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8.11.9\homes\admin\01zaisei\▼財政状況資料集\12 R3-4 (R2年度決算)\17　完成版\"/>
    </mc:Choice>
  </mc:AlternateContent>
  <xr:revisionPtr revIDLastSave="0" documentId="13_ncr:1_{D8563ADB-BC9F-4168-8D0E-626CB060107B}" xr6:coauthVersionLast="47" xr6:coauthVersionMax="47" xr10:uidLastSave="{00000000-0000-0000-0000-000000000000}"/>
  <bookViews>
    <workbookView xWindow="810" yWindow="-120" windowWidth="28110" windowHeight="16440" tabRatio="60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102" i="12" l="1"/>
  <c r="AU88" i="12" l="1"/>
  <c r="AP88" i="12"/>
  <c r="AF88" i="12"/>
  <c r="AA70" i="12" l="1"/>
  <c r="AA73" i="12"/>
  <c r="AA68" i="12"/>
  <c r="AU63" i="12"/>
  <c r="AP63" i="12"/>
  <c r="AA29" i="12"/>
  <c r="AA30" i="12"/>
  <c r="AA31" i="12"/>
  <c r="AA32" i="12"/>
  <c r="AA28" i="12"/>
  <c r="AP23" i="12" l="1"/>
  <c r="V23" i="12"/>
  <c r="AA23" i="12"/>
  <c r="Q23"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CO34" i="10"/>
  <c r="CO35" i="10" s="1"/>
  <c r="CO36" i="10" s="1"/>
  <c r="CO37" i="10" s="1"/>
  <c r="CO38" i="10" s="1"/>
  <c r="CO39" i="10" s="1"/>
</calcChain>
</file>

<file path=xl/sharedStrings.xml><?xml version="1.0" encoding="utf-8"?>
<sst xmlns="http://schemas.openxmlformats.org/spreadsheetml/2006/main" count="1161" uniqueCount="599">
  <si>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</si>
  <si>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</si>
  <si>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</si>
  <si>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</si>
  <si>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</si>
  <si>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</si>
  <si>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</si>
  <si>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</si>
  <si>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</si>
  <si>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</si>
  <si>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</si>
  <si>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</si>
  <si>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</si>
  <si>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</si>
  <si>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</si>
  <si>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</si>
  <si>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</si>
  <si>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</si>
  <si>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</si>
  <si>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</si>
  <si>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</si>
  <si>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</si>
  <si>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</si>
  <si>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</si>
  <si>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</si>
  <si>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</si>
  <si>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</si>
  <si>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</si>
  <si>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</si>
  <si>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</si>
  <si>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</si>
  <si>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</si>
  <si>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</si>
  <si>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</si>
  <si>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</si>
  <si>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</si>
  <si>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</si>
  <si>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</si>
  <si>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</si>
  <si>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</si>
  <si>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</si>
  <si>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</si>
  <si>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</si>
  <si>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</si>
  <si>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</si>
  <si>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</si>
  <si>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</si>
  <si>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</si>
  <si>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</si>
  <si>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</si>
  <si>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</si>
  <si>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</si>
  <si>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</si>
  <si>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</si>
  <si>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</si>
  <si>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</si>
  <si>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</si>
  <si>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</si>
  <si>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</si>
  <si>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</si>
  <si>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</si>
  <si>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</si>
  <si>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</si>
  <si>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</si>
  <si>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</si>
  <si>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</si>
  <si>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</si>
  <si>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</si>
  <si>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</si>
  <si>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</si>
  <si>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</si>
  <si>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</si>
  <si>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</si>
  <si>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</si>
  <si>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</si>
  <si>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</si>
  <si>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</si>
  <si>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</si>
  <si>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</si>
  <si>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</si>
  <si>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</si>
  <si>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</si>
  <si>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</si>
  <si>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</si>
  <si>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</si>
  <si>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</si>
  <si>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</si>
  <si>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</si>
  <si>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</si>
  <si>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</si>
  <si>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</si>
  <si>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</si>
  <si>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</si>
  <si>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</si>
  <si>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</si>
  <si>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</si>
  <si>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</si>
  <si>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</si>
  <si>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</si>
  <si>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</si>
  <si>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</si>
  <si>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</si>
  <si>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</si>
  <si>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</si>
  <si>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</si>
  <si>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</si>
  <si>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</si>
  <si>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</si>
  <si>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</si>
  <si>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</si>
  <si>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</si>
  <si>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</si>
  <si>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</si>
  <si>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</si>
  <si>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</si>
  <si>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</si>
  <si>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</si>
  <si>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</si>
  <si>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</si>
  <si>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</si>
  <si>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</si>
  <si>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</si>
  <si>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</si>
  <si>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</si>
  <si>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</si>
  <si>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</si>
  <si>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</si>
  <si>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</si>
  <si>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</si>
  <si>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</si>
  <si>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</si>
  <si>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</si>
  <si>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</si>
  <si>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</si>
  <si>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</si>
  <si>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</si>
  <si>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</si>
  <si>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</si>
  <si>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</si>
  <si>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</si>
  <si>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</si>
  <si>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</si>
  <si>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</si>
  <si>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</si>
  <si>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</si>
  <si>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</si>
  <si>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</si>
  <si>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</si>
  <si>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</si>
  <si>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</si>
  <si>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</si>
  <si>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</si>
  <si>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</si>
  <si>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</si>
  <si>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</si>
  <si>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</si>
  <si>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</si>
  <si>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</si>
  <si>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</si>
  <si>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</si>
  <si>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</si>
  <si>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</si>
  <si>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</si>
  <si>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</si>
  <si>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</si>
  <si>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</si>
  <si>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</si>
  <si>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</si>
  <si>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</si>
  <si>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</si>
  <si>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</si>
  <si>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</si>
  <si>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</si>
  <si>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</si>
  <si>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</si>
  <si>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</si>
  <si>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</si>
  <si>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</si>
  <si>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</si>
  <si>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</si>
  <si>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</si>
  <si>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</si>
  <si>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</si>
  <si>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</si>
  <si>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</si>
  <si>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</si>
  <si>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</si>
  <si>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</si>
  <si>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</si>
  <si>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</si>
  <si>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</si>
  <si>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</si>
  <si>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</si>
  <si>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</si>
  <si>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</si>
  <si>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</si>
  <si>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</si>
  <si>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</si>
  <si>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</si>
  <si>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</si>
  <si>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</si>
  <si>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</si>
  <si>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</si>
  <si>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</si>
  <si>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</si>
  <si>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</si>
  <si>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</si>
  <si>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</si>
  <si>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</si>
  <si>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</si>
  <si>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</si>
  <si>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</si>
  <si>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秋田県鹿角市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</si>
  <si>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</si>
  <si>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</si>
  <si>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</si>
  <si>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</si>
  <si>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</si>
  <si>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</si>
  <si>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</si>
  <si>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</si>
  <si>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</si>
  <si>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</si>
  <si>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</si>
  <si>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</si>
  <si>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</si>
  <si>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</si>
  <si>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</si>
  <si>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</si>
  <si>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</si>
  <si>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</si>
  <si>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</si>
  <si>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</si>
  <si>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</si>
  <si>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</si>
  <si>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</si>
  <si>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</si>
  <si>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</si>
  <si>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</si>
  <si>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</si>
  <si>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</si>
  <si>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</si>
  <si>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</si>
  <si>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</si>
  <si>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</si>
  <si>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</si>
  <si>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</si>
  <si>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</si>
  <si>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</si>
  <si>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</si>
  <si>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</si>
  <si>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</si>
  <si>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</si>
  <si>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</si>
  <si>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</si>
  <si>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</si>
  <si>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</si>
  <si>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</si>
  <si>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</si>
  <si>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</si>
  <si>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</si>
  <si>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</si>
  <si>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</si>
  <si>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</si>
  <si>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</si>
  <si>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</si>
  <si>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</si>
  <si>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</si>
  <si>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</si>
  <si>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</si>
  <si>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</si>
  <si>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</si>
  <si>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</si>
  <si>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</si>
  <si>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</si>
  <si>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</si>
  <si>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</si>
  <si>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</si>
  <si>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</si>
  <si>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</si>
  <si>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</si>
  <si>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</si>
  <si>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</si>
  <si>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</si>
  <si>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</si>
  <si>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</si>
  <si>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</si>
  <si>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</si>
  <si>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</si>
  <si>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</si>
  <si>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</si>
  <si>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</si>
  <si>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</si>
  <si>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</si>
  <si>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</si>
  <si>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</si>
  <si>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</si>
  <si>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</si>
  <si>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</si>
  <si>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</si>
  <si>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</si>
  <si>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</si>
  <si>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</si>
  <si>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</si>
  <si>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</si>
  <si>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</si>
  <si>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</si>
  <si>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</si>
  <si>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</si>
  <si>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</si>
  <si>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</si>
  <si>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</si>
  <si>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</si>
  <si>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</si>
  <si>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</si>
  <si>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</si>
  <si>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</si>
  <si>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</si>
  <si>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</si>
  <si>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</si>
  <si>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</si>
  <si>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</si>
  <si>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</si>
  <si>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</si>
  <si>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</si>
  <si>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</si>
  <si>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</si>
  <si>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</si>
  <si>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</si>
  <si>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</si>
  <si>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</si>
  <si>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</si>
  <si>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</si>
  <si>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</si>
  <si>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</si>
  <si>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</si>
  <si>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</si>
  <si>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</si>
  <si>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</si>
  <si>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</si>
  <si>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</si>
  <si>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</si>
  <si>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</si>
  <si>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</si>
  <si>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</si>
  <si>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</si>
  <si>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</si>
  <si>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</si>
  <si>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</si>
  <si>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</si>
  <si>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</si>
  <si>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</si>
  <si>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</si>
  <si>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</si>
  <si>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</si>
  <si>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</si>
  <si>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</si>
  <si>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</si>
  <si>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</si>
  <si>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</si>
  <si>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</si>
  <si>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</si>
  <si>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</si>
  <si>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</si>
  <si>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</si>
  <si>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</si>
  <si>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</si>
  <si>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秋田県鹿角市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</si>
  <si>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</si>
  <si>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</si>
  <si>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</si>
  <si>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</si>
  <si>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</si>
  <si>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</si>
  <si>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</si>
  <si>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</si>
  <si>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</si>
  <si>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</si>
  <si>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</si>
  <si>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</si>
  <si>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</si>
  <si>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</si>
  <si>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</si>
  <si>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</si>
  <si>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</si>
  <si>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</si>
  <si>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</si>
  <si>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</si>
  <si>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</si>
  <si>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</si>
  <si>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</si>
  <si>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</si>
  <si>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</si>
  <si>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</si>
  <si>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</si>
  <si>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</si>
  <si>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</si>
  <si>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</si>
  <si>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</si>
  <si>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</si>
  <si>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</si>
  <si>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</si>
  <si>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</si>
  <si>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t>
    <phoneticPr fontId="5"/>
  </si>
  <si>
    <t>鹿角市後期高齢者医療特別会計</t>
    <phoneticPr fontId="5"/>
  </si>
  <si>
    <t>鹿角市上水道事業会計</t>
    <phoneticPr fontId="5"/>
  </si>
  <si>
    <t>法適用企業</t>
    <phoneticPr fontId="5"/>
  </si>
  <si>
    <t>鹿角市下水道事業会計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</si>
  <si>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</si>
  <si>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</si>
  <si>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</si>
  <si>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</si>
  <si>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</si>
  <si>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</si>
  <si>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</si>
  <si>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</si>
  <si>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</si>
  <si>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</si>
  <si>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</si>
  <si>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</si>
  <si>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</si>
  <si>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</si>
  <si>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</si>
  <si>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</si>
  <si>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</si>
  <si>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</si>
  <si>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</si>
  <si>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</si>
  <si>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</si>
  <si>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</si>
  <si>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</si>
  <si>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</si>
  <si>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</si>
  <si>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</si>
  <si>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</si>
  <si>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</si>
  <si>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</si>
  <si>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</si>
  <si>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</si>
  <si>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</si>
  <si>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</si>
  <si>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</si>
  <si>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</si>
  <si>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</si>
  <si>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</si>
  <si>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</si>
  <si>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</si>
  <si>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</si>
  <si>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</si>
  <si>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</si>
  <si>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</si>
  <si>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</si>
  <si>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</si>
  <si>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</si>
  <si>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</si>
  <si>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</si>
  <si>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</si>
  <si>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</si>
  <si>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</si>
  <si>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</si>
  <si>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</si>
  <si>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</si>
  <si>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</si>
  <si>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</si>
  <si>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</si>
  <si>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</si>
  <si>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</si>
  <si>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</si>
  <si>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</si>
  <si>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</si>
  <si>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</si>
  <si>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</si>
  <si>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</si>
  <si>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</si>
  <si>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</si>
  <si>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</si>
  <si>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</si>
  <si>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</si>
  <si>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</si>
  <si>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</si>
  <si>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</si>
  <si>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</si>
  <si>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</si>
  <si>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</si>
  <si>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</si>
  <si>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</si>
  <si>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</si>
  <si>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</si>
  <si>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</si>
  <si>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</si>
  <si>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</si>
  <si>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</si>
  <si>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</si>
  <si>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</si>
  <si>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</si>
  <si>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</si>
  <si>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</si>
  <si>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</si>
  <si>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</si>
  <si>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</si>
  <si>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</si>
  <si>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</si>
  <si>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</si>
  <si>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</si>
  <si>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</si>
  <si>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</si>
  <si>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</si>
  <si>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</si>
  <si>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</si>
  <si>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</si>
  <si>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</si>
  <si>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</si>
  <si>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</si>
  <si>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</si>
  <si>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</si>
  <si>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</si>
  <si>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</si>
  <si>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</si>
  <si>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</si>
  <si>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</si>
  <si>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</si>
  <si>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</si>
  <si>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</si>
  <si>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</si>
  <si>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</si>
  <si>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</si>
  <si>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</si>
  <si>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</si>
  <si>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</si>
  <si>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</si>
  <si>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</si>
  <si>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</si>
  <si>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</si>
  <si>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</si>
  <si>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</si>
  <si>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</si>
  <si>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</si>
  <si>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</si>
  <si>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</si>
  <si>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</si>
  <si>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</si>
  <si>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</si>
  <si>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</si>
  <si>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</si>
  <si>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</si>
  <si>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</si>
  <si>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</si>
  <si>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</si>
  <si>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</si>
  <si>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</si>
  <si>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1.96</t>
  </si>
  <si>
    <t>▲ 1.87</t>
  </si>
  <si>
    <t>▲ 4.69</t>
  </si>
  <si>
    <t>鹿角市上水道事業会計</t>
  </si>
  <si>
    <t>一般会計</t>
  </si>
  <si>
    <t>鹿角市国民健康保険事業特別会計</t>
  </si>
  <si>
    <t>鹿角市介護保険事業特別会計</t>
  </si>
  <si>
    <t>鹿角市下水道事業会計</t>
  </si>
  <si>
    <t>鹿角市後期高齢者医療特別会計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</si>
  <si>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</si>
  <si>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</si>
  <si>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</si>
  <si>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</si>
  <si>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</si>
  <si>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</si>
  <si>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</si>
  <si>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</si>
  <si>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</si>
  <si>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</si>
  <si>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</si>
  <si>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</si>
  <si>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</si>
  <si>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</si>
  <si>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</si>
  <si>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かづの観光物産公社</t>
    <rPh sb="3" eb="5">
      <t>カンコウ</t>
    </rPh>
    <rPh sb="5" eb="7">
      <t>ブッサン</t>
    </rPh>
    <rPh sb="7" eb="9">
      <t>コウシャ</t>
    </rPh>
    <phoneticPr fontId="2"/>
  </si>
  <si>
    <t>八幡平地域経営公社</t>
    <rPh sb="0" eb="3">
      <t>ハチマンタイ</t>
    </rPh>
    <rPh sb="3" eb="5">
      <t>チイキ</t>
    </rPh>
    <rPh sb="5" eb="7">
      <t>ケイエイ</t>
    </rPh>
    <rPh sb="7" eb="9">
      <t>コウシャ</t>
    </rPh>
    <phoneticPr fontId="2"/>
  </si>
  <si>
    <t>鹿角市子ども未来事業団</t>
    <rPh sb="0" eb="3">
      <t>カヅノシ</t>
    </rPh>
    <rPh sb="3" eb="4">
      <t>コ</t>
    </rPh>
    <rPh sb="6" eb="8">
      <t>ミライ</t>
    </rPh>
    <rPh sb="8" eb="11">
      <t>ジギョウダン</t>
    </rPh>
    <phoneticPr fontId="2"/>
  </si>
  <si>
    <t>県北環境保全センター</t>
    <rPh sb="0" eb="2">
      <t>ケンポク</t>
    </rPh>
    <rPh sb="2" eb="4">
      <t>カンキョウ</t>
    </rPh>
    <rPh sb="4" eb="6">
      <t>ホゼン</t>
    </rPh>
    <phoneticPr fontId="2"/>
  </si>
  <si>
    <t>かづのパワー</t>
    <phoneticPr fontId="2"/>
  </si>
  <si>
    <t>-</t>
    <phoneticPr fontId="2"/>
  </si>
  <si>
    <t>-</t>
    <phoneticPr fontId="2"/>
  </si>
  <si>
    <t>まちづくり基金</t>
    <rPh sb="5" eb="7">
      <t>キキン</t>
    </rPh>
    <phoneticPr fontId="2"/>
  </si>
  <si>
    <t>教育施設整備基金</t>
    <rPh sb="0" eb="2">
      <t>キョウイク</t>
    </rPh>
    <rPh sb="2" eb="4">
      <t>シセツ</t>
    </rPh>
    <rPh sb="4" eb="6">
      <t>セイビ</t>
    </rPh>
    <rPh sb="6" eb="8">
      <t>キキン</t>
    </rPh>
    <phoneticPr fontId="2"/>
  </si>
  <si>
    <t>福祉基金</t>
    <rPh sb="0" eb="2">
      <t>フクシ</t>
    </rPh>
    <rPh sb="2" eb="4">
      <t>キキン</t>
    </rPh>
    <phoneticPr fontId="2"/>
  </si>
  <si>
    <t>ふるさと鹿角応援基金</t>
    <rPh sb="4" eb="6">
      <t>カヅノ</t>
    </rPh>
    <rPh sb="6" eb="8">
      <t>オウエン</t>
    </rPh>
    <rPh sb="8" eb="10">
      <t>キキン</t>
    </rPh>
    <phoneticPr fontId="2"/>
  </si>
  <si>
    <t>企業立地促進基金</t>
    <rPh sb="0" eb="2">
      <t>キギョウ</t>
    </rPh>
    <rPh sb="2" eb="4">
      <t>リッチ</t>
    </rPh>
    <rPh sb="4" eb="6">
      <t>ソクシン</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</si>
  <si>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</si>
  <si>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</si>
  <si>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</si>
  <si>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</si>
  <si>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</si>
  <si>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</si>
  <si>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</si>
  <si>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</si>
  <si>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</si>
  <si>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</si>
  <si>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将来負担比率は類似団体平均よりも高いものの、実質公債費比率は低い水準にある。
　これは財源の確保と歳出の抑制を徹底した予算編成や交付税算入率の有利な地方債を活用するなどの地方債管理を行ったことが主な要因となっている。
　前年度比では、両比率の分母となる標準財政規模が増加したものの、中心市街地中核ホテル再生支援事業などに基金を活用したことから充当可能基金が減少し、将来負担比率は増加している。実質公債費比率では、公債費が増加したものの、過疎対策事業債などの有利な地方債の活用により、公債費等交付税算入額も増加したことから、比率の上昇幅は抑えられた。今後も、引き続き地方債の管理を徹底するとともに、地方税等の徴収強化など自主財源の確保に努め、健全な財政運営を図っていく。</t>
    <rPh sb="8" eb="10">
      <t>ルイジ</t>
    </rPh>
    <rPh sb="10" eb="12">
      <t>ダンタイ</t>
    </rPh>
    <rPh sb="12" eb="14">
      <t>ヘイキン</t>
    </rPh>
    <rPh sb="17" eb="18">
      <t>タカ</t>
    </rPh>
    <rPh sb="142" eb="144">
      <t>チュウシン</t>
    </rPh>
    <rPh sb="144" eb="147">
      <t>シガイチ</t>
    </rPh>
    <rPh sb="147" eb="149">
      <t>チュウカク</t>
    </rPh>
    <rPh sb="152" eb="154">
      <t>サイセイ</t>
    </rPh>
    <rPh sb="154" eb="156">
      <t>シエン</t>
    </rPh>
    <phoneticPr fontId="5"/>
  </si>
  <si>
    <t>実質公債費比率</t>
    <phoneticPr fontId="5"/>
  </si>
  <si>
    <t>　将来負担比率及び有形固定資産減価償却率ともに、類似団体平均と比較して高い水準にある。
　第６次鹿角市総合計画後期基本計画（Ｈ28～Ｒ2）に掲げる産業力強化プロジェクトなどの重点プロジェクトの実施により、施設の整備や長寿命化が図られ、有形固定資産減価償却率の上昇幅を抑えているものの、財源として地方債や基金を活用したことから、充当可能基金残高は減少し、将来負担比率は前年度に比べ増加した。
　今後は鹿角市公共施設等総合管理計画の基本方針に基づき、老朽化した施設の長寿命化や統廃合を積極的に進めていくとともに、財源の確保に努め、将来負担比率の上昇抑制を図っていく。</t>
    <rPh sb="7" eb="8">
      <t>オヨ</t>
    </rPh>
    <rPh sb="31" eb="33">
      <t>ヒカク</t>
    </rPh>
    <rPh sb="35" eb="36">
      <t>タカ</t>
    </rPh>
    <rPh sb="133" eb="134">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</si>
</sst>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13" xfId="15" quotePrefix="1" applyNumberFormat="1" applyFont="1" applyBorder="1" applyAlignment="1" applyProtection="1">
      <alignment horizontal="right" vertical="center" shrinkToFit="1"/>
      <protection locked="0"/>
    </xf>
    <xf numFmtId="177" fontId="34" fillId="0" borderId="114"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76C-4B35-BD23-D3724CDAE6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57512</c:v>
                </c:pt>
                <c:pt idx="1">
                  <c:v>78106</c:v>
                </c:pt>
                <c:pt idx="2">
                  <c:v>79373</c:v>
                </c:pt>
                <c:pt idx="3">
                  <c:v>80221</c:v>
                </c:pt>
                <c:pt idx="4">
                  <c:v>100490</c:v>
                </c:pt>
              </c:numCache>
            </c:numRef>
          </c:val>
          <c:smooth val="0"/>
          <c:extLst>
            <c:ext xmlns:c16="http://schemas.microsoft.com/office/drawing/2014/chart" uri="{C3380CC4-5D6E-409C-BE32-E72D297353CC}">
              <c16:uniqueId val="{00000001-A76C-4B35-BD23-D3724CDAE6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3.28</c:v>
                </c:pt>
                <c:pt idx="2">
                  <c:v>2.35</c:v>
                </c:pt>
                <c:pt idx="3">
                  <c:v>2.2000000000000002</c:v>
                </c:pt>
                <c:pt idx="4">
                  <c:v>2.8</c:v>
                </c:pt>
              </c:numCache>
            </c:numRef>
          </c:val>
          <c:extLst>
            <c:ext xmlns:c16="http://schemas.microsoft.com/office/drawing/2014/chart" uri="{C3380CC4-5D6E-409C-BE32-E72D297353CC}">
              <c16:uniqueId val="{00000000-5632-4F71-965D-E94BBBD1C5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27.19</c:v>
                </c:pt>
                <c:pt idx="1">
                  <c:v>25.26</c:v>
                </c:pt>
                <c:pt idx="2">
                  <c:v>21.54</c:v>
                </c:pt>
                <c:pt idx="3">
                  <c:v>22.92</c:v>
                </c:pt>
                <c:pt idx="4">
                  <c:v>21.94</c:v>
                </c:pt>
              </c:numCache>
            </c:numRef>
          </c:val>
          <c:extLst>
            <c:ext xmlns:c16="http://schemas.microsoft.com/office/drawing/2014/chart" uri="{C3380CC4-5D6E-409C-BE32-E72D297353CC}">
              <c16:uniqueId val="{00000001-5632-4F71-965D-E94BBBD1C5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-1.96</c:v>
                </c:pt>
                <c:pt idx="1">
                  <c:v>-1.87</c:v>
                </c:pt>
                <c:pt idx="2">
                  <c:v>-4.6900000000000004</c:v>
                </c:pt>
                <c:pt idx="3">
                  <c:v>1.85</c:v>
                </c:pt>
                <c:pt idx="4">
                  <c:v>0.42</c:v>
                </c:pt>
              </c:numCache>
            </c:numRef>
          </c:val>
          <c:smooth val="0"/>
          <c:extLst>
            <c:ext xmlns:c16="http://schemas.microsoft.com/office/drawing/2014/chart" uri="{C3380CC4-5D6E-409C-BE32-E72D297353CC}">
              <c16:uniqueId val="{00000002-5632-4F71-965D-E94BBBD1C5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1.05</c:v>
                </c:pt>
                <c:pt idx="2">
                  <c:v>#N/A</c:v>
                </c:pt>
                <c:pt idx="3">
                  <c:v>0.8</c:v>
                </c:pt>
                <c:pt idx="4">
                  <c:v>#N/A</c:v>
                </c:pt>
                <c:pt idx="5">
                  <c:v>1.1200000000000001</c:v>
                </c:pt>
                <c:pt idx="6">
                  <c:v>#N/A</c:v>
                </c:pt>
                <c:pt idx="7">
                  <c:v>0.14000000000000001</c:v>
                </c:pt>
                <c:pt idx="8">
                  <c:v>0</c:v>
                </c:pt>
                <c:pt idx="9">
                  <c:v>0</c:v>
                </c:pt>
              </c:numCache>
            </c:numRef>
          </c:val>
          <c:extLst>
            <c:ext xmlns:c16="http://schemas.microsoft.com/office/drawing/2014/chart" uri="{C3380CC4-5D6E-409C-BE32-E72D297353CC}">
              <c16:uniqueId val="{00000000-8AFE-41B5-9655-94F96C93EC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FE-41B5-9655-94F96C93EC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FE-41B5-9655-94F96C93EC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FE-41B5-9655-94F96C93EC50}"/>
            </c:ext>
          </c:extLst>
        </c:ser>
        <c:ser>
          <c:idx val="4"/>
          <c:order val="4"/>
          <c:tx>
            <c:strRef>
              <c:f>データシート!$A$31</c:f>
              <c:strCache>
                <c:ptCount val="1"/>
                <c:pt idx="0">
                  <c:v>鹿角市後期高齢者医療特別会計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8AFE-41B5-9655-94F96C93EC50}"/>
            </c:ext>
          </c:extLst>
        </c:ser>
        <c:ser>
          <c:idx val="5"/>
          <c:order val="5"/>
          <c:tx>
            <c:strRef>
              <c:f>データシート!$A$32</c:f>
              <c:strCache>
                <c:ptCount val="1"/>
                <c:pt idx="0">
                  <c:v>鹿角市下水道事業会計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0.45</c:v>
                </c:pt>
              </c:numCache>
            </c:numRef>
          </c:val>
          <c:extLst>
            <c:ext xmlns:c16="http://schemas.microsoft.com/office/drawing/2014/chart" uri="{C3380CC4-5D6E-409C-BE32-E72D297353CC}">
              <c16:uniqueId val="{00000005-8AFE-41B5-9655-94F96C93EC50}"/>
            </c:ext>
          </c:extLst>
        </c:ser>
        <c:ser>
          <c:idx val="6"/>
          <c:order val="6"/>
          <c:tx>
            <c:strRef>
              <c:f>データシート!$A$33</c:f>
              <c:strCache>
                <c:ptCount val="1"/>
                <c:pt idx="0">
                  <c:v>鹿角市介護保険事業特別会計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0.32</c:v>
                </c:pt>
                <c:pt idx="8">
                  <c:v>#N/A</c:v>
                </c:pt>
                <c:pt idx="9">
                  <c:v>0.73</c:v>
                </c:pt>
              </c:numCache>
            </c:numRef>
          </c:val>
          <c:extLst>
            <c:ext xmlns:c16="http://schemas.microsoft.com/office/drawing/2014/chart" uri="{C3380CC4-5D6E-409C-BE32-E72D297353CC}">
              <c16:uniqueId val="{00000006-8AFE-41B5-9655-94F96C93EC50}"/>
            </c:ext>
          </c:extLst>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1.88</c:v>
                </c:pt>
                <c:pt idx="2">
                  <c:v>#N/A</c:v>
                </c:pt>
                <c:pt idx="3">
                  <c:v>2.71</c:v>
                </c:pt>
                <c:pt idx="4">
                  <c:v>#N/A</c:v>
                </c:pt>
                <c:pt idx="5">
                  <c:v>0.45</c:v>
                </c:pt>
                <c:pt idx="6">
                  <c:v>#N/A</c:v>
                </c:pt>
                <c:pt idx="7">
                  <c:v>1.1000000000000001</c:v>
                </c:pt>
                <c:pt idx="8">
                  <c:v>#N/A</c:v>
                </c:pt>
                <c:pt idx="9">
                  <c:v>1.18</c:v>
                </c:pt>
              </c:numCache>
            </c:numRef>
          </c:val>
          <c:extLst>
            <c:ext xmlns:c16="http://schemas.microsoft.com/office/drawing/2014/chart" uri="{C3380CC4-5D6E-409C-BE32-E72D297353CC}">
              <c16:uniqueId val="{00000007-8AFE-41B5-9655-94F96C93EC5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2.91</c:v>
                </c:pt>
                <c:pt idx="2">
                  <c:v>#N/A</c:v>
                </c:pt>
                <c:pt idx="3">
                  <c:v>3.28</c:v>
                </c:pt>
                <c:pt idx="4">
                  <c:v>#N/A</c:v>
                </c:pt>
                <c:pt idx="5">
                  <c:v>2.35</c:v>
                </c:pt>
                <c:pt idx="6">
                  <c:v>#N/A</c:v>
                </c:pt>
                <c:pt idx="7">
                  <c:v>2.19</c:v>
                </c:pt>
                <c:pt idx="8">
                  <c:v>#N/A</c:v>
                </c:pt>
                <c:pt idx="9">
                  <c:v>2.8</c:v>
                </c:pt>
              </c:numCache>
            </c:numRef>
          </c:val>
          <c:extLst>
            <c:ext xmlns:c16="http://schemas.microsoft.com/office/drawing/2014/chart" uri="{C3380CC4-5D6E-409C-BE32-E72D297353CC}">
              <c16:uniqueId val="{00000008-8AFE-41B5-9655-94F96C93EC50}"/>
            </c:ext>
          </c:extLst>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8.98</c:v>
                </c:pt>
                <c:pt idx="2">
                  <c:v>#N/A</c:v>
                </c:pt>
                <c:pt idx="3">
                  <c:v>8.19</c:v>
                </c:pt>
                <c:pt idx="4">
                  <c:v>#N/A</c:v>
                </c:pt>
                <c:pt idx="5">
                  <c:v>8.16</c:v>
                </c:pt>
                <c:pt idx="6">
                  <c:v>#N/A</c:v>
                </c:pt>
                <c:pt idx="7">
                  <c:v>7.36</c:v>
                </c:pt>
                <c:pt idx="8">
                  <c:v>#N/A</c:v>
                </c:pt>
                <c:pt idx="9">
                  <c:v>6.55</c:v>
                </c:pt>
              </c:numCache>
            </c:numRef>
          </c:val>
          <c:extLst>
            <c:ext xmlns:c16="http://schemas.microsoft.com/office/drawing/2014/chart" uri="{C3380CC4-5D6E-409C-BE32-E72D297353CC}">
              <c16:uniqueId val="{00000009-8AFE-41B5-9655-94F96C93EC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1593</c:v>
                </c:pt>
                <c:pt idx="5">
                  <c:v>1529</c:v>
                </c:pt>
                <c:pt idx="8">
                  <c:v>1530</c:v>
                </c:pt>
                <c:pt idx="11">
                  <c:v>1695</c:v>
                </c:pt>
                <c:pt idx="14">
                  <c:v>1731</c:v>
                </c:pt>
              </c:numCache>
            </c:numRef>
          </c:val>
          <c:extLst>
            <c:ext xmlns:c16="http://schemas.microsoft.com/office/drawing/2014/chart" uri="{C3380CC4-5D6E-409C-BE32-E72D297353CC}">
              <c16:uniqueId val="{00000000-CE2F-4D90-8996-ADFD35D448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2F-4D90-8996-ADFD35D448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CE2F-4D90-8996-ADFD35D448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179</c:v>
                </c:pt>
                <c:pt idx="3">
                  <c:v>63</c:v>
                </c:pt>
                <c:pt idx="6">
                  <c:v>57</c:v>
                </c:pt>
                <c:pt idx="9">
                  <c:v>86</c:v>
                </c:pt>
                <c:pt idx="12">
                  <c:v>104</c:v>
                </c:pt>
              </c:numCache>
            </c:numRef>
          </c:val>
          <c:extLst>
            <c:ext xmlns:c16="http://schemas.microsoft.com/office/drawing/2014/chart" uri="{C3380CC4-5D6E-409C-BE32-E72D297353CC}">
              <c16:uniqueId val="{00000003-CE2F-4D90-8996-ADFD35D448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350</c:v>
                </c:pt>
                <c:pt idx="3">
                  <c:v>436</c:v>
                </c:pt>
                <c:pt idx="6">
                  <c:v>447</c:v>
                </c:pt>
                <c:pt idx="9">
                  <c:v>461</c:v>
                </c:pt>
                <c:pt idx="12">
                  <c:v>447</c:v>
                </c:pt>
              </c:numCache>
            </c:numRef>
          </c:val>
          <c:extLst>
            <c:ext xmlns:c16="http://schemas.microsoft.com/office/drawing/2014/chart" uri="{C3380CC4-5D6E-409C-BE32-E72D297353CC}">
              <c16:uniqueId val="{00000004-CE2F-4D90-8996-ADFD35D448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2F-4D90-8996-ADFD35D448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2F-4D90-8996-ADFD35D448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1779</c:v>
                </c:pt>
                <c:pt idx="3">
                  <c:v>1761</c:v>
                </c:pt>
                <c:pt idx="6">
                  <c:v>1741</c:v>
                </c:pt>
                <c:pt idx="9">
                  <c:v>1945</c:v>
                </c:pt>
                <c:pt idx="12">
                  <c:v>1979</c:v>
                </c:pt>
              </c:numCache>
            </c:numRef>
          </c:val>
          <c:extLst>
            <c:ext xmlns:c16="http://schemas.microsoft.com/office/drawing/2014/chart" uri="{C3380CC4-5D6E-409C-BE32-E72D297353CC}">
              <c16:uniqueId val="{00000007-CE2F-4D90-8996-ADFD35D448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717</c:v>
                </c:pt>
                <c:pt idx="2">
                  <c:v>#N/A</c:v>
                </c:pt>
                <c:pt idx="3">
                  <c:v>#N/A</c:v>
                </c:pt>
                <c:pt idx="4">
                  <c:v>732</c:v>
                </c:pt>
                <c:pt idx="5">
                  <c:v>#N/A</c:v>
                </c:pt>
                <c:pt idx="6">
                  <c:v>#N/A</c:v>
                </c:pt>
                <c:pt idx="7">
                  <c:v>715</c:v>
                </c:pt>
                <c:pt idx="8">
                  <c:v>#N/A</c:v>
                </c:pt>
                <c:pt idx="9">
                  <c:v>#N/A</c:v>
                </c:pt>
                <c:pt idx="10">
                  <c:v>797</c:v>
                </c:pt>
                <c:pt idx="11">
                  <c:v>#N/A</c:v>
                </c:pt>
                <c:pt idx="12">
                  <c:v>#N/A</c:v>
                </c:pt>
                <c:pt idx="13">
                  <c:v>799</c:v>
                </c:pt>
                <c:pt idx="14">
                  <c:v>#N/A</c:v>
                </c:pt>
              </c:numCache>
            </c:numRef>
          </c:val>
          <c:smooth val="0"/>
          <c:extLst>
            <c:ext xmlns:c16="http://schemas.microsoft.com/office/drawing/2014/chart" uri="{C3380CC4-5D6E-409C-BE32-E72D297353CC}">
              <c16:uniqueId val="{00000008-CE2F-4D90-8996-ADFD35D448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18521</c:v>
                </c:pt>
                <c:pt idx="5">
                  <c:v>18814</c:v>
                </c:pt>
                <c:pt idx="8">
                  <c:v>18875</c:v>
                </c:pt>
                <c:pt idx="11">
                  <c:v>18609</c:v>
                </c:pt>
                <c:pt idx="14">
                  <c:v>18810</c:v>
                </c:pt>
              </c:numCache>
            </c:numRef>
          </c:val>
          <c:extLst>
            <c:ext xmlns:c16="http://schemas.microsoft.com/office/drawing/2014/chart" uri="{C3380CC4-5D6E-409C-BE32-E72D297353CC}">
              <c16:uniqueId val="{00000000-2B22-45BD-8CC3-466F860E62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785</c:v>
                </c:pt>
                <c:pt idx="5">
                  <c:v>696</c:v>
                </c:pt>
                <c:pt idx="8">
                  <c:v>638</c:v>
                </c:pt>
                <c:pt idx="11">
                  <c:v>594</c:v>
                </c:pt>
                <c:pt idx="14">
                  <c:v>625</c:v>
                </c:pt>
              </c:numCache>
            </c:numRef>
          </c:val>
          <c:extLst>
            <c:ext xmlns:c16="http://schemas.microsoft.com/office/drawing/2014/chart" uri="{C3380CC4-5D6E-409C-BE32-E72D297353CC}">
              <c16:uniqueId val="{00000001-2B22-45BD-8CC3-466F860E62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6925</c:v>
                </c:pt>
                <c:pt idx="5">
                  <c:v>6531</c:v>
                </c:pt>
                <c:pt idx="8">
                  <c:v>6357</c:v>
                </c:pt>
                <c:pt idx="11">
                  <c:v>6126</c:v>
                </c:pt>
                <c:pt idx="14">
                  <c:v>5698</c:v>
                </c:pt>
              </c:numCache>
            </c:numRef>
          </c:val>
          <c:extLst>
            <c:ext xmlns:c16="http://schemas.microsoft.com/office/drawing/2014/chart" uri="{C3380CC4-5D6E-409C-BE32-E72D297353CC}">
              <c16:uniqueId val="{00000002-2B22-45BD-8CC3-466F860E62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22-45BD-8CC3-466F860E62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22-45BD-8CC3-466F860E62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2-45BD-8CC3-466F860E62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1866</c:v>
                </c:pt>
                <c:pt idx="3">
                  <c:v>1772</c:v>
                </c:pt>
                <c:pt idx="6">
                  <c:v>1654</c:v>
                </c:pt>
                <c:pt idx="9">
                  <c:v>1549</c:v>
                </c:pt>
                <c:pt idx="12">
                  <c:v>1473</c:v>
                </c:pt>
              </c:numCache>
            </c:numRef>
          </c:val>
          <c:extLst>
            <c:ext xmlns:c16="http://schemas.microsoft.com/office/drawing/2014/chart" uri="{C3380CC4-5D6E-409C-BE32-E72D297353CC}">
              <c16:uniqueId val="{00000006-2B22-45BD-8CC3-466F860E62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2099</c:v>
                </c:pt>
                <c:pt idx="3">
                  <c:v>2054</c:v>
                </c:pt>
                <c:pt idx="6">
                  <c:v>2019</c:v>
                </c:pt>
                <c:pt idx="9">
                  <c:v>2008</c:v>
                </c:pt>
                <c:pt idx="12">
                  <c:v>2345</c:v>
                </c:pt>
              </c:numCache>
            </c:numRef>
          </c:val>
          <c:extLst>
            <c:ext xmlns:c16="http://schemas.microsoft.com/office/drawing/2014/chart" uri="{C3380CC4-5D6E-409C-BE32-E72D297353CC}">
              <c16:uniqueId val="{00000007-2B22-45BD-8CC3-466F860E62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6612</c:v>
                </c:pt>
                <c:pt idx="3">
                  <c:v>6691</c:v>
                </c:pt>
                <c:pt idx="6">
                  <c:v>6951</c:v>
                </c:pt>
                <c:pt idx="9">
                  <c:v>7164</c:v>
                </c:pt>
                <c:pt idx="12">
                  <c:v>7169</c:v>
                </c:pt>
              </c:numCache>
            </c:numRef>
          </c:val>
          <c:extLst>
            <c:ext xmlns:c16="http://schemas.microsoft.com/office/drawing/2014/chart" uri="{C3380CC4-5D6E-409C-BE32-E72D297353CC}">
              <c16:uniqueId val="{00000008-2B22-45BD-8CC3-466F860E62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2B22-45BD-8CC3-466F860E62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18565</c:v>
                </c:pt>
                <c:pt idx="3">
                  <c:v>18970</c:v>
                </c:pt>
                <c:pt idx="6">
                  <c:v>19188</c:v>
                </c:pt>
                <c:pt idx="9">
                  <c:v>18934</c:v>
                </c:pt>
                <c:pt idx="12">
                  <c:v>19013</c:v>
                </c:pt>
              </c:numCache>
            </c:numRef>
          </c:val>
          <c:extLst>
            <c:ext xmlns:c16="http://schemas.microsoft.com/office/drawing/2014/chart" uri="{C3380CC4-5D6E-409C-BE32-E72D297353CC}">
              <c16:uniqueId val="{0000000A-2B22-45BD-8CC3-466F860E62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2913</c:v>
                </c:pt>
                <c:pt idx="2">
                  <c:v>#N/A</c:v>
                </c:pt>
                <c:pt idx="3">
                  <c:v>#N/A</c:v>
                </c:pt>
                <c:pt idx="4">
                  <c:v>3445</c:v>
                </c:pt>
                <c:pt idx="5">
                  <c:v>#N/A</c:v>
                </c:pt>
                <c:pt idx="6">
                  <c:v>#N/A</c:v>
                </c:pt>
                <c:pt idx="7">
                  <c:v>3942</c:v>
                </c:pt>
                <c:pt idx="8">
                  <c:v>#N/A</c:v>
                </c:pt>
                <c:pt idx="9">
                  <c:v>#N/A</c:v>
                </c:pt>
                <c:pt idx="10">
                  <c:v>4326</c:v>
                </c:pt>
                <c:pt idx="11">
                  <c:v>#N/A</c:v>
                </c:pt>
                <c:pt idx="12">
                  <c:v>#N/A</c:v>
                </c:pt>
                <c:pt idx="13">
                  <c:v>4867</c:v>
                </c:pt>
                <c:pt idx="14">
                  <c:v>#N/A</c:v>
                </c:pt>
              </c:numCache>
            </c:numRef>
          </c:val>
          <c:smooth val="0"/>
          <c:extLst>
            <c:ext xmlns:c16="http://schemas.microsoft.com/office/drawing/2014/chart" uri="{C3380CC4-5D6E-409C-BE32-E72D297353CC}">
              <c16:uniqueId val="{0000000B-2B22-45BD-8CC3-466F860E62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2230</c:v>
                </c:pt>
                <c:pt idx="1">
                  <c:v>2437</c:v>
                </c:pt>
                <c:pt idx="2">
                  <c:v>2408</c:v>
                </c:pt>
              </c:numCache>
            </c:numRef>
          </c:val>
          <c:extLst>
            <c:ext xmlns:c16="http://schemas.microsoft.com/office/drawing/2014/chart" uri="{C3380CC4-5D6E-409C-BE32-E72D297353CC}">
              <c16:uniqueId val="{00000000-C14F-467F-9513-85D823C8DD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c:v>
                </c:pt>
                <c:pt idx="1">
                  <c:v>152</c:v>
                </c:pt>
                <c:pt idx="2">
                  <c:v>152</c:v>
                </c:pt>
              </c:numCache>
            </c:numRef>
          </c:val>
          <c:extLst>
            <c:ext xmlns:c16="http://schemas.microsoft.com/office/drawing/2014/chart" uri="{C3380CC4-5D6E-409C-BE32-E72D297353CC}">
              <c16:uniqueId val="{00000001-C14F-467F-9513-85D823C8DD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3185</c:v>
                </c:pt>
                <c:pt idx="1">
                  <c:v>2753</c:v>
                </c:pt>
                <c:pt idx="2">
                  <c:v>2469</c:v>
                </c:pt>
              </c:numCache>
            </c:numRef>
          </c:val>
          <c:extLst>
            <c:ext xmlns:c16="http://schemas.microsoft.com/office/drawing/2014/chart" uri="{C3380CC4-5D6E-409C-BE32-E72D297353CC}">
              <c16:uniqueId val="{00000002-C14F-467F-9513-85D823C8DD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{20B34815-D4DA-4110-9C8C-44D99AE7B66D}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568-411E-B1A8-D859445174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{D49CAC3D-C17E-4592-9FED-B89D40336EB8}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68-411E-B1A8-D859445174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{CE9BB53E-EAAB-4B14-B727-4DFE50830BEA}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68-411E-B1A8-D859445174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{7FE89940-A19D-49BB-B7FB-E4B4FC157755}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68-411E-B1A8-D859445174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{F419B793-2636-459F-B627-B4F11B015301}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68-411E-B1A8-D859445174A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{97A9CD43-6133-4E3D-9DF4-8445B60BE1E7}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568-411E-B1A8-D859445174A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{5ED89101-7689-4AC0-8E04-B4CD479F6DCF}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568-411E-B1A8-D859445174A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{659CCCF6-2DBF-4F70-8C3E-4E5481D8B938}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568-411E-B1A8-D859445174A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{B130E890-72B5-406F-A372-51EE66AE12CF}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568-411E-B1A8-D859445174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60.7</c:v>
                </c:pt>
                <c:pt idx="16">
                  <c:v>62</c:v>
                </c:pt>
                <c:pt idx="24">
                  <c:v>62.9</c:v>
                </c:pt>
                <c:pt idx="32">
                  <c:v>64</c:v>
                </c:pt>
              </c:numCache>
            </c:numRef>
          </c:xVal>
          <c:yVal>
            <c:numRef>
              <c:f>公会計指標分析・財政指標組合せ分析表!$BP$51:$DC$51</c:f>
              <c:numCache>
                <c:formatCode>#,##0.0;"▲ "#,##0.0</c:formatCode>
                <c:ptCount val="40"/>
                <c:pt idx="0">
                  <c:v>32.5</c:v>
                </c:pt>
                <c:pt idx="8">
                  <c:v>38.700000000000003</c:v>
                </c:pt>
                <c:pt idx="16">
                  <c:v>44.3</c:v>
                </c:pt>
                <c:pt idx="24">
                  <c:v>48</c:v>
                </c:pt>
                <c:pt idx="32">
                  <c:v>52.2</c:v>
                </c:pt>
              </c:numCache>
            </c:numRef>
          </c:yVal>
          <c:smooth val="0"/>
          <c:extLst>
            <c:ext xmlns:c16="http://schemas.microsoft.com/office/drawing/2014/chart" uri="{C3380CC4-5D6E-409C-BE32-E72D297353CC}">
              <c16:uniqueId val="{00000009-2568-411E-B1A8-D859445174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{CC0B545D-C462-4BAC-84C9-57A57A51EF36}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568-411E-B1A8-D859445174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{422DFA9C-4366-412B-B734-75636D08123D}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68-411E-B1A8-D859445174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{91CB6E5D-8331-4072-9BEC-5EBC24935A86}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68-411E-B1A8-D859445174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{68A46064-2817-48BB-93BE-4F56094289A3}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68-411E-B1A8-D859445174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{3778DC0E-4551-43AA-B069-4B99CCB96014}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68-411E-B1A8-D859445174A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{230A6327-AD1E-458D-93DF-D3933FCF2BF9}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568-411E-B1A8-D859445174AA}"/>
                </c:ext>
              </c:extLst>
            </c:dLbl>
            <c:dLbl>
              <c:idx val="16"/>
              <c:layout>
                <c:manualLayout>
                  <c:x val="-2.915016266410931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{1B16AED4-745A-4D05-AEF0-CD49B10FE223}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568-411E-B1A8-D859445174AA}"/>
                </c:ext>
              </c:extLst>
            </c:dLbl>
            <c:dLbl>
              <c:idx val="24"/>
              <c:layout>
                <c:manualLayout>
                  <c:x val="-3.50107884556972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{0C5D2895-895A-49F1-9D7E-F308454A1F55}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568-411E-B1A8-D859445174A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{5C2B584E-108F-40DD-B960-FF3EE2F84972}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568-411E-B1A8-D859445174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568-411E-B1A8-D859445174AA}"/>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{2DA290A2-F365-41B4-97C3-A9F9AB4B4E9E}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CAE-4739-91EE-B9B3F1622A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{B6C38D4F-D759-4AAF-83B0-307FC207CE08}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AE-4739-91EE-B9B3F1622A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{6E5DCE79-BBBC-4277-97CB-5B2F99E74DD5}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AE-4739-91EE-B9B3F1622A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{E8F00DA9-414A-4036-8FE5-781A5A3B507B}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AE-4739-91EE-B9B3F1622A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{7208C5C0-7AFF-43F5-876B-9EDB6E781715}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AE-4739-91EE-B9B3F1622A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{46833341-FC7F-47A6-87AC-AE587C3ED66C}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CAE-4739-91EE-B9B3F1622A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{7C2B5900-0D73-4648-8321-367BF8E55F91}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CAE-4739-91EE-B9B3F1622A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{408A8F2B-A710-4BA5-BAD8-68926C465BAF}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CAE-4739-91EE-B9B3F1622A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{D8565F5A-CF45-4D4F-92C2-120568CFDDFA}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CAE-4739-91EE-B9B3F1622A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c:v>
                </c:pt>
                <c:pt idx="16">
                  <c:v>8</c:v>
                </c:pt>
                <c:pt idx="24">
                  <c:v>8.3000000000000007</c:v>
                </c:pt>
                <c:pt idx="32">
                  <c:v>8.4</c:v>
                </c:pt>
              </c:numCache>
            </c:numRef>
          </c:xVal>
          <c:yVal>
            <c:numRef>
              <c:f>公会計指標分析・財政指標組合せ分析表!$BP$73:$DC$73</c:f>
              <c:numCache>
                <c:formatCode>#,##0.0;"▲ "#,##0.0</c:formatCode>
                <c:ptCount val="40"/>
                <c:pt idx="0">
                  <c:v>32.5</c:v>
                </c:pt>
                <c:pt idx="8">
                  <c:v>38.700000000000003</c:v>
                </c:pt>
                <c:pt idx="16">
                  <c:v>44.3</c:v>
                </c:pt>
                <c:pt idx="24">
                  <c:v>48</c:v>
                </c:pt>
                <c:pt idx="32">
                  <c:v>52.2</c:v>
                </c:pt>
              </c:numCache>
            </c:numRef>
          </c:yVal>
          <c:smooth val="0"/>
          <c:extLst>
            <c:ext xmlns:c16="http://schemas.microsoft.com/office/drawing/2014/chart" uri="{C3380CC4-5D6E-409C-BE32-E72D297353CC}">
              <c16:uniqueId val="{00000009-1CAE-4739-91EE-B9B3F1622A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{A4920339-A497-46B7-9708-5F630108E7D8}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CAE-4739-91EE-B9B3F1622A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{37B7585B-46B7-44FC-92BB-D5DDC2EA6A29}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AE-4739-91EE-B9B3F1622A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{D3743E69-8E5F-4931-8644-ABB17DD1356C}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AE-4739-91EE-B9B3F1622A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{5F414B94-4994-4477-867D-478756DA810B}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AE-4739-91EE-B9B3F1622A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{B3ADD682-1C22-4DE9-A29E-570DD849993A}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AE-4739-91EE-B9B3F1622AB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{687D44A2-C46B-4E92-8813-72C90A5EC3BA}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CAE-4739-91EE-B9B3F1622ABA}"/>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{14803E49-856D-40FB-9093-7CB84251D988}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CAE-4739-91EE-B9B3F1622ABA}"/>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{2B4A0C9C-2EE9-4873-805A-5EAEBF1948B8}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CAE-4739-91EE-B9B3F1622AB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{7B70DDD4-349B-469A-B285-7B96CD0B40F5}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CAE-4739-91EE-B9B3F1622A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CAE-4739-91EE-B9B3F1622ABA}"/>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年度に借入した過疎対策事業債などの元金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償還が開始されたことにより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平成２７年度に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消防庁舎建設事業のために借入した緊急防災・減災事業債等の元金償還が開始されたことにより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今後の元利償還金は、平成２８年度から実施した大湯温泉地区観光拠点施設整備事業や学校給食施設整備等事業などに伴い借入した過疎対策事業債の元金償還が開始されることにより、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百万円前後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で推移すると見込んでいる。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財政の健全性を維持するためにも、償還額と地方債発行額のバランスに注意し、地方債の発行抑制を図りながら、適正な地方債管理に努めていく。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本市では、満期一括償還の地方債を発行していないため、減債基金残高と減債基金積立相当額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は該当しない。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一般会計等に係る地方債の現在高は、鹿角観光ふるさと館改修事業、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統合校舎（花輪第二中学校）大規模改造事業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などに過疎対策事業債等の地方債を発行した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で７９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組合等負担等見込額は、鹿角広域行政組合において、し尿処理場等の建設事業に防災・減災・国土強靭化緊急対策事業債等の地方債を発行したことから、前年度比で３３７百万円の増加となった。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退職手当負担見込額は、秋田県市町村総合事務組合積立不足額の減少により、前年度比で７６百万円の減少となった。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充当可能基金では、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まちづくり基金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中心市街地中核ホテル再生支援事業補助金などまちづくりを推進するための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事業に取り崩したことから、前年度比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で４２８</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中長期的な見通しを踏まえ、事業は財源を見込んで計画的に進めるとともに、事業の年度間調整や地方債の償還元金を超えない範囲で借入するなど、引き続き将来負担の改善に向けた財政運営に取り組んでいく。また、将来に向けて持続可能な財政基盤を堅持し、充当可能財源等の確保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秋田県鹿角市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第６次鹿角市総合計画後期基本計画登載事業</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の財源不足に対応し</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たほか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、特定目的基金である企業立地促進基金の活用やまちづくり基金の活用などにより、補助金などの各種支援事業や施設等整備事業に充当するため、それぞれ取り崩したことにより基金残高は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５，０２９</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百万円、全体で前年度比</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が３１４</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財政調整基金については、弾力的な財政運営を図る上でも一定の基金残高の確保が必要であることから、今後とも基金残高を意識した予算編成を進めるとともに、標準財政</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規模の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％以上の残高維持に努める。また、その他特定目的基金については、各基金とも今後の事業計画によって取り崩しが見込まれることから、効率</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かつ効果的な活用を図りながら、計画的な積み増し及び取り崩しに努めていく。</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まちづくり基金：住みよい豊かなまちづくりの施策の推進</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企業立地促進基金：市内に企業を立地するものに対する財政援助</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教育施設整備基金：教育施設の整備の推進</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まちづくり基金：中心市街地中核ホテル再生支援事業補助金などに充当したことにより前年度比で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３２７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企業立地促進基金：市内企業</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社への設備投資に助成したこと</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６５</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教育施設整備基金：</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小中学校の情報教育推進事業における電子黒板配置に係る経費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などに充当したことにより前年度比で</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１２</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鹿角観光ふるさと館改修事業や市営住宅整備事業などにまちづくり基金を活用予定であるほか、市内企業への設備投資に引き続き助成するため企業立地促進基金を活用する予定としていることから、計画的な運用を図っていく。</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地方財政法に規定された前年度実質収支の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を下回らない額として、１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第６次鹿角市総合計画後期基本計画登載事業の財源不足に対応したほか、大雨による災害対応に係る経費などに充当しており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１５２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百万円を取り崩していることから基金残高は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２，４０８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第６次鹿角市総合計画後期基本計画（Ｈ</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）の着実な推進と突発的な災害等に迅速に対応するためにも、一定の基金残高の確保が必要であることから、基金残高を意識した予算編成を進めるとともに、標準財政規模の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％以上の残高維持に努める。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減債基金については、起債の繰上償還等に備え積立しているものであるが、繰上償還を行っていないため現状維持で推移している。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地方債の繰上償還等が発生した場合は、その財源として取り崩しを行っていく。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本市の有形固定資産減価償却率は、類似団体平均よりやや高い水準にある。道路や一般廃棄物処理施設等の減価償却が進んでいることが要因として挙げられる。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比率は上昇傾向にあるが、今後は鹿角市公共施設等総合管理計画の基本方針に基づき、公営住宅や一般廃棄物処理施設等の老朽化した施設の建て替えや長寿命化、統廃合を積極的に進めていく。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84836</xdr:rowOff>
    </xdr:from>
    <xdr:to>
      <xdr:col>19</xdr:col>
      <xdr:colOff>187325</xdr:colOff>
      <xdr:row>30</xdr:row>
      <xdr:rowOff>14986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135636</xdr:rowOff>
    </xdr:from>
    <xdr:to>
      <xdr:col>23</xdr:col>
      <xdr:colOff>85725</xdr:colOff>
      <xdr:row>29</xdr:row>
      <xdr:rowOff>159385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79211"/>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135636</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85978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37338</xdr:rowOff>
    </xdr:from>
    <xdr:to>
      <xdr:col>11</xdr:col>
      <xdr:colOff>187325</xdr:colOff>
      <xdr:row>29</xdr:row>
      <xdr:rowOff>138938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88138</xdr:rowOff>
    </xdr:from>
    <xdr:to>
      <xdr:col>15</xdr:col>
      <xdr:colOff>136525</xdr:colOff>
      <xdr:row>29</xdr:row>
      <xdr:rowOff>116205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83171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11430</xdr:rowOff>
    </xdr:from>
    <xdr:to>
      <xdr:col>7</xdr:col>
      <xdr:colOff>187325</xdr:colOff>
      <xdr:row>29</xdr:row>
      <xdr:rowOff>113030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88138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0580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6113</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130065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104157</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本市の債務償還比率は、類似団体平均を上回っている。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第６次鹿角市総合計画後期基本計画（Ｈ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く積極的な施策の推進で、地方債の現在高が増加したほか、中心市街地中核ホテル再生支援事業などに基金を活用したことで、充当可能基金は減少したものの、経常一般財源等が普通交付税の増や地方消費税交付金の増等により増加したことから、前年度よりも比率は減少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今後も、将来負担額の大半を占める地方債について、償還額以上の借入を控えるなど、適正な地方債の管理により、残高の抑制に努め、健全な財政運営を図っていく。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18663</xdr:rowOff>
    </xdr:from>
    <xdr:to>
      <xdr:col>76</xdr:col>
      <xdr:colOff>73025</xdr:colOff>
      <xdr:row>30</xdr:row>
      <xdr:rowOff>120263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168540</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91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30795</xdr:rowOff>
    </xdr:from>
    <xdr:to>
      <xdr:col>72</xdr:col>
      <xdr:colOff>123825</xdr:colOff>
      <xdr:row>30</xdr:row>
      <xdr:rowOff>132395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69463</xdr:rowOff>
    </xdr:from>
    <xdr:to>
      <xdr:col>76</xdr:col>
      <xdr:colOff>22225</xdr:colOff>
      <xdr:row>30</xdr:row>
      <xdr:rowOff>81595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84488"/>
          <a:ext cx="711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115098</xdr:rowOff>
    </xdr:from>
    <xdr:to>
      <xdr:col>68</xdr:col>
      <xdr:colOff>123825</xdr:colOff>
      <xdr:row>31</xdr:row>
      <xdr:rowOff>45248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81595</xdr:rowOff>
    </xdr:from>
    <xdr:to>
      <xdr:col>72</xdr:col>
      <xdr:colOff>73025</xdr:colOff>
      <xdr:row>30</xdr:row>
      <xdr:rowOff>165898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96620"/>
          <a:ext cx="7620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38814</xdr:rowOff>
    </xdr:from>
    <xdr:to>
      <xdr:col>64</xdr:col>
      <xdr:colOff>123825</xdr:colOff>
      <xdr:row>30</xdr:row>
      <xdr:rowOff>140414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89614</xdr:rowOff>
    </xdr:from>
    <xdr:to>
      <xdr:col>68</xdr:col>
      <xdr:colOff>73025</xdr:colOff>
      <xdr:row>30</xdr:row>
      <xdr:rowOff>165898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04639"/>
          <a:ext cx="762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11261</xdr:rowOff>
    </xdr:from>
    <xdr:to>
      <xdr:col>60</xdr:col>
      <xdr:colOff>123825</xdr:colOff>
      <xdr:row>30</xdr:row>
      <xdr:rowOff>112861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62061</xdr:rowOff>
    </xdr:from>
    <xdr:to>
      <xdr:col>64</xdr:col>
      <xdr:colOff>73025</xdr:colOff>
      <xdr:row>30</xdr:row>
      <xdr:rowOff>89614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77086"/>
          <a:ext cx="762000" cy="2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148922</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7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36375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131541</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103988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160655</xdr:rowOff>
    </xdr:from>
    <xdr:to>
      <xdr:col>20</xdr:col>
      <xdr:colOff>38100</xdr:colOff>
      <xdr:row>39</xdr:row>
      <xdr:rowOff>90805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40005</xdr:rowOff>
    </xdr:from>
    <xdr:to>
      <xdr:col>24</xdr:col>
      <xdr:colOff>63500</xdr:colOff>
      <xdr:row>39</xdr:row>
      <xdr:rowOff>64770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265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130175</xdr:rowOff>
    </xdr:from>
    <xdr:to>
      <xdr:col>15</xdr:col>
      <xdr:colOff>101600</xdr:colOff>
      <xdr:row>39</xdr:row>
      <xdr:rowOff>60325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xdr:rowOff>
    </xdr:from>
    <xdr:to>
      <xdr:col>19</xdr:col>
      <xdr:colOff>177800</xdr:colOff>
      <xdr:row>39</xdr:row>
      <xdr:rowOff>40005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96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148590</xdr:rowOff>
    </xdr:from>
    <xdr:to>
      <xdr:col>15</xdr:col>
      <xdr:colOff>50800</xdr:colOff>
      <xdr:row>39</xdr:row>
      <xdr:rowOff>9525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63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69215</xdr:rowOff>
    </xdr:from>
    <xdr:to>
      <xdr:col>6</xdr:col>
      <xdr:colOff>38100</xdr:colOff>
      <xdr:row>38</xdr:row>
      <xdr:rowOff>170815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120015</xdr:rowOff>
    </xdr:from>
    <xdr:to>
      <xdr:col>10</xdr:col>
      <xdr:colOff>114300</xdr:colOff>
      <xdr:row>38</xdr:row>
      <xdr:rowOff>148590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351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81932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51452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118299</xdr:rowOff>
    </xdr:from>
    <xdr:to>
      <xdr:col>55</xdr:col>
      <xdr:colOff>50800</xdr:colOff>
      <xdr:row>40</xdr:row>
      <xdr:rowOff>48449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141176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6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126605</xdr:rowOff>
    </xdr:from>
    <xdr:to>
      <xdr:col>50</xdr:col>
      <xdr:colOff>165100</xdr:colOff>
      <xdr:row>40</xdr:row>
      <xdr:rowOff>56755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169099</xdr:rowOff>
    </xdr:from>
    <xdr:to>
      <xdr:col>55</xdr:col>
      <xdr:colOff>0</xdr:colOff>
      <xdr:row>40</xdr:row>
      <xdr:rowOff>5955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855649"/>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134595</xdr:rowOff>
    </xdr:from>
    <xdr:to>
      <xdr:col>46</xdr:col>
      <xdr:colOff>38100</xdr:colOff>
      <xdr:row>40</xdr:row>
      <xdr:rowOff>64745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8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5955</xdr:rowOff>
    </xdr:from>
    <xdr:to>
      <xdr:col>50</xdr:col>
      <xdr:colOff>114300</xdr:colOff>
      <xdr:row>40</xdr:row>
      <xdr:rowOff>13945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863955"/>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142977</xdr:rowOff>
    </xdr:from>
    <xdr:to>
      <xdr:col>41</xdr:col>
      <xdr:colOff>101600</xdr:colOff>
      <xdr:row>40</xdr:row>
      <xdr:rowOff>73127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8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13945</xdr:rowOff>
    </xdr:from>
    <xdr:to>
      <xdr:col>45</xdr:col>
      <xdr:colOff>177800</xdr:colOff>
      <xdr:row>40</xdr:row>
      <xdr:rowOff>22327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87194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151217</xdr:rowOff>
    </xdr:from>
    <xdr:to>
      <xdr:col>36</xdr:col>
      <xdr:colOff>165100</xdr:colOff>
      <xdr:row>40</xdr:row>
      <xdr:rowOff>81367</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22327</xdr:rowOff>
    </xdr:from>
    <xdr:to>
      <xdr:col>41</xdr:col>
      <xdr:colOff>50800</xdr:colOff>
      <xdr:row>40</xdr:row>
      <xdr:rowOff>30567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88032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73282</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5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81272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89654</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6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97894</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61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59707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87630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365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60960</xdr:rowOff>
    </xdr:from>
    <xdr:to>
      <xdr:col>19</xdr:col>
      <xdr:colOff>177800</xdr:colOff>
      <xdr:row>61</xdr:row>
      <xdr:rowOff>78105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19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60960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136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55245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145432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128287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122572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90187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155291</xdr:rowOff>
    </xdr:from>
    <xdr:to>
      <xdr:col>55</xdr:col>
      <xdr:colOff>50800</xdr:colOff>
      <xdr:row>63</xdr:row>
      <xdr:rowOff>85441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133718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7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164019</xdr:rowOff>
    </xdr:from>
    <xdr:to>
      <xdr:col>50</xdr:col>
      <xdr:colOff>165100</xdr:colOff>
      <xdr:row>63</xdr:row>
      <xdr:rowOff>94169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34641</xdr:rowOff>
    </xdr:from>
    <xdr:to>
      <xdr:col>55</xdr:col>
      <xdr:colOff>0</xdr:colOff>
      <xdr:row>63</xdr:row>
      <xdr:rowOff>43369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35991"/>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170196</xdr:rowOff>
    </xdr:from>
    <xdr:to>
      <xdr:col>46</xdr:col>
      <xdr:colOff>38100</xdr:colOff>
      <xdr:row>63</xdr:row>
      <xdr:rowOff>100346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43369</xdr:rowOff>
    </xdr:from>
    <xdr:to>
      <xdr:col>50</xdr:col>
      <xdr:colOff>114300</xdr:colOff>
      <xdr:row>63</xdr:row>
      <xdr:rowOff>49546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44719"/>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6918</xdr:rowOff>
    </xdr:from>
    <xdr:to>
      <xdr:col>41</xdr:col>
      <xdr:colOff>101600</xdr:colOff>
      <xdr:row>63</xdr:row>
      <xdr:rowOff>108518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49546</xdr:rowOff>
    </xdr:from>
    <xdr:to>
      <xdr:col>45</xdr:col>
      <xdr:colOff>177800</xdr:colOff>
      <xdr:row>63</xdr:row>
      <xdr:rowOff>57718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50896"/>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10428</xdr:rowOff>
    </xdr:from>
    <xdr:to>
      <xdr:col>36</xdr:col>
      <xdr:colOff>165100</xdr:colOff>
      <xdr:row>63</xdr:row>
      <xdr:rowOff>112028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57718</xdr:rowOff>
    </xdr:from>
    <xdr:to>
      <xdr:col>41</xdr:col>
      <xdr:colOff>50800</xdr:colOff>
      <xdr:row>63</xdr:row>
      <xdr:rowOff>61228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59068"/>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85296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88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91473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89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99645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90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103155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90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3797300" y="14316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114300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304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145414</xdr:rowOff>
    </xdr:from>
    <xdr:to>
      <xdr:col>10</xdr:col>
      <xdr:colOff>165100</xdr:colOff>
      <xdr:row>83</xdr:row>
      <xdr:rowOff>75564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24764</xdr:rowOff>
    </xdr:from>
    <xdr:to>
      <xdr:col>15</xdr:col>
      <xdr:colOff>50800</xdr:colOff>
      <xdr:row>83</xdr:row>
      <xdr:rowOff>74295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2551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97789</xdr:rowOff>
    </xdr:from>
    <xdr:to>
      <xdr:col>6</xdr:col>
      <xdr:colOff>38100</xdr:colOff>
      <xdr:row>83</xdr:row>
      <xdr:rowOff>27939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148589</xdr:rowOff>
    </xdr:from>
    <xdr:to>
      <xdr:col>10</xdr:col>
      <xdr:colOff>114300</xdr:colOff>
      <xdr:row>83</xdr:row>
      <xdr:rowOff>24764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2074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66691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19066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114402</xdr:rowOff>
    </xdr:from>
    <xdr:to>
      <xdr:col>55</xdr:col>
      <xdr:colOff>50800</xdr:colOff>
      <xdr:row>86</xdr:row>
      <xdr:rowOff>44552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117281</xdr:rowOff>
    </xdr:from>
    <xdr:to>
      <xdr:col>50</xdr:col>
      <xdr:colOff>165100</xdr:colOff>
      <xdr:row>86</xdr:row>
      <xdr:rowOff>47431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165202</xdr:rowOff>
    </xdr:from>
    <xdr:to>
      <xdr:col>55</xdr:col>
      <xdr:colOff>0</xdr:colOff>
      <xdr:row>85</xdr:row>
      <xdr:rowOff>168081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38452"/>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118013</xdr:rowOff>
    </xdr:from>
    <xdr:to>
      <xdr:col>46</xdr:col>
      <xdr:colOff>38100</xdr:colOff>
      <xdr:row>86</xdr:row>
      <xdr:rowOff>48163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168081</xdr:rowOff>
    </xdr:from>
    <xdr:to>
      <xdr:col>50</xdr:col>
      <xdr:colOff>114300</xdr:colOff>
      <xdr:row>85</xdr:row>
      <xdr:rowOff>168813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41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118791</xdr:rowOff>
    </xdr:from>
    <xdr:to>
      <xdr:col>41</xdr:col>
      <xdr:colOff>101600</xdr:colOff>
      <xdr:row>86</xdr:row>
      <xdr:rowOff>48941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168813</xdr:rowOff>
    </xdr:from>
    <xdr:to>
      <xdr:col>45</xdr:col>
      <xdr:colOff>177800</xdr:colOff>
      <xdr:row>85</xdr:row>
      <xdr:rowOff>169591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4206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119523</xdr:rowOff>
    </xdr:from>
    <xdr:to>
      <xdr:col>36</xdr:col>
      <xdr:colOff>165100</xdr:colOff>
      <xdr:row>86</xdr:row>
      <xdr:rowOff>49673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169591</xdr:rowOff>
    </xdr:from>
    <xdr:to>
      <xdr:col>41</xdr:col>
      <xdr:colOff>50800</xdr:colOff>
      <xdr:row>85</xdr:row>
      <xdr:rowOff>170323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4284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38558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8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39290</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8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40068</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8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40800</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169092</xdr:rowOff>
    </xdr:from>
    <xdr:to>
      <xdr:col>85</xdr:col>
      <xdr:colOff>177800</xdr:colOff>
      <xdr:row>36</xdr:row>
      <xdr:rowOff>99242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20519</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133169</xdr:rowOff>
    </xdr:from>
    <xdr:to>
      <xdr:col>81</xdr:col>
      <xdr:colOff>101600</xdr:colOff>
      <xdr:row>36</xdr:row>
      <xdr:rowOff>63319</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12519</xdr:rowOff>
    </xdr:from>
    <xdr:to>
      <xdr:col>85</xdr:col>
      <xdr:colOff>127000</xdr:colOff>
      <xdr:row>36</xdr:row>
      <xdr:rowOff>48442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1847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12519</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1487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35</xdr:row>
      <xdr:rowOff>148046</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112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22134</xdr:rowOff>
    </xdr:from>
    <xdr:to>
      <xdr:col>67</xdr:col>
      <xdr:colOff>101600</xdr:colOff>
      <xdr:row>35</xdr:row>
      <xdr:rowOff>123734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72934</xdr:rowOff>
    </xdr:from>
    <xdr:to>
      <xdr:col>71</xdr:col>
      <xdr:colOff>177800</xdr:colOff>
      <xdr:row>35</xdr:row>
      <xdr:rowOff>110490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0736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79846</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140261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138067</xdr:rowOff>
    </xdr:from>
    <xdr:to>
      <xdr:col>116</xdr:col>
      <xdr:colOff>114300</xdr:colOff>
      <xdr:row>39</xdr:row>
      <xdr:rowOff>68217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160944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50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17417</xdr:rowOff>
    </xdr:from>
    <xdr:to>
      <xdr:col>116</xdr:col>
      <xdr:colOff>63500</xdr:colOff>
      <xdr:row>39</xdr:row>
      <xdr:rowOff>28847</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7039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38644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715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170724</xdr:rowOff>
    </xdr:from>
    <xdr:to>
      <xdr:col>102</xdr:col>
      <xdr:colOff>165100</xdr:colOff>
      <xdr:row>39</xdr:row>
      <xdr:rowOff>100874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50074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7251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9072</xdr:rowOff>
    </xdr:from>
    <xdr:to>
      <xdr:col>98</xdr:col>
      <xdr:colOff>38100</xdr:colOff>
      <xdr:row>39</xdr:row>
      <xdr:rowOff>110672</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50074</xdr:rowOff>
    </xdr:from>
    <xdr:to>
      <xdr:col>102</xdr:col>
      <xdr:colOff>114300</xdr:colOff>
      <xdr:row>39</xdr:row>
      <xdr:rowOff>59872</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7366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96174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117401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4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127199</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47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2736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3810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2736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3810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48260</xdr:rowOff>
    </xdr:from>
    <xdr:to>
      <xdr:col>67</xdr:col>
      <xdr:colOff>101600</xdr:colOff>
      <xdr:row>59</xdr:row>
      <xdr:rowOff>149860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99060</xdr:rowOff>
    </xdr:from>
    <xdr:to>
      <xdr:col>71</xdr:col>
      <xdr:colOff>177800</xdr:colOff>
      <xdr:row>59</xdr:row>
      <xdr:rowOff>137160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166387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108839</xdr:rowOff>
    </xdr:from>
    <xdr:to>
      <xdr:col>116</xdr:col>
      <xdr:colOff>114300</xdr:colOff>
      <xdr:row>62</xdr:row>
      <xdr:rowOff>38989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5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87266</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4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117031</xdr:rowOff>
    </xdr:from>
    <xdr:to>
      <xdr:col>112</xdr:col>
      <xdr:colOff>38100</xdr:colOff>
      <xdr:row>62</xdr:row>
      <xdr:rowOff>47181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5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159639</xdr:rowOff>
    </xdr:from>
    <xdr:to>
      <xdr:col>116</xdr:col>
      <xdr:colOff>63500</xdr:colOff>
      <xdr:row>61</xdr:row>
      <xdr:rowOff>167831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618089"/>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90742</xdr:rowOff>
    </xdr:from>
    <xdr:to>
      <xdr:col>107</xdr:col>
      <xdr:colOff>101600</xdr:colOff>
      <xdr:row>62</xdr:row>
      <xdr:rowOff>20892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5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141542</xdr:rowOff>
    </xdr:from>
    <xdr:to>
      <xdr:col>111</xdr:col>
      <xdr:colOff>177800</xdr:colOff>
      <xdr:row>61</xdr:row>
      <xdr:rowOff>167831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0434300" y="10599992"/>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98933</xdr:rowOff>
    </xdr:from>
    <xdr:to>
      <xdr:col>102</xdr:col>
      <xdr:colOff>165100</xdr:colOff>
      <xdr:row>62</xdr:row>
      <xdr:rowOff>29083</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5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141542</xdr:rowOff>
    </xdr:from>
    <xdr:to>
      <xdr:col>107</xdr:col>
      <xdr:colOff>50800</xdr:colOff>
      <xdr:row>61</xdr:row>
      <xdr:rowOff>149733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59999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149733</xdr:rowOff>
    </xdr:from>
    <xdr:to>
      <xdr:col>102</xdr:col>
      <xdr:colOff>114300</xdr:colOff>
      <xdr:row>61</xdr:row>
      <xdr:rowOff>157924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60818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38308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66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37419</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3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20210</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82006</xdr:rowOff>
    </xdr:from>
    <xdr:to>
      <xdr:col>85</xdr:col>
      <xdr:colOff>177800</xdr:colOff>
      <xdr:row>81</xdr:row>
      <xdr:rowOff>12156</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104883</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103414</xdr:rowOff>
    </xdr:from>
    <xdr:to>
      <xdr:col>85</xdr:col>
      <xdr:colOff>127000</xdr:colOff>
      <xdr:row>80</xdr:row>
      <xdr:rowOff>132806</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38194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103414</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378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31569</xdr:rowOff>
    </xdr:from>
    <xdr:to>
      <xdr:col>76</xdr:col>
      <xdr:colOff>114300</xdr:colOff>
      <xdr:row>80</xdr:row>
      <xdr:rowOff>67492</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116295</xdr:rowOff>
    </xdr:from>
    <xdr:to>
      <xdr:col>67</xdr:col>
      <xdr:colOff>101600</xdr:colOff>
      <xdr:row>80</xdr:row>
      <xdr:rowOff>46445</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167095</xdr:rowOff>
    </xdr:from>
    <xdr:to>
      <xdr:col>71</xdr:col>
      <xdr:colOff>177800</xdr:colOff>
      <xdr:row>80</xdr:row>
      <xdr:rowOff>31569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170741</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62972</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107950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9545300" y="1466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類似団体平均と比較して有形固定資産減価償却率が高くなっている施設は、道路、公営住宅であり、低くなっている施設は、橋りょう、認定こども園、学校施設、児童館である。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道路については、道路改良など長寿命化を図っているものの、農道、林道において減価償却が進んでいる路線が多く、類似団体平均よりも高くなっている。公営住宅については、減価償却を終えた住宅もあり、類似団体平均よりも高くなっているが、鹿角市公営住宅等長寿命化計画（Ｈ</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基づき、国の補助金等を活用しながら順次更新を行っている。令和元年から既存公営住宅の屋根塗装工事及び外壁改修工事を行っているほか、令和２年度から令和４年度にかけて新しい公営住宅が整備され、移転前の公営住宅は今後解体する予定のため、有形固定資産減価償却率は今後も低下する見込みである。認定こども園・幼稚園・保育所については、平成２７年度に整備したあおぞらこども園をはじめ、平成１４年度から平成２１年度の間に４施設の整備を行っているほか、令和元年から令和２年度にかけて保育園１施設の屋根改修工事及び外壁改修工事を行っており、類似団体平均よりも低くなっている。学校施設については、鹿角市立学校等再編計画（Ｈ</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基づき学校の統廃合を行っており、令和２年度までに大規模改造工事を実施し令和３年度には廃校舎の用途廃止を行ったほか、令和２年度から令和３年度にかけ空調設備設置工事を実施したことにより、有形固定資産減価償却率は低下する見込みである。児童館については、平成１５年度に児童センターの整備を行っているため、類似団体平均よりも低くなっている。いずれの施設においても、鹿角市公共施設等総合管理計画及び各施設の個別施設計画に基づき、施設の維持管理や更新を適切に行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22134</xdr:rowOff>
    </xdr:from>
    <xdr:to>
      <xdr:col>24</xdr:col>
      <xdr:colOff>114300</xdr:colOff>
      <xdr:row>35</xdr:row>
      <xdr:rowOff>123734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45011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8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72934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426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123372</xdr:rowOff>
    </xdr:from>
    <xdr:to>
      <xdr:col>15</xdr:col>
      <xdr:colOff>101600</xdr:colOff>
      <xdr:row>35</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2722</xdr:rowOff>
    </xdr:from>
    <xdr:to>
      <xdr:col>19</xdr:col>
      <xdr:colOff>177800</xdr:colOff>
      <xdr:row>35</xdr:row>
      <xdr:rowOff>41910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0034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100511</xdr:rowOff>
    </xdr:from>
    <xdr:to>
      <xdr:col>10</xdr:col>
      <xdr:colOff>165100</xdr:colOff>
      <xdr:row>35</xdr:row>
      <xdr:rowOff>30661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151311</xdr:rowOff>
    </xdr:from>
    <xdr:to>
      <xdr:col>15</xdr:col>
      <xdr:colOff>50800</xdr:colOff>
      <xdr:row>35</xdr:row>
      <xdr:rowOff>2722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98061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69487</xdr:rowOff>
    </xdr:from>
    <xdr:to>
      <xdr:col>6</xdr:col>
      <xdr:colOff>38100</xdr:colOff>
      <xdr:row>34</xdr:row>
      <xdr:rowOff>171087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120287</xdr:rowOff>
    </xdr:from>
    <xdr:to>
      <xdr:col>10</xdr:col>
      <xdr:colOff>114300</xdr:colOff>
      <xdr:row>34</xdr:row>
      <xdr:rowOff>151311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9495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47188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16164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22860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877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30480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41910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90187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9525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241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137160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803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60</xdr:row>
      <xdr:rowOff>93345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36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126365</xdr:rowOff>
    </xdr:from>
    <xdr:to>
      <xdr:col>6</xdr:col>
      <xdr:colOff>38100</xdr:colOff>
      <xdr:row>60</xdr:row>
      <xdr:rowOff>56515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xdr:rowOff>
    </xdr:from>
    <xdr:to>
      <xdr:col>10</xdr:col>
      <xdr:colOff>114300</xdr:colOff>
      <xdr:row>60</xdr:row>
      <xdr:rowOff>49530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29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xdr:rowOff>
    </xdr:from>
    <xdr:to>
      <xdr:col>55</xdr:col>
      <xdr:colOff>50800</xdr:colOff>
      <xdr:row>63</xdr:row>
      <xdr:rowOff>115951</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37228</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65151</xdr:rowOff>
    </xdr:from>
    <xdr:to>
      <xdr:col>55</xdr:col>
      <xdr:colOff>0</xdr:colOff>
      <xdr:row>63</xdr:row>
      <xdr:rowOff>68580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6650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26162</xdr:rowOff>
    </xdr:from>
    <xdr:to>
      <xdr:col>46</xdr:col>
      <xdr:colOff>38100</xdr:colOff>
      <xdr:row>63</xdr:row>
      <xdr:rowOff>127762</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68580</xdr:rowOff>
    </xdr:from>
    <xdr:to>
      <xdr:col>50</xdr:col>
      <xdr:colOff>114300</xdr:colOff>
      <xdr:row>63</xdr:row>
      <xdr:rowOff>76962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6993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29591</xdr:rowOff>
    </xdr:from>
    <xdr:to>
      <xdr:col>41</xdr:col>
      <xdr:colOff>101600</xdr:colOff>
      <xdr:row>63</xdr:row>
      <xdr:rowOff>131191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76962</xdr:rowOff>
    </xdr:from>
    <xdr:to>
      <xdr:col>45</xdr:col>
      <xdr:colOff>177800</xdr:colOff>
      <xdr:row>63</xdr:row>
      <xdr:rowOff>80391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87831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32639</xdr:rowOff>
    </xdr:from>
    <xdr:to>
      <xdr:col>36</xdr:col>
      <xdr:colOff>165100</xdr:colOff>
      <xdr:row>63</xdr:row>
      <xdr:rowOff>134239</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80391</xdr:rowOff>
    </xdr:from>
    <xdr:to>
      <xdr:col>41</xdr:col>
      <xdr:colOff>50800</xdr:colOff>
      <xdr:row>63</xdr:row>
      <xdr:rowOff>83439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8817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135907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144289</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0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147718</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150766</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0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363</xdr:rowOff>
    </xdr:from>
    <xdr:to>
      <xdr:col>24</xdr:col>
      <xdr:colOff>114300</xdr:colOff>
      <xdr:row>82</xdr:row>
      <xdr:rowOff>101963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23240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91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137523</xdr:rowOff>
    </xdr:from>
    <xdr:to>
      <xdr:col>20</xdr:col>
      <xdr:colOff>38100</xdr:colOff>
      <xdr:row>82</xdr:row>
      <xdr:rowOff>67673</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16873</xdr:rowOff>
    </xdr:from>
    <xdr:to>
      <xdr:col>24</xdr:col>
      <xdr:colOff>63500</xdr:colOff>
      <xdr:row>82</xdr:row>
      <xdr:rowOff>51163</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0757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134257</xdr:rowOff>
    </xdr:from>
    <xdr:to>
      <xdr:col>15</xdr:col>
      <xdr:colOff>101600</xdr:colOff>
      <xdr:row>82</xdr:row>
      <xdr:rowOff>64407</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xdr:rowOff>
    </xdr:from>
    <xdr:to>
      <xdr:col>19</xdr:col>
      <xdr:colOff>177800</xdr:colOff>
      <xdr:row>82</xdr:row>
      <xdr:rowOff>16873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0725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5262</xdr:rowOff>
    </xdr:from>
    <xdr:to>
      <xdr:col>10</xdr:col>
      <xdr:colOff>165100</xdr:colOff>
      <xdr:row>79</xdr:row>
      <xdr:rowOff>106862</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56062</xdr:rowOff>
    </xdr:from>
    <xdr:to>
      <xdr:col>15</xdr:col>
      <xdr:colOff>50800</xdr:colOff>
      <xdr:row>82</xdr:row>
      <xdr:rowOff>13607</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600612"/>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85271</xdr:rowOff>
    </xdr:from>
    <xdr:to>
      <xdr:col>6</xdr:col>
      <xdr:colOff>38100</xdr:colOff>
      <xdr:row>82</xdr:row>
      <xdr:rowOff>15421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56062</xdr:rowOff>
    </xdr:from>
    <xdr:to>
      <xdr:col>10</xdr:col>
      <xdr:colOff>114300</xdr:colOff>
      <xdr:row>81</xdr:row>
      <xdr:rowOff>136071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3600612"/>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84200</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80934</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123389</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31948</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153670</xdr:rowOff>
    </xdr:from>
    <xdr:to>
      <xdr:col>55</xdr:col>
      <xdr:colOff>50800</xdr:colOff>
      <xdr:row>85</xdr:row>
      <xdr:rowOff>83820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5097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33020</xdr:rowOff>
    </xdr:from>
    <xdr:to>
      <xdr:col>55</xdr:col>
      <xdr:colOff>0</xdr:colOff>
      <xdr:row>85</xdr:row>
      <xdr:rowOff>38100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6062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142239</xdr:rowOff>
    </xdr:from>
    <xdr:to>
      <xdr:col>46</xdr:col>
      <xdr:colOff>38100</xdr:colOff>
      <xdr:row>85</xdr:row>
      <xdr:rowOff>72389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5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21589</xdr:rowOff>
    </xdr:from>
    <xdr:to>
      <xdr:col>50</xdr:col>
      <xdr:colOff>114300</xdr:colOff>
      <xdr:row>85</xdr:row>
      <xdr:rowOff>38100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8750300" y="145948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21589</xdr:rowOff>
    </xdr:from>
    <xdr:to>
      <xdr:col>45</xdr:col>
      <xdr:colOff>177800</xdr:colOff>
      <xdr:row>86</xdr:row>
      <xdr:rowOff>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594839"/>
          <a:ext cx="889000" cy="1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151130</xdr:rowOff>
    </xdr:from>
    <xdr:to>
      <xdr:col>36</xdr:col>
      <xdr:colOff>165100</xdr:colOff>
      <xdr:row>85</xdr:row>
      <xdr:rowOff>81280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30480</xdr:rowOff>
    </xdr:from>
    <xdr:to>
      <xdr:col>41</xdr:col>
      <xdr:colOff>50800</xdr:colOff>
      <xdr:row>86</xdr:row>
      <xdr:rowOff>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972300" y="14603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105427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88916</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97807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94162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78972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104</xdr:row>
      <xdr:rowOff>66402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908300" y="17717588"/>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58238</xdr:rowOff>
    </xdr:from>
    <xdr:to>
      <xdr:col>15</xdr:col>
      <xdr:colOff>50800</xdr:colOff>
      <xdr:row>103</xdr:row>
      <xdr:rowOff>139881</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2019300" y="177175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107224</xdr:rowOff>
    </xdr:from>
    <xdr:to>
      <xdr:col>10</xdr:col>
      <xdr:colOff>114300</xdr:colOff>
      <xdr:row>103</xdr:row>
      <xdr:rowOff>139881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776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133729</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90188</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118111</xdr:rowOff>
    </xdr:from>
    <xdr:to>
      <xdr:col>55</xdr:col>
      <xdr:colOff>0</xdr:colOff>
      <xdr:row>105</xdr:row>
      <xdr:rowOff>129539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120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88264</xdr:rowOff>
    </xdr:from>
    <xdr:to>
      <xdr:col>46</xdr:col>
      <xdr:colOff>38100</xdr:colOff>
      <xdr:row>106</xdr:row>
      <xdr:rowOff>18414</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139064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1317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86361</xdr:rowOff>
    </xdr:from>
    <xdr:to>
      <xdr:col>41</xdr:col>
      <xdr:colOff>101600</xdr:colOff>
      <xdr:row>105</xdr:row>
      <xdr:rowOff>16511</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105</xdr:row>
      <xdr:rowOff>139064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7861300" y="17967961"/>
          <a:ext cx="889000" cy="1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99695</xdr:rowOff>
    </xdr:from>
    <xdr:to>
      <xdr:col>36</xdr:col>
      <xdr:colOff>165100</xdr:colOff>
      <xdr:row>105</xdr:row>
      <xdr:rowOff>29845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137161</xdr:rowOff>
    </xdr:from>
    <xdr:to>
      <xdr:col>41</xdr:col>
      <xdr:colOff>50800</xdr:colOff>
      <xdr:row>104</xdr:row>
      <xdr:rowOff>150495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79679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25416</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34941</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33038</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46372</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40</xdr:row>
      <xdr:rowOff>159476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7017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69487</xdr:rowOff>
    </xdr:from>
    <xdr:to>
      <xdr:col>76</xdr:col>
      <xdr:colOff>165100</xdr:colOff>
      <xdr:row>40</xdr:row>
      <xdr:rowOff>171087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120287</xdr:rowOff>
    </xdr:from>
    <xdr:to>
      <xdr:col>81</xdr:col>
      <xdr:colOff>50800</xdr:colOff>
      <xdr:row>40</xdr:row>
      <xdr:rowOff>159476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9782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81099</xdr:rowOff>
    </xdr:from>
    <xdr:to>
      <xdr:col>76</xdr:col>
      <xdr:colOff>114300</xdr:colOff>
      <xdr:row>40</xdr:row>
      <xdr:rowOff>120287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9390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81099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999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162214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113930</xdr:rowOff>
    </xdr:from>
    <xdr:to>
      <xdr:col>116</xdr:col>
      <xdr:colOff>114300</xdr:colOff>
      <xdr:row>40</xdr:row>
      <xdr:rowOff>44080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8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136807</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65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121124</xdr:rowOff>
    </xdr:from>
    <xdr:to>
      <xdr:col>112</xdr:col>
      <xdr:colOff>38100</xdr:colOff>
      <xdr:row>40</xdr:row>
      <xdr:rowOff>51274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164730</xdr:rowOff>
    </xdr:from>
    <xdr:to>
      <xdr:col>116</xdr:col>
      <xdr:colOff>63500</xdr:colOff>
      <xdr:row>40</xdr:row>
      <xdr:rowOff>474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851280"/>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127143</xdr:rowOff>
    </xdr:from>
    <xdr:to>
      <xdr:col>107</xdr:col>
      <xdr:colOff>101600</xdr:colOff>
      <xdr:row>40</xdr:row>
      <xdr:rowOff>57293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8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474</xdr:rowOff>
    </xdr:from>
    <xdr:to>
      <xdr:col>111</xdr:col>
      <xdr:colOff>177800</xdr:colOff>
      <xdr:row>40</xdr:row>
      <xdr:rowOff>6493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858474"/>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132759</xdr:rowOff>
    </xdr:from>
    <xdr:to>
      <xdr:col>102</xdr:col>
      <xdr:colOff>165100</xdr:colOff>
      <xdr:row>40</xdr:row>
      <xdr:rowOff>62909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8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6493</xdr:rowOff>
    </xdr:from>
    <xdr:to>
      <xdr:col>107</xdr:col>
      <xdr:colOff>50800</xdr:colOff>
      <xdr:row>40</xdr:row>
      <xdr:rowOff>12109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864493"/>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137896</xdr:rowOff>
    </xdr:from>
    <xdr:to>
      <xdr:col>98</xdr:col>
      <xdr:colOff>38100</xdr:colOff>
      <xdr:row>40</xdr:row>
      <xdr:rowOff>68046</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8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12109</xdr:rowOff>
    </xdr:from>
    <xdr:to>
      <xdr:col>102</xdr:col>
      <xdr:colOff>114300</xdr:colOff>
      <xdr:row>40</xdr:row>
      <xdr:rowOff>17246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870109"/>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67801</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58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73820</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58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54036</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91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84573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59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102688</xdr:rowOff>
    </xdr:from>
    <xdr:to>
      <xdr:col>81</xdr:col>
      <xdr:colOff>101600</xdr:colOff>
      <xdr:row>63</xdr:row>
      <xdr:rowOff>32838</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153488</xdr:rowOff>
    </xdr:from>
    <xdr:to>
      <xdr:col>85</xdr:col>
      <xdr:colOff>127000</xdr:colOff>
      <xdr:row>63</xdr:row>
      <xdr:rowOff>22860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78338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153488</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7376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62049</xdr:rowOff>
    </xdr:from>
    <xdr:to>
      <xdr:col>76</xdr:col>
      <xdr:colOff>114300</xdr:colOff>
      <xdr:row>62</xdr:row>
      <xdr:rowOff>107769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69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62049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6462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23965</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68597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148590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0770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0434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156210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113030</xdr:rowOff>
    </xdr:from>
    <xdr:to>
      <xdr:col>98</xdr:col>
      <xdr:colOff>38100</xdr:colOff>
      <xdr:row>63</xdr:row>
      <xdr:rowOff>43180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156210</xdr:rowOff>
    </xdr:from>
    <xdr:to>
      <xdr:col>102</xdr:col>
      <xdr:colOff>114300</xdr:colOff>
      <xdr:row>62</xdr:row>
      <xdr:rowOff>163830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1078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34307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49530</xdr:rowOff>
    </xdr:from>
    <xdr:to>
      <xdr:col>85</xdr:col>
      <xdr:colOff>177800</xdr:colOff>
      <xdr:row>80</xdr:row>
      <xdr:rowOff>151130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72407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41911</xdr:rowOff>
    </xdr:from>
    <xdr:to>
      <xdr:col>81</xdr:col>
      <xdr:colOff>101600</xdr:colOff>
      <xdr:row>80</xdr:row>
      <xdr:rowOff>143511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92711</xdr:rowOff>
    </xdr:from>
    <xdr:to>
      <xdr:col>85</xdr:col>
      <xdr:colOff>127000</xdr:colOff>
      <xdr:row>80</xdr:row>
      <xdr:rowOff>100330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3808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144780</xdr:rowOff>
    </xdr:from>
    <xdr:to>
      <xdr:col>76</xdr:col>
      <xdr:colOff>165100</xdr:colOff>
      <xdr:row>80</xdr:row>
      <xdr:rowOff>74930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24130</xdr:rowOff>
    </xdr:from>
    <xdr:to>
      <xdr:col>81</xdr:col>
      <xdr:colOff>50800</xdr:colOff>
      <xdr:row>80</xdr:row>
      <xdr:rowOff>92711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4592300" y="13740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76200</xdr:rowOff>
    </xdr:from>
    <xdr:to>
      <xdr:col>72</xdr:col>
      <xdr:colOff>38100</xdr:colOff>
      <xdr:row>80</xdr:row>
      <xdr:rowOff>6350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127000</xdr:rowOff>
    </xdr:from>
    <xdr:to>
      <xdr:col>76</xdr:col>
      <xdr:colOff>114300</xdr:colOff>
      <xdr:row>80</xdr:row>
      <xdr:rowOff>24130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3703300" y="13671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xdr:rowOff>
    </xdr:from>
    <xdr:to>
      <xdr:col>67</xdr:col>
      <xdr:colOff>101600</xdr:colOff>
      <xdr:row>79</xdr:row>
      <xdr:rowOff>107950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57150</xdr:rowOff>
    </xdr:from>
    <xdr:to>
      <xdr:col>71</xdr:col>
      <xdr:colOff>177800</xdr:colOff>
      <xdr:row>79</xdr:row>
      <xdr:rowOff>127000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814300" y="136017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160038</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91457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22877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339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124477</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62491</xdr:rowOff>
    </xdr:from>
    <xdr:to>
      <xdr:col>116</xdr:col>
      <xdr:colOff>114300</xdr:colOff>
      <xdr:row>86</xdr:row>
      <xdr:rowOff>164091</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62512</xdr:rowOff>
    </xdr:from>
    <xdr:to>
      <xdr:col>112</xdr:col>
      <xdr:colOff>38100</xdr:colOff>
      <xdr:row>86</xdr:row>
      <xdr:rowOff>164112</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8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113291</xdr:rowOff>
    </xdr:from>
    <xdr:to>
      <xdr:col>116</xdr:col>
      <xdr:colOff>63500</xdr:colOff>
      <xdr:row>86</xdr:row>
      <xdr:rowOff>113312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857991"/>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62536</xdr:rowOff>
    </xdr:from>
    <xdr:to>
      <xdr:col>107</xdr:col>
      <xdr:colOff>101600</xdr:colOff>
      <xdr:row>86</xdr:row>
      <xdr:rowOff>164136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113312</xdr:rowOff>
    </xdr:from>
    <xdr:to>
      <xdr:col>111</xdr:col>
      <xdr:colOff>177800</xdr:colOff>
      <xdr:row>86</xdr:row>
      <xdr:rowOff>113336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85801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62556</xdr:rowOff>
    </xdr:from>
    <xdr:to>
      <xdr:col>102</xdr:col>
      <xdr:colOff>165100</xdr:colOff>
      <xdr:row>86</xdr:row>
      <xdr:rowOff>164156</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8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113336</xdr:rowOff>
    </xdr:from>
    <xdr:to>
      <xdr:col>107</xdr:col>
      <xdr:colOff>50800</xdr:colOff>
      <xdr:row>86</xdr:row>
      <xdr:rowOff>113356</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85803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62582</xdr:rowOff>
    </xdr:from>
    <xdr:to>
      <xdr:col>98</xdr:col>
      <xdr:colOff>38100</xdr:colOff>
      <xdr:row>86</xdr:row>
      <xdr:rowOff>164182</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8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113356</xdr:rowOff>
    </xdr:from>
    <xdr:to>
      <xdr:col>102</xdr:col>
      <xdr:colOff>114300</xdr:colOff>
      <xdr:row>86</xdr:row>
      <xdr:rowOff>113382</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85805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9189</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9213</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9233</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9259</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8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108857</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0800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154577</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14592300" y="1808008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154577</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121920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0931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80918</xdr:rowOff>
    </xdr:from>
    <xdr:to>
      <xdr:col>116</xdr:col>
      <xdr:colOff>114300</xdr:colOff>
      <xdr:row>106</xdr:row>
      <xdr:rowOff>11068</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2110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59345</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22199600" y="180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92348</xdr:rowOff>
    </xdr:from>
    <xdr:to>
      <xdr:col>112</xdr:col>
      <xdr:colOff>38100</xdr:colOff>
      <xdr:row>106</xdr:row>
      <xdr:rowOff>22498</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127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131718</xdr:rowOff>
    </xdr:from>
    <xdr:to>
      <xdr:col>116</xdr:col>
      <xdr:colOff>63500</xdr:colOff>
      <xdr:row>105</xdr:row>
      <xdr:rowOff>143148</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1323300" y="181339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143148</xdr:rowOff>
    </xdr:from>
    <xdr:to>
      <xdr:col>111</xdr:col>
      <xdr:colOff>177800</xdr:colOff>
      <xdr:row>105</xdr:row>
      <xdr:rowOff>154577</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20434300" y="181453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113574</xdr:rowOff>
    </xdr:from>
    <xdr:to>
      <xdr:col>102</xdr:col>
      <xdr:colOff>165100</xdr:colOff>
      <xdr:row>106</xdr:row>
      <xdr:rowOff>43724</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9494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164374</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9545300" y="181568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123371</xdr:rowOff>
    </xdr:from>
    <xdr:to>
      <xdr:col>98</xdr:col>
      <xdr:colOff>38100</xdr:colOff>
      <xdr:row>106</xdr:row>
      <xdr:rowOff>53521</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8605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164374</xdr:rowOff>
    </xdr:from>
    <xdr:to>
      <xdr:col>102</xdr:col>
      <xdr:colOff>114300</xdr:colOff>
      <xdr:row>106</xdr:row>
      <xdr:rowOff>2721</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8656300" y="181666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13625</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20199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34851</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9310427"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70048</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8421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体育館・プール、一般廃棄物処理施設、保健センター、庁舎であり、低くなっている施設は、図書館、福祉施設、市民会館、消防施設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図書館については、花輪図書館が平成２６年度に完成した文化の杜交流館内に移設したことにより、類似団体平均よりも低くなっている。福祉施設については、平成２９年度に大湯温泉保養センターを整備したことからから、類似団体平均よりも低くなっている。市民会館については、平成２６年度から平成２８年度にかけて、二地区の市民センターを整備したことから、類似団体平均よりも低くなっている。一般廃棄物処理施設については、し尿処理場が平成９年度に建築（経過年数２２年）、ごみ処理場が平成１４年度に建築（経過年数１６年）されたものであり、類似団体平均よりも比率が高くなっているが、令和元年度から令和３年度にかけてし尿処理場を汚泥再生処理施設として改修するほか、令和２年度から令和３年度にかけて中間処理施設として不燃ごみリサイクルセンターを整備することから、令和２年度はそれらの工事に関する一部費用の計上によって有形固定資産減価償却率は維持されており、令和３年度の完成により低下する見込みである。保健センターについては、昭和６２年度に建築（経過年数３３年）されたものであり、減価償却が進んでいるため、類似団体平均よりも高くなっている。消防施設については、平成２７年度に鹿角消防署の整備を行ったため、類似団体平均よりも低くなっている。庁舎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年度から令和元年度にかけて庁舎の外壁改修工事を行ったことにより、一時的に減価償却率が低下したものの、類似団体平均よりも高くなっている。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いずれの施設においても、鹿角市公共施設等総合管理計画及び各施設の個別施設計画に基づき、施設の維持管理や更新を適切に行っていく。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財政力指数は前年度と同水準を維持しているが、</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人口減少や少子高齢化</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に伴う税収面等の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影響などから、類似団体平均を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主要産業である農業では、主要農畜産物の産地強化、</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スマート農業の推進、</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６次産業化による付加価値の創出に取り組み、観光業では、産業間の連携による地域経済の活性化や移住定住の促進により、地域活力の向上に取り組んでいく。また、地場産業への支援や企業誘致の促進を図り、新たな雇用の創出、市民所得の向上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図るほか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市税滞納削減プラン（Ｒ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地方税等の徴収強化に取り組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むとともに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ふるさと納税による寄附額の増加に向けた取組の強化を図るなど、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自主財源の確保に努める。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分子の経常経費充当一般財源は、会計年度任用職員制度開始に伴い人件費が増加したこと、鹿角広域行政組合への消防費負担金の増加に伴い補助費等が増加したこと及び公債費において平成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年度に借入した過疎対策事業債の元金償還が開始されたことにより、前年度比で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％の増加となった。また、</a:t>
          </a:r>
          <a:r>
            <a:rPr lang="ja-JP" altLang="ja-JP" sz="1050" u="none">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分母である経常一般財源等収入額は前年度比</a:t>
          </a:r>
          <a:r>
            <a:rPr lang="en-US" altLang="ja-JP" sz="1050" u="none">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050" u="none">
              <a:solidFill>
                <a:schemeClr val="dk1"/>
              </a:solidFill>
              <a:effectLst/>
              <a:latin typeface="ＭＳ Ｐゴシック" panose="020B0600070205080204" pitchFamily="50" charset="-128"/>
              <a:ea typeface="ＭＳ Ｐゴシック" panose="020B0600070205080204" pitchFamily="50" charset="-128"/>
              <a:cs typeface="+mn-cs"/>
            </a:rPr>
            <a:t>％の増加となり、比率は</a:t>
          </a:r>
          <a:r>
            <a:rPr lang="en-US" altLang="ja-JP" sz="1050" u="none">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050" u="none">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lang="en-US" altLang="ja-JP" sz="1050" u="none">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050" u="none">
              <a:solidFill>
                <a:schemeClr val="dk1"/>
              </a:solidFill>
              <a:effectLst/>
              <a:latin typeface="ＭＳ Ｐゴシック" panose="020B0600070205080204" pitchFamily="50" charset="-128"/>
              <a:ea typeface="ＭＳ Ｐゴシック" panose="020B0600070205080204" pitchFamily="50" charset="-128"/>
              <a:cs typeface="+mn-cs"/>
            </a:rPr>
            <a:t>ポイント下回った。新型コロナウイルス感染拡大による景気の停滞により、地方税において、市民税や固定資産税が減少したが、地方消費税交付金や普通交付税が増加したほか、新たに法人事業税交付金が創設された。また、地方債において、減収補填債特例分の発行を行ったことが理由として挙げられ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今後も事務事業の見直しを図り、義務的経費を含む歳出の削減に努めるとともに、経常一般財源の確保に努めていく。</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63319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261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63319</xdr:rowOff>
    </xdr:from>
    <xdr:to>
      <xdr:col>19</xdr:col>
      <xdr:colOff>133350</xdr:colOff>
      <xdr:row>60</xdr:row>
      <xdr:rowOff>84001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503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15059</xdr:rowOff>
    </xdr:from>
    <xdr:to>
      <xdr:col>15</xdr:col>
      <xdr:colOff>82550</xdr:colOff>
      <xdr:row>60</xdr:row>
      <xdr:rowOff>84001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020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15059</xdr:rowOff>
    </xdr:from>
    <xdr:to>
      <xdr:col>11</xdr:col>
      <xdr:colOff>31750</xdr:colOff>
      <xdr:row>60</xdr:row>
      <xdr:rowOff>21953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020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12519</xdr:rowOff>
    </xdr:from>
    <xdr:to>
      <xdr:col>19</xdr:col>
      <xdr:colOff>184150</xdr:colOff>
      <xdr:row>60</xdr:row>
      <xdr:rowOff>114119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124296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144978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135709</xdr:rowOff>
    </xdr:from>
    <xdr:to>
      <xdr:col>11</xdr:col>
      <xdr:colOff>82550</xdr:colOff>
      <xdr:row>60</xdr:row>
      <xdr:rowOff>65859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76036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会計年度任用職員制度開始に伴い、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会計年度任用職員報酬や給料及び手当</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臨時的任用職員や非常勤職員の賃金等が減少</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新型コロナウイルス感染拡大を受け実施した観光応援事業やＧＩＧＡスクール整備事業などの増加により前年度比で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の決算額は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32,468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12,213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水準</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。今後は、公共施設等の適切な管理運営や事務の効率化を図り、物件費等の削減に努める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ほか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鹿角市定員適正化推進計画（</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）に基づく適正な定員管理を行っていく。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13564</xdr:rowOff>
    </xdr:from>
    <xdr:to>
      <xdr:col>23</xdr:col>
      <xdr:colOff>133350</xdr:colOff>
      <xdr:row>83</xdr:row>
      <xdr:rowOff>91909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43914"/>
          <a:ext cx="838200" cy="7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13564</xdr:rowOff>
    </xdr:from>
    <xdr:to>
      <xdr:col>19</xdr:col>
      <xdr:colOff>133350</xdr:colOff>
      <xdr:row>83</xdr:row>
      <xdr:rowOff>18436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43914"/>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14114</xdr:rowOff>
    </xdr:from>
    <xdr:to>
      <xdr:col>15</xdr:col>
      <xdr:colOff>82550</xdr:colOff>
      <xdr:row>83</xdr:row>
      <xdr:rowOff>18436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44464"/>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168990</xdr:rowOff>
    </xdr:from>
    <xdr:to>
      <xdr:col>11</xdr:col>
      <xdr:colOff>31750</xdr:colOff>
      <xdr:row>83</xdr:row>
      <xdr:rowOff>14114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789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41109</xdr:rowOff>
    </xdr:from>
    <xdr:to>
      <xdr:col>23</xdr:col>
      <xdr:colOff>184150</xdr:colOff>
      <xdr:row>83</xdr:row>
      <xdr:rowOff>142709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57636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1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134214</xdr:rowOff>
    </xdr:from>
    <xdr:to>
      <xdr:col>19</xdr:col>
      <xdr:colOff>184150</xdr:colOff>
      <xdr:row>83</xdr:row>
      <xdr:rowOff>64364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74541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139086</xdr:rowOff>
    </xdr:from>
    <xdr:to>
      <xdr:col>15</xdr:col>
      <xdr:colOff>133350</xdr:colOff>
      <xdr:row>83</xdr:row>
      <xdr:rowOff>69236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79413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6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134764</xdr:rowOff>
    </xdr:from>
    <xdr:to>
      <xdr:col>11</xdr:col>
      <xdr:colOff>82550</xdr:colOff>
      <xdr:row>83</xdr:row>
      <xdr:rowOff>64914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75091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118190</xdr:rowOff>
    </xdr:from>
    <xdr:to>
      <xdr:col>7</xdr:col>
      <xdr:colOff>31750</xdr:colOff>
      <xdr:row>83</xdr:row>
      <xdr:rowOff>48340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58517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秋田県人事委員会勧告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を準拠しつつ、地域実情との均衡を保った給与</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なるよう努めていることから、類似団体平均と同水準で推移している。今後も、</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均衡を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保ちつつ、</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年齢構成の平準化の推進等により給与の適正化を図っていく。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54732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820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475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475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147459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鹿角市定員適正化推進計画（Ｈ</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計画的な定員の適正化を進めてきたことにより、職員数は計画数を達成しており、類似団体平均を下回って推移している。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引き続き、事務事業の効率化</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と効果</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的かつ機動的な人員配置に努め、適正な定員管理を維持していく。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20562</xdr:rowOff>
    </xdr:from>
    <xdr:to>
      <xdr:col>81</xdr:col>
      <xdr:colOff>44450</xdr:colOff>
      <xdr:row>61</xdr:row>
      <xdr:rowOff>26307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7901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4475</xdr:rowOff>
    </xdr:from>
    <xdr:to>
      <xdr:col>77</xdr:col>
      <xdr:colOff>44450</xdr:colOff>
      <xdr:row>61</xdr:row>
      <xdr:rowOff>20562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629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159838</xdr:rowOff>
    </xdr:from>
    <xdr:to>
      <xdr:col>72</xdr:col>
      <xdr:colOff>203200</xdr:colOff>
      <xdr:row>61</xdr:row>
      <xdr:rowOff>4475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468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147199</xdr:rowOff>
    </xdr:from>
    <xdr:to>
      <xdr:col>68</xdr:col>
      <xdr:colOff>152400</xdr:colOff>
      <xdr:row>60</xdr:row>
      <xdr:rowOff>159838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341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146957</xdr:rowOff>
    </xdr:from>
    <xdr:to>
      <xdr:col>81</xdr:col>
      <xdr:colOff>95250</xdr:colOff>
      <xdr:row>61</xdr:row>
      <xdr:rowOff>77107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163484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141212</xdr:rowOff>
    </xdr:from>
    <xdr:to>
      <xdr:col>77</xdr:col>
      <xdr:colOff>95250</xdr:colOff>
      <xdr:row>61</xdr:row>
      <xdr:rowOff>71362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81539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9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65452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109038</xdr:rowOff>
    </xdr:from>
    <xdr:to>
      <xdr:col>68</xdr:col>
      <xdr:colOff>203200</xdr:colOff>
      <xdr:row>61</xdr:row>
      <xdr:rowOff>39188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49365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元利償還金は、平成２８年度に借入した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まちなかオフィス整備事業や旧鹿角郡公会堂改修事業などの地方債の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元金償還が開始されたことにより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ものの、比率の分母の要素である普通交付税及び標準税収入額が増加したことから、実質公債費比率の単年度比率は減少した。３カ年平均では前年度に比べ</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今後も平成２８年度から実施した大湯温泉地区観光拠点施設整備事業や学校給食施設整備等事業などに伴い借入した過疎対策事業債の元金償還が開始されることにより、元利償還金は</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年度まで増加傾向で推移し、その後減少に転ずる予定である。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財政の健全性を維持するため、事業の年度間調整や地方債の発行抑制を図りながら、適正な地方債管理に努めていく。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5927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475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3916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415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36</xdr:row>
      <xdr:rowOff>171344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36</xdr:row>
      <xdr:rowOff>171344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95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120544</xdr:rowOff>
    </xdr:from>
    <xdr:to>
      <xdr:col>68</xdr:col>
      <xdr:colOff>203200</xdr:colOff>
      <xdr:row>37</xdr:row>
      <xdr:rowOff>50694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60871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ポイント増加し、類似団体平均を上回った。これは地方債の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現在高</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鹿角観光ふるさと館改修事業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ど</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の普通建設事業に対し地方債を発行した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ほか、一部事務組合である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鹿角広域行政組合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し尿処理場等の建設事業に地方債を発行したこと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により地方債償還負担額が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16.8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まちづくり基金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により、充当可能基金が前年度比で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％減少したことによる。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公営住宅建設事業な</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ど地方債を活用した普通建設事業が続くことから、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地方税等の徴収強化と国県支出金の積極的な活用など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財源の確保に努め、充当可能基金の増加につなげていく。また、事務事業の見直しを徹底した予算編成を進め、歳出の抑制を図っていく。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163407</xdr:rowOff>
    </xdr:from>
    <xdr:to>
      <xdr:col>81</xdr:col>
      <xdr:colOff>44450</xdr:colOff>
      <xdr:row>15</xdr:row>
      <xdr:rowOff>8848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6370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148527</xdr:rowOff>
    </xdr:from>
    <xdr:to>
      <xdr:col>77</xdr:col>
      <xdr:colOff>44450</xdr:colOff>
      <xdr:row>14</xdr:row>
      <xdr:rowOff>163407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48827"/>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126005</xdr:rowOff>
    </xdr:from>
    <xdr:to>
      <xdr:col>72</xdr:col>
      <xdr:colOff>203200</xdr:colOff>
      <xdr:row>14</xdr:row>
      <xdr:rowOff>148527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26305"/>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101071</xdr:rowOff>
    </xdr:from>
    <xdr:to>
      <xdr:col>68</xdr:col>
      <xdr:colOff>152400</xdr:colOff>
      <xdr:row>14</xdr:row>
      <xdr:rowOff>126005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013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129498</xdr:rowOff>
    </xdr:from>
    <xdr:to>
      <xdr:col>81</xdr:col>
      <xdr:colOff>95250</xdr:colOff>
      <xdr:row>15</xdr:row>
      <xdr:rowOff>59648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101575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52934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8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97727</xdr:rowOff>
    </xdr:from>
    <xdr:to>
      <xdr:col>73</xdr:col>
      <xdr:colOff>44450</xdr:colOff>
      <xdr:row>15</xdr:row>
      <xdr:rowOff>27877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38054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75205</xdr:rowOff>
    </xdr:from>
    <xdr:to>
      <xdr:col>68</xdr:col>
      <xdr:colOff>203200</xdr:colOff>
      <xdr:row>15</xdr:row>
      <xdr:rowOff>5355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15532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4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会計年度任用職員制度開始に伴い、会計年度任用職員報酬や給料及び手当、地方公務員共済組合等負担金が増加したことにより、比率は前年度より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鹿角市行政改革大綱（Ｈ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）や鹿角市定員適正化推進計画（Ｈ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）により、適正な人員管理を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続けているため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、類似団体平均と比較すると大きく下回っている。今後も鹿角市定員適正化推進計画（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）に基づき、適正な人員配置に努め、人件費の抑制を図っていく。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03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34</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会計年度任用職員制度移行に伴</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臨時的任用職員</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非常勤職員</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賃金等</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を人件費に計上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ことから前年度比で</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％減少し、比率は前年度より</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各公共施設の施設管理委託料</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等が増加傾向にあることから維持管理に係る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経常的経費の削減を図るなど、事務事業の見直しにより経費の削減に努めていく。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86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18</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3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18</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2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3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障害者等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の高齢化に伴うサービス利用の増加により障害者自立支援給付扶助費等が増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に伴い児童手当や児童扶養手当等の給付費が減少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しているほか、杉の下保育園の閉園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認可保育園保育委託料等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少したことから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と比較すると依然として高い水準にある。今後も、必要な</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支援を継続しながら、事業の適正化や見直しにより、扶助費の抑制を図っていく。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23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38100</xdr:rowOff>
    </xdr:from>
    <xdr:to>
      <xdr:col>19</xdr:col>
      <xdr:colOff>187325</xdr:colOff>
      <xdr:row>60</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2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37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101600</xdr:rowOff>
    </xdr:from>
    <xdr:to>
      <xdr:col>15</xdr:col>
      <xdr:colOff>149225</xdr:colOff>
      <xdr:row>61</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6350</xdr:rowOff>
    </xdr:from>
    <xdr:to>
      <xdr:col>6</xdr:col>
      <xdr:colOff>171450</xdr:colOff>
      <xdr:row>61</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維持</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補修費は、降雪量が少なかった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前年度に比べ、除排雪経費が増加した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21.4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において、下水道事業特別会計及び農業集落排水事業特別会計への繰出金が法適化に伴い皆減し前年度比で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24.3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比率は前年度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と同水準まで減少した。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今後は、介護保険事業特別会計に係る給付費が増加傾向にあることから、保険料の見直し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を図るなど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自主財源の確保に努めていく。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815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7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134620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消防庁舎建設に伴い借入した地方債の元金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償還開始により、鹿角広域行政組合負担金が増加したほか、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下水道事業特別会計及び農業集落排水事業特別会計の法適化に伴い下水道事業会計補助金が皆</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増したことから、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30.5</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％増加し、比率は前年度より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ポイント増加した。今後も地方債償還額の増加に伴う鹿角広域行政組合負担金の増加が見込まれることから、引き続き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定期的な</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補助金等の見直し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を行うとともに、</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下水道使用料及び農業集落排水使用料の見直し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検討するなど自主財源の確保に努め補助費等の抑制</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3577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28702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に借入したまちなかオフィス整備事業や旧鹿角郡公会堂改修事業などの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元金償還が開始されたことから、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比率は同水準で推移し、類似団体平均を引き続き下回っている。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大湯地区観光拠点施設整備事業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や鹿角観光ふるさと館改修事業、花輪第一中学校大規模改造事業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などに借入した地方債の償還が見込まれる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地方債の償還額と発行額のバランス等を考慮し、適正な地方債管理に努めていく。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151765</xdr:rowOff>
    </xdr:from>
    <xdr:to>
      <xdr:col>24</xdr:col>
      <xdr:colOff>25400</xdr:colOff>
      <xdr:row>74</xdr:row>
      <xdr:rowOff>151765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83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151765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12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125095</xdr:rowOff>
    </xdr:from>
    <xdr:to>
      <xdr:col>15</xdr:col>
      <xdr:colOff>98425</xdr:colOff>
      <xdr:row>74</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12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132715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14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100965</xdr:rowOff>
    </xdr:from>
    <xdr:to>
      <xdr:col>20</xdr:col>
      <xdr:colOff>38100</xdr:colOff>
      <xdr:row>75</xdr:row>
      <xdr:rowOff>31115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41292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74295</xdr:rowOff>
    </xdr:from>
    <xdr:to>
      <xdr:col>15</xdr:col>
      <xdr:colOff>149225</xdr:colOff>
      <xdr:row>75</xdr:row>
      <xdr:rowOff>4445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14622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の歳出の合計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％増加したものの、比率は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における公債費の占める割合が増加したことから、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ポイント減少した。今後は、選択と集中による事業の効率化を図り、義務的経費を含む歳出全般の経費の削減を図るとともに経常一般財源の確保に努めていく。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30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577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56135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117943</xdr:rowOff>
    </xdr:from>
    <xdr:to>
      <xdr:col>29</xdr:col>
      <xdr:colOff>127000</xdr:colOff>
      <xdr:row>19</xdr:row>
      <xdr:rowOff>639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1668"/>
          <a:ext cx="647700" cy="54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639</xdr:rowOff>
    </xdr:from>
    <xdr:to>
      <xdr:col>26</xdr:col>
      <xdr:colOff>50800</xdr:colOff>
      <xdr:row>19</xdr:row>
      <xdr:rowOff>30879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5814"/>
          <a:ext cx="698500" cy="3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30879</xdr:rowOff>
    </xdr:from>
    <xdr:to>
      <xdr:col>22</xdr:col>
      <xdr:colOff>114300</xdr:colOff>
      <xdr:row>19</xdr:row>
      <xdr:rowOff>53663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6054"/>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53663</xdr:rowOff>
    </xdr:from>
    <xdr:to>
      <xdr:col>18</xdr:col>
      <xdr:colOff>177800</xdr:colOff>
      <xdr:row>19</xdr:row>
      <xdr:rowOff>81411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8838"/>
          <a:ext cx="698500" cy="2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67143</xdr:rowOff>
    </xdr:from>
    <xdr:to>
      <xdr:col>29</xdr:col>
      <xdr:colOff>177800</xdr:colOff>
      <xdr:row>18</xdr:row>
      <xdr:rowOff>168743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39220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121289</xdr:rowOff>
    </xdr:from>
    <xdr:to>
      <xdr:col>26</xdr:col>
      <xdr:colOff>101600</xdr:colOff>
      <xdr:row>19</xdr:row>
      <xdr:rowOff>51439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36216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151529</xdr:rowOff>
    </xdr:from>
    <xdr:to>
      <xdr:col>22</xdr:col>
      <xdr:colOff>165100</xdr:colOff>
      <xdr:row>19</xdr:row>
      <xdr:rowOff>81679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66456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2863</xdr:rowOff>
    </xdr:from>
    <xdr:to>
      <xdr:col>19</xdr:col>
      <xdr:colOff>38100</xdr:colOff>
      <xdr:row>19</xdr:row>
      <xdr:rowOff>104463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89240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30611</xdr:rowOff>
    </xdr:from>
    <xdr:to>
      <xdr:col>15</xdr:col>
      <xdr:colOff>101600</xdr:colOff>
      <xdr:row>19</xdr:row>
      <xdr:rowOff>132211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116988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329951</xdr:rowOff>
    </xdr:from>
    <xdr:to>
      <xdr:col>29</xdr:col>
      <xdr:colOff>127000</xdr:colOff>
      <xdr:row>37</xdr:row>
      <xdr:rowOff>332005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4651"/>
          <a:ext cx="647700" cy="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314728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9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332005</xdr:rowOff>
    </xdr:from>
    <xdr:to>
      <xdr:col>26</xdr:col>
      <xdr:colOff>50800</xdr:colOff>
      <xdr:row>38</xdr:row>
      <xdr:rowOff>1289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6705"/>
          <a:ext cx="698500" cy="1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634</xdr:rowOff>
    </xdr:from>
    <xdr:to>
      <xdr:col>22</xdr:col>
      <xdr:colOff>114300</xdr:colOff>
      <xdr:row>38</xdr:row>
      <xdr:rowOff>1289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8234"/>
          <a:ext cx="698500" cy="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634</xdr:rowOff>
    </xdr:from>
    <xdr:to>
      <xdr:col>18</xdr:col>
      <xdr:colOff>177800</xdr:colOff>
      <xdr:row>38</xdr:row>
      <xdr:rowOff>4135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8234"/>
          <a:ext cx="698500" cy="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279151</xdr:rowOff>
    </xdr:from>
    <xdr:to>
      <xdr:col>29</xdr:col>
      <xdr:colOff>177800</xdr:colOff>
      <xdr:row>38</xdr:row>
      <xdr:rowOff>37851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124228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281205</xdr:rowOff>
    </xdr:from>
    <xdr:to>
      <xdr:col>26</xdr:col>
      <xdr:colOff>101600</xdr:colOff>
      <xdr:row>38</xdr:row>
      <xdr:rowOff>39905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50082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7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293389</xdr:rowOff>
    </xdr:from>
    <xdr:to>
      <xdr:col>22</xdr:col>
      <xdr:colOff>165100</xdr:colOff>
      <xdr:row>38</xdr:row>
      <xdr:rowOff>52089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36866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292734</xdr:rowOff>
    </xdr:from>
    <xdr:to>
      <xdr:col>19</xdr:col>
      <xdr:colOff>38100</xdr:colOff>
      <xdr:row>38</xdr:row>
      <xdr:rowOff>51434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296235</xdr:rowOff>
    </xdr:from>
    <xdr:to>
      <xdr:col>15</xdr:col>
      <xdr:colOff>101600</xdr:colOff>
      <xdr:row>38</xdr:row>
      <xdr:rowOff>54935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39712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137654</xdr:rowOff>
    </xdr:from>
    <xdr:to>
      <xdr:col>24</xdr:col>
      <xdr:colOff>63500</xdr:colOff>
      <xdr:row>37</xdr:row>
      <xdr:rowOff>71153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09854"/>
          <a:ext cx="838200" cy="1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71153</xdr:rowOff>
    </xdr:from>
    <xdr:to>
      <xdr:col>19</xdr:col>
      <xdr:colOff>177800</xdr:colOff>
      <xdr:row>37</xdr:row>
      <xdr:rowOff>90877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4803"/>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90877</xdr:rowOff>
    </xdr:from>
    <xdr:to>
      <xdr:col>15</xdr:col>
      <xdr:colOff>50800</xdr:colOff>
      <xdr:row>37</xdr:row>
      <xdr:rowOff>107750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452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107750</xdr:rowOff>
    </xdr:from>
    <xdr:to>
      <xdr:col>10</xdr:col>
      <xdr:colOff>114300</xdr:colOff>
      <xdr:row>37</xdr:row>
      <xdr:rowOff>126496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140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86854</xdr:rowOff>
    </xdr:from>
    <xdr:to>
      <xdr:col>24</xdr:col>
      <xdr:colOff>114300</xdr:colOff>
      <xdr:row>37</xdr:row>
      <xdr:rowOff>17004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65281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20353</xdr:rowOff>
    </xdr:from>
    <xdr:to>
      <xdr:col>20</xdr:col>
      <xdr:colOff>38100</xdr:colOff>
      <xdr:row>37</xdr:row>
      <xdr:rowOff>121953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113080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40077</xdr:rowOff>
    </xdr:from>
    <xdr:to>
      <xdr:col>15</xdr:col>
      <xdr:colOff>101600</xdr:colOff>
      <xdr:row>37</xdr:row>
      <xdr:rowOff>141677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132804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56950</xdr:rowOff>
    </xdr:from>
    <xdr:to>
      <xdr:col>10</xdr:col>
      <xdr:colOff>165100</xdr:colOff>
      <xdr:row>37</xdr:row>
      <xdr:rowOff>158550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149678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75696</xdr:rowOff>
    </xdr:from>
    <xdr:to>
      <xdr:col>6</xdr:col>
      <xdr:colOff>38100</xdr:colOff>
      <xdr:row>38</xdr:row>
      <xdr:rowOff>5846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168422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137016</xdr:rowOff>
    </xdr:from>
    <xdr:to>
      <xdr:col>24</xdr:col>
      <xdr:colOff>63500</xdr:colOff>
      <xdr:row>58</xdr:row>
      <xdr:rowOff>5721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09666"/>
          <a:ext cx="8382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5721</xdr:rowOff>
    </xdr:from>
    <xdr:to>
      <xdr:col>19</xdr:col>
      <xdr:colOff>177800</xdr:colOff>
      <xdr:row>58</xdr:row>
      <xdr:rowOff>24215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49821"/>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24215</xdr:rowOff>
    </xdr:from>
    <xdr:to>
      <xdr:col>15</xdr:col>
      <xdr:colOff>50800</xdr:colOff>
      <xdr:row>58</xdr:row>
      <xdr:rowOff>32745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68315"/>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32745</xdr:rowOff>
    </xdr:from>
    <xdr:to>
      <xdr:col>10</xdr:col>
      <xdr:colOff>114300</xdr:colOff>
      <xdr:row>58</xdr:row>
      <xdr:rowOff>42078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76845"/>
          <a:ext cx="8890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86216</xdr:rowOff>
    </xdr:from>
    <xdr:to>
      <xdr:col>24</xdr:col>
      <xdr:colOff>114300</xdr:colOff>
      <xdr:row>58</xdr:row>
      <xdr:rowOff>16366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109093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126371</xdr:rowOff>
    </xdr:from>
    <xdr:to>
      <xdr:col>20</xdr:col>
      <xdr:colOff>38100</xdr:colOff>
      <xdr:row>58</xdr:row>
      <xdr:rowOff>56521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144865</xdr:rowOff>
    </xdr:from>
    <xdr:to>
      <xdr:col>15</xdr:col>
      <xdr:colOff>101600</xdr:colOff>
      <xdr:row>58</xdr:row>
      <xdr:rowOff>75015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66142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1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153395</xdr:rowOff>
    </xdr:from>
    <xdr:to>
      <xdr:col>10</xdr:col>
      <xdr:colOff>165100</xdr:colOff>
      <xdr:row>58</xdr:row>
      <xdr:rowOff>83545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74672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1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162728</xdr:rowOff>
    </xdr:from>
    <xdr:to>
      <xdr:col>6</xdr:col>
      <xdr:colOff>38100</xdr:colOff>
      <xdr:row>58</xdr:row>
      <xdr:rowOff>92878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84005</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134423</xdr:rowOff>
    </xdr:from>
    <xdr:to>
      <xdr:col>24</xdr:col>
      <xdr:colOff>63500</xdr:colOff>
      <xdr:row>77</xdr:row>
      <xdr:rowOff>169704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64623"/>
          <a:ext cx="8382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1054</xdr:rowOff>
    </xdr:from>
    <xdr:to>
      <xdr:col>19</xdr:col>
      <xdr:colOff>177800</xdr:colOff>
      <xdr:row>77</xdr:row>
      <xdr:rowOff>169704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02704"/>
          <a:ext cx="889000" cy="16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128288</xdr:rowOff>
    </xdr:from>
    <xdr:to>
      <xdr:col>15</xdr:col>
      <xdr:colOff>50800</xdr:colOff>
      <xdr:row>77</xdr:row>
      <xdr:rowOff>1054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158488"/>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128288</xdr:rowOff>
    </xdr:from>
    <xdr:to>
      <xdr:col>10</xdr:col>
      <xdr:colOff>114300</xdr:colOff>
      <xdr:row>76</xdr:row>
      <xdr:rowOff>161837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158488"/>
          <a:ext cx="889000" cy="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83623</xdr:rowOff>
    </xdr:from>
    <xdr:to>
      <xdr:col>24</xdr:col>
      <xdr:colOff>114300</xdr:colOff>
      <xdr:row>77</xdr:row>
      <xdr:rowOff>13773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106500</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118904</xdr:rowOff>
    </xdr:from>
    <xdr:to>
      <xdr:col>20</xdr:col>
      <xdr:colOff>38100</xdr:colOff>
      <xdr:row>78</xdr:row>
      <xdr:rowOff>49054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65581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121704</xdr:rowOff>
    </xdr:from>
    <xdr:to>
      <xdr:col>15</xdr:col>
      <xdr:colOff>101600</xdr:colOff>
      <xdr:row>77</xdr:row>
      <xdr:rowOff>51854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68381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77488</xdr:rowOff>
    </xdr:from>
    <xdr:to>
      <xdr:col>10</xdr:col>
      <xdr:colOff>165100</xdr:colOff>
      <xdr:row>77</xdr:row>
      <xdr:rowOff>7638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24166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111037</xdr:rowOff>
    </xdr:from>
    <xdr:to>
      <xdr:col>6</xdr:col>
      <xdr:colOff>38100</xdr:colOff>
      <xdr:row>77</xdr:row>
      <xdr:rowOff>41187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1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57713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140106</xdr:rowOff>
    </xdr:from>
    <xdr:to>
      <xdr:col>24</xdr:col>
      <xdr:colOff>63500</xdr:colOff>
      <xdr:row>94</xdr:row>
      <xdr:rowOff>141351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56406"/>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141351</xdr:rowOff>
    </xdr:from>
    <xdr:to>
      <xdr:col>19</xdr:col>
      <xdr:colOff>177800</xdr:colOff>
      <xdr:row>95</xdr:row>
      <xdr:rowOff>32589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57651"/>
          <a:ext cx="8890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32589</xdr:rowOff>
    </xdr:from>
    <xdr:to>
      <xdr:col>15</xdr:col>
      <xdr:colOff>50800</xdr:colOff>
      <xdr:row>95</xdr:row>
      <xdr:rowOff>73394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20339"/>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46368</xdr:rowOff>
    </xdr:from>
    <xdr:to>
      <xdr:col>10</xdr:col>
      <xdr:colOff>114300</xdr:colOff>
      <xdr:row>95</xdr:row>
      <xdr:rowOff>73394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33411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89306</xdr:rowOff>
    </xdr:from>
    <xdr:to>
      <xdr:col>24</xdr:col>
      <xdr:colOff>114300</xdr:colOff>
      <xdr:row>95</xdr:row>
      <xdr:rowOff>19456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112183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5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90551</xdr:rowOff>
    </xdr:from>
    <xdr:to>
      <xdr:col>20</xdr:col>
      <xdr:colOff>38100</xdr:colOff>
      <xdr:row>95</xdr:row>
      <xdr:rowOff>20701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37228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8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153239</xdr:rowOff>
    </xdr:from>
    <xdr:to>
      <xdr:col>15</xdr:col>
      <xdr:colOff>101600</xdr:colOff>
      <xdr:row>95</xdr:row>
      <xdr:rowOff>83389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99916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4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22594</xdr:rowOff>
    </xdr:from>
    <xdr:to>
      <xdr:col>10</xdr:col>
      <xdr:colOff>165100</xdr:colOff>
      <xdr:row>95</xdr:row>
      <xdr:rowOff>124194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140721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167018</xdr:rowOff>
    </xdr:from>
    <xdr:to>
      <xdr:col>6</xdr:col>
      <xdr:colOff>38100</xdr:colOff>
      <xdr:row>95</xdr:row>
      <xdr:rowOff>97168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113695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5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101746</xdr:rowOff>
    </xdr:from>
    <xdr:to>
      <xdr:col>55</xdr:col>
      <xdr:colOff>0</xdr:colOff>
      <xdr:row>37</xdr:row>
      <xdr:rowOff>157835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02496"/>
          <a:ext cx="838200" cy="3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94917</xdr:rowOff>
    </xdr:from>
    <xdr:to>
      <xdr:col>50</xdr:col>
      <xdr:colOff>114300</xdr:colOff>
      <xdr:row>37</xdr:row>
      <xdr:rowOff>157835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38567"/>
          <a:ext cx="889000" cy="6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94917</xdr:rowOff>
    </xdr:from>
    <xdr:to>
      <xdr:col>45</xdr:col>
      <xdr:colOff>177800</xdr:colOff>
      <xdr:row>38</xdr:row>
      <xdr:rowOff>12863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38567"/>
          <a:ext cx="889000" cy="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164154</xdr:rowOff>
    </xdr:from>
    <xdr:to>
      <xdr:col>41</xdr:col>
      <xdr:colOff>50800</xdr:colOff>
      <xdr:row>38</xdr:row>
      <xdr:rowOff>12863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07804"/>
          <a:ext cx="889000" cy="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50946</xdr:rowOff>
    </xdr:from>
    <xdr:to>
      <xdr:col>55</xdr:col>
      <xdr:colOff>50800</xdr:colOff>
      <xdr:row>35</xdr:row>
      <xdr:rowOff>152546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73823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0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107035</xdr:rowOff>
    </xdr:from>
    <xdr:to>
      <xdr:col>50</xdr:col>
      <xdr:colOff>165100</xdr:colOff>
      <xdr:row>38</xdr:row>
      <xdr:rowOff>37185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53712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44117</xdr:rowOff>
    </xdr:from>
    <xdr:to>
      <xdr:col>46</xdr:col>
      <xdr:colOff>38100</xdr:colOff>
      <xdr:row>37</xdr:row>
      <xdr:rowOff>145717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162244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6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133513</xdr:rowOff>
    </xdr:from>
    <xdr:to>
      <xdr:col>41</xdr:col>
      <xdr:colOff>101600</xdr:colOff>
      <xdr:row>38</xdr:row>
      <xdr:rowOff>63663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80190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113354</xdr:rowOff>
    </xdr:from>
    <xdr:to>
      <xdr:col>36</xdr:col>
      <xdr:colOff>165100</xdr:colOff>
      <xdr:row>38</xdr:row>
      <xdr:rowOff>43504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60031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23160</xdr:rowOff>
    </xdr:from>
    <xdr:to>
      <xdr:col>55</xdr:col>
      <xdr:colOff>0</xdr:colOff>
      <xdr:row>56</xdr:row>
      <xdr:rowOff>115829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24360"/>
          <a:ext cx="838200" cy="9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115829</xdr:rowOff>
    </xdr:from>
    <xdr:to>
      <xdr:col>50</xdr:col>
      <xdr:colOff>114300</xdr:colOff>
      <xdr:row>56</xdr:row>
      <xdr:rowOff>119707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17029"/>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119707</xdr:rowOff>
    </xdr:from>
    <xdr:to>
      <xdr:col>45</xdr:col>
      <xdr:colOff>177800</xdr:colOff>
      <xdr:row>56</xdr:row>
      <xdr:rowOff>125499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2090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125499</xdr:rowOff>
    </xdr:from>
    <xdr:to>
      <xdr:col>41</xdr:col>
      <xdr:colOff>50800</xdr:colOff>
      <xdr:row>57</xdr:row>
      <xdr:rowOff>48205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26699"/>
          <a:ext cx="889000" cy="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143810</xdr:rowOff>
    </xdr:from>
    <xdr:to>
      <xdr:col>55</xdr:col>
      <xdr:colOff>50800</xdr:colOff>
      <xdr:row>56</xdr:row>
      <xdr:rowOff>73960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166687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2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65029</xdr:rowOff>
    </xdr:from>
    <xdr:to>
      <xdr:col>50</xdr:col>
      <xdr:colOff>165100</xdr:colOff>
      <xdr:row>56</xdr:row>
      <xdr:rowOff>166629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157756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68907</xdr:rowOff>
    </xdr:from>
    <xdr:to>
      <xdr:col>46</xdr:col>
      <xdr:colOff>38100</xdr:colOff>
      <xdr:row>56</xdr:row>
      <xdr:rowOff>170507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161634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74699</xdr:rowOff>
    </xdr:from>
    <xdr:to>
      <xdr:col>41</xdr:col>
      <xdr:colOff>101600</xdr:colOff>
      <xdr:row>57</xdr:row>
      <xdr:rowOff>4849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167426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168855</xdr:rowOff>
    </xdr:from>
    <xdr:to>
      <xdr:col>36</xdr:col>
      <xdr:colOff>165100</xdr:colOff>
      <xdr:row>57</xdr:row>
      <xdr:rowOff>99005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90132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143852</xdr:rowOff>
    </xdr:from>
    <xdr:to>
      <xdr:col>55</xdr:col>
      <xdr:colOff>0</xdr:colOff>
      <xdr:row>78</xdr:row>
      <xdr:rowOff>52312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5502"/>
          <a:ext cx="8382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62926</xdr:rowOff>
    </xdr:from>
    <xdr:to>
      <xdr:col>50</xdr:col>
      <xdr:colOff>114300</xdr:colOff>
      <xdr:row>78</xdr:row>
      <xdr:rowOff>52312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64576"/>
          <a:ext cx="889000" cy="16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75921</xdr:rowOff>
    </xdr:from>
    <xdr:to>
      <xdr:col>45</xdr:col>
      <xdr:colOff>177800</xdr:colOff>
      <xdr:row>77</xdr:row>
      <xdr:rowOff>62926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06121"/>
          <a:ext cx="889000" cy="1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75921</xdr:rowOff>
    </xdr:from>
    <xdr:to>
      <xdr:col>41</xdr:col>
      <xdr:colOff>50800</xdr:colOff>
      <xdr:row>77</xdr:row>
      <xdr:rowOff>19393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06121"/>
          <a:ext cx="889000" cy="1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93052</xdr:rowOff>
    </xdr:from>
    <xdr:to>
      <xdr:col>55</xdr:col>
      <xdr:colOff>50800</xdr:colOff>
      <xdr:row>78</xdr:row>
      <xdr:rowOff>23202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71479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1512</xdr:rowOff>
    </xdr:from>
    <xdr:to>
      <xdr:col>50</xdr:col>
      <xdr:colOff>165100</xdr:colOff>
      <xdr:row>78</xdr:row>
      <xdr:rowOff>103112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94239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12126</xdr:rowOff>
    </xdr:from>
    <xdr:to>
      <xdr:col>46</xdr:col>
      <xdr:colOff>38100</xdr:colOff>
      <xdr:row>77</xdr:row>
      <xdr:rowOff>113726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130253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25121</xdr:rowOff>
    </xdr:from>
    <xdr:to>
      <xdr:col>41</xdr:col>
      <xdr:colOff>101600</xdr:colOff>
      <xdr:row>76</xdr:row>
      <xdr:rowOff>126721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143248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3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140043</xdr:rowOff>
    </xdr:from>
    <xdr:to>
      <xdr:col>36</xdr:col>
      <xdr:colOff>165100</xdr:colOff>
      <xdr:row>77</xdr:row>
      <xdr:rowOff>70193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86720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52690</xdr:rowOff>
    </xdr:from>
    <xdr:to>
      <xdr:col>55</xdr:col>
      <xdr:colOff>0</xdr:colOff>
      <xdr:row>96</xdr:row>
      <xdr:rowOff>59167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40440"/>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59167</xdr:rowOff>
    </xdr:from>
    <xdr:to>
      <xdr:col>50</xdr:col>
      <xdr:colOff>114300</xdr:colOff>
      <xdr:row>97</xdr:row>
      <xdr:rowOff>20501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18367"/>
          <a:ext cx="889000" cy="1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20501</xdr:rowOff>
    </xdr:from>
    <xdr:to>
      <xdr:col>45</xdr:col>
      <xdr:colOff>177800</xdr:colOff>
      <xdr:row>97</xdr:row>
      <xdr:rowOff>165565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51151"/>
          <a:ext cx="889000" cy="1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165565</xdr:rowOff>
    </xdr:from>
    <xdr:to>
      <xdr:col>41</xdr:col>
      <xdr:colOff>50800</xdr:colOff>
      <xdr:row>98</xdr:row>
      <xdr:rowOff>70031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96215"/>
          <a:ext cx="889000" cy="7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1890</xdr:rowOff>
    </xdr:from>
    <xdr:to>
      <xdr:col>55</xdr:col>
      <xdr:colOff>50800</xdr:colOff>
      <xdr:row>95</xdr:row>
      <xdr:rowOff>103490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24767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8367</xdr:rowOff>
    </xdr:from>
    <xdr:to>
      <xdr:col>50</xdr:col>
      <xdr:colOff>165100</xdr:colOff>
      <xdr:row>96</xdr:row>
      <xdr:rowOff>109967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101094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141151</xdr:rowOff>
    </xdr:from>
    <xdr:to>
      <xdr:col>46</xdr:col>
      <xdr:colOff>38100</xdr:colOff>
      <xdr:row>97</xdr:row>
      <xdr:rowOff>71301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114765</xdr:rowOff>
    </xdr:from>
    <xdr:to>
      <xdr:col>41</xdr:col>
      <xdr:colOff>101600</xdr:colOff>
      <xdr:row>98</xdr:row>
      <xdr:rowOff>44915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36042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19231</xdr:rowOff>
    </xdr:from>
    <xdr:to>
      <xdr:col>36</xdr:col>
      <xdr:colOff>165100</xdr:colOff>
      <xdr:row>98</xdr:row>
      <xdr:rowOff>120831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111958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1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17564</xdr:rowOff>
    </xdr:from>
    <xdr:to>
      <xdr:col>85</xdr:col>
      <xdr:colOff>127000</xdr:colOff>
      <xdr:row>39</xdr:row>
      <xdr:rowOff>31204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4114"/>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121717</xdr:rowOff>
    </xdr:from>
    <xdr:to>
      <xdr:col>81</xdr:col>
      <xdr:colOff>50800</xdr:colOff>
      <xdr:row>39</xdr:row>
      <xdr:rowOff>17564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36817"/>
          <a:ext cx="889000" cy="6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121717</xdr:rowOff>
    </xdr:from>
    <xdr:to>
      <xdr:col>76</xdr:col>
      <xdr:colOff>114300</xdr:colOff>
      <xdr:row>38</xdr:row>
      <xdr:rowOff>138709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36817"/>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138709</xdr:rowOff>
    </xdr:from>
    <xdr:to>
      <xdr:col>71</xdr:col>
      <xdr:colOff>177800</xdr:colOff>
      <xdr:row>39</xdr:row>
      <xdr:rowOff>32703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53809"/>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151854</xdr:rowOff>
    </xdr:from>
    <xdr:to>
      <xdr:col>85</xdr:col>
      <xdr:colOff>177800</xdr:colOff>
      <xdr:row>39</xdr:row>
      <xdr:rowOff>82004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66781</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138214</xdr:rowOff>
    </xdr:from>
    <xdr:to>
      <xdr:col>81</xdr:col>
      <xdr:colOff>101600</xdr:colOff>
      <xdr:row>39</xdr:row>
      <xdr:rowOff>68364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59491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70917</xdr:rowOff>
    </xdr:from>
    <xdr:to>
      <xdr:col>76</xdr:col>
      <xdr:colOff>165100</xdr:colOff>
      <xdr:row>39</xdr:row>
      <xdr:rowOff>1067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163644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87909</xdr:rowOff>
    </xdr:from>
    <xdr:to>
      <xdr:col>72</xdr:col>
      <xdr:colOff>38100</xdr:colOff>
      <xdr:row>39</xdr:row>
      <xdr:rowOff>18059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34586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153353</xdr:rowOff>
    </xdr:from>
    <xdr:to>
      <xdr:col>67</xdr:col>
      <xdr:colOff>101600</xdr:colOff>
      <xdr:row>39</xdr:row>
      <xdr:rowOff>83503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74630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53907</xdr:rowOff>
    </xdr:from>
    <xdr:to>
      <xdr:col>85</xdr:col>
      <xdr:colOff>127000</xdr:colOff>
      <xdr:row>78</xdr:row>
      <xdr:rowOff>61796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27007"/>
          <a:ext cx="8382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61796</xdr:rowOff>
    </xdr:from>
    <xdr:to>
      <xdr:col>81</xdr:col>
      <xdr:colOff>50800</xdr:colOff>
      <xdr:row>78</xdr:row>
      <xdr:rowOff>87109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34896"/>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87109</xdr:rowOff>
    </xdr:from>
    <xdr:to>
      <xdr:col>76</xdr:col>
      <xdr:colOff>114300</xdr:colOff>
      <xdr:row>78</xdr:row>
      <xdr:rowOff>88412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020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88412</xdr:rowOff>
    </xdr:from>
    <xdr:to>
      <xdr:col>71</xdr:col>
      <xdr:colOff>177800</xdr:colOff>
      <xdr:row>78</xdr:row>
      <xdr:rowOff>89917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61512"/>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3107</xdr:rowOff>
    </xdr:from>
    <xdr:to>
      <xdr:col>85</xdr:col>
      <xdr:colOff>177800</xdr:colOff>
      <xdr:row>78</xdr:row>
      <xdr:rowOff>104707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10996</xdr:rowOff>
    </xdr:from>
    <xdr:to>
      <xdr:col>81</xdr:col>
      <xdr:colOff>101600</xdr:colOff>
      <xdr:row>78</xdr:row>
      <xdr:rowOff>112596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8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103723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7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36309</xdr:rowOff>
    </xdr:from>
    <xdr:to>
      <xdr:col>76</xdr:col>
      <xdr:colOff>165100</xdr:colOff>
      <xdr:row>78</xdr:row>
      <xdr:rowOff>137909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129036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37612</xdr:rowOff>
    </xdr:from>
    <xdr:to>
      <xdr:col>72</xdr:col>
      <xdr:colOff>38100</xdr:colOff>
      <xdr:row>78</xdr:row>
      <xdr:rowOff>139212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130339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39117</xdr:rowOff>
    </xdr:from>
    <xdr:to>
      <xdr:col>67</xdr:col>
      <xdr:colOff>101600</xdr:colOff>
      <xdr:row>78</xdr:row>
      <xdr:rowOff>140717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131844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107431</xdr:rowOff>
    </xdr:from>
    <xdr:to>
      <xdr:col>85</xdr:col>
      <xdr:colOff>127000</xdr:colOff>
      <xdr:row>98</xdr:row>
      <xdr:rowOff>108544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09531"/>
          <a:ext cx="8382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106538</xdr:rowOff>
    </xdr:from>
    <xdr:to>
      <xdr:col>81</xdr:col>
      <xdr:colOff>50800</xdr:colOff>
      <xdr:row>98</xdr:row>
      <xdr:rowOff>107431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863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106538</xdr:rowOff>
    </xdr:from>
    <xdr:to>
      <xdr:col>76</xdr:col>
      <xdr:colOff>114300</xdr:colOff>
      <xdr:row>98</xdr:row>
      <xdr:rowOff>108100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8638"/>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91173</xdr:rowOff>
    </xdr:from>
    <xdr:to>
      <xdr:col>71</xdr:col>
      <xdr:colOff>177800</xdr:colOff>
      <xdr:row>98</xdr:row>
      <xdr:rowOff>108100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3273"/>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57744</xdr:rowOff>
    </xdr:from>
    <xdr:to>
      <xdr:col>85</xdr:col>
      <xdr:colOff>177800</xdr:colOff>
      <xdr:row>98</xdr:row>
      <xdr:rowOff>159344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56631</xdr:rowOff>
    </xdr:from>
    <xdr:to>
      <xdr:col>81</xdr:col>
      <xdr:colOff>101600</xdr:colOff>
      <xdr:row>98</xdr:row>
      <xdr:rowOff>158231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149358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55738</xdr:rowOff>
    </xdr:from>
    <xdr:to>
      <xdr:col>76</xdr:col>
      <xdr:colOff>165100</xdr:colOff>
      <xdr:row>98</xdr:row>
      <xdr:rowOff>157338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148465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57300</xdr:rowOff>
    </xdr:from>
    <xdr:to>
      <xdr:col>72</xdr:col>
      <xdr:colOff>38100</xdr:colOff>
      <xdr:row>98</xdr:row>
      <xdr:rowOff>158900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150027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40373</xdr:rowOff>
    </xdr:from>
    <xdr:to>
      <xdr:col>67</xdr:col>
      <xdr:colOff>101600</xdr:colOff>
      <xdr:row>98</xdr:row>
      <xdr:rowOff>141973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158500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132431</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47531"/>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132431</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4753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81631</xdr:rowOff>
    </xdr:from>
    <xdr:to>
      <xdr:col>112</xdr:col>
      <xdr:colOff>38100</xdr:colOff>
      <xdr:row>39</xdr:row>
      <xdr:rowOff>11781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2908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8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99042</xdr:rowOff>
    </xdr:from>
    <xdr:to>
      <xdr:col>116</xdr:col>
      <xdr:colOff>63500</xdr:colOff>
      <xdr:row>58</xdr:row>
      <xdr:rowOff>101442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43142"/>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101442</xdr:rowOff>
    </xdr:from>
    <xdr:to>
      <xdr:col>111</xdr:col>
      <xdr:colOff>177800</xdr:colOff>
      <xdr:row>58</xdr:row>
      <xdr:rowOff>102814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55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80819</xdr:rowOff>
    </xdr:from>
    <xdr:to>
      <xdr:col>107</xdr:col>
      <xdr:colOff>50800</xdr:colOff>
      <xdr:row>58</xdr:row>
      <xdr:rowOff>102814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24919"/>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33613</xdr:rowOff>
    </xdr:from>
    <xdr:to>
      <xdr:col>102</xdr:col>
      <xdr:colOff>114300</xdr:colOff>
      <xdr:row>58</xdr:row>
      <xdr:rowOff>80819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77713"/>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48242</xdr:rowOff>
    </xdr:from>
    <xdr:to>
      <xdr:col>116</xdr:col>
      <xdr:colOff>114300</xdr:colOff>
      <xdr:row>58</xdr:row>
      <xdr:rowOff>149842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71119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50642</xdr:rowOff>
    </xdr:from>
    <xdr:to>
      <xdr:col>112</xdr:col>
      <xdr:colOff>38100</xdr:colOff>
      <xdr:row>58</xdr:row>
      <xdr:rowOff>152242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168769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7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52014</xdr:rowOff>
    </xdr:from>
    <xdr:to>
      <xdr:col>107</xdr:col>
      <xdr:colOff>101600</xdr:colOff>
      <xdr:row>58</xdr:row>
      <xdr:rowOff>153614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170141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7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30019</xdr:rowOff>
    </xdr:from>
    <xdr:to>
      <xdr:col>102</xdr:col>
      <xdr:colOff>165100</xdr:colOff>
      <xdr:row>58</xdr:row>
      <xdr:rowOff>131619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148146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7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154263</xdr:rowOff>
    </xdr:from>
    <xdr:to>
      <xdr:col>98</xdr:col>
      <xdr:colOff>38100</xdr:colOff>
      <xdr:row>58</xdr:row>
      <xdr:rowOff>84413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100940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7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163722</xdr:rowOff>
    </xdr:from>
    <xdr:to>
      <xdr:col>116</xdr:col>
      <xdr:colOff>63500</xdr:colOff>
      <xdr:row>75</xdr:row>
      <xdr:rowOff>89122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679572"/>
          <a:ext cx="838200" cy="2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163722</xdr:rowOff>
    </xdr:from>
    <xdr:to>
      <xdr:col>111</xdr:col>
      <xdr:colOff>177800</xdr:colOff>
      <xdr:row>74</xdr:row>
      <xdr:rowOff>11932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7957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11932</xdr:rowOff>
    </xdr:from>
    <xdr:to>
      <xdr:col>107</xdr:col>
      <xdr:colOff>50800</xdr:colOff>
      <xdr:row>74</xdr:row>
      <xdr:rowOff>97524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99232"/>
          <a:ext cx="889000" cy="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97524</xdr:rowOff>
    </xdr:from>
    <xdr:to>
      <xdr:col>102</xdr:col>
      <xdr:colOff>114300</xdr:colOff>
      <xdr:row>74</xdr:row>
      <xdr:rowOff>143452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84824"/>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38322</xdr:rowOff>
    </xdr:from>
    <xdr:to>
      <xdr:col>116</xdr:col>
      <xdr:colOff>114300</xdr:colOff>
      <xdr:row>75</xdr:row>
      <xdr:rowOff>139922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61199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112922</xdr:rowOff>
    </xdr:from>
    <xdr:to>
      <xdr:col>112</xdr:col>
      <xdr:colOff>38100</xdr:colOff>
      <xdr:row>74</xdr:row>
      <xdr:rowOff>43072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2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59599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132582</xdr:rowOff>
    </xdr:from>
    <xdr:to>
      <xdr:col>107</xdr:col>
      <xdr:colOff>101600</xdr:colOff>
      <xdr:row>74</xdr:row>
      <xdr:rowOff>62732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79259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46724</xdr:rowOff>
    </xdr:from>
    <xdr:to>
      <xdr:col>102</xdr:col>
      <xdr:colOff>165100</xdr:colOff>
      <xdr:row>74</xdr:row>
      <xdr:rowOff>148324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139451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92652</xdr:rowOff>
    </xdr:from>
    <xdr:to>
      <xdr:col>98</xdr:col>
      <xdr:colOff>38100</xdr:colOff>
      <xdr:row>75</xdr:row>
      <xdr:rowOff>22802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13929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新型コロナウイルス感染拡大の影響に対応する経済対策などにより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１６２，０８７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７６３，９５４</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26.9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した。人件費は、第９次鹿角市行政改革大綱（Ｈ</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鹿角市定員適正化推進計画</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）において、職員の定員適正化などを着実に進めてきたことにより、類似団体平均を大きく下回っている。維持補修費は、降雪量が少なかった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前年度に比べ、除排雪経費が増加した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95.0</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１２，７９０</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児童数が減少しているほか、杉の下保育園の閉園など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認可保育園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保育委託料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決算額は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より減少した。一方、住民一人当たりのコストは人口が減少したことにより前年度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１７，４９５円</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特別定額給付金給付事業や下水道事業会計補助金及び</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鹿角広域行政組合負担金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140.5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すると９，００６</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円上回っている。今後も地方債償還額の増加に伴う鹿角広域行政組合負担金の増加が見込まれることから、引き続き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定期的な</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事業の選択と集中を図っていく。</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普通建設事業費のうち新規整備については、</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公営住宅建設事業などの増加によ</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り前年度比で</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91.4</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となった。更新整備については、</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花輪第一中学校大規模改造事業が皆減したものの、</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鹿角観光ふるさと館改修事業</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や統合校舎（花輪第二中学校）大規模改造事業の増加など</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32.1</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と１６，４１５円上回った。</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公営住宅建設事業などの</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が続くことから、国県支出金などの財源の確保と</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過疎対策事業債などの</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交付税措置率が</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有利な地方債の</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活用及び</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義務的経費の圧縮を図るなど歳出の抑制を徹底していく。繰出金は、</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下水道事業特別会計繰出金や農業集落排水事業特別会計繰出金が法適化に伴い皆減したことにより前年度比で</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20.8</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た。類似団体平均と比較すると３６３円上回っている。</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後は</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次鹿角市総合計画後期基本計画（Ｒ</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がスタートするため、計画の</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推進を図るとともに、限られた財源の中、最小の経費で最大の効果を出せるよう歳入歳出全体の適正化に努めていく。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29,858
29,750
707.52
23,278,726
22,810,149
307,848
10,979,673
19,013,189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62166</xdr:rowOff>
    </xdr:from>
    <xdr:to>
      <xdr:col>24</xdr:col>
      <xdr:colOff>63500</xdr:colOff>
      <xdr:row>35</xdr:row>
      <xdr:rowOff>68263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2916"/>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61595</xdr:rowOff>
    </xdr:from>
    <xdr:to>
      <xdr:col>19</xdr:col>
      <xdr:colOff>177800</xdr:colOff>
      <xdr:row>35</xdr:row>
      <xdr:rowOff>62166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234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61595</xdr:rowOff>
    </xdr:from>
    <xdr:to>
      <xdr:col>15</xdr:col>
      <xdr:colOff>50800</xdr:colOff>
      <xdr:row>35</xdr:row>
      <xdr:rowOff>69405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234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21780</xdr:rowOff>
    </xdr:from>
    <xdr:to>
      <xdr:col>10</xdr:col>
      <xdr:colOff>114300</xdr:colOff>
      <xdr:row>35</xdr:row>
      <xdr:rowOff>69405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2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17463</xdr:rowOff>
    </xdr:from>
    <xdr:to>
      <xdr:col>24</xdr:col>
      <xdr:colOff>114300</xdr:colOff>
      <xdr:row>35</xdr:row>
      <xdr:rowOff>119063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40340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11366</xdr:rowOff>
    </xdr:from>
    <xdr:to>
      <xdr:col>20</xdr:col>
      <xdr:colOff>38100</xdr:colOff>
      <xdr:row>35</xdr:row>
      <xdr:rowOff>112966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129493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10795</xdr:rowOff>
    </xdr:from>
    <xdr:to>
      <xdr:col>15</xdr:col>
      <xdr:colOff>101600</xdr:colOff>
      <xdr:row>35</xdr:row>
      <xdr:rowOff>112395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128922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18605</xdr:rowOff>
    </xdr:from>
    <xdr:to>
      <xdr:col>10</xdr:col>
      <xdr:colOff>165100</xdr:colOff>
      <xdr:row>35</xdr:row>
      <xdr:rowOff>120205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136732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142430</xdr:rowOff>
    </xdr:from>
    <xdr:to>
      <xdr:col>6</xdr:col>
      <xdr:colOff>38100</xdr:colOff>
      <xdr:row>35</xdr:row>
      <xdr:rowOff>72580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89107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144568</xdr:rowOff>
    </xdr:from>
    <xdr:to>
      <xdr:col>24</xdr:col>
      <xdr:colOff>63500</xdr:colOff>
      <xdr:row>58</xdr:row>
      <xdr:rowOff>138617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7218"/>
          <a:ext cx="838200" cy="1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138617</xdr:rowOff>
    </xdr:from>
    <xdr:to>
      <xdr:col>19</xdr:col>
      <xdr:colOff>177800</xdr:colOff>
      <xdr:row>58</xdr:row>
      <xdr:rowOff>150666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82717"/>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150666</xdr:rowOff>
    </xdr:from>
    <xdr:to>
      <xdr:col>15</xdr:col>
      <xdr:colOff>50800</xdr:colOff>
      <xdr:row>58</xdr:row>
      <xdr:rowOff>155181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476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115248</xdr:rowOff>
    </xdr:from>
    <xdr:to>
      <xdr:col>10</xdr:col>
      <xdr:colOff>114300</xdr:colOff>
      <xdr:row>58</xdr:row>
      <xdr:rowOff>155181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9348"/>
          <a:ext cx="889000" cy="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93768</xdr:rowOff>
    </xdr:from>
    <xdr:to>
      <xdr:col>24</xdr:col>
      <xdr:colOff>114300</xdr:colOff>
      <xdr:row>58</xdr:row>
      <xdr:rowOff>23918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87817</xdr:rowOff>
    </xdr:from>
    <xdr:to>
      <xdr:col>20</xdr:col>
      <xdr:colOff>38100</xdr:colOff>
      <xdr:row>59</xdr:row>
      <xdr:rowOff>17967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99866</xdr:rowOff>
    </xdr:from>
    <xdr:to>
      <xdr:col>15</xdr:col>
      <xdr:colOff>101600</xdr:colOff>
      <xdr:row>59</xdr:row>
      <xdr:rowOff>30016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21143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104381</xdr:rowOff>
    </xdr:from>
    <xdr:to>
      <xdr:col>10</xdr:col>
      <xdr:colOff>165100</xdr:colOff>
      <xdr:row>59</xdr:row>
      <xdr:rowOff>34531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25658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64448</xdr:rowOff>
    </xdr:from>
    <xdr:to>
      <xdr:col>6</xdr:col>
      <xdr:colOff>38100</xdr:colOff>
      <xdr:row>58</xdr:row>
      <xdr:rowOff>166048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11125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52389</xdr:rowOff>
    </xdr:from>
    <xdr:to>
      <xdr:col>24</xdr:col>
      <xdr:colOff>63500</xdr:colOff>
      <xdr:row>76</xdr:row>
      <xdr:rowOff>65638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2589"/>
          <a:ext cx="8382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65638</xdr:rowOff>
    </xdr:from>
    <xdr:to>
      <xdr:col>19</xdr:col>
      <xdr:colOff>177800</xdr:colOff>
      <xdr:row>76</xdr:row>
      <xdr:rowOff>105643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583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105643</xdr:rowOff>
    </xdr:from>
    <xdr:to>
      <xdr:col>15</xdr:col>
      <xdr:colOff>50800</xdr:colOff>
      <xdr:row>76</xdr:row>
      <xdr:rowOff>144107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5843"/>
          <a:ext cx="889000" cy="3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110100</xdr:rowOff>
    </xdr:from>
    <xdr:to>
      <xdr:col>10</xdr:col>
      <xdr:colOff>114300</xdr:colOff>
      <xdr:row>76</xdr:row>
      <xdr:rowOff>144107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40300"/>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1589</xdr:rowOff>
    </xdr:from>
    <xdr:to>
      <xdr:col>24</xdr:col>
      <xdr:colOff>114300</xdr:colOff>
      <xdr:row>76</xdr:row>
      <xdr:rowOff>103189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24465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8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14838</xdr:rowOff>
    </xdr:from>
    <xdr:to>
      <xdr:col>20</xdr:col>
      <xdr:colOff>38100</xdr:colOff>
      <xdr:row>76</xdr:row>
      <xdr:rowOff>116438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54843</xdr:rowOff>
    </xdr:from>
    <xdr:to>
      <xdr:col>15</xdr:col>
      <xdr:colOff>101600</xdr:colOff>
      <xdr:row>76</xdr:row>
      <xdr:rowOff>156443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93307</xdr:rowOff>
    </xdr:from>
    <xdr:to>
      <xdr:col>10</xdr:col>
      <xdr:colOff>165100</xdr:colOff>
      <xdr:row>77</xdr:row>
      <xdr:rowOff>23457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59300</xdr:rowOff>
    </xdr:from>
    <xdr:to>
      <xdr:col>6</xdr:col>
      <xdr:colOff>38100</xdr:colOff>
      <xdr:row>76</xdr:row>
      <xdr:rowOff>160900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74941</xdr:rowOff>
    </xdr:from>
    <xdr:to>
      <xdr:col>24</xdr:col>
      <xdr:colOff>63500</xdr:colOff>
      <xdr:row>97</xdr:row>
      <xdr:rowOff>98323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5591"/>
          <a:ext cx="8382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98323</xdr:rowOff>
    </xdr:from>
    <xdr:to>
      <xdr:col>19</xdr:col>
      <xdr:colOff>177800</xdr:colOff>
      <xdr:row>97</xdr:row>
      <xdr:rowOff>99924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897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93055</xdr:rowOff>
    </xdr:from>
    <xdr:to>
      <xdr:col>15</xdr:col>
      <xdr:colOff>50800</xdr:colOff>
      <xdr:row>97</xdr:row>
      <xdr:rowOff>99924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23705"/>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67517</xdr:rowOff>
    </xdr:from>
    <xdr:to>
      <xdr:col>10</xdr:col>
      <xdr:colOff>114300</xdr:colOff>
      <xdr:row>97</xdr:row>
      <xdr:rowOff>93055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98167"/>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24141</xdr:rowOff>
    </xdr:from>
    <xdr:to>
      <xdr:col>24</xdr:col>
      <xdr:colOff>114300</xdr:colOff>
      <xdr:row>97</xdr:row>
      <xdr:rowOff>125741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2568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47523</xdr:rowOff>
    </xdr:from>
    <xdr:to>
      <xdr:col>20</xdr:col>
      <xdr:colOff>38100</xdr:colOff>
      <xdr:row>97</xdr:row>
      <xdr:rowOff>149123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140250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49124</xdr:rowOff>
    </xdr:from>
    <xdr:to>
      <xdr:col>15</xdr:col>
      <xdr:colOff>101600</xdr:colOff>
      <xdr:row>97</xdr:row>
      <xdr:rowOff>150724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141851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42255</xdr:rowOff>
    </xdr:from>
    <xdr:to>
      <xdr:col>10</xdr:col>
      <xdr:colOff>165100</xdr:colOff>
      <xdr:row>97</xdr:row>
      <xdr:rowOff>143855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134982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16717</xdr:rowOff>
    </xdr:from>
    <xdr:to>
      <xdr:col>6</xdr:col>
      <xdr:colOff>38100</xdr:colOff>
      <xdr:row>97</xdr:row>
      <xdr:rowOff>118317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37810</xdr:rowOff>
    </xdr:from>
    <xdr:to>
      <xdr:col>55</xdr:col>
      <xdr:colOff>0</xdr:colOff>
      <xdr:row>38</xdr:row>
      <xdr:rowOff>74059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2910"/>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74059</xdr:rowOff>
    </xdr:from>
    <xdr:to>
      <xdr:col>50</xdr:col>
      <xdr:colOff>114300</xdr:colOff>
      <xdr:row>38</xdr:row>
      <xdr:rowOff>88102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89159"/>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91694</xdr:rowOff>
    </xdr:from>
    <xdr:to>
      <xdr:col>45</xdr:col>
      <xdr:colOff>177800</xdr:colOff>
      <xdr:row>38</xdr:row>
      <xdr:rowOff>88102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092444"/>
          <a:ext cx="889000" cy="5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91694</xdr:rowOff>
    </xdr:from>
    <xdr:to>
      <xdr:col>41</xdr:col>
      <xdr:colOff>50800</xdr:colOff>
      <xdr:row>35</xdr:row>
      <xdr:rowOff>100838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92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158460</xdr:rowOff>
    </xdr:from>
    <xdr:to>
      <xdr:col>55</xdr:col>
      <xdr:colOff>50800</xdr:colOff>
      <xdr:row>38</xdr:row>
      <xdr:rowOff>88610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136887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23259</xdr:rowOff>
    </xdr:from>
    <xdr:to>
      <xdr:col>50</xdr:col>
      <xdr:colOff>165100</xdr:colOff>
      <xdr:row>38</xdr:row>
      <xdr:rowOff>124859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115986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37302</xdr:rowOff>
    </xdr:from>
    <xdr:to>
      <xdr:col>46</xdr:col>
      <xdr:colOff>38100</xdr:colOff>
      <xdr:row>38</xdr:row>
      <xdr:rowOff>138902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130029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40894</xdr:rowOff>
    </xdr:from>
    <xdr:to>
      <xdr:col>41</xdr:col>
      <xdr:colOff>101600</xdr:colOff>
      <xdr:row>35</xdr:row>
      <xdr:rowOff>142494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159021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50038</xdr:rowOff>
    </xdr:from>
    <xdr:to>
      <xdr:col>36</xdr:col>
      <xdr:colOff>165100</xdr:colOff>
      <xdr:row>35</xdr:row>
      <xdr:rowOff>151638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168165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146581</xdr:rowOff>
    </xdr:from>
    <xdr:to>
      <xdr:col>55</xdr:col>
      <xdr:colOff>0</xdr:colOff>
      <xdr:row>58</xdr:row>
      <xdr:rowOff>25757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9231"/>
          <a:ext cx="838200" cy="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59795</xdr:rowOff>
    </xdr:from>
    <xdr:to>
      <xdr:col>50</xdr:col>
      <xdr:colOff>114300</xdr:colOff>
      <xdr:row>57</xdr:row>
      <xdr:rowOff>146581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32445"/>
          <a:ext cx="889000" cy="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59795</xdr:rowOff>
    </xdr:from>
    <xdr:to>
      <xdr:col>45</xdr:col>
      <xdr:colOff>177800</xdr:colOff>
      <xdr:row>58</xdr:row>
      <xdr:rowOff>23406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32445"/>
          <a:ext cx="889000" cy="13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4373</xdr:rowOff>
    </xdr:from>
    <xdr:to>
      <xdr:col>41</xdr:col>
      <xdr:colOff>50800</xdr:colOff>
      <xdr:row>58</xdr:row>
      <xdr:rowOff>23406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4847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146407</xdr:rowOff>
    </xdr:from>
    <xdr:to>
      <xdr:col>55</xdr:col>
      <xdr:colOff>50800</xdr:colOff>
      <xdr:row>58</xdr:row>
      <xdr:rowOff>76557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95781</xdr:rowOff>
    </xdr:from>
    <xdr:to>
      <xdr:col>50</xdr:col>
      <xdr:colOff>165100</xdr:colOff>
      <xdr:row>58</xdr:row>
      <xdr:rowOff>25931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4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8995</xdr:rowOff>
    </xdr:from>
    <xdr:to>
      <xdr:col>46</xdr:col>
      <xdr:colOff>38100</xdr:colOff>
      <xdr:row>57</xdr:row>
      <xdr:rowOff>110595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127122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144056</xdr:rowOff>
    </xdr:from>
    <xdr:to>
      <xdr:col>41</xdr:col>
      <xdr:colOff>101600</xdr:colOff>
      <xdr:row>58</xdr:row>
      <xdr:rowOff>74206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65333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125023</xdr:rowOff>
    </xdr:from>
    <xdr:to>
      <xdr:col>36</xdr:col>
      <xdr:colOff>165100</xdr:colOff>
      <xdr:row>58</xdr:row>
      <xdr:rowOff>55173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46300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131756</xdr:rowOff>
    </xdr:from>
    <xdr:to>
      <xdr:col>55</xdr:col>
      <xdr:colOff>0</xdr:colOff>
      <xdr:row>76</xdr:row>
      <xdr:rowOff>113771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90506"/>
          <a:ext cx="838200" cy="15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113771</xdr:rowOff>
    </xdr:from>
    <xdr:to>
      <xdr:col>50</xdr:col>
      <xdr:colOff>114300</xdr:colOff>
      <xdr:row>77</xdr:row>
      <xdr:rowOff>13038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43971"/>
          <a:ext cx="889000" cy="7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48048</xdr:rowOff>
    </xdr:from>
    <xdr:to>
      <xdr:col>45</xdr:col>
      <xdr:colOff>177800</xdr:colOff>
      <xdr:row>77</xdr:row>
      <xdr:rowOff>13038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78248"/>
          <a:ext cx="889000" cy="1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48048</xdr:rowOff>
    </xdr:from>
    <xdr:to>
      <xdr:col>41</xdr:col>
      <xdr:colOff>50800</xdr:colOff>
      <xdr:row>77</xdr:row>
      <xdr:rowOff>13467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78248"/>
          <a:ext cx="889000" cy="1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80956</xdr:rowOff>
    </xdr:from>
    <xdr:to>
      <xdr:col>55</xdr:col>
      <xdr:colOff>50800</xdr:colOff>
      <xdr:row>76</xdr:row>
      <xdr:rowOff>11106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103833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62971</xdr:rowOff>
    </xdr:from>
    <xdr:to>
      <xdr:col>50</xdr:col>
      <xdr:colOff>165100</xdr:colOff>
      <xdr:row>76</xdr:row>
      <xdr:rowOff>164571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133688</xdr:rowOff>
    </xdr:from>
    <xdr:to>
      <xdr:col>46</xdr:col>
      <xdr:colOff>38100</xdr:colOff>
      <xdr:row>77</xdr:row>
      <xdr:rowOff>63838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80366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3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168698</xdr:rowOff>
    </xdr:from>
    <xdr:to>
      <xdr:col>41</xdr:col>
      <xdr:colOff>101600</xdr:colOff>
      <xdr:row>76</xdr:row>
      <xdr:rowOff>98848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115375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134117</xdr:rowOff>
    </xdr:from>
    <xdr:to>
      <xdr:col>36</xdr:col>
      <xdr:colOff>165100</xdr:colOff>
      <xdr:row>77</xdr:row>
      <xdr:rowOff>64267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80794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148986</xdr:rowOff>
    </xdr:from>
    <xdr:to>
      <xdr:col>55</xdr:col>
      <xdr:colOff>0</xdr:colOff>
      <xdr:row>95</xdr:row>
      <xdr:rowOff>147799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265286"/>
          <a:ext cx="838200" cy="1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112681</xdr:rowOff>
    </xdr:from>
    <xdr:to>
      <xdr:col>50</xdr:col>
      <xdr:colOff>114300</xdr:colOff>
      <xdr:row>95</xdr:row>
      <xdr:rowOff>147799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00431"/>
          <a:ext cx="889000" cy="3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112681</xdr:rowOff>
    </xdr:from>
    <xdr:to>
      <xdr:col>45</xdr:col>
      <xdr:colOff>177800</xdr:colOff>
      <xdr:row>95</xdr:row>
      <xdr:rowOff>115055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00431"/>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115055</xdr:rowOff>
    </xdr:from>
    <xdr:to>
      <xdr:col>41</xdr:col>
      <xdr:colOff>50800</xdr:colOff>
      <xdr:row>96</xdr:row>
      <xdr:rowOff>75169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02805"/>
          <a:ext cx="889000" cy="1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98186</xdr:rowOff>
    </xdr:from>
    <xdr:to>
      <xdr:col>55</xdr:col>
      <xdr:colOff>50800</xdr:colOff>
      <xdr:row>95</xdr:row>
      <xdr:rowOff>28336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1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121063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6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96999</xdr:rowOff>
    </xdr:from>
    <xdr:to>
      <xdr:col>50</xdr:col>
      <xdr:colOff>165100</xdr:colOff>
      <xdr:row>96</xdr:row>
      <xdr:rowOff>27149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43676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61881</xdr:rowOff>
    </xdr:from>
    <xdr:to>
      <xdr:col>46</xdr:col>
      <xdr:colOff>38100</xdr:colOff>
      <xdr:row>95</xdr:row>
      <xdr:rowOff>163481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8558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64255</xdr:rowOff>
    </xdr:from>
    <xdr:to>
      <xdr:col>41</xdr:col>
      <xdr:colOff>101600</xdr:colOff>
      <xdr:row>95</xdr:row>
      <xdr:rowOff>165855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24369</xdr:rowOff>
    </xdr:from>
    <xdr:to>
      <xdr:col>36</xdr:col>
      <xdr:colOff>165100</xdr:colOff>
      <xdr:row>96</xdr:row>
      <xdr:rowOff>125969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117096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155163</xdr:rowOff>
    </xdr:from>
    <xdr:to>
      <xdr:col>85</xdr:col>
      <xdr:colOff>127000</xdr:colOff>
      <xdr:row>37</xdr:row>
      <xdr:rowOff>19669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27363"/>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19669</xdr:rowOff>
    </xdr:from>
    <xdr:to>
      <xdr:col>81</xdr:col>
      <xdr:colOff>50800</xdr:colOff>
      <xdr:row>37</xdr:row>
      <xdr:rowOff>40079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63319"/>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40079</xdr:rowOff>
    </xdr:from>
    <xdr:to>
      <xdr:col>76</xdr:col>
      <xdr:colOff>114300</xdr:colOff>
      <xdr:row>37</xdr:row>
      <xdr:rowOff>69487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83729"/>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69487</xdr:rowOff>
    </xdr:from>
    <xdr:to>
      <xdr:col>71</xdr:col>
      <xdr:colOff>177800</xdr:colOff>
      <xdr:row>37</xdr:row>
      <xdr:rowOff>72900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13137"/>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104363</xdr:rowOff>
    </xdr:from>
    <xdr:to>
      <xdr:col>85</xdr:col>
      <xdr:colOff>177800</xdr:colOff>
      <xdr:row>37</xdr:row>
      <xdr:rowOff>34513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127240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140319</xdr:rowOff>
    </xdr:from>
    <xdr:to>
      <xdr:col>81</xdr:col>
      <xdr:colOff>101600</xdr:colOff>
      <xdr:row>37</xdr:row>
      <xdr:rowOff>70469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86996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160729</xdr:rowOff>
    </xdr:from>
    <xdr:to>
      <xdr:col>76</xdr:col>
      <xdr:colOff>165100</xdr:colOff>
      <xdr:row>37</xdr:row>
      <xdr:rowOff>90879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82006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2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18687</xdr:rowOff>
    </xdr:from>
    <xdr:to>
      <xdr:col>72</xdr:col>
      <xdr:colOff>38100</xdr:colOff>
      <xdr:row>37</xdr:row>
      <xdr:rowOff>120287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111414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22100</xdr:rowOff>
    </xdr:from>
    <xdr:to>
      <xdr:col>67</xdr:col>
      <xdr:colOff>101600</xdr:colOff>
      <xdr:row>37</xdr:row>
      <xdr:rowOff>123700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114827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104465</xdr:rowOff>
    </xdr:from>
    <xdr:to>
      <xdr:col>85</xdr:col>
      <xdr:colOff>127000</xdr:colOff>
      <xdr:row>56</xdr:row>
      <xdr:rowOff>90300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34215"/>
          <a:ext cx="838200" cy="15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96334</xdr:rowOff>
    </xdr:from>
    <xdr:to>
      <xdr:col>81</xdr:col>
      <xdr:colOff>50800</xdr:colOff>
      <xdr:row>56</xdr:row>
      <xdr:rowOff>90300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26084"/>
          <a:ext cx="889000" cy="1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96334</xdr:rowOff>
    </xdr:from>
    <xdr:to>
      <xdr:col>76</xdr:col>
      <xdr:colOff>114300</xdr:colOff>
      <xdr:row>56</xdr:row>
      <xdr:rowOff>83503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26084"/>
          <a:ext cx="889000" cy="1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83503</xdr:rowOff>
    </xdr:from>
    <xdr:to>
      <xdr:col>71</xdr:col>
      <xdr:colOff>177800</xdr:colOff>
      <xdr:row>57</xdr:row>
      <xdr:rowOff>12111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84703"/>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53665</xdr:rowOff>
    </xdr:from>
    <xdr:to>
      <xdr:col>85</xdr:col>
      <xdr:colOff>177800</xdr:colOff>
      <xdr:row>55</xdr:row>
      <xdr:rowOff>155265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76542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39500</xdr:rowOff>
    </xdr:from>
    <xdr:to>
      <xdr:col>81</xdr:col>
      <xdr:colOff>101600</xdr:colOff>
      <xdr:row>56</xdr:row>
      <xdr:rowOff>141100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132227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45534</xdr:rowOff>
    </xdr:from>
    <xdr:to>
      <xdr:col>76</xdr:col>
      <xdr:colOff>165100</xdr:colOff>
      <xdr:row>55</xdr:row>
      <xdr:rowOff>147134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163661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32703</xdr:rowOff>
    </xdr:from>
    <xdr:to>
      <xdr:col>72</xdr:col>
      <xdr:colOff>38100</xdr:colOff>
      <xdr:row>56</xdr:row>
      <xdr:rowOff>134303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150830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132761</xdr:rowOff>
    </xdr:from>
    <xdr:to>
      <xdr:col>67</xdr:col>
      <xdr:colOff>101600</xdr:colOff>
      <xdr:row>57</xdr:row>
      <xdr:rowOff>62911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54038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17565</xdr:rowOff>
    </xdr:from>
    <xdr:to>
      <xdr:col>85</xdr:col>
      <xdr:colOff>127000</xdr:colOff>
      <xdr:row>79</xdr:row>
      <xdr:rowOff>31204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2115"/>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121717</xdr:rowOff>
    </xdr:from>
    <xdr:to>
      <xdr:col>81</xdr:col>
      <xdr:colOff>50800</xdr:colOff>
      <xdr:row>79</xdr:row>
      <xdr:rowOff>17565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94817"/>
          <a:ext cx="889000" cy="6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121717</xdr:rowOff>
    </xdr:from>
    <xdr:to>
      <xdr:col>76</xdr:col>
      <xdr:colOff>114300</xdr:colOff>
      <xdr:row>78</xdr:row>
      <xdr:rowOff>138709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4817"/>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138709</xdr:rowOff>
    </xdr:from>
    <xdr:to>
      <xdr:col>71</xdr:col>
      <xdr:colOff>177800</xdr:colOff>
      <xdr:row>79</xdr:row>
      <xdr:rowOff>32702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11809"/>
          <a:ext cx="889000" cy="6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151854</xdr:rowOff>
    </xdr:from>
    <xdr:to>
      <xdr:col>85</xdr:col>
      <xdr:colOff>177800</xdr:colOff>
      <xdr:row>79</xdr:row>
      <xdr:rowOff>82004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66781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138215</xdr:rowOff>
    </xdr:from>
    <xdr:to>
      <xdr:col>81</xdr:col>
      <xdr:colOff>101600</xdr:colOff>
      <xdr:row>79</xdr:row>
      <xdr:rowOff>68365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59492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70917</xdr:rowOff>
    </xdr:from>
    <xdr:to>
      <xdr:col>76</xdr:col>
      <xdr:colOff>165100</xdr:colOff>
      <xdr:row>79</xdr:row>
      <xdr:rowOff>1067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163644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87909</xdr:rowOff>
    </xdr:from>
    <xdr:to>
      <xdr:col>72</xdr:col>
      <xdr:colOff>38100</xdr:colOff>
      <xdr:row>79</xdr:row>
      <xdr:rowOff>18059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34586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3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153352</xdr:rowOff>
    </xdr:from>
    <xdr:to>
      <xdr:col>67</xdr:col>
      <xdr:colOff>101600</xdr:colOff>
      <xdr:row>79</xdr:row>
      <xdr:rowOff>83502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74629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19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53901</xdr:rowOff>
    </xdr:from>
    <xdr:to>
      <xdr:col>85</xdr:col>
      <xdr:colOff>127000</xdr:colOff>
      <xdr:row>98</xdr:row>
      <xdr:rowOff>61790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56001"/>
          <a:ext cx="8382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61790</xdr:rowOff>
    </xdr:from>
    <xdr:to>
      <xdr:col>81</xdr:col>
      <xdr:colOff>50800</xdr:colOff>
      <xdr:row>98</xdr:row>
      <xdr:rowOff>87102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63890"/>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87102</xdr:rowOff>
    </xdr:from>
    <xdr:to>
      <xdr:col>76</xdr:col>
      <xdr:colOff>114300</xdr:colOff>
      <xdr:row>98</xdr:row>
      <xdr:rowOff>88402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89202"/>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88402</xdr:rowOff>
    </xdr:from>
    <xdr:to>
      <xdr:col>71</xdr:col>
      <xdr:colOff>177800</xdr:colOff>
      <xdr:row>98</xdr:row>
      <xdr:rowOff>89911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9050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3101</xdr:rowOff>
    </xdr:from>
    <xdr:to>
      <xdr:col>85</xdr:col>
      <xdr:colOff>177800</xdr:colOff>
      <xdr:row>98</xdr:row>
      <xdr:rowOff>104701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10990</xdr:rowOff>
    </xdr:from>
    <xdr:to>
      <xdr:col>81</xdr:col>
      <xdr:colOff>101600</xdr:colOff>
      <xdr:row>98</xdr:row>
      <xdr:rowOff>112590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103717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36302</xdr:rowOff>
    </xdr:from>
    <xdr:to>
      <xdr:col>76</xdr:col>
      <xdr:colOff>165100</xdr:colOff>
      <xdr:row>98</xdr:row>
      <xdr:rowOff>137902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129029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37602</xdr:rowOff>
    </xdr:from>
    <xdr:to>
      <xdr:col>72</xdr:col>
      <xdr:colOff>38100</xdr:colOff>
      <xdr:row>98</xdr:row>
      <xdr:rowOff>139202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130329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39111</xdr:rowOff>
    </xdr:from>
    <xdr:to>
      <xdr:col>67</xdr:col>
      <xdr:colOff>101600</xdr:colOff>
      <xdr:row>98</xdr:row>
      <xdr:rowOff>140711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131838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新型コロナウイルス感染拡大による経済への影響に対応した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特別定額給付金給付事業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125.7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２８，６９６</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子育て世帯への臨時特別給付金給付事業やひとり親世帯臨時特別給付金給付事業が皆増したものの、杉の下保育園の閉園などにより認可保育園保育委託料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が減少したことで決算額は前年度より減額となった。一方、住民一人当たりのコストでは人口が減少したことから前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５，３６７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新型コロナウイルスワクチン接種体制確保事業や医師確保対策事業における医療機関開設資金支援事業費補助金の増加により、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２３，３０８</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農業集落排水事業特別会計の法適化に伴う繰出金の皆減や産地パワーアップ事業及び園芸メガ団地整備事業の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１３，３６８</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商工費は、鹿角観光ふるさと館改修事業の増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中心市街地中核ホテル再生支援事業及び鹿角市プレミアム付商品券・飲食券事業、観光応援事業の皆増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３８，９４６</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下水道事業特別会計の法適化に伴う補助金の皆増や公営住宅建設事業の増加により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26.7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１４，４９７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円上回っている。消防費は、鹿角広域行政組合への消防費負担金が増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したことから前年度比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％増加し、類似団体平均と比較する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と６１４</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花輪第一中学校大規模改造事業が皆減したものの、統合校舎（花輪第二中学校）大規模改造事業や花輪スキー場ゲレンデ設備改修事業、ＧＩＧＡスクール整備事業の増加により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33.6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１１，３０７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財政調整基金は、中期的な見通しのもと決算剰余金を中心に積み立てるとともに、取り崩しの抑制に努め</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第６次鹿角市総合計画後期基本計画登載事業の財源不足に対応したほか、大雨による災害対応に係る経費などに充当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１５２百万円を取り崩していることから基金残高は２，４０８百万円、前年度比で２９百万円減少し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、０．９８ポイント減少した。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実質収支額は、自主財源である地方税等において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法人</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市民税や固定資産税が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基準財政需要額への算入額の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により増加したことから、前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で７４</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実質収支額の増加に伴い、黒字を維持しているものの、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基金の取り崩しが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あったことから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１．４３</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br>
            <a:rPr kumimoji="1" lang="en-US" altLang="ja-JP" sz="1100">
              <a:solidFill>
                <a:sysClr val="windowText" lastClr="000000"/>
              </a:solidFill>
              <a:effectLst/>
              <a:latin typeface="+mn-lt"/>
              <a:ea typeface="+mn-ea"/>
              <a:cs typeface="+mn-cs"/>
            </a:rPr>
          </a:b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一般会計及び２つの</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事業会計、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つの特別会計で黒字となっている。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、今後も自主財源の確保に努めるほか、過疎対策事業債などの</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交付税措置率が</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有利な地方債の活用を図り、基金の取り崩しを抑制するとともに市民福祉の向上と持続可能な財政運営の両立に取り組んでいく。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下水道事業会計は法適化により下水道事業特別会計と農業集落排水事業特別会計が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一本化された。</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維持管理費と建設改良費の不足分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に係る基準外繰り出しは継続されることから、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経営戦略</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整備エリアの縮小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統合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休廃止を進め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設備・機器類の更新費用の削減を図る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下水道使用料及び農業集落排水使用料の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を検討するなど自主財源の確保に努める。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その他の会計については、自主財源の確保や事務事業の見直しを行い、持続可能な財政運営を図っていく。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23278726</v>
      </c>
      <c r="BO4" s="433"/>
      <c r="BP4" s="433"/>
      <c r="BQ4" s="433"/>
      <c r="BR4" s="433"/>
      <c r="BS4" s="433"/>
      <c r="BT4" s="433"/>
      <c r="BU4" s="434"/>
      <c r="BV4" s="432">
        <v>18614681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2.8</v>
      </c>
      <c r="CU4" s="439"/>
      <c r="CV4" s="439"/>
      <c r="CW4" s="439"/>
      <c r="CX4" s="439"/>
      <c r="CY4" s="439"/>
      <c r="CZ4" s="439"/>
      <c r="DA4" s="440"/>
      <c r="DB4" s="438">
        <v>2.2000000000000002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22810149</v>
      </c>
      <c r="BO5" s="470"/>
      <c r="BP5" s="470"/>
      <c r="BQ5" s="470"/>
      <c r="BR5" s="470"/>
      <c r="BS5" s="470"/>
      <c r="BT5" s="470"/>
      <c r="BU5" s="471"/>
      <c r="BV5" s="469">
        <v>18329257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91.4</v>
      </c>
      <c r="CU5" s="467"/>
      <c r="CV5" s="467"/>
      <c r="CW5" s="467"/>
      <c r="CX5" s="467"/>
      <c r="CY5" s="467"/>
      <c r="CZ5" s="467"/>
      <c r="DA5" s="468"/>
      <c r="DB5" s="466">
        <v>92.1</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468577</v>
      </c>
      <c r="BO6" s="470"/>
      <c r="BP6" s="470"/>
      <c r="BQ6" s="470"/>
      <c r="BR6" s="470"/>
      <c r="BS6" s="470"/>
      <c r="BT6" s="470"/>
      <c r="BU6" s="471"/>
      <c r="BV6" s="469">
        <v>285424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94.9</v>
      </c>
      <c r="CU6" s="507"/>
      <c r="CV6" s="507"/>
      <c r="CW6" s="507"/>
      <c r="CX6" s="507"/>
      <c r="CY6" s="507"/>
      <c r="CZ6" s="507"/>
      <c r="DA6" s="508"/>
      <c r="DB6" s="506">
        <v>95.4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160729</v>
      </c>
      <c r="BO7" s="470"/>
      <c r="BP7" s="470"/>
      <c r="BQ7" s="470"/>
      <c r="BR7" s="470"/>
      <c r="BS7" s="470"/>
      <c r="BT7" s="470"/>
      <c r="BU7" s="471"/>
      <c r="BV7" s="469">
        <v>51918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10979673</v>
      </c>
      <c r="CU7" s="470"/>
      <c r="CV7" s="470"/>
      <c r="CW7" s="470"/>
      <c r="CX7" s="470"/>
      <c r="CY7" s="470"/>
      <c r="CZ7" s="470"/>
      <c r="DA7" s="471"/>
      <c r="DB7" s="469">
        <v>10631220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307848</v>
      </c>
      <c r="BO8" s="470"/>
      <c r="BP8" s="470"/>
      <c r="BQ8" s="470"/>
      <c r="BR8" s="470"/>
      <c r="BS8" s="470"/>
      <c r="BT8" s="470"/>
      <c r="BU8" s="471"/>
      <c r="BV8" s="469">
        <v>233506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0.33</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29088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74342</v>
      </c>
      <c r="BO9" s="470"/>
      <c r="BP9" s="470"/>
      <c r="BQ9" s="470"/>
      <c r="BR9" s="470"/>
      <c r="BS9" s="470"/>
      <c r="BT9" s="470"/>
      <c r="BU9" s="471"/>
      <c r="BV9" s="469">
        <v>-9914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32038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123605</v>
      </c>
      <c r="BO10" s="470"/>
      <c r="BP10" s="470"/>
      <c r="BQ10" s="470"/>
      <c r="BR10" s="470"/>
      <c r="BS10" s="470"/>
      <c r="BT10" s="470"/>
      <c r="BU10" s="471"/>
      <c r="BV10" s="469">
        <v>207070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29858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151911</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29750</v>
      </c>
      <c r="S13" s="554"/>
      <c r="T13" s="554"/>
      <c r="U13" s="554"/>
      <c r="V13" s="555"/>
      <c r="W13" s="485" t="s">
        <v>139</v>
      </c>
      <c r="X13" s="486"/>
      <c r="Y13" s="486"/>
      <c r="Z13" s="486"/>
      <c r="AA13" s="486"/>
      <c r="AB13" s="476"/>
      <c r="AC13" s="520">
        <v>2035</v>
      </c>
      <c r="AD13" s="521"/>
      <c r="AE13" s="521"/>
      <c r="AF13" s="521"/>
      <c r="AG13" s="563"/>
      <c r="AH13" s="520">
        <v>2208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46036</v>
      </c>
      <c r="BO13" s="470"/>
      <c r="BP13" s="470"/>
      <c r="BQ13" s="470"/>
      <c r="BR13" s="470"/>
      <c r="BS13" s="470"/>
      <c r="BT13" s="470"/>
      <c r="BU13" s="471"/>
      <c r="BV13" s="469">
        <v>197156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8.4</v>
      </c>
      <c r="CU13" s="467"/>
      <c r="CV13" s="467"/>
      <c r="CW13" s="467"/>
      <c r="CX13" s="467"/>
      <c r="CY13" s="467"/>
      <c r="CZ13" s="467"/>
      <c r="DA13" s="468"/>
      <c r="DB13" s="466">
        <v>8.3000000000000007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30454</v>
      </c>
      <c r="S14" s="554"/>
      <c r="T14" s="554"/>
      <c r="U14" s="554"/>
      <c r="V14" s="555"/>
      <c r="W14" s="459"/>
      <c r="X14" s="460"/>
      <c r="Y14" s="460"/>
      <c r="Z14" s="460"/>
      <c r="AA14" s="460"/>
      <c r="AB14" s="449"/>
      <c r="AC14" s="556">
        <v>13.1</v>
      </c>
      <c r="AD14" s="557"/>
      <c r="AE14" s="557"/>
      <c r="AF14" s="557"/>
      <c r="AG14" s="558"/>
      <c r="AH14" s="556">
        <v>13.7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52.2</v>
      </c>
      <c r="CU14" s="568"/>
      <c r="CV14" s="568"/>
      <c r="CW14" s="568"/>
      <c r="CX14" s="568"/>
      <c r="CY14" s="568"/>
      <c r="CZ14" s="568"/>
      <c r="DA14" s="569"/>
      <c r="DB14" s="567">
        <v>48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30360</v>
      </c>
      <c r="S15" s="554"/>
      <c r="T15" s="554"/>
      <c r="U15" s="554"/>
      <c r="V15" s="555"/>
      <c r="W15" s="485" t="s">
        <v>146</v>
      </c>
      <c r="X15" s="486"/>
      <c r="Y15" s="486"/>
      <c r="Z15" s="486"/>
      <c r="AA15" s="486"/>
      <c r="AB15" s="476"/>
      <c r="AC15" s="520">
        <v>4250</v>
      </c>
      <c r="AD15" s="521"/>
      <c r="AE15" s="521"/>
      <c r="AF15" s="521"/>
      <c r="AG15" s="563"/>
      <c r="AH15" s="520">
        <v>4387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3287824</v>
      </c>
      <c r="BO15" s="433"/>
      <c r="BP15" s="433"/>
      <c r="BQ15" s="433"/>
      <c r="BR15" s="433"/>
      <c r="BS15" s="433"/>
      <c r="BT15" s="433"/>
      <c r="BU15" s="434"/>
      <c r="BV15" s="432">
        <v>3087162</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27.3</v>
      </c>
      <c r="AD16" s="557"/>
      <c r="AE16" s="557"/>
      <c r="AF16" s="557"/>
      <c r="AG16" s="558"/>
      <c r="AH16" s="556">
        <v>27.2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9839851</v>
      </c>
      <c r="BO16" s="470"/>
      <c r="BP16" s="470"/>
      <c r="BQ16" s="470"/>
      <c r="BR16" s="470"/>
      <c r="BS16" s="470"/>
      <c r="BT16" s="470"/>
      <c r="BU16" s="471"/>
      <c r="BV16" s="469">
        <v>9477005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9295</v>
      </c>
      <c r="AD17" s="521"/>
      <c r="AE17" s="521"/>
      <c r="AF17" s="521"/>
      <c r="AG17" s="563"/>
      <c r="AH17" s="520">
        <v>9563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4086770</v>
      </c>
      <c r="BO17" s="470"/>
      <c r="BP17" s="470"/>
      <c r="BQ17" s="470"/>
      <c r="BR17" s="470"/>
      <c r="BS17" s="470"/>
      <c r="BT17" s="470"/>
      <c r="BU17" s="471"/>
      <c r="BV17" s="469">
        <v>3871462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707.52</v>
      </c>
      <c r="M18" s="585"/>
      <c r="N18" s="585"/>
      <c r="O18" s="585"/>
      <c r="P18" s="585"/>
      <c r="Q18" s="585"/>
      <c r="R18" s="586"/>
      <c r="S18" s="586"/>
      <c r="T18" s="586"/>
      <c r="U18" s="586"/>
      <c r="V18" s="587"/>
      <c r="W18" s="487"/>
      <c r="X18" s="488"/>
      <c r="Y18" s="488"/>
      <c r="Z18" s="488"/>
      <c r="AA18" s="488"/>
      <c r="AB18" s="479"/>
      <c r="AC18" s="588">
        <v>59.7</v>
      </c>
      <c r="AD18" s="589"/>
      <c r="AE18" s="589"/>
      <c r="AF18" s="589"/>
      <c r="AG18" s="590"/>
      <c r="AH18" s="588">
        <v>59.2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10119814</v>
      </c>
      <c r="BO18" s="470"/>
      <c r="BP18" s="470"/>
      <c r="BQ18" s="470"/>
      <c r="BR18" s="470"/>
      <c r="BS18" s="470"/>
      <c r="BT18" s="470"/>
      <c r="BU18" s="471"/>
      <c r="BV18" s="469">
        <v>9982529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13374058</v>
      </c>
      <c r="BO19" s="470"/>
      <c r="BP19" s="470"/>
      <c r="BQ19" s="470"/>
      <c r="BR19" s="470"/>
      <c r="BS19" s="470"/>
      <c r="BT19" s="470"/>
      <c r="BU19" s="471"/>
      <c r="BV19" s="469">
        <v>12404882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10978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19013189</v>
      </c>
      <c r="BO23" s="470"/>
      <c r="BP23" s="470"/>
      <c r="BQ23" s="470"/>
      <c r="BR23" s="470"/>
      <c r="BS23" s="470"/>
      <c r="BT23" s="470"/>
      <c r="BU23" s="471"/>
      <c r="BV23" s="469">
        <v>18934423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8220</v>
      </c>
      <c r="R24" s="521"/>
      <c r="S24" s="521"/>
      <c r="T24" s="521"/>
      <c r="U24" s="521"/>
      <c r="V24" s="563"/>
      <c r="W24" s="622"/>
      <c r="X24" s="610"/>
      <c r="Y24" s="611"/>
      <c r="Z24" s="519" t="s">
        <v>170</v>
      </c>
      <c r="AA24" s="499"/>
      <c r="AB24" s="499"/>
      <c r="AC24" s="499"/>
      <c r="AD24" s="499"/>
      <c r="AE24" s="499"/>
      <c r="AF24" s="499"/>
      <c r="AG24" s="500"/>
      <c r="AH24" s="520">
        <v>231</v>
      </c>
      <c r="AI24" s="521"/>
      <c r="AJ24" s="521"/>
      <c r="AK24" s="521"/>
      <c r="AL24" s="563"/>
      <c r="AM24" s="520">
        <v>702471</v>
      </c>
      <c r="AN24" s="521"/>
      <c r="AO24" s="521"/>
      <c r="AP24" s="521"/>
      <c r="AQ24" s="521"/>
      <c r="AR24" s="563"/>
      <c r="AS24" s="520">
        <v>3041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18129253</v>
      </c>
      <c r="BO24" s="470"/>
      <c r="BP24" s="470"/>
      <c r="BQ24" s="470"/>
      <c r="BR24" s="470"/>
      <c r="BS24" s="470"/>
      <c r="BT24" s="470"/>
      <c r="BU24" s="471"/>
      <c r="BV24" s="469">
        <v>17895305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6520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2834922</v>
      </c>
      <c r="BO25" s="433"/>
      <c r="BP25" s="433"/>
      <c r="BQ25" s="433"/>
      <c r="BR25" s="433"/>
      <c r="BS25" s="433"/>
      <c r="BT25" s="433"/>
      <c r="BU25" s="434"/>
      <c r="BV25" s="432">
        <v>2500280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5760</v>
      </c>
      <c r="R26" s="521"/>
      <c r="S26" s="521"/>
      <c r="T26" s="521"/>
      <c r="U26" s="521"/>
      <c r="V26" s="563"/>
      <c r="W26" s="622"/>
      <c r="X26" s="610"/>
      <c r="Y26" s="611"/>
      <c r="Z26" s="519" t="s">
        <v>176</v>
      </c>
      <c r="AA26" s="632"/>
      <c r="AB26" s="632"/>
      <c r="AC26" s="632"/>
      <c r="AD26" s="632"/>
      <c r="AE26" s="632"/>
      <c r="AF26" s="632"/>
      <c r="AG26" s="633"/>
      <c r="AH26" s="520" t="s">
        <v>137</v>
      </c>
      <c r="AI26" s="521"/>
      <c r="AJ26" s="521"/>
      <c r="AK26" s="521"/>
      <c r="AL26" s="563"/>
      <c r="AM26" s="520" t="s">
        <v>128</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4010</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3620</v>
      </c>
      <c r="R28" s="521"/>
      <c r="S28" s="521"/>
      <c r="T28" s="521"/>
      <c r="U28" s="521"/>
      <c r="V28" s="563"/>
      <c r="W28" s="622"/>
      <c r="X28" s="610"/>
      <c r="Y28" s="611"/>
      <c r="Z28" s="519" t="s">
        <v>183</v>
      </c>
      <c r="AA28" s="499"/>
      <c r="AB28" s="499"/>
      <c r="AC28" s="499"/>
      <c r="AD28" s="499"/>
      <c r="AE28" s="499"/>
      <c r="AF28" s="499"/>
      <c r="AG28" s="500"/>
      <c r="AH28" s="520" t="s">
        <v>128</v>
      </c>
      <c r="AI28" s="521"/>
      <c r="AJ28" s="521"/>
      <c r="AK28" s="521"/>
      <c r="AL28" s="563"/>
      <c r="AM28" s="520" t="s">
        <v>128</v>
      </c>
      <c r="AN28" s="521"/>
      <c r="AO28" s="521"/>
      <c r="AP28" s="521"/>
      <c r="AQ28" s="521"/>
      <c r="AR28" s="563"/>
      <c r="AS28" s="520" t="s">
        <v>137</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2408399</v>
      </c>
      <c r="BO28" s="433"/>
      <c r="BP28" s="433"/>
      <c r="BQ28" s="433"/>
      <c r="BR28" s="433"/>
      <c r="BS28" s="433"/>
      <c r="BT28" s="433"/>
      <c r="BU28" s="434"/>
      <c r="BV28" s="432">
        <v>2436705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3420</v>
      </c>
      <c r="R29" s="521"/>
      <c r="S29" s="521"/>
      <c r="T29" s="521"/>
      <c r="U29" s="521"/>
      <c r="V29" s="563"/>
      <c r="W29" s="623"/>
      <c r="X29" s="624"/>
      <c r="Y29" s="625"/>
      <c r="Z29" s="519" t="s">
        <v>186</v>
      </c>
      <c r="AA29" s="499"/>
      <c r="AB29" s="499"/>
      <c r="AC29" s="499"/>
      <c r="AD29" s="499"/>
      <c r="AE29" s="499"/>
      <c r="AF29" s="499"/>
      <c r="AG29" s="500"/>
      <c r="AH29" s="520">
        <v>233</v>
      </c>
      <c r="AI29" s="521"/>
      <c r="AJ29" s="521"/>
      <c r="AK29" s="521"/>
      <c r="AL29" s="563"/>
      <c r="AM29" s="520">
        <v>710973</v>
      </c>
      <c r="AN29" s="521"/>
      <c r="AO29" s="521"/>
      <c r="AP29" s="521"/>
      <c r="AQ29" s="521"/>
      <c r="AR29" s="563"/>
      <c r="AS29" s="520">
        <v>3051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152415</v>
      </c>
      <c r="BO29" s="470"/>
      <c r="BP29" s="470"/>
      <c r="BQ29" s="470"/>
      <c r="BR29" s="470"/>
      <c r="BS29" s="470"/>
      <c r="BT29" s="470"/>
      <c r="BU29" s="471"/>
      <c r="BV29" s="469">
        <v>152404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2468616</v>
      </c>
      <c r="BO30" s="646"/>
      <c r="BP30" s="646"/>
      <c r="BQ30" s="646"/>
      <c r="BR30" s="646"/>
      <c r="BS30" s="646"/>
      <c r="BT30" s="646"/>
      <c r="BU30" s="647"/>
      <c r="BV30" s="645">
        <v>2753416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鹿角市国民健康保険事業特別会計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鹿角市上水道事業会計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鹿角広域行政組合（一般会計）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かづの観光物産公社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鹿角市介護保険事業特別会計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鹿角市下水道事業会計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鹿角広域行政組合（鹿角地域ふるさと市町村圏基金特別会計）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八幡平地域経営公社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鹿角市後期高齢者医療特別会計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秋田県市町村総合事務組合（一般会計）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鹿角市子ども未来事業団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秋田県市町村総合事務組合（交通災害共済事業等特別会計）</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県北環境保全センター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秋田県市町村会館管理組合（一般会計）</v>
      </c>
      <c r="BZ38" s="659"/>
      <c r="CA38" s="659"/>
      <c r="CB38" s="659"/>
      <c r="CC38" s="659"/>
      <c r="CD38" s="659"/>
      <c r="CE38" s="659"/>
      <c r="CF38" s="659"/>
      <c r="CG38" s="659"/>
      <c r="CH38" s="659"/>
      <c r="CI38" s="659"/>
      <c r="CJ38" s="659"/>
      <c r="CK38" s="659"/>
      <c r="CL38" s="659"/>
      <c r="CM38" s="659"/>
      <c r="CN38" s="214"/>
      <c r="CO38" s="658">
        <f t="shared" si="3"/>
        <v>18</v>
      </c>
      <c r="CP38" s="658"/>
      <c r="CQ38" s="659" t="str">
        <f>IF('各会計、関係団体の財政状況及び健全化判断比率'!BS11="","",'各会計、関係団体の財政状況及び健全化判断比率'!BS11)</f>
        <v>かづのパワー</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秋田県後期高齢者医療広域連合（一般会計）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秋田県後期高齢者医療広域連合（後期高齢者医療特別会計）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TnVpUeJgUHvyvMwObKoiGpJzS8mcVXfavOVAchqdvPBpmdDJ9Qu9Xy22qkYFlOfdlkBGEA1B/XSzkWsoI423zQ==" saltValue="YTHZWQcZ6EEKWYaJlEvR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56" t="s">
        <v>553</v>
      </c>
      <c r="D34" s="1256"/>
      <c r="E34" s="1257"/>
      <c r="F34" s="32">
        <v>8.98</v>
      </c>
      <c r="G34" s="33">
        <v>8.19</v>
      </c>
      <c r="H34" s="33">
        <v>8.16</v>
      </c>
      <c r="I34" s="33">
        <v>7.36</v>
      </c>
      <c r="J34" s="34">
        <v>6.55</v>
      </c>
      <c r="K34" s="22"/>
      <c r="L34" s="22"/>
      <c r="M34" s="22"/>
      <c r="N34" s="22"/>
      <c r="O34" s="22"/>
      <c r="P34" s="22"/>
    </row>
    <row r="35" spans="1:16" ht="39" customHeight="1" x14ac:dyDescent="0.15">
      <c r="A35" s="22"/>
      <c r="B35" s="35"/>
      <c r="C35" s="1250" t="s">
        <v>554</v>
      </c>
      <c r="D35" s="1251"/>
      <c r="E35" s="1252"/>
      <c r="F35" s="36">
        <v>2.91</v>
      </c>
      <c r="G35" s="37">
        <v>3.28</v>
      </c>
      <c r="H35" s="37">
        <v>2.35</v>
      </c>
      <c r="I35" s="37">
        <v>2.19</v>
      </c>
      <c r="J35" s="38">
        <v>2.8</v>
      </c>
      <c r="K35" s="22"/>
      <c r="L35" s="22"/>
      <c r="M35" s="22"/>
      <c r="N35" s="22"/>
      <c r="O35" s="22"/>
      <c r="P35" s="22"/>
    </row>
    <row r="36" spans="1:16" ht="39" customHeight="1" x14ac:dyDescent="0.15">
      <c r="A36" s="22"/>
      <c r="B36" s="35"/>
      <c r="C36" s="1250" t="s">
        <v>555</v>
      </c>
      <c r="D36" s="1251"/>
      <c r="E36" s="1252"/>
      <c r="F36" s="36">
        <v>1.88</v>
      </c>
      <c r="G36" s="37">
        <v>2.71</v>
      </c>
      <c r="H36" s="37">
        <v>0.45</v>
      </c>
      <c r="I36" s="37">
        <v>1.1000000000000001</v>
      </c>
      <c r="J36" s="38">
        <v>1.18</v>
      </c>
      <c r="K36" s="22"/>
      <c r="L36" s="22"/>
      <c r="M36" s="22"/>
      <c r="N36" s="22"/>
      <c r="O36" s="22"/>
      <c r="P36" s="22"/>
    </row>
    <row r="37" spans="1:16" ht="39" customHeight="1" x14ac:dyDescent="0.15">
      <c r="A37" s="22"/>
      <c r="B37" s="35"/>
      <c r="C37" s="1250" t="s">
        <v>556</v>
      </c>
      <c r="D37" s="1251"/>
      <c r="E37" s="1252"/>
      <c r="F37" s="36" t="s">
        <v>504</v>
      </c>
      <c r="G37" s="37" t="s">
        <v>504</v>
      </c>
      <c r="H37" s="37" t="s">
        <v>504</v>
      </c>
      <c r="I37" s="37">
        <v>0.32</v>
      </c>
      <c r="J37" s="38">
        <v>0.73</v>
      </c>
      <c r="K37" s="22"/>
      <c r="L37" s="22"/>
      <c r="M37" s="22"/>
      <c r="N37" s="22"/>
      <c r="O37" s="22"/>
      <c r="P37" s="22"/>
    </row>
    <row r="38" spans="1:16" ht="39" customHeight="1" x14ac:dyDescent="0.15">
      <c r="A38" s="22"/>
      <c r="B38" s="35"/>
      <c r="C38" s="1250" t="s">
        <v>557</v>
      </c>
      <c r="D38" s="1251"/>
      <c r="E38" s="1252"/>
      <c r="F38" s="36" t="s">
        <v>504</v>
      </c>
      <c r="G38" s="37" t="s">
        <v>504</v>
      </c>
      <c r="H38" s="37" t="s">
        <v>504</v>
      </c>
      <c r="I38" s="37" t="s">
        <v>504</v>
      </c>
      <c r="J38" s="38">
        <v>0.45</v>
      </c>
      <c r="K38" s="22"/>
      <c r="L38" s="22"/>
      <c r="M38" s="22"/>
      <c r="N38" s="22"/>
      <c r="O38" s="22"/>
      <c r="P38" s="22"/>
    </row>
    <row r="39" spans="1:16" ht="39" customHeight="1" x14ac:dyDescent="0.15">
      <c r="A39" s="22"/>
      <c r="B39" s="35"/>
      <c r="C39" s="1250" t="s">
        <v>558</v>
      </c>
      <c r="D39" s="1251"/>
      <c r="E39" s="1252"/>
      <c r="F39" s="36">
        <v>0</v>
      </c>
      <c r="G39" s="37">
        <v>0</v>
      </c>
      <c r="H39" s="37">
        <v>0.01</v>
      </c>
      <c r="I39" s="37">
        <v>0.01</v>
      </c>
      <c r="J39" s="38">
        <v>0</v>
      </c>
      <c r="K39" s="22"/>
      <c r="L39" s="22"/>
      <c r="M39" s="22"/>
      <c r="N39" s="22"/>
      <c r="O39" s="22"/>
      <c r="P39" s="22"/>
    </row>
    <row r="40" spans="1:16" ht="39" customHeight="1" x14ac:dyDescent="0.15">
      <c r="A40" s="22"/>
      <c r="B40" s="35"/>
      <c r="C40" s="1250"/>
      <c r="D40" s="1251"/>
      <c r="E40" s="1252"/>
      <c r="F40" s="36"/>
      <c r="G40" s="37"/>
      <c r="H40" s="37"/>
      <c r="I40" s="37"/>
      <c r="J40" s="38"/>
      <c r="K40" s="22"/>
      <c r="L40" s="22"/>
      <c r="M40" s="22"/>
      <c r="N40" s="22"/>
      <c r="O40" s="22"/>
      <c r="P40" s="22"/>
    </row>
    <row r="41" spans="1:16" ht="39" customHeight="1" x14ac:dyDescent="0.15">
      <c r="A41" s="22"/>
      <c r="B41" s="35"/>
      <c r="C41" s="1250"/>
      <c r="D41" s="1251"/>
      <c r="E41" s="1252"/>
      <c r="F41" s="36"/>
      <c r="G41" s="37"/>
      <c r="H41" s="37"/>
      <c r="I41" s="37"/>
      <c r="J41" s="38"/>
      <c r="K41" s="22"/>
      <c r="L41" s="22"/>
      <c r="M41" s="22"/>
      <c r="N41" s="22"/>
      <c r="O41" s="22"/>
      <c r="P41" s="22"/>
    </row>
    <row r="42" spans="1:16" ht="39" customHeight="1" x14ac:dyDescent="0.15">
      <c r="A42" s="22"/>
      <c r="B42" s="39"/>
      <c r="C42" s="1250" t="s">
        <v>559</v>
      </c>
      <c r="D42" s="1251"/>
      <c r="E42" s="1252"/>
      <c r="F42" s="36" t="s">
        <v>504</v>
      </c>
      <c r="G42" s="37" t="s">
        <v>504</v>
      </c>
      <c r="H42" s="37" t="s">
        <v>504</v>
      </c>
      <c r="I42" s="37" t="s">
        <v>504</v>
      </c>
      <c r="J42" s="38" t="s">
        <v>504</v>
      </c>
      <c r="K42" s="22"/>
      <c r="L42" s="22"/>
      <c r="M42" s="22"/>
      <c r="N42" s="22"/>
      <c r="O42" s="22"/>
      <c r="P42" s="22"/>
    </row>
    <row r="43" spans="1:16" ht="39" customHeight="1" thickBot="1" x14ac:dyDescent="0.2">
      <c r="A43" s="22"/>
      <c r="B43" s="40"/>
      <c r="C43" s="1253" t="s">
        <v>560</v>
      </c>
      <c r="D43" s="1254"/>
      <c r="E43" s="1255"/>
      <c r="F43" s="41">
        <v>1.05</v>
      </c>
      <c r="G43" s="42">
        <v>0.8</v>
      </c>
      <c r="H43" s="42">
        <v>1.1200000000000001</v>
      </c>
      <c r="I43" s="42">
        <v>0.14000000000000001</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a08JrkIekdyCERRxJPHlJ9XifqsR+tWP0H087QL6JhNLr47MKVLktuxSjmwNSvmdeJtVmcxYAjySSkf/bgwXQ==" saltValue="pslG+AA8L0tDzyU/1Rky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8" t="s">
        <v>10</v>
      </c>
      <c r="C45" s="1259"/>
      <c r="D45" s="58"/>
      <c r="E45" s="1264" t="s">
        <v>11</v>
      </c>
      <c r="F45" s="1264"/>
      <c r="G45" s="1264"/>
      <c r="H45" s="1264"/>
      <c r="I45" s="1264"/>
      <c r="J45" s="1265"/>
      <c r="K45" s="59">
        <v>1779</v>
      </c>
      <c r="L45" s="60">
        <v>1761</v>
      </c>
      <c r="M45" s="60">
        <v>1741</v>
      </c>
      <c r="N45" s="60">
        <v>1945</v>
      </c>
      <c r="O45" s="61">
        <v>1979</v>
      </c>
      <c r="P45" s="48"/>
      <c r="Q45" s="48"/>
      <c r="R45" s="48"/>
      <c r="S45" s="48"/>
      <c r="T45" s="48"/>
      <c r="U45" s="48"/>
    </row>
    <row r="46" spans="1:21" ht="30.75" customHeight="1" x14ac:dyDescent="0.15">
      <c r="A46" s="48"/>
      <c r="B46" s="1260"/>
      <c r="C46" s="1261"/>
      <c r="D46" s="62"/>
      <c r="E46" s="1266" t="s">
        <v>12</v>
      </c>
      <c r="F46" s="1266"/>
      <c r="G46" s="1266"/>
      <c r="H46" s="1266"/>
      <c r="I46" s="1266"/>
      <c r="J46" s="1267"/>
      <c r="K46" s="63" t="s">
        <v>504</v>
      </c>
      <c r="L46" s="64" t="s">
        <v>504</v>
      </c>
      <c r="M46" s="64" t="s">
        <v>504</v>
      </c>
      <c r="N46" s="64" t="s">
        <v>504</v>
      </c>
      <c r="O46" s="65" t="s">
        <v>504</v>
      </c>
      <c r="P46" s="48"/>
      <c r="Q46" s="48"/>
      <c r="R46" s="48"/>
      <c r="S46" s="48"/>
      <c r="T46" s="48"/>
      <c r="U46" s="48"/>
    </row>
    <row r="47" spans="1:21" ht="30.75" customHeight="1" x14ac:dyDescent="0.15">
      <c r="A47" s="48"/>
      <c r="B47" s="1260"/>
      <c r="C47" s="1261"/>
      <c r="D47" s="62"/>
      <c r="E47" s="1266" t="s">
        <v>13</v>
      </c>
      <c r="F47" s="1266"/>
      <c r="G47" s="1266"/>
      <c r="H47" s="1266"/>
      <c r="I47" s="1266"/>
      <c r="J47" s="1267"/>
      <c r="K47" s="63" t="s">
        <v>504</v>
      </c>
      <c r="L47" s="64" t="s">
        <v>504</v>
      </c>
      <c r="M47" s="64" t="s">
        <v>504</v>
      </c>
      <c r="N47" s="64" t="s">
        <v>504</v>
      </c>
      <c r="O47" s="65" t="s">
        <v>504</v>
      </c>
      <c r="P47" s="48"/>
      <c r="Q47" s="48"/>
      <c r="R47" s="48"/>
      <c r="S47" s="48"/>
      <c r="T47" s="48"/>
      <c r="U47" s="48"/>
    </row>
    <row r="48" spans="1:21" ht="30.75" customHeight="1" x14ac:dyDescent="0.15">
      <c r="A48" s="48"/>
      <c r="B48" s="1260"/>
      <c r="C48" s="1261"/>
      <c r="D48" s="62"/>
      <c r="E48" s="1266" t="s">
        <v>14</v>
      </c>
      <c r="F48" s="1266"/>
      <c r="G48" s="1266"/>
      <c r="H48" s="1266"/>
      <c r="I48" s="1266"/>
      <c r="J48" s="1267"/>
      <c r="K48" s="63">
        <v>350</v>
      </c>
      <c r="L48" s="64">
        <v>436</v>
      </c>
      <c r="M48" s="64">
        <v>447</v>
      </c>
      <c r="N48" s="64">
        <v>461</v>
      </c>
      <c r="O48" s="65">
        <v>447</v>
      </c>
      <c r="P48" s="48"/>
      <c r="Q48" s="48"/>
      <c r="R48" s="48"/>
      <c r="S48" s="48"/>
      <c r="T48" s="48"/>
      <c r="U48" s="48"/>
    </row>
    <row r="49" spans="1:21" ht="30.75" customHeight="1" x14ac:dyDescent="0.15">
      <c r="A49" s="48"/>
      <c r="B49" s="1260"/>
      <c r="C49" s="1261"/>
      <c r="D49" s="62"/>
      <c r="E49" s="1266" t="s">
        <v>15</v>
      </c>
      <c r="F49" s="1266"/>
      <c r="G49" s="1266"/>
      <c r="H49" s="1266"/>
      <c r="I49" s="1266"/>
      <c r="J49" s="1267"/>
      <c r="K49" s="63">
        <v>179</v>
      </c>
      <c r="L49" s="64">
        <v>63</v>
      </c>
      <c r="M49" s="64">
        <v>57</v>
      </c>
      <c r="N49" s="64">
        <v>86</v>
      </c>
      <c r="O49" s="65">
        <v>104</v>
      </c>
      <c r="P49" s="48"/>
      <c r="Q49" s="48"/>
      <c r="R49" s="48"/>
      <c r="S49" s="48"/>
      <c r="T49" s="48"/>
      <c r="U49" s="48"/>
    </row>
    <row r="50" spans="1:21" ht="30.75" customHeight="1" x14ac:dyDescent="0.15">
      <c r="A50" s="48"/>
      <c r="B50" s="1260"/>
      <c r="C50" s="1261"/>
      <c r="D50" s="62"/>
      <c r="E50" s="1266" t="s">
        <v>16</v>
      </c>
      <c r="F50" s="1266"/>
      <c r="G50" s="1266"/>
      <c r="H50" s="1266"/>
      <c r="I50" s="1266"/>
      <c r="J50" s="1267"/>
      <c r="K50" s="63">
        <v>2</v>
      </c>
      <c r="L50" s="64">
        <v>1</v>
      </c>
      <c r="M50" s="64">
        <v>0</v>
      </c>
      <c r="N50" s="64">
        <v>0</v>
      </c>
      <c r="O50" s="65">
        <v>0</v>
      </c>
      <c r="P50" s="48"/>
      <c r="Q50" s="48"/>
      <c r="R50" s="48"/>
      <c r="S50" s="48"/>
      <c r="T50" s="48"/>
      <c r="U50" s="48"/>
    </row>
    <row r="51" spans="1:21" ht="30.75" customHeight="1" x14ac:dyDescent="0.15">
      <c r="A51" s="48"/>
      <c r="B51" s="1262"/>
      <c r="C51" s="1263"/>
      <c r="D51" s="66"/>
      <c r="E51" s="1266" t="s">
        <v>17</v>
      </c>
      <c r="F51" s="1266"/>
      <c r="G51" s="1266"/>
      <c r="H51" s="1266"/>
      <c r="I51" s="1266"/>
      <c r="J51" s="1267"/>
      <c r="K51" s="63" t="s">
        <v>504</v>
      </c>
      <c r="L51" s="64" t="s">
        <v>504</v>
      </c>
      <c r="M51" s="64" t="s">
        <v>504</v>
      </c>
      <c r="N51" s="64" t="s">
        <v>504</v>
      </c>
      <c r="O51" s="65" t="s">
        <v>504</v>
      </c>
      <c r="P51" s="48"/>
      <c r="Q51" s="48"/>
      <c r="R51" s="48"/>
      <c r="S51" s="48"/>
      <c r="T51" s="48"/>
      <c r="U51" s="48"/>
    </row>
    <row r="52" spans="1:21" ht="30.75" customHeight="1" x14ac:dyDescent="0.15">
      <c r="A52" s="48"/>
      <c r="B52" s="1268" t="s">
        <v>18</v>
      </c>
      <c r="C52" s="1269"/>
      <c r="D52" s="66"/>
      <c r="E52" s="1266" t="s">
        <v>19</v>
      </c>
      <c r="F52" s="1266"/>
      <c r="G52" s="1266"/>
      <c r="H52" s="1266"/>
      <c r="I52" s="1266"/>
      <c r="J52" s="1267"/>
      <c r="K52" s="63">
        <v>1593</v>
      </c>
      <c r="L52" s="64">
        <v>1529</v>
      </c>
      <c r="M52" s="64">
        <v>1530</v>
      </c>
      <c r="N52" s="64">
        <v>1695</v>
      </c>
      <c r="O52" s="65">
        <v>1731</v>
      </c>
      <c r="P52" s="48"/>
      <c r="Q52" s="48"/>
      <c r="R52" s="48"/>
      <c r="S52" s="48"/>
      <c r="T52" s="48"/>
      <c r="U52" s="48"/>
    </row>
    <row r="53" spans="1:21" ht="30.75" customHeight="1" thickBot="1" x14ac:dyDescent="0.2">
      <c r="A53" s="48"/>
      <c r="B53" s="1270" t="s">
        <v>20</v>
      </c>
      <c r="C53" s="1271"/>
      <c r="D53" s="67"/>
      <c r="E53" s="1272" t="s">
        <v>21</v>
      </c>
      <c r="F53" s="1272"/>
      <c r="G53" s="1272"/>
      <c r="H53" s="1272"/>
      <c r="I53" s="1272"/>
      <c r="J53" s="1273"/>
      <c r="K53" s="68">
        <v>717</v>
      </c>
      <c r="L53" s="69">
        <v>732</v>
      </c>
      <c r="M53" s="69">
        <v>715</v>
      </c>
      <c r="N53" s="69">
        <v>797</v>
      </c>
      <c r="O53" s="70">
        <v>799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74" t="s">
        <v>24</v>
      </c>
      <c r="C57" s="1275"/>
      <c r="D57" s="1278" t="s">
        <v>25</v>
      </c>
      <c r="E57" s="1279"/>
      <c r="F57" s="1279"/>
      <c r="G57" s="1279"/>
      <c r="H57" s="1279"/>
      <c r="I57" s="1279"/>
      <c r="J57" s="1280"/>
      <c r="K57" s="83" t="s">
        <v>586</v>
      </c>
      <c r="L57" s="84" t="s">
        <v>586</v>
      </c>
      <c r="M57" s="84" t="s">
        <v>586</v>
      </c>
      <c r="N57" s="84" t="s">
        <v>586</v>
      </c>
      <c r="O57" s="85" t="s">
        <v>586</v>
      </c>
    </row>
    <row r="58" spans="1:21" ht="31.5" customHeight="1" thickBot="1" x14ac:dyDescent="0.2">
      <c r="B58" s="1276"/>
      <c r="C58" s="1277"/>
      <c r="D58" s="1281" t="s">
        <v>26</v>
      </c>
      <c r="E58" s="1282"/>
      <c r="F58" s="1282"/>
      <c r="G58" s="1282"/>
      <c r="H58" s="1282"/>
      <c r="I58" s="1282"/>
      <c r="J58" s="1283"/>
      <c r="K58" s="86" t="s">
        <v>586</v>
      </c>
      <c r="L58" s="87" t="s">
        <v>586</v>
      </c>
      <c r="M58" s="87" t="s">
        <v>586</v>
      </c>
      <c r="N58" s="87" t="s">
        <v>586</v>
      </c>
      <c r="O58" s="88" t="s">
        <v>586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FfudgTsPocB3nKqWpqVMfQbccT53kKL5ICkcDL2A8hWkqbMqyWx4eiE7Ds8TA5T0MrioqQb6M/DWiy9aiEUzQ==" saltValue="XR9867v14i2uUIsUEbiu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84" t="s">
        <v>29</v>
      </c>
      <c r="C41" s="1285"/>
      <c r="D41" s="102"/>
      <c r="E41" s="1290" t="s">
        <v>30</v>
      </c>
      <c r="F41" s="1290"/>
      <c r="G41" s="1290"/>
      <c r="H41" s="1291"/>
      <c r="I41" s="103">
        <v>18565</v>
      </c>
      <c r="J41" s="104">
        <v>18970</v>
      </c>
      <c r="K41" s="104">
        <v>19188</v>
      </c>
      <c r="L41" s="104">
        <v>18934</v>
      </c>
      <c r="M41" s="105">
        <v>19013</v>
      </c>
    </row>
    <row r="42" spans="2:13" ht="27.75" customHeight="1" x14ac:dyDescent="0.15">
      <c r="B42" s="1286"/>
      <c r="C42" s="1287"/>
      <c r="D42" s="106"/>
      <c r="E42" s="1292" t="s">
        <v>31</v>
      </c>
      <c r="F42" s="1292"/>
      <c r="G42" s="1292"/>
      <c r="H42" s="1293"/>
      <c r="I42" s="107">
        <v>1</v>
      </c>
      <c r="J42" s="108" t="s">
        <v>504</v>
      </c>
      <c r="K42" s="108" t="s">
        <v>504</v>
      </c>
      <c r="L42" s="108" t="s">
        <v>504</v>
      </c>
      <c r="M42" s="109" t="s">
        <v>504</v>
      </c>
    </row>
    <row r="43" spans="2:13" ht="27.75" customHeight="1" x14ac:dyDescent="0.15">
      <c r="B43" s="1286"/>
      <c r="C43" s="1287"/>
      <c r="D43" s="106"/>
      <c r="E43" s="1292" t="s">
        <v>32</v>
      </c>
      <c r="F43" s="1292"/>
      <c r="G43" s="1292"/>
      <c r="H43" s="1293"/>
      <c r="I43" s="107">
        <v>6612</v>
      </c>
      <c r="J43" s="108">
        <v>6691</v>
      </c>
      <c r="K43" s="108">
        <v>6951</v>
      </c>
      <c r="L43" s="108">
        <v>7164</v>
      </c>
      <c r="M43" s="109">
        <v>7169</v>
      </c>
    </row>
    <row r="44" spans="2:13" ht="27.75" customHeight="1" x14ac:dyDescent="0.15">
      <c r="B44" s="1286"/>
      <c r="C44" s="1287"/>
      <c r="D44" s="106"/>
      <c r="E44" s="1292" t="s">
        <v>33</v>
      </c>
      <c r="F44" s="1292"/>
      <c r="G44" s="1292"/>
      <c r="H44" s="1293"/>
      <c r="I44" s="107">
        <v>2099</v>
      </c>
      <c r="J44" s="108">
        <v>2054</v>
      </c>
      <c r="K44" s="108">
        <v>2019</v>
      </c>
      <c r="L44" s="108">
        <v>2008</v>
      </c>
      <c r="M44" s="109">
        <v>2345</v>
      </c>
    </row>
    <row r="45" spans="2:13" ht="27.75" customHeight="1" x14ac:dyDescent="0.15">
      <c r="B45" s="1286"/>
      <c r="C45" s="1287"/>
      <c r="D45" s="106"/>
      <c r="E45" s="1292" t="s">
        <v>34</v>
      </c>
      <c r="F45" s="1292"/>
      <c r="G45" s="1292"/>
      <c r="H45" s="1293"/>
      <c r="I45" s="107">
        <v>1866</v>
      </c>
      <c r="J45" s="108">
        <v>1772</v>
      </c>
      <c r="K45" s="108">
        <v>1654</v>
      </c>
      <c r="L45" s="108">
        <v>1549</v>
      </c>
      <c r="M45" s="109">
        <v>1473</v>
      </c>
    </row>
    <row r="46" spans="2:13" ht="27.75" customHeight="1" x14ac:dyDescent="0.15">
      <c r="B46" s="1286"/>
      <c r="C46" s="1287"/>
      <c r="D46" s="110"/>
      <c r="E46" s="1292" t="s">
        <v>35</v>
      </c>
      <c r="F46" s="1292"/>
      <c r="G46" s="1292"/>
      <c r="H46" s="1293"/>
      <c r="I46" s="107" t="s">
        <v>504</v>
      </c>
      <c r="J46" s="108" t="s">
        <v>504</v>
      </c>
      <c r="K46" s="108" t="s">
        <v>504</v>
      </c>
      <c r="L46" s="108" t="s">
        <v>504</v>
      </c>
      <c r="M46" s="109" t="s">
        <v>504</v>
      </c>
    </row>
    <row r="47" spans="2:13" ht="27.75" customHeight="1" x14ac:dyDescent="0.15">
      <c r="B47" s="1286"/>
      <c r="C47" s="1287"/>
      <c r="D47" s="111"/>
      <c r="E47" s="1294" t="s">
        <v>36</v>
      </c>
      <c r="F47" s="1295"/>
      <c r="G47" s="1295"/>
      <c r="H47" s="1296"/>
      <c r="I47" s="107" t="s">
        <v>504</v>
      </c>
      <c r="J47" s="108" t="s">
        <v>504</v>
      </c>
      <c r="K47" s="108" t="s">
        <v>504</v>
      </c>
      <c r="L47" s="108" t="s">
        <v>504</v>
      </c>
      <c r="M47" s="109" t="s">
        <v>504</v>
      </c>
    </row>
    <row r="48" spans="2:13" ht="27.75" customHeight="1" x14ac:dyDescent="0.15">
      <c r="B48" s="1286"/>
      <c r="C48" s="1287"/>
      <c r="D48" s="106"/>
      <c r="E48" s="1292" t="s">
        <v>37</v>
      </c>
      <c r="F48" s="1292"/>
      <c r="G48" s="1292"/>
      <c r="H48" s="1293"/>
      <c r="I48" s="107" t="s">
        <v>504</v>
      </c>
      <c r="J48" s="108" t="s">
        <v>504</v>
      </c>
      <c r="K48" s="108" t="s">
        <v>504</v>
      </c>
      <c r="L48" s="108" t="s">
        <v>504</v>
      </c>
      <c r="M48" s="109" t="s">
        <v>504</v>
      </c>
    </row>
    <row r="49" spans="2:13" ht="27.75" customHeight="1" x14ac:dyDescent="0.15">
      <c r="B49" s="1288"/>
      <c r="C49" s="1289"/>
      <c r="D49" s="106"/>
      <c r="E49" s="1292" t="s">
        <v>38</v>
      </c>
      <c r="F49" s="1292"/>
      <c r="G49" s="1292"/>
      <c r="H49" s="1293"/>
      <c r="I49" s="107" t="s">
        <v>504</v>
      </c>
      <c r="J49" s="108" t="s">
        <v>504</v>
      </c>
      <c r="K49" s="108" t="s">
        <v>504</v>
      </c>
      <c r="L49" s="108" t="s">
        <v>504</v>
      </c>
      <c r="M49" s="109" t="s">
        <v>504</v>
      </c>
    </row>
    <row r="50" spans="2:13" ht="27.75" customHeight="1" x14ac:dyDescent="0.15">
      <c r="B50" s="1297" t="s">
        <v>39</v>
      </c>
      <c r="C50" s="1298"/>
      <c r="D50" s="112"/>
      <c r="E50" s="1292" t="s">
        <v>40</v>
      </c>
      <c r="F50" s="1292"/>
      <c r="G50" s="1292"/>
      <c r="H50" s="1293"/>
      <c r="I50" s="107">
        <v>6925</v>
      </c>
      <c r="J50" s="108">
        <v>6531</v>
      </c>
      <c r="K50" s="108">
        <v>6357</v>
      </c>
      <c r="L50" s="108">
        <v>6126</v>
      </c>
      <c r="M50" s="109">
        <v>5698</v>
      </c>
    </row>
    <row r="51" spans="2:13" ht="27.75" customHeight="1" x14ac:dyDescent="0.15">
      <c r="B51" s="1286"/>
      <c r="C51" s="1287"/>
      <c r="D51" s="106"/>
      <c r="E51" s="1292" t="s">
        <v>41</v>
      </c>
      <c r="F51" s="1292"/>
      <c r="G51" s="1292"/>
      <c r="H51" s="1293"/>
      <c r="I51" s="107">
        <v>785</v>
      </c>
      <c r="J51" s="108">
        <v>696</v>
      </c>
      <c r="K51" s="108">
        <v>638</v>
      </c>
      <c r="L51" s="108">
        <v>594</v>
      </c>
      <c r="M51" s="109">
        <v>625</v>
      </c>
    </row>
    <row r="52" spans="2:13" ht="27.75" customHeight="1" x14ac:dyDescent="0.15">
      <c r="B52" s="1288"/>
      <c r="C52" s="1289"/>
      <c r="D52" s="106"/>
      <c r="E52" s="1292" t="s">
        <v>42</v>
      </c>
      <c r="F52" s="1292"/>
      <c r="G52" s="1292"/>
      <c r="H52" s="1293"/>
      <c r="I52" s="107">
        <v>18521</v>
      </c>
      <c r="J52" s="108">
        <v>18814</v>
      </c>
      <c r="K52" s="108">
        <v>18875</v>
      </c>
      <c r="L52" s="108">
        <v>18609</v>
      </c>
      <c r="M52" s="109">
        <v>18810</v>
      </c>
    </row>
    <row r="53" spans="2:13" ht="27.75" customHeight="1" thickBot="1" x14ac:dyDescent="0.2">
      <c r="B53" s="1299" t="s">
        <v>43</v>
      </c>
      <c r="C53" s="1300"/>
      <c r="D53" s="113"/>
      <c r="E53" s="1301" t="s">
        <v>44</v>
      </c>
      <c r="F53" s="1301"/>
      <c r="G53" s="1301"/>
      <c r="H53" s="1302"/>
      <c r="I53" s="114">
        <v>2913</v>
      </c>
      <c r="J53" s="115">
        <v>3445</v>
      </c>
      <c r="K53" s="115">
        <v>3942</v>
      </c>
      <c r="L53" s="115">
        <v>4326</v>
      </c>
      <c r="M53" s="116">
        <v>4867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Z9auMD3oEgcfJoCZ9I6Z13YTTWSNw08taSJug4th7mWWSnN5oM1shSnzw6AMStk7VUZ56QZHagC9G6SGTO2Jg==" saltValue="1DMwSI6cY9CIshkKTO2h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11" t="s">
        <v>47</v>
      </c>
      <c r="D55" s="1311"/>
      <c r="E55" s="1312"/>
      <c r="F55" s="128">
        <v>2230</v>
      </c>
      <c r="G55" s="128">
        <v>2437</v>
      </c>
      <c r="H55" s="129">
        <v>2408</v>
      </c>
    </row>
    <row r="56" spans="2:8" ht="52.5" customHeight="1" x14ac:dyDescent="0.15">
      <c r="B56" s="130"/>
      <c r="C56" s="1313" t="s">
        <v>48</v>
      </c>
      <c r="D56" s="1313"/>
      <c r="E56" s="1314"/>
      <c r="F56" s="131">
        <v>152</v>
      </c>
      <c r="G56" s="131">
        <v>152</v>
      </c>
      <c r="H56" s="132">
        <v>152</v>
      </c>
    </row>
    <row r="57" spans="2:8" ht="53.25" customHeight="1" x14ac:dyDescent="0.15">
      <c r="B57" s="130"/>
      <c r="C57" s="1315" t="s">
        <v>49</v>
      </c>
      <c r="D57" s="1315"/>
      <c r="E57" s="1316"/>
      <c r="F57" s="133">
        <v>3185</v>
      </c>
      <c r="G57" s="133">
        <v>2753</v>
      </c>
      <c r="H57" s="134">
        <v>2469</v>
      </c>
    </row>
    <row r="58" spans="2:8" ht="45.75" customHeight="1" x14ac:dyDescent="0.15">
      <c r="B58" s="135"/>
      <c r="C58" s="1303" t="s">
        <v>581</v>
      </c>
      <c r="D58" s="1304"/>
      <c r="E58" s="1305"/>
      <c r="F58" s="136">
        <v>1608</v>
      </c>
      <c r="G58" s="136">
        <v>1431</v>
      </c>
      <c r="H58" s="137">
        <v>1104</v>
      </c>
    </row>
    <row r="59" spans="2:8" ht="45.75" customHeight="1" x14ac:dyDescent="0.15">
      <c r="B59" s="135"/>
      <c r="C59" s="1303" t="s">
        <v>582</v>
      </c>
      <c r="D59" s="1304"/>
      <c r="E59" s="1305"/>
      <c r="F59" s="136">
        <v>389</v>
      </c>
      <c r="G59" s="136">
        <v>369</v>
      </c>
      <c r="H59" s="137">
        <v>357</v>
      </c>
    </row>
    <row r="60" spans="2:8" ht="45.75" customHeight="1" x14ac:dyDescent="0.15">
      <c r="B60" s="135"/>
      <c r="C60" s="1303" t="s">
        <v>583</v>
      </c>
      <c r="D60" s="1304"/>
      <c r="E60" s="1305"/>
      <c r="F60" s="136">
        <v>337</v>
      </c>
      <c r="G60" s="136">
        <v>337</v>
      </c>
      <c r="H60" s="137">
        <v>337</v>
      </c>
    </row>
    <row r="61" spans="2:8" ht="45.75" customHeight="1" x14ac:dyDescent="0.15">
      <c r="B61" s="135"/>
      <c r="C61" s="1303" t="s">
        <v>584</v>
      </c>
      <c r="D61" s="1304"/>
      <c r="E61" s="1305"/>
      <c r="F61" s="136">
        <v>90</v>
      </c>
      <c r="G61" s="136">
        <v>208</v>
      </c>
      <c r="H61" s="137">
        <v>245</v>
      </c>
    </row>
    <row r="62" spans="2:8" ht="45.75" customHeight="1" thickBot="1" x14ac:dyDescent="0.2">
      <c r="B62" s="138"/>
      <c r="C62" s="1306" t="s">
        <v>585</v>
      </c>
      <c r="D62" s="1307"/>
      <c r="E62" s="1308"/>
      <c r="F62" s="139">
        <v>545</v>
      </c>
      <c r="G62" s="139">
        <v>232</v>
      </c>
      <c r="H62" s="140">
        <v>167</v>
      </c>
    </row>
    <row r="63" spans="2:8" ht="52.5" customHeight="1" thickBot="1" x14ac:dyDescent="0.2">
      <c r="B63" s="141"/>
      <c r="C63" s="1309" t="s">
        <v>50</v>
      </c>
      <c r="D63" s="1309"/>
      <c r="E63" s="1310"/>
      <c r="F63" s="142">
        <v>5567</v>
      </c>
      <c r="G63" s="142">
        <v>5343</v>
      </c>
      <c r="H63" s="143">
        <v>5029</v>
      </c>
    </row>
    <row r="64" spans="2:8" ht="15" customHeight="1" x14ac:dyDescent="0.15"/>
  </sheetData>
  <sheetProtection algorithmName="SHA-512" hashValue="Bm7qxzNly5Kn2+F3TnHq6iz9yTuTHCveucBqOjYp6HNK5jxRIVRYlgOuYj10ef59l7zrJlzTn23dxI3vbsedqQ==" saltValue="r2hXcc8+ImVc/3RYC18f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598</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17"/>
      <c r="H50" s="1317"/>
      <c r="I50" s="1317"/>
      <c r="J50" s="1317"/>
      <c r="K50" s="407"/>
      <c r="L50" s="407"/>
      <c r="M50" s="408"/>
      <c r="N50" s="408"/>
      <c r="AN50" s="1335"/>
      <c r="AO50" s="1336"/>
      <c r="AP50" s="1336"/>
      <c r="AQ50" s="1336"/>
      <c r="AR50" s="1336"/>
      <c r="AS50" s="1336"/>
      <c r="AT50" s="1336"/>
      <c r="AU50" s="1336"/>
      <c r="AV50" s="1336"/>
      <c r="AW50" s="1336"/>
      <c r="AX50" s="1336"/>
      <c r="AY50" s="1336"/>
      <c r="AZ50" s="1336"/>
      <c r="BA50" s="1336"/>
      <c r="BB50" s="1336"/>
      <c r="BC50" s="1336"/>
      <c r="BD50" s="1336"/>
      <c r="BE50" s="1336"/>
      <c r="BF50" s="1336"/>
      <c r="BG50" s="1336"/>
      <c r="BH50" s="1336"/>
      <c r="BI50" s="1336"/>
      <c r="BJ50" s="1336"/>
      <c r="BK50" s="1336"/>
      <c r="BL50" s="1336"/>
      <c r="BM50" s="1336"/>
      <c r="BN50" s="1336"/>
      <c r="BO50" s="1337"/>
      <c r="BP50" s="1323" t="s">
        <v>545</v>
      </c>
      <c r="BQ50" s="1323"/>
      <c r="BR50" s="1323"/>
      <c r="BS50" s="1323"/>
      <c r="BT50" s="1323"/>
      <c r="BU50" s="1323"/>
      <c r="BV50" s="1323"/>
      <c r="BW50" s="1323"/>
      <c r="BX50" s="1323" t="s">
        <v>546</v>
      </c>
      <c r="BY50" s="1323"/>
      <c r="BZ50" s="1323"/>
      <c r="CA50" s="1323"/>
      <c r="CB50" s="1323"/>
      <c r="CC50" s="1323"/>
      <c r="CD50" s="1323"/>
      <c r="CE50" s="1323"/>
      <c r="CF50" s="1323" t="s">
        <v>547</v>
      </c>
      <c r="CG50" s="1323"/>
      <c r="CH50" s="1323"/>
      <c r="CI50" s="1323"/>
      <c r="CJ50" s="1323"/>
      <c r="CK50" s="1323"/>
      <c r="CL50" s="1323"/>
      <c r="CM50" s="1323"/>
      <c r="CN50" s="1323" t="s">
        <v>548</v>
      </c>
      <c r="CO50" s="1323"/>
      <c r="CP50" s="1323"/>
      <c r="CQ50" s="1323"/>
      <c r="CR50" s="1323"/>
      <c r="CS50" s="1323"/>
      <c r="CT50" s="1323"/>
      <c r="CU50" s="1323"/>
      <c r="CV50" s="1323" t="s">
        <v>549</v>
      </c>
      <c r="CW50" s="1323"/>
      <c r="CX50" s="1323"/>
      <c r="CY50" s="1323"/>
      <c r="CZ50" s="1323"/>
      <c r="DA50" s="1323"/>
      <c r="DB50" s="1323"/>
      <c r="DC50" s="1323"/>
    </row>
    <row r="51" spans="1:109" ht="13.5" customHeight="1" x14ac:dyDescent="0.15">
      <c r="B51" s="397"/>
      <c r="G51" s="1334"/>
      <c r="H51" s="1334"/>
      <c r="I51" s="1338"/>
      <c r="J51" s="1338"/>
      <c r="K51" s="1324"/>
      <c r="L51" s="1324"/>
      <c r="M51" s="1324"/>
      <c r="N51" s="1324"/>
      <c r="AM51" s="406"/>
      <c r="AN51" s="1322" t="s">
        <v>591</v>
      </c>
      <c r="AO51" s="1322"/>
      <c r="AP51" s="1322"/>
      <c r="AQ51" s="1322"/>
      <c r="AR51" s="1322"/>
      <c r="AS51" s="1322"/>
      <c r="AT51" s="1322"/>
      <c r="AU51" s="1322"/>
      <c r="AV51" s="1322"/>
      <c r="AW51" s="1322"/>
      <c r="AX51" s="1322"/>
      <c r="AY51" s="1322"/>
      <c r="AZ51" s="1322"/>
      <c r="BA51" s="1322"/>
      <c r="BB51" s="1322" t="s">
        <v>592</v>
      </c>
      <c r="BC51" s="1322"/>
      <c r="BD51" s="1322"/>
      <c r="BE51" s="1322"/>
      <c r="BF51" s="1322"/>
      <c r="BG51" s="1322"/>
      <c r="BH51" s="1322"/>
      <c r="BI51" s="1322"/>
      <c r="BJ51" s="1322"/>
      <c r="BK51" s="1322"/>
      <c r="BL51" s="1322"/>
      <c r="BM51" s="1322"/>
      <c r="BN51" s="1322"/>
      <c r="BO51" s="1322"/>
      <c r="BP51" s="1319">
        <v>32.5</v>
      </c>
      <c r="BQ51" s="1319"/>
      <c r="BR51" s="1319"/>
      <c r="BS51" s="1319"/>
      <c r="BT51" s="1319"/>
      <c r="BU51" s="1319"/>
      <c r="BV51" s="1319"/>
      <c r="BW51" s="1319"/>
      <c r="BX51" s="1319">
        <v>38.700000000000003</v>
      </c>
      <c r="BY51" s="1319"/>
      <c r="BZ51" s="1319"/>
      <c r="CA51" s="1319"/>
      <c r="CB51" s="1319"/>
      <c r="CC51" s="1319"/>
      <c r="CD51" s="1319"/>
      <c r="CE51" s="1319"/>
      <c r="CF51" s="1319">
        <v>44.3</v>
      </c>
      <c r="CG51" s="1319"/>
      <c r="CH51" s="1319"/>
      <c r="CI51" s="1319"/>
      <c r="CJ51" s="1319"/>
      <c r="CK51" s="1319"/>
      <c r="CL51" s="1319"/>
      <c r="CM51" s="1319"/>
      <c r="CN51" s="1319">
        <v>48</v>
      </c>
      <c r="CO51" s="1319"/>
      <c r="CP51" s="1319"/>
      <c r="CQ51" s="1319"/>
      <c r="CR51" s="1319"/>
      <c r="CS51" s="1319"/>
      <c r="CT51" s="1319"/>
      <c r="CU51" s="1319"/>
      <c r="CV51" s="1319">
        <v>52.2</v>
      </c>
      <c r="CW51" s="1319"/>
      <c r="CX51" s="1319"/>
      <c r="CY51" s="1319"/>
      <c r="CZ51" s="1319"/>
      <c r="DA51" s="1319"/>
      <c r="DB51" s="1319"/>
      <c r="DC51" s="1319"/>
    </row>
    <row r="52" spans="1:109" x14ac:dyDescent="0.15">
      <c r="B52" s="397"/>
      <c r="G52" s="1334"/>
      <c r="H52" s="1334"/>
      <c r="I52" s="1338"/>
      <c r="J52" s="1338"/>
      <c r="K52" s="1324"/>
      <c r="L52" s="1324"/>
      <c r="M52" s="1324"/>
      <c r="N52" s="1324"/>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5"/>
      <c r="B53" s="397"/>
      <c r="G53" s="1334"/>
      <c r="H53" s="1334"/>
      <c r="I53" s="1317"/>
      <c r="J53" s="1317"/>
      <c r="K53" s="1324"/>
      <c r="L53" s="1324"/>
      <c r="M53" s="1324"/>
      <c r="N53" s="1324"/>
      <c r="AM53" s="406"/>
      <c r="AN53" s="1322"/>
      <c r="AO53" s="1322"/>
      <c r="AP53" s="1322"/>
      <c r="AQ53" s="1322"/>
      <c r="AR53" s="1322"/>
      <c r="AS53" s="1322"/>
      <c r="AT53" s="1322"/>
      <c r="AU53" s="1322"/>
      <c r="AV53" s="1322"/>
      <c r="AW53" s="1322"/>
      <c r="AX53" s="1322"/>
      <c r="AY53" s="1322"/>
      <c r="AZ53" s="1322"/>
      <c r="BA53" s="1322"/>
      <c r="BB53" s="1322" t="s">
        <v>593</v>
      </c>
      <c r="BC53" s="1322"/>
      <c r="BD53" s="1322"/>
      <c r="BE53" s="1322"/>
      <c r="BF53" s="1322"/>
      <c r="BG53" s="1322"/>
      <c r="BH53" s="1322"/>
      <c r="BI53" s="1322"/>
      <c r="BJ53" s="1322"/>
      <c r="BK53" s="1322"/>
      <c r="BL53" s="1322"/>
      <c r="BM53" s="1322"/>
      <c r="BN53" s="1322"/>
      <c r="BO53" s="1322"/>
      <c r="BP53" s="1319">
        <v>59.5</v>
      </c>
      <c r="BQ53" s="1319"/>
      <c r="BR53" s="1319"/>
      <c r="BS53" s="1319"/>
      <c r="BT53" s="1319"/>
      <c r="BU53" s="1319"/>
      <c r="BV53" s="1319"/>
      <c r="BW53" s="1319"/>
      <c r="BX53" s="1319">
        <v>60.7</v>
      </c>
      <c r="BY53" s="1319"/>
      <c r="BZ53" s="1319"/>
      <c r="CA53" s="1319"/>
      <c r="CB53" s="1319"/>
      <c r="CC53" s="1319"/>
      <c r="CD53" s="1319"/>
      <c r="CE53" s="1319"/>
      <c r="CF53" s="1319">
        <v>62</v>
      </c>
      <c r="CG53" s="1319"/>
      <c r="CH53" s="1319"/>
      <c r="CI53" s="1319"/>
      <c r="CJ53" s="1319"/>
      <c r="CK53" s="1319"/>
      <c r="CL53" s="1319"/>
      <c r="CM53" s="1319"/>
      <c r="CN53" s="1319">
        <v>62.9</v>
      </c>
      <c r="CO53" s="1319"/>
      <c r="CP53" s="1319"/>
      <c r="CQ53" s="1319"/>
      <c r="CR53" s="1319"/>
      <c r="CS53" s="1319"/>
      <c r="CT53" s="1319"/>
      <c r="CU53" s="1319"/>
      <c r="CV53" s="1319">
        <v>64</v>
      </c>
      <c r="CW53" s="1319"/>
      <c r="CX53" s="1319"/>
      <c r="CY53" s="1319"/>
      <c r="CZ53" s="1319"/>
      <c r="DA53" s="1319"/>
      <c r="DB53" s="1319"/>
      <c r="DC53" s="1319"/>
    </row>
    <row r="54" spans="1:109" x14ac:dyDescent="0.15">
      <c r="A54" s="405"/>
      <c r="B54" s="397"/>
      <c r="G54" s="1334"/>
      <c r="H54" s="1334"/>
      <c r="I54" s="1317"/>
      <c r="J54" s="1317"/>
      <c r="K54" s="1324"/>
      <c r="L54" s="1324"/>
      <c r="M54" s="1324"/>
      <c r="N54" s="1324"/>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5"/>
      <c r="B55" s="397"/>
      <c r="G55" s="1317"/>
      <c r="H55" s="1317"/>
      <c r="I55" s="1317"/>
      <c r="J55" s="1317"/>
      <c r="K55" s="1324"/>
      <c r="L55" s="1324"/>
      <c r="M55" s="1324"/>
      <c r="N55" s="1324"/>
      <c r="AN55" s="1323" t="s">
        <v>594</v>
      </c>
      <c r="AO55" s="1323"/>
      <c r="AP55" s="1323"/>
      <c r="AQ55" s="1323"/>
      <c r="AR55" s="1323"/>
      <c r="AS55" s="1323"/>
      <c r="AT55" s="1323"/>
      <c r="AU55" s="1323"/>
      <c r="AV55" s="1323"/>
      <c r="AW55" s="1323"/>
      <c r="AX55" s="1323"/>
      <c r="AY55" s="1323"/>
      <c r="AZ55" s="1323"/>
      <c r="BA55" s="1323"/>
      <c r="BB55" s="1322" t="s">
        <v>592</v>
      </c>
      <c r="BC55" s="1322"/>
      <c r="BD55" s="1322"/>
      <c r="BE55" s="1322"/>
      <c r="BF55" s="1322"/>
      <c r="BG55" s="1322"/>
      <c r="BH55" s="1322"/>
      <c r="BI55" s="1322"/>
      <c r="BJ55" s="1322"/>
      <c r="BK55" s="1322"/>
      <c r="BL55" s="1322"/>
      <c r="BM55" s="1322"/>
      <c r="BN55" s="1322"/>
      <c r="BO55" s="1322"/>
      <c r="BP55" s="1319">
        <v>54.6</v>
      </c>
      <c r="BQ55" s="1319"/>
      <c r="BR55" s="1319"/>
      <c r="BS55" s="1319"/>
      <c r="BT55" s="1319"/>
      <c r="BU55" s="1319"/>
      <c r="BV55" s="1319"/>
      <c r="BW55" s="1319"/>
      <c r="BX55" s="1319">
        <v>53.2</v>
      </c>
      <c r="BY55" s="1319"/>
      <c r="BZ55" s="1319"/>
      <c r="CA55" s="1319"/>
      <c r="CB55" s="1319"/>
      <c r="CC55" s="1319"/>
      <c r="CD55" s="1319"/>
      <c r="CE55" s="1319"/>
      <c r="CF55" s="1319">
        <v>47.9</v>
      </c>
      <c r="CG55" s="1319"/>
      <c r="CH55" s="1319"/>
      <c r="CI55" s="1319"/>
      <c r="CJ55" s="1319"/>
      <c r="CK55" s="1319"/>
      <c r="CL55" s="1319"/>
      <c r="CM55" s="1319"/>
      <c r="CN55" s="1319">
        <v>49</v>
      </c>
      <c r="CO55" s="1319"/>
      <c r="CP55" s="1319"/>
      <c r="CQ55" s="1319"/>
      <c r="CR55" s="1319"/>
      <c r="CS55" s="1319"/>
      <c r="CT55" s="1319"/>
      <c r="CU55" s="1319"/>
      <c r="CV55" s="1319">
        <v>41.3</v>
      </c>
      <c r="CW55" s="1319"/>
      <c r="CX55" s="1319"/>
      <c r="CY55" s="1319"/>
      <c r="CZ55" s="1319"/>
      <c r="DA55" s="1319"/>
      <c r="DB55" s="1319"/>
      <c r="DC55" s="1319"/>
    </row>
    <row r="56" spans="1:109" x14ac:dyDescent="0.15">
      <c r="A56" s="405"/>
      <c r="B56" s="397"/>
      <c r="G56" s="1317"/>
      <c r="H56" s="1317"/>
      <c r="I56" s="1317"/>
      <c r="J56" s="1317"/>
      <c r="K56" s="1324"/>
      <c r="L56" s="1324"/>
      <c r="M56" s="1324"/>
      <c r="N56" s="1324"/>
      <c r="AN56" s="1323"/>
      <c r="AO56" s="1323"/>
      <c r="AP56" s="1323"/>
      <c r="AQ56" s="1323"/>
      <c r="AR56" s="1323"/>
      <c r="AS56" s="1323"/>
      <c r="AT56" s="1323"/>
      <c r="AU56" s="1323"/>
      <c r="AV56" s="1323"/>
      <c r="AW56" s="1323"/>
      <c r="AX56" s="1323"/>
      <c r="AY56" s="1323"/>
      <c r="AZ56" s="1323"/>
      <c r="BA56" s="1323"/>
      <c r="BB56" s="1322"/>
      <c r="BC56" s="1322"/>
      <c r="BD56" s="1322"/>
      <c r="BE56" s="1322"/>
      <c r="BF56" s="1322"/>
      <c r="BG56" s="1322"/>
      <c r="BH56" s="1322"/>
      <c r="BI56" s="1322"/>
      <c r="BJ56" s="1322"/>
      <c r="BK56" s="1322"/>
      <c r="BL56" s="1322"/>
      <c r="BM56" s="1322"/>
      <c r="BN56" s="1322"/>
      <c r="BO56" s="1322"/>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5" customFormat="1" x14ac:dyDescent="0.15">
      <c r="B57" s="409"/>
      <c r="G57" s="1317"/>
      <c r="H57" s="1317"/>
      <c r="I57" s="1320"/>
      <c r="J57" s="1320"/>
      <c r="K57" s="1324"/>
      <c r="L57" s="1324"/>
      <c r="M57" s="1324"/>
      <c r="N57" s="1324"/>
      <c r="AM57" s="390"/>
      <c r="AN57" s="1323"/>
      <c r="AO57" s="1323"/>
      <c r="AP57" s="1323"/>
      <c r="AQ57" s="1323"/>
      <c r="AR57" s="1323"/>
      <c r="AS57" s="1323"/>
      <c r="AT57" s="1323"/>
      <c r="AU57" s="1323"/>
      <c r="AV57" s="1323"/>
      <c r="AW57" s="1323"/>
      <c r="AX57" s="1323"/>
      <c r="AY57" s="1323"/>
      <c r="AZ57" s="1323"/>
      <c r="BA57" s="1323"/>
      <c r="BB57" s="1322" t="s">
        <v>593</v>
      </c>
      <c r="BC57" s="1322"/>
      <c r="BD57" s="1322"/>
      <c r="BE57" s="1322"/>
      <c r="BF57" s="1322"/>
      <c r="BG57" s="1322"/>
      <c r="BH57" s="1322"/>
      <c r="BI57" s="1322"/>
      <c r="BJ57" s="1322"/>
      <c r="BK57" s="1322"/>
      <c r="BL57" s="1322"/>
      <c r="BM57" s="1322"/>
      <c r="BN57" s="1322"/>
      <c r="BO57" s="1322"/>
      <c r="BP57" s="1319">
        <v>58.3</v>
      </c>
      <c r="BQ57" s="1319"/>
      <c r="BR57" s="1319"/>
      <c r="BS57" s="1319"/>
      <c r="BT57" s="1319"/>
      <c r="BU57" s="1319"/>
      <c r="BV57" s="1319"/>
      <c r="BW57" s="1319"/>
      <c r="BX57" s="1319">
        <v>59.6</v>
      </c>
      <c r="BY57" s="1319"/>
      <c r="BZ57" s="1319"/>
      <c r="CA57" s="1319"/>
      <c r="CB57" s="1319"/>
      <c r="CC57" s="1319"/>
      <c r="CD57" s="1319"/>
      <c r="CE57" s="1319"/>
      <c r="CF57" s="1319">
        <v>60.8</v>
      </c>
      <c r="CG57" s="1319"/>
      <c r="CH57" s="1319"/>
      <c r="CI57" s="1319"/>
      <c r="CJ57" s="1319"/>
      <c r="CK57" s="1319"/>
      <c r="CL57" s="1319"/>
      <c r="CM57" s="1319"/>
      <c r="CN57" s="1319">
        <v>61</v>
      </c>
      <c r="CO57" s="1319"/>
      <c r="CP57" s="1319"/>
      <c r="CQ57" s="1319"/>
      <c r="CR57" s="1319"/>
      <c r="CS57" s="1319"/>
      <c r="CT57" s="1319"/>
      <c r="CU57" s="1319"/>
      <c r="CV57" s="1319">
        <v>63</v>
      </c>
      <c r="CW57" s="1319"/>
      <c r="CX57" s="1319"/>
      <c r="CY57" s="1319"/>
      <c r="CZ57" s="1319"/>
      <c r="DA57" s="1319"/>
      <c r="DB57" s="1319"/>
      <c r="DC57" s="1319"/>
      <c r="DD57" s="410"/>
      <c r="DE57" s="409"/>
    </row>
    <row r="58" spans="1:109" s="405" customFormat="1" x14ac:dyDescent="0.15">
      <c r="A58" s="390"/>
      <c r="B58" s="409"/>
      <c r="G58" s="1317"/>
      <c r="H58" s="1317"/>
      <c r="I58" s="1320"/>
      <c r="J58" s="1320"/>
      <c r="K58" s="1324"/>
      <c r="L58" s="1324"/>
      <c r="M58" s="1324"/>
      <c r="N58" s="1324"/>
      <c r="AM58" s="390"/>
      <c r="AN58" s="1323"/>
      <c r="AO58" s="1323"/>
      <c r="AP58" s="1323"/>
      <c r="AQ58" s="1323"/>
      <c r="AR58" s="1323"/>
      <c r="AS58" s="1323"/>
      <c r="AT58" s="1323"/>
      <c r="AU58" s="1323"/>
      <c r="AV58" s="1323"/>
      <c r="AW58" s="1323"/>
      <c r="AX58" s="1323"/>
      <c r="AY58" s="1323"/>
      <c r="AZ58" s="1323"/>
      <c r="BA58" s="1323"/>
      <c r="BB58" s="1322"/>
      <c r="BC58" s="1322"/>
      <c r="BD58" s="1322"/>
      <c r="BE58" s="1322"/>
      <c r="BF58" s="1322"/>
      <c r="BG58" s="1322"/>
      <c r="BH58" s="1322"/>
      <c r="BI58" s="1322"/>
      <c r="BJ58" s="1322"/>
      <c r="BK58" s="1322"/>
      <c r="BL58" s="1322"/>
      <c r="BM58" s="1322"/>
      <c r="BN58" s="1322"/>
      <c r="BO58" s="1322"/>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596</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17"/>
      <c r="H72" s="1317"/>
      <c r="I72" s="1317"/>
      <c r="J72" s="1317"/>
      <c r="K72" s="407"/>
      <c r="L72" s="407"/>
      <c r="M72" s="408"/>
      <c r="N72" s="408"/>
      <c r="AN72" s="1335"/>
      <c r="AO72" s="1336"/>
      <c r="AP72" s="1336"/>
      <c r="AQ72" s="1336"/>
      <c r="AR72" s="1336"/>
      <c r="AS72" s="1336"/>
      <c r="AT72" s="1336"/>
      <c r="AU72" s="1336"/>
      <c r="AV72" s="1336"/>
      <c r="AW72" s="1336"/>
      <c r="AX72" s="1336"/>
      <c r="AY72" s="1336"/>
      <c r="AZ72" s="1336"/>
      <c r="BA72" s="1336"/>
      <c r="BB72" s="1336"/>
      <c r="BC72" s="1336"/>
      <c r="BD72" s="1336"/>
      <c r="BE72" s="1336"/>
      <c r="BF72" s="1336"/>
      <c r="BG72" s="1336"/>
      <c r="BH72" s="1336"/>
      <c r="BI72" s="1336"/>
      <c r="BJ72" s="1336"/>
      <c r="BK72" s="1336"/>
      <c r="BL72" s="1336"/>
      <c r="BM72" s="1336"/>
      <c r="BN72" s="1336"/>
      <c r="BO72" s="1337"/>
      <c r="BP72" s="1323" t="s">
        <v>545</v>
      </c>
      <c r="BQ72" s="1323"/>
      <c r="BR72" s="1323"/>
      <c r="BS72" s="1323"/>
      <c r="BT72" s="1323"/>
      <c r="BU72" s="1323"/>
      <c r="BV72" s="1323"/>
      <c r="BW72" s="1323"/>
      <c r="BX72" s="1323" t="s">
        <v>546</v>
      </c>
      <c r="BY72" s="1323"/>
      <c r="BZ72" s="1323"/>
      <c r="CA72" s="1323"/>
      <c r="CB72" s="1323"/>
      <c r="CC72" s="1323"/>
      <c r="CD72" s="1323"/>
      <c r="CE72" s="1323"/>
      <c r="CF72" s="1323" t="s">
        <v>547</v>
      </c>
      <c r="CG72" s="1323"/>
      <c r="CH72" s="1323"/>
      <c r="CI72" s="1323"/>
      <c r="CJ72" s="1323"/>
      <c r="CK72" s="1323"/>
      <c r="CL72" s="1323"/>
      <c r="CM72" s="1323"/>
      <c r="CN72" s="1323" t="s">
        <v>548</v>
      </c>
      <c r="CO72" s="1323"/>
      <c r="CP72" s="1323"/>
      <c r="CQ72" s="1323"/>
      <c r="CR72" s="1323"/>
      <c r="CS72" s="1323"/>
      <c r="CT72" s="1323"/>
      <c r="CU72" s="1323"/>
      <c r="CV72" s="1323" t="s">
        <v>549</v>
      </c>
      <c r="CW72" s="1323"/>
      <c r="CX72" s="1323"/>
      <c r="CY72" s="1323"/>
      <c r="CZ72" s="1323"/>
      <c r="DA72" s="1323"/>
      <c r="DB72" s="1323"/>
      <c r="DC72" s="1323"/>
    </row>
    <row r="73" spans="2:107" x14ac:dyDescent="0.15">
      <c r="B73" s="397"/>
      <c r="G73" s="1334"/>
      <c r="H73" s="1334"/>
      <c r="I73" s="1334"/>
      <c r="J73" s="1334"/>
      <c r="K73" s="1318"/>
      <c r="L73" s="1318"/>
      <c r="M73" s="1318"/>
      <c r="N73" s="1318"/>
      <c r="AM73" s="406"/>
      <c r="AN73" s="1322" t="s">
        <v>591</v>
      </c>
      <c r="AO73" s="1322"/>
      <c r="AP73" s="1322"/>
      <c r="AQ73" s="1322"/>
      <c r="AR73" s="1322"/>
      <c r="AS73" s="1322"/>
      <c r="AT73" s="1322"/>
      <c r="AU73" s="1322"/>
      <c r="AV73" s="1322"/>
      <c r="AW73" s="1322"/>
      <c r="AX73" s="1322"/>
      <c r="AY73" s="1322"/>
      <c r="AZ73" s="1322"/>
      <c r="BA73" s="1322"/>
      <c r="BB73" s="1322" t="s">
        <v>592</v>
      </c>
      <c r="BC73" s="1322"/>
      <c r="BD73" s="1322"/>
      <c r="BE73" s="1322"/>
      <c r="BF73" s="1322"/>
      <c r="BG73" s="1322"/>
      <c r="BH73" s="1322"/>
      <c r="BI73" s="1322"/>
      <c r="BJ73" s="1322"/>
      <c r="BK73" s="1322"/>
      <c r="BL73" s="1322"/>
      <c r="BM73" s="1322"/>
      <c r="BN73" s="1322"/>
      <c r="BO73" s="1322"/>
      <c r="BP73" s="1319">
        <v>32.5</v>
      </c>
      <c r="BQ73" s="1319"/>
      <c r="BR73" s="1319"/>
      <c r="BS73" s="1319"/>
      <c r="BT73" s="1319"/>
      <c r="BU73" s="1319"/>
      <c r="BV73" s="1319"/>
      <c r="BW73" s="1319"/>
      <c r="BX73" s="1319">
        <v>38.700000000000003</v>
      </c>
      <c r="BY73" s="1319"/>
      <c r="BZ73" s="1319"/>
      <c r="CA73" s="1319"/>
      <c r="CB73" s="1319"/>
      <c r="CC73" s="1319"/>
      <c r="CD73" s="1319"/>
      <c r="CE73" s="1319"/>
      <c r="CF73" s="1319">
        <v>44.3</v>
      </c>
      <c r="CG73" s="1319"/>
      <c r="CH73" s="1319"/>
      <c r="CI73" s="1319"/>
      <c r="CJ73" s="1319"/>
      <c r="CK73" s="1319"/>
      <c r="CL73" s="1319"/>
      <c r="CM73" s="1319"/>
      <c r="CN73" s="1319">
        <v>48</v>
      </c>
      <c r="CO73" s="1319"/>
      <c r="CP73" s="1319"/>
      <c r="CQ73" s="1319"/>
      <c r="CR73" s="1319"/>
      <c r="CS73" s="1319"/>
      <c r="CT73" s="1319"/>
      <c r="CU73" s="1319"/>
      <c r="CV73" s="1319">
        <v>52.2</v>
      </c>
      <c r="CW73" s="1319"/>
      <c r="CX73" s="1319"/>
      <c r="CY73" s="1319"/>
      <c r="CZ73" s="1319"/>
      <c r="DA73" s="1319"/>
      <c r="DB73" s="1319"/>
      <c r="DC73" s="1319"/>
    </row>
    <row r="74" spans="2:107" x14ac:dyDescent="0.15">
      <c r="B74" s="397"/>
      <c r="G74" s="1334"/>
      <c r="H74" s="1334"/>
      <c r="I74" s="1334"/>
      <c r="J74" s="1334"/>
      <c r="K74" s="1318"/>
      <c r="L74" s="1318"/>
      <c r="M74" s="1318"/>
      <c r="N74" s="1318"/>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7"/>
      <c r="G75" s="1334"/>
      <c r="H75" s="1334"/>
      <c r="I75" s="1317"/>
      <c r="J75" s="1317"/>
      <c r="K75" s="1324"/>
      <c r="L75" s="1324"/>
      <c r="M75" s="1324"/>
      <c r="N75" s="1324"/>
      <c r="AM75" s="406"/>
      <c r="AN75" s="1322"/>
      <c r="AO75" s="1322"/>
      <c r="AP75" s="1322"/>
      <c r="AQ75" s="1322"/>
      <c r="AR75" s="1322"/>
      <c r="AS75" s="1322"/>
      <c r="AT75" s="1322"/>
      <c r="AU75" s="1322"/>
      <c r="AV75" s="1322"/>
      <c r="AW75" s="1322"/>
      <c r="AX75" s="1322"/>
      <c r="AY75" s="1322"/>
      <c r="AZ75" s="1322"/>
      <c r="BA75" s="1322"/>
      <c r="BB75" s="1322" t="s">
        <v>597</v>
      </c>
      <c r="BC75" s="1322"/>
      <c r="BD75" s="1322"/>
      <c r="BE75" s="1322"/>
      <c r="BF75" s="1322"/>
      <c r="BG75" s="1322"/>
      <c r="BH75" s="1322"/>
      <c r="BI75" s="1322"/>
      <c r="BJ75" s="1322"/>
      <c r="BK75" s="1322"/>
      <c r="BL75" s="1322"/>
      <c r="BM75" s="1322"/>
      <c r="BN75" s="1322"/>
      <c r="BO75" s="1322"/>
      <c r="BP75" s="1319">
        <v>7.9</v>
      </c>
      <c r="BQ75" s="1319"/>
      <c r="BR75" s="1319"/>
      <c r="BS75" s="1319"/>
      <c r="BT75" s="1319"/>
      <c r="BU75" s="1319"/>
      <c r="BV75" s="1319"/>
      <c r="BW75" s="1319"/>
      <c r="BX75" s="1319">
        <v>8.1</v>
      </c>
      <c r="BY75" s="1319"/>
      <c r="BZ75" s="1319"/>
      <c r="CA75" s="1319"/>
      <c r="CB75" s="1319"/>
      <c r="CC75" s="1319"/>
      <c r="CD75" s="1319"/>
      <c r="CE75" s="1319"/>
      <c r="CF75" s="1319">
        <v>8</v>
      </c>
      <c r="CG75" s="1319"/>
      <c r="CH75" s="1319"/>
      <c r="CI75" s="1319"/>
      <c r="CJ75" s="1319"/>
      <c r="CK75" s="1319"/>
      <c r="CL75" s="1319"/>
      <c r="CM75" s="1319"/>
      <c r="CN75" s="1319">
        <v>8.3000000000000007</v>
      </c>
      <c r="CO75" s="1319"/>
      <c r="CP75" s="1319"/>
      <c r="CQ75" s="1319"/>
      <c r="CR75" s="1319"/>
      <c r="CS75" s="1319"/>
      <c r="CT75" s="1319"/>
      <c r="CU75" s="1319"/>
      <c r="CV75" s="1319">
        <v>8.4</v>
      </c>
      <c r="CW75" s="1319"/>
      <c r="CX75" s="1319"/>
      <c r="CY75" s="1319"/>
      <c r="CZ75" s="1319"/>
      <c r="DA75" s="1319"/>
      <c r="DB75" s="1319"/>
      <c r="DC75" s="1319"/>
    </row>
    <row r="76" spans="2:107" x14ac:dyDescent="0.15">
      <c r="B76" s="397"/>
      <c r="G76" s="1334"/>
      <c r="H76" s="1334"/>
      <c r="I76" s="1317"/>
      <c r="J76" s="1317"/>
      <c r="K76" s="1324"/>
      <c r="L76" s="1324"/>
      <c r="M76" s="1324"/>
      <c r="N76" s="1324"/>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7"/>
      <c r="G77" s="1317"/>
      <c r="H77" s="1317"/>
      <c r="I77" s="1317"/>
      <c r="J77" s="1317"/>
      <c r="K77" s="1318"/>
      <c r="L77" s="1318"/>
      <c r="M77" s="1318"/>
      <c r="N77" s="1318"/>
      <c r="AN77" s="1323" t="s">
        <v>594</v>
      </c>
      <c r="AO77" s="1323"/>
      <c r="AP77" s="1323"/>
      <c r="AQ77" s="1323"/>
      <c r="AR77" s="1323"/>
      <c r="AS77" s="1323"/>
      <c r="AT77" s="1323"/>
      <c r="AU77" s="1323"/>
      <c r="AV77" s="1323"/>
      <c r="AW77" s="1323"/>
      <c r="AX77" s="1323"/>
      <c r="AY77" s="1323"/>
      <c r="AZ77" s="1323"/>
      <c r="BA77" s="1323"/>
      <c r="BB77" s="1322" t="s">
        <v>592</v>
      </c>
      <c r="BC77" s="1322"/>
      <c r="BD77" s="1322"/>
      <c r="BE77" s="1322"/>
      <c r="BF77" s="1322"/>
      <c r="BG77" s="1322"/>
      <c r="BH77" s="1322"/>
      <c r="BI77" s="1322"/>
      <c r="BJ77" s="1322"/>
      <c r="BK77" s="1322"/>
      <c r="BL77" s="1322"/>
      <c r="BM77" s="1322"/>
      <c r="BN77" s="1322"/>
      <c r="BO77" s="1322"/>
      <c r="BP77" s="1319">
        <v>54.6</v>
      </c>
      <c r="BQ77" s="1319"/>
      <c r="BR77" s="1319"/>
      <c r="BS77" s="1319"/>
      <c r="BT77" s="1319"/>
      <c r="BU77" s="1319"/>
      <c r="BV77" s="1319"/>
      <c r="BW77" s="1319"/>
      <c r="BX77" s="1319">
        <v>53.2</v>
      </c>
      <c r="BY77" s="1319"/>
      <c r="BZ77" s="1319"/>
      <c r="CA77" s="1319"/>
      <c r="CB77" s="1319"/>
      <c r="CC77" s="1319"/>
      <c r="CD77" s="1319"/>
      <c r="CE77" s="1319"/>
      <c r="CF77" s="1319">
        <v>47.9</v>
      </c>
      <c r="CG77" s="1319"/>
      <c r="CH77" s="1319"/>
      <c r="CI77" s="1319"/>
      <c r="CJ77" s="1319"/>
      <c r="CK77" s="1319"/>
      <c r="CL77" s="1319"/>
      <c r="CM77" s="1319"/>
      <c r="CN77" s="1319">
        <v>49</v>
      </c>
      <c r="CO77" s="1319"/>
      <c r="CP77" s="1319"/>
      <c r="CQ77" s="1319"/>
      <c r="CR77" s="1319"/>
      <c r="CS77" s="1319"/>
      <c r="CT77" s="1319"/>
      <c r="CU77" s="1319"/>
      <c r="CV77" s="1319">
        <v>41.3</v>
      </c>
      <c r="CW77" s="1319"/>
      <c r="CX77" s="1319"/>
      <c r="CY77" s="1319"/>
      <c r="CZ77" s="1319"/>
      <c r="DA77" s="1319"/>
      <c r="DB77" s="1319"/>
      <c r="DC77" s="1319"/>
    </row>
    <row r="78" spans="2:107" x14ac:dyDescent="0.15">
      <c r="B78" s="397"/>
      <c r="G78" s="1317"/>
      <c r="H78" s="1317"/>
      <c r="I78" s="1317"/>
      <c r="J78" s="1317"/>
      <c r="K78" s="1318"/>
      <c r="L78" s="1318"/>
      <c r="M78" s="1318"/>
      <c r="N78" s="1318"/>
      <c r="AN78" s="1323"/>
      <c r="AO78" s="1323"/>
      <c r="AP78" s="1323"/>
      <c r="AQ78" s="1323"/>
      <c r="AR78" s="1323"/>
      <c r="AS78" s="1323"/>
      <c r="AT78" s="1323"/>
      <c r="AU78" s="1323"/>
      <c r="AV78" s="1323"/>
      <c r="AW78" s="1323"/>
      <c r="AX78" s="1323"/>
      <c r="AY78" s="1323"/>
      <c r="AZ78" s="1323"/>
      <c r="BA78" s="1323"/>
      <c r="BB78" s="1322"/>
      <c r="BC78" s="1322"/>
      <c r="BD78" s="1322"/>
      <c r="BE78" s="1322"/>
      <c r="BF78" s="1322"/>
      <c r="BG78" s="1322"/>
      <c r="BH78" s="1322"/>
      <c r="BI78" s="1322"/>
      <c r="BJ78" s="1322"/>
      <c r="BK78" s="1322"/>
      <c r="BL78" s="1322"/>
      <c r="BM78" s="1322"/>
      <c r="BN78" s="1322"/>
      <c r="BO78" s="1322"/>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7"/>
      <c r="G79" s="1317"/>
      <c r="H79" s="1317"/>
      <c r="I79" s="1320"/>
      <c r="J79" s="1320"/>
      <c r="K79" s="1321"/>
      <c r="L79" s="1321"/>
      <c r="M79" s="1321"/>
      <c r="N79" s="1321"/>
      <c r="AN79" s="1323"/>
      <c r="AO79" s="1323"/>
      <c r="AP79" s="1323"/>
      <c r="AQ79" s="1323"/>
      <c r="AR79" s="1323"/>
      <c r="AS79" s="1323"/>
      <c r="AT79" s="1323"/>
      <c r="AU79" s="1323"/>
      <c r="AV79" s="1323"/>
      <c r="AW79" s="1323"/>
      <c r="AX79" s="1323"/>
      <c r="AY79" s="1323"/>
      <c r="AZ79" s="1323"/>
      <c r="BA79" s="1323"/>
      <c r="BB79" s="1322" t="s">
        <v>597</v>
      </c>
      <c r="BC79" s="1322"/>
      <c r="BD79" s="1322"/>
      <c r="BE79" s="1322"/>
      <c r="BF79" s="1322"/>
      <c r="BG79" s="1322"/>
      <c r="BH79" s="1322"/>
      <c r="BI79" s="1322"/>
      <c r="BJ79" s="1322"/>
      <c r="BK79" s="1322"/>
      <c r="BL79" s="1322"/>
      <c r="BM79" s="1322"/>
      <c r="BN79" s="1322"/>
      <c r="BO79" s="1322"/>
      <c r="BP79" s="1319">
        <v>10</v>
      </c>
      <c r="BQ79" s="1319"/>
      <c r="BR79" s="1319"/>
      <c r="BS79" s="1319"/>
      <c r="BT79" s="1319"/>
      <c r="BU79" s="1319"/>
      <c r="BV79" s="1319"/>
      <c r="BW79" s="1319"/>
      <c r="BX79" s="1319">
        <v>9.8000000000000007</v>
      </c>
      <c r="BY79" s="1319"/>
      <c r="BZ79" s="1319"/>
      <c r="CA79" s="1319"/>
      <c r="CB79" s="1319"/>
      <c r="CC79" s="1319"/>
      <c r="CD79" s="1319"/>
      <c r="CE79" s="1319"/>
      <c r="CF79" s="1319">
        <v>9.6</v>
      </c>
      <c r="CG79" s="1319"/>
      <c r="CH79" s="1319"/>
      <c r="CI79" s="1319"/>
      <c r="CJ79" s="1319"/>
      <c r="CK79" s="1319"/>
      <c r="CL79" s="1319"/>
      <c r="CM79" s="1319"/>
      <c r="CN79" s="1319">
        <v>9.5</v>
      </c>
      <c r="CO79" s="1319"/>
      <c r="CP79" s="1319"/>
      <c r="CQ79" s="1319"/>
      <c r="CR79" s="1319"/>
      <c r="CS79" s="1319"/>
      <c r="CT79" s="1319"/>
      <c r="CU79" s="1319"/>
      <c r="CV79" s="1319">
        <v>9.1999999999999993</v>
      </c>
      <c r="CW79" s="1319"/>
      <c r="CX79" s="1319"/>
      <c r="CY79" s="1319"/>
      <c r="CZ79" s="1319"/>
      <c r="DA79" s="1319"/>
      <c r="DB79" s="1319"/>
      <c r="DC79" s="1319"/>
    </row>
    <row r="80" spans="2:107" x14ac:dyDescent="0.15">
      <c r="B80" s="397"/>
      <c r="G80" s="1317"/>
      <c r="H80" s="1317"/>
      <c r="I80" s="1320"/>
      <c r="J80" s="1320"/>
      <c r="K80" s="1321"/>
      <c r="L80" s="1321"/>
      <c r="M80" s="1321"/>
      <c r="N80" s="1321"/>
      <c r="AN80" s="1323"/>
      <c r="AO80" s="1323"/>
      <c r="AP80" s="1323"/>
      <c r="AQ80" s="1323"/>
      <c r="AR80" s="1323"/>
      <c r="AS80" s="1323"/>
      <c r="AT80" s="1323"/>
      <c r="AU80" s="1323"/>
      <c r="AV80" s="1323"/>
      <c r="AW80" s="1323"/>
      <c r="AX80" s="1323"/>
      <c r="AY80" s="1323"/>
      <c r="AZ80" s="1323"/>
      <c r="BA80" s="1323"/>
      <c r="BB80" s="1322"/>
      <c r="BC80" s="1322"/>
      <c r="BD80" s="1322"/>
      <c r="BE80" s="1322"/>
      <c r="BF80" s="1322"/>
      <c r="BG80" s="1322"/>
      <c r="BH80" s="1322"/>
      <c r="BI80" s="1322"/>
      <c r="BJ80" s="1322"/>
      <c r="BK80" s="1322"/>
      <c r="BL80" s="1322"/>
      <c r="BM80" s="1322"/>
      <c r="BN80" s="1322"/>
      <c r="BO80" s="1322"/>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yLTzY6cUCSAaG7jNeyGRP5uGHi0OtD7iu038FUBLPT8+UYaS8Q8MLKORVr1IFkfRgag6GNQUQpbdvZALrjVqQ==" saltValue="jzeBXBPeJbR8oLNrAwO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Yo6YVaNi5ikT1kWrtRGxamn+hLgLRBqLbA7AXs9SipKe6ymz81jjOmmZpvxkpmRGiULK22YM4ix+FjQYdm6KAg==" saltValue="LnKNRCjPtp+CMmQdFswl/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5yxVRx2zrBQtwjC+Q5xX6XU0/dcNjvsYNmxLFAmCHpHgf6DjmVVb9oi90cKTQLpfvlZmgQaM6qk70CtQ4sHPVg==" saltValue="2oVg6S4WG5GIFcNQi9P/q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57512</v>
      </c>
      <c r="E3" s="162"/>
      <c r="F3" s="163">
        <v>83280</v>
      </c>
      <c r="G3" s="164"/>
      <c r="H3" s="165"/>
    </row>
    <row r="4" spans="1:8" x14ac:dyDescent="0.15">
      <c r="A4" s="166"/>
      <c r="B4" s="167"/>
      <c r="C4" s="168"/>
      <c r="D4" s="169">
        <v>41454</v>
      </c>
      <c r="E4" s="170"/>
      <c r="F4" s="171">
        <v>43123</v>
      </c>
      <c r="G4" s="172"/>
      <c r="H4" s="173"/>
    </row>
    <row r="5" spans="1:8" x14ac:dyDescent="0.15">
      <c r="A5" s="154" t="s">
        <v>537</v>
      </c>
      <c r="B5" s="159"/>
      <c r="C5" s="160"/>
      <c r="D5" s="161">
        <v>78106</v>
      </c>
      <c r="E5" s="162"/>
      <c r="F5" s="163">
        <v>88968</v>
      </c>
      <c r="G5" s="164"/>
      <c r="H5" s="165"/>
    </row>
    <row r="6" spans="1:8" x14ac:dyDescent="0.15">
      <c r="A6" s="166"/>
      <c r="B6" s="167"/>
      <c r="C6" s="168"/>
      <c r="D6" s="169">
        <v>51745</v>
      </c>
      <c r="E6" s="170"/>
      <c r="F6" s="171">
        <v>45482</v>
      </c>
      <c r="G6" s="172"/>
      <c r="H6" s="173"/>
    </row>
    <row r="7" spans="1:8" x14ac:dyDescent="0.15">
      <c r="A7" s="154" t="s">
        <v>538</v>
      </c>
      <c r="B7" s="159"/>
      <c r="C7" s="160"/>
      <c r="D7" s="161">
        <v>79373</v>
      </c>
      <c r="E7" s="162"/>
      <c r="F7" s="163">
        <v>85173</v>
      </c>
      <c r="G7" s="164"/>
      <c r="H7" s="165"/>
    </row>
    <row r="8" spans="1:8" x14ac:dyDescent="0.15">
      <c r="A8" s="166"/>
      <c r="B8" s="167"/>
      <c r="C8" s="168"/>
      <c r="D8" s="169">
        <v>25191</v>
      </c>
      <c r="E8" s="170"/>
      <c r="F8" s="171">
        <v>43913</v>
      </c>
      <c r="G8" s="172"/>
      <c r="H8" s="173"/>
    </row>
    <row r="9" spans="1:8" x14ac:dyDescent="0.15">
      <c r="A9" s="154" t="s">
        <v>539</v>
      </c>
      <c r="B9" s="159"/>
      <c r="C9" s="160"/>
      <c r="D9" s="161">
        <v>80221</v>
      </c>
      <c r="E9" s="162"/>
      <c r="F9" s="163">
        <v>94081</v>
      </c>
      <c r="G9" s="164"/>
      <c r="H9" s="165"/>
    </row>
    <row r="10" spans="1:8" x14ac:dyDescent="0.15">
      <c r="A10" s="166"/>
      <c r="B10" s="167"/>
      <c r="C10" s="168"/>
      <c r="D10" s="169">
        <v>36531</v>
      </c>
      <c r="E10" s="170"/>
      <c r="F10" s="171">
        <v>48949</v>
      </c>
      <c r="G10" s="172"/>
      <c r="H10" s="173"/>
    </row>
    <row r="11" spans="1:8" x14ac:dyDescent="0.15">
      <c r="A11" s="154" t="s">
        <v>540</v>
      </c>
      <c r="B11" s="159"/>
      <c r="C11" s="160"/>
      <c r="D11" s="161">
        <v>100490</v>
      </c>
      <c r="E11" s="162"/>
      <c r="F11" s="163">
        <v>92632</v>
      </c>
      <c r="G11" s="164"/>
      <c r="H11" s="165"/>
    </row>
    <row r="12" spans="1:8" x14ac:dyDescent="0.15">
      <c r="A12" s="166"/>
      <c r="B12" s="167"/>
      <c r="C12" s="174"/>
      <c r="D12" s="169">
        <v>60128</v>
      </c>
      <c r="E12" s="170"/>
      <c r="F12" s="171">
        <v>47978</v>
      </c>
      <c r="G12" s="172"/>
      <c r="H12" s="173"/>
    </row>
    <row r="13" spans="1:8" x14ac:dyDescent="0.15">
      <c r="A13" s="154"/>
      <c r="B13" s="159"/>
      <c r="C13" s="175"/>
      <c r="D13" s="176">
        <v>79140</v>
      </c>
      <c r="E13" s="177"/>
      <c r="F13" s="178">
        <v>88827</v>
      </c>
      <c r="G13" s="179"/>
      <c r="H13" s="165"/>
    </row>
    <row r="14" spans="1:8" x14ac:dyDescent="0.15">
      <c r="A14" s="166"/>
      <c r="B14" s="167"/>
      <c r="C14" s="168"/>
      <c r="D14" s="169">
        <v>43010</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2.92</v>
      </c>
      <c r="C19" s="180">
        <f>ROUND(VALUE(SUBSTITUTE(実質収支比率等に係る経年分析!G$48,"▲","-")),2)</f>
        <v>3.28</v>
      </c>
      <c r="D19" s="180">
        <f>ROUND(VALUE(SUBSTITUTE(実質収支比率等に係る経年分析!H$48,"▲","-")),2)</f>
        <v>2.35</v>
      </c>
      <c r="E19" s="180">
        <f>ROUND(VALUE(SUBSTITUTE(実質収支比率等に係る経年分析!I$48,"▲","-")),2)</f>
        <v>2.2000000000000002</v>
      </c>
      <c r="F19" s="180">
        <f>ROUND(VALUE(SUBSTITUTE(実質収支比率等に係る経年分析!J$48,"▲","-")),2)</f>
        <v>2.8</v>
      </c>
    </row>
    <row r="20" spans="1:11" x14ac:dyDescent="0.15">
      <c r="A20" s="180" t="s">
        <v>54</v>
      </c>
      <c r="B20" s="180">
        <f>ROUND(VALUE(SUBSTITUTE(実質収支比率等に係る経年分析!F$47,"▲","-")),2)</f>
        <v>27.19</v>
      </c>
      <c r="C20" s="180">
        <f>ROUND(VALUE(SUBSTITUTE(実質収支比率等に係る経年分析!G$47,"▲","-")),2)</f>
        <v>25.26</v>
      </c>
      <c r="D20" s="180">
        <f>ROUND(VALUE(SUBSTITUTE(実質収支比率等に係る経年分析!H$47,"▲","-")),2)</f>
        <v>21.54</v>
      </c>
      <c r="E20" s="180">
        <f>ROUND(VALUE(SUBSTITUTE(実質収支比率等に係る経年分析!I$47,"▲","-")),2)</f>
        <v>22.92</v>
      </c>
      <c r="F20" s="180">
        <f>ROUND(VALUE(SUBSTITUTE(実質収支比率等に係る経年分析!J$47,"▲","-")),2)</f>
        <v>21.94</v>
      </c>
    </row>
    <row r="21" spans="1:11" x14ac:dyDescent="0.15">
      <c r="A21" s="180" t="s">
        <v>55</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-4.6900000000000004</v>
      </c>
      <c r="E21" s="180">
        <f>IF(ISNUMBER(VALUE(SUBSTITUTE(実質収支比率等に係る経年分析!I$49,"▲","-"))),ROUND(VALUE(SUBSTITUTE(実質収支比率等に係る経年分析!I$49,"▲","-")),2),NA())</f>
        <v>1.85</v>
      </c>
      <c r="F21" s="180">
        <f>IF(ISNUMBER(VALUE(SUBSTITUTE(実質収支比率等に係る経年分析!J$49,"▲","-"))),ROUND(VALUE(SUBSTITUTE(実質収支比率等に係る経年分析!J$49,"▲","-")),2),NA())</f>
        <v>0.42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1.1200000000000001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鹿角市後期高齢者医療特別会計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鹿角市下水道事業会計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鹿角市介護保険事業特別会計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鹿角市国民健康保険事業特別会計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v>
      </c>
    </row>
    <row r="36" spans="1:16" x14ac:dyDescent="0.15">
      <c r="A36" s="181" t="str">
        <f>IF(連結実質赤字比率に係る赤字・黒字の構成分析!C$34="",NA(),連結実質赤字比率に係る赤字・黒字の構成分析!C$34)</f>
        <v>鹿角市上水道事業会計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1593</v>
      </c>
      <c r="E42" s="182"/>
      <c r="F42" s="182"/>
      <c r="G42" s="182">
        <f>'実質公債費比率（分子）の構造'!L$52</f>
        <v>1529</v>
      </c>
      <c r="H42" s="182"/>
      <c r="I42" s="182"/>
      <c r="J42" s="182">
        <f>'実質公債費比率（分子）の構造'!M$52</f>
        <v>1530</v>
      </c>
      <c r="K42" s="182"/>
      <c r="L42" s="182"/>
      <c r="M42" s="182">
        <f>'実質公債費比率（分子）の構造'!N$52</f>
        <v>1695</v>
      </c>
      <c r="N42" s="182"/>
      <c r="O42" s="182"/>
      <c r="P42" s="182">
        <f>'実質公債費比率（分子）の構造'!O$52</f>
        <v>1731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179</v>
      </c>
      <c r="C45" s="182"/>
      <c r="D45" s="182"/>
      <c r="E45" s="182">
        <f>'実質公債費比率（分子）の構造'!L$49</f>
        <v>63</v>
      </c>
      <c r="F45" s="182"/>
      <c r="G45" s="182"/>
      <c r="H45" s="182">
        <f>'実質公債費比率（分子）の構造'!M$49</f>
        <v>57</v>
      </c>
      <c r="I45" s="182"/>
      <c r="J45" s="182"/>
      <c r="K45" s="182">
        <f>'実質公債費比率（分子）の構造'!N$49</f>
        <v>86</v>
      </c>
      <c r="L45" s="182"/>
      <c r="M45" s="182"/>
      <c r="N45" s="182">
        <f>'実質公債費比率（分子）の構造'!O$49</f>
        <v>104</v>
      </c>
      <c r="O45" s="182"/>
      <c r="P45" s="182"/>
    </row>
    <row r="46" spans="1:16" x14ac:dyDescent="0.15">
      <c r="A46" s="182" t="s">
        <v>66</v>
      </c>
      <c r="B46" s="182">
        <f>'実質公債費比率（分子）の構造'!K$48</f>
        <v>350</v>
      </c>
      <c r="C46" s="182"/>
      <c r="D46" s="182"/>
      <c r="E46" s="182">
        <f>'実質公債費比率（分子）の構造'!L$48</f>
        <v>436</v>
      </c>
      <c r="F46" s="182"/>
      <c r="G46" s="182"/>
      <c r="H46" s="182">
        <f>'実質公債費比率（分子）の構造'!M$48</f>
        <v>447</v>
      </c>
      <c r="I46" s="182"/>
      <c r="J46" s="182"/>
      <c r="K46" s="182">
        <f>'実質公債費比率（分子）の構造'!N$48</f>
        <v>461</v>
      </c>
      <c r="L46" s="182"/>
      <c r="M46" s="182"/>
      <c r="N46" s="182">
        <f>'実質公債費比率（分子）の構造'!O$48</f>
        <v>447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1779</v>
      </c>
      <c r="C49" s="182"/>
      <c r="D49" s="182"/>
      <c r="E49" s="182">
        <f>'実質公債費比率（分子）の構造'!L$45</f>
        <v>1761</v>
      </c>
      <c r="F49" s="182"/>
      <c r="G49" s="182"/>
      <c r="H49" s="182">
        <f>'実質公債費比率（分子）の構造'!M$45</f>
        <v>1741</v>
      </c>
      <c r="I49" s="182"/>
      <c r="J49" s="182"/>
      <c r="K49" s="182">
        <f>'実質公債費比率（分子）の構造'!N$45</f>
        <v>1945</v>
      </c>
      <c r="L49" s="182"/>
      <c r="M49" s="182"/>
      <c r="N49" s="182">
        <f>'実質公債費比率（分子）の構造'!O$45</f>
        <v>1979</v>
      </c>
      <c r="O49" s="182"/>
      <c r="P49" s="182"/>
    </row>
    <row r="50" spans="1:16" x14ac:dyDescent="0.15">
      <c r="A50" s="182" t="s">
        <v>70</v>
      </c>
      <c r="B50" s="182" t="e">
        <f>NA()</f>
        <v>#N/A</v>
      </c>
      <c r="C50" s="182">
        <f>IF(ISNUMBER('実質公債費比率（分子）の構造'!K$53),'実質公債費比率（分子）の構造'!K$53,NA())</f>
        <v>717</v>
      </c>
      <c r="D50" s="182" t="e">
        <f>NA()</f>
        <v>#N/A</v>
      </c>
      <c r="E50" s="182" t="e">
        <f>NA()</f>
        <v>#N/A</v>
      </c>
      <c r="F50" s="182">
        <f>IF(ISNUMBER('実質公債費比率（分子）の構造'!L$53),'実質公債費比率（分子）の構造'!L$53,NA())</f>
        <v>732</v>
      </c>
      <c r="G50" s="182" t="e">
        <f>NA()</f>
        <v>#N/A</v>
      </c>
      <c r="H50" s="182" t="e">
        <f>NA()</f>
        <v>#N/A</v>
      </c>
      <c r="I50" s="182">
        <f>IF(ISNUMBER('実質公債費比率（分子）の構造'!M$53),'実質公債費比率（分子）の構造'!M$53,NA())</f>
        <v>715</v>
      </c>
      <c r="J50" s="182" t="e">
        <f>NA()</f>
        <v>#N/A</v>
      </c>
      <c r="K50" s="182" t="e">
        <f>NA()</f>
        <v>#N/A</v>
      </c>
      <c r="L50" s="182">
        <f>IF(ISNUMBER('実質公債費比率（分子）の構造'!N$53),'実質公債費比率（分子）の構造'!N$53,NA())</f>
        <v>797</v>
      </c>
      <c r="M50" s="182" t="e">
        <f>NA()</f>
        <v>#N/A</v>
      </c>
      <c r="N50" s="182" t="e">
        <f>NA()</f>
        <v>#N/A</v>
      </c>
      <c r="O50" s="182">
        <f>IF(ISNUMBER('実質公債費比率（分子）の構造'!O$53),'実質公債費比率（分子）の構造'!O$53,NA())</f>
        <v>799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18521</v>
      </c>
      <c r="E56" s="181"/>
      <c r="F56" s="181"/>
      <c r="G56" s="181">
        <f>'将来負担比率（分子）の構造'!J$52</f>
        <v>18814</v>
      </c>
      <c r="H56" s="181"/>
      <c r="I56" s="181"/>
      <c r="J56" s="181">
        <f>'将来負担比率（分子）の構造'!K$52</f>
        <v>18875</v>
      </c>
      <c r="K56" s="181"/>
      <c r="L56" s="181"/>
      <c r="M56" s="181">
        <f>'将来負担比率（分子）の構造'!L$52</f>
        <v>18609</v>
      </c>
      <c r="N56" s="181"/>
      <c r="O56" s="181"/>
      <c r="P56" s="181">
        <f>'将来負担比率（分子）の構造'!M$52</f>
        <v>18810</v>
      </c>
    </row>
    <row r="57" spans="1:16" x14ac:dyDescent="0.15">
      <c r="A57" s="181" t="s">
        <v>41</v>
      </c>
      <c r="B57" s="181"/>
      <c r="C57" s="181"/>
      <c r="D57" s="181">
        <f>'将来負担比率（分子）の構造'!I$51</f>
        <v>785</v>
      </c>
      <c r="E57" s="181"/>
      <c r="F57" s="181"/>
      <c r="G57" s="181">
        <f>'将来負担比率（分子）の構造'!J$51</f>
        <v>696</v>
      </c>
      <c r="H57" s="181"/>
      <c r="I57" s="181"/>
      <c r="J57" s="181">
        <f>'将来負担比率（分子）の構造'!K$51</f>
        <v>638</v>
      </c>
      <c r="K57" s="181"/>
      <c r="L57" s="181"/>
      <c r="M57" s="181">
        <f>'将来負担比率（分子）の構造'!L$51</f>
        <v>594</v>
      </c>
      <c r="N57" s="181"/>
      <c r="O57" s="181"/>
      <c r="P57" s="181">
        <f>'将来負担比率（分子）の構造'!M$51</f>
        <v>625</v>
      </c>
    </row>
    <row r="58" spans="1:16" x14ac:dyDescent="0.15">
      <c r="A58" s="181" t="s">
        <v>40</v>
      </c>
      <c r="B58" s="181"/>
      <c r="C58" s="181"/>
      <c r="D58" s="181">
        <f>'将来負担比率（分子）の構造'!I$50</f>
        <v>6925</v>
      </c>
      <c r="E58" s="181"/>
      <c r="F58" s="181"/>
      <c r="G58" s="181">
        <f>'将来負担比率（分子）の構造'!J$50</f>
        <v>6531</v>
      </c>
      <c r="H58" s="181"/>
      <c r="I58" s="181"/>
      <c r="J58" s="181">
        <f>'将来負担比率（分子）の構造'!K$50</f>
        <v>6357</v>
      </c>
      <c r="K58" s="181"/>
      <c r="L58" s="181"/>
      <c r="M58" s="181">
        <f>'将来負担比率（分子）の構造'!L$50</f>
        <v>6126</v>
      </c>
      <c r="N58" s="181"/>
      <c r="O58" s="181"/>
      <c r="P58" s="181">
        <f>'将来負担比率（分子）の構造'!M$50</f>
        <v>5698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1866</v>
      </c>
      <c r="C62" s="181"/>
      <c r="D62" s="181"/>
      <c r="E62" s="181">
        <f>'将来負担比率（分子）の構造'!J$45</f>
        <v>1772</v>
      </c>
      <c r="F62" s="181"/>
      <c r="G62" s="181"/>
      <c r="H62" s="181">
        <f>'将来負担比率（分子）の構造'!K$45</f>
        <v>1654</v>
      </c>
      <c r="I62" s="181"/>
      <c r="J62" s="181"/>
      <c r="K62" s="181">
        <f>'将来負担比率（分子）の構造'!L$45</f>
        <v>1549</v>
      </c>
      <c r="L62" s="181"/>
      <c r="M62" s="181"/>
      <c r="N62" s="181">
        <f>'将来負担比率（分子）の構造'!M$45</f>
        <v>1473</v>
      </c>
      <c r="O62" s="181"/>
      <c r="P62" s="181"/>
    </row>
    <row r="63" spans="1:16" x14ac:dyDescent="0.15">
      <c r="A63" s="181" t="s">
        <v>33</v>
      </c>
      <c r="B63" s="181">
        <f>'将来負担比率（分子）の構造'!I$44</f>
        <v>2099</v>
      </c>
      <c r="C63" s="181"/>
      <c r="D63" s="181"/>
      <c r="E63" s="181">
        <f>'将来負担比率（分子）の構造'!J$44</f>
        <v>2054</v>
      </c>
      <c r="F63" s="181"/>
      <c r="G63" s="181"/>
      <c r="H63" s="181">
        <f>'将来負担比率（分子）の構造'!K$44</f>
        <v>2019</v>
      </c>
      <c r="I63" s="181"/>
      <c r="J63" s="181"/>
      <c r="K63" s="181">
        <f>'将来負担比率（分子）の構造'!L$44</f>
        <v>2008</v>
      </c>
      <c r="L63" s="181"/>
      <c r="M63" s="181"/>
      <c r="N63" s="181">
        <f>'将来負担比率（分子）の構造'!M$44</f>
        <v>2345</v>
      </c>
      <c r="O63" s="181"/>
      <c r="P63" s="181"/>
    </row>
    <row r="64" spans="1:16" x14ac:dyDescent="0.15">
      <c r="A64" s="181" t="s">
        <v>32</v>
      </c>
      <c r="B64" s="181">
        <f>'将来負担比率（分子）の構造'!I$43</f>
        <v>6612</v>
      </c>
      <c r="C64" s="181"/>
      <c r="D64" s="181"/>
      <c r="E64" s="181">
        <f>'将来負担比率（分子）の構造'!J$43</f>
        <v>6691</v>
      </c>
      <c r="F64" s="181"/>
      <c r="G64" s="181"/>
      <c r="H64" s="181">
        <f>'将来負担比率（分子）の構造'!K$43</f>
        <v>6951</v>
      </c>
      <c r="I64" s="181"/>
      <c r="J64" s="181"/>
      <c r="K64" s="181">
        <f>'将来負担比率（分子）の構造'!L$43</f>
        <v>7164</v>
      </c>
      <c r="L64" s="181"/>
      <c r="M64" s="181"/>
      <c r="N64" s="181">
        <f>'将来負担比率（分子）の構造'!M$43</f>
        <v>7169</v>
      </c>
      <c r="O64" s="181"/>
      <c r="P64" s="181"/>
    </row>
    <row r="65" spans="1:16" x14ac:dyDescent="0.15">
      <c r="A65" s="181" t="s">
        <v>31</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18565</v>
      </c>
      <c r="C66" s="181"/>
      <c r="D66" s="181"/>
      <c r="E66" s="181">
        <f>'将来負担比率（分子）の構造'!J$41</f>
        <v>18970</v>
      </c>
      <c r="F66" s="181"/>
      <c r="G66" s="181"/>
      <c r="H66" s="181">
        <f>'将来負担比率（分子）の構造'!K$41</f>
        <v>19188</v>
      </c>
      <c r="I66" s="181"/>
      <c r="J66" s="181"/>
      <c r="K66" s="181">
        <f>'将来負担比率（分子）の構造'!L$41</f>
        <v>18934</v>
      </c>
      <c r="L66" s="181"/>
      <c r="M66" s="181"/>
      <c r="N66" s="181">
        <f>'将来負担比率（分子）の構造'!M$41</f>
        <v>19013</v>
      </c>
      <c r="O66" s="181"/>
      <c r="P66" s="181"/>
    </row>
    <row r="67" spans="1:16" x14ac:dyDescent="0.15">
      <c r="A67" s="181" t="s">
        <v>74</v>
      </c>
      <c r="B67" s="181" t="e">
        <f>NA()</f>
        <v>#N/A</v>
      </c>
      <c r="C67" s="181">
        <f>IF(ISNUMBER('将来負担比率（分子）の構造'!I$53), IF('将来負担比率（分子）の構造'!I$53 &lt; 0, 0, '将来負担比率（分子）の構造'!I$53), NA())</f>
        <v>2913</v>
      </c>
      <c r="D67" s="181" t="e">
        <f>NA()</f>
        <v>#N/A</v>
      </c>
      <c r="E67" s="181" t="e">
        <f>NA()</f>
        <v>#N/A</v>
      </c>
      <c r="F67" s="181">
        <f>IF(ISNUMBER('将来負担比率（分子）の構造'!J$53), IF('将来負担比率（分子）の構造'!J$53 &lt; 0, 0, '将来負担比率（分子）の構造'!J$53), NA())</f>
        <v>3445</v>
      </c>
      <c r="G67" s="181" t="e">
        <f>NA()</f>
        <v>#N/A</v>
      </c>
      <c r="H67" s="181" t="e">
        <f>NA()</f>
        <v>#N/A</v>
      </c>
      <c r="I67" s="181">
        <f>IF(ISNUMBER('将来負担比率（分子）の構造'!K$53), IF('将来負担比率（分子）の構造'!K$53 &lt; 0, 0, '将来負担比率（分子）の構造'!K$53), NA())</f>
        <v>3942</v>
      </c>
      <c r="J67" s="181" t="e">
        <f>NA()</f>
        <v>#N/A</v>
      </c>
      <c r="K67" s="181" t="e">
        <f>NA()</f>
        <v>#N/A</v>
      </c>
      <c r="L67" s="181">
        <f>IF(ISNUMBER('将来負担比率（分子）の構造'!L$53), IF('将来負担比率（分子）の構造'!L$53 &lt; 0, 0, '将来負担比率（分子）の構造'!L$53), NA())</f>
        <v>4326</v>
      </c>
      <c r="M67" s="181" t="e">
        <f>NA()</f>
        <v>#N/A</v>
      </c>
      <c r="N67" s="181" t="e">
        <f>NA()</f>
        <v>#N/A</v>
      </c>
      <c r="O67" s="181">
        <f>IF(ISNUMBER('将来負担比率（分子）の構造'!M$53), IF('将来負担比率（分子）の構造'!M$53 &lt; 0, 0, '将来負担比率（分子）の構造'!M$53), NA())</f>
        <v>4867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2230</v>
      </c>
      <c r="C72" s="185">
        <f>基金残高に係る経年分析!G55</f>
        <v>2437</v>
      </c>
      <c r="D72" s="185">
        <f>基金残高に係る経年分析!H55</f>
        <v>2408</v>
      </c>
    </row>
    <row r="73" spans="1:16" x14ac:dyDescent="0.15">
      <c r="A73" s="184" t="s">
        <v>77</v>
      </c>
      <c r="B73" s="185">
        <f>基金残高に係る経年分析!F56</f>
        <v>152</v>
      </c>
      <c r="C73" s="185">
        <f>基金残高に係る経年分析!G56</f>
        <v>152</v>
      </c>
      <c r="D73" s="185">
        <f>基金残高に係る経年分析!H56</f>
        <v>152</v>
      </c>
    </row>
    <row r="74" spans="1:16" x14ac:dyDescent="0.15">
      <c r="A74" s="184" t="s">
        <v>78</v>
      </c>
      <c r="B74" s="185">
        <f>基金残高に係る経年分析!F57</f>
        <v>3185</v>
      </c>
      <c r="C74" s="185">
        <f>基金残高に係る経年分析!G57</f>
        <v>2753</v>
      </c>
      <c r="D74" s="185">
        <f>基金残高に係る経年分析!H57</f>
        <v>2469</v>
      </c>
    </row>
  </sheetData>
  <sheetProtection algorithmName="SHA-512" hashValue="mumvrbNM649017dpcSV6pi1uWlT2R9U/NZlcMrZq+NtEDsxkibagtHkyWve/7NOompy9FZSd1HVOan4fpRQOeg==" saltValue="EJ+FLWbcqN/WuCYiYtoo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3054243</v>
      </c>
      <c r="S5" s="675"/>
      <c r="T5" s="675"/>
      <c r="U5" s="675"/>
      <c r="V5" s="675"/>
      <c r="W5" s="675"/>
      <c r="X5" s="675"/>
      <c r="Y5" s="676"/>
      <c r="Z5" s="677">
        <v>13.1</v>
      </c>
      <c r="AA5" s="677"/>
      <c r="AB5" s="677"/>
      <c r="AC5" s="677"/>
      <c r="AD5" s="678">
        <v>3054243</v>
      </c>
      <c r="AE5" s="678"/>
      <c r="AF5" s="678"/>
      <c r="AG5" s="678"/>
      <c r="AH5" s="678"/>
      <c r="AI5" s="678"/>
      <c r="AJ5" s="678"/>
      <c r="AK5" s="678"/>
      <c r="AL5" s="679">
        <v>28.6</v>
      </c>
      <c r="AM5" s="680"/>
      <c r="AN5" s="680"/>
      <c r="AO5" s="681"/>
      <c r="AP5" s="671" t="s">
        <v>225</v>
      </c>
      <c r="AQ5" s="672"/>
      <c r="AR5" s="672"/>
      <c r="AS5" s="672"/>
      <c r="AT5" s="672"/>
      <c r="AU5" s="672"/>
      <c r="AV5" s="672"/>
      <c r="AW5" s="672"/>
      <c r="AX5" s="672"/>
      <c r="AY5" s="672"/>
      <c r="AZ5" s="672"/>
      <c r="BA5" s="672"/>
      <c r="BB5" s="672"/>
      <c r="BC5" s="672"/>
      <c r="BD5" s="672"/>
      <c r="BE5" s="672"/>
      <c r="BF5" s="673"/>
      <c r="BG5" s="685">
        <v>3032650</v>
      </c>
      <c r="BH5" s="686"/>
      <c r="BI5" s="686"/>
      <c r="BJ5" s="686"/>
      <c r="BK5" s="686"/>
      <c r="BL5" s="686"/>
      <c r="BM5" s="686"/>
      <c r="BN5" s="687"/>
      <c r="BO5" s="688">
        <v>99.3</v>
      </c>
      <c r="BP5" s="688"/>
      <c r="BQ5" s="688"/>
      <c r="BR5" s="688"/>
      <c r="BS5" s="689">
        <v>36946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276874</v>
      </c>
      <c r="S6" s="686"/>
      <c r="T6" s="686"/>
      <c r="U6" s="686"/>
      <c r="V6" s="686"/>
      <c r="W6" s="686"/>
      <c r="X6" s="686"/>
      <c r="Y6" s="687"/>
      <c r="Z6" s="688">
        <v>1.2</v>
      </c>
      <c r="AA6" s="688"/>
      <c r="AB6" s="688"/>
      <c r="AC6" s="688"/>
      <c r="AD6" s="689">
        <v>276874</v>
      </c>
      <c r="AE6" s="689"/>
      <c r="AF6" s="689"/>
      <c r="AG6" s="689"/>
      <c r="AH6" s="689"/>
      <c r="AI6" s="689"/>
      <c r="AJ6" s="689"/>
      <c r="AK6" s="689"/>
      <c r="AL6" s="690">
        <v>2.6</v>
      </c>
      <c r="AM6" s="691"/>
      <c r="AN6" s="691"/>
      <c r="AO6" s="692"/>
      <c r="AP6" s="682" t="s">
        <v>230</v>
      </c>
      <c r="AQ6" s="683"/>
      <c r="AR6" s="683"/>
      <c r="AS6" s="683"/>
      <c r="AT6" s="683"/>
      <c r="AU6" s="683"/>
      <c r="AV6" s="683"/>
      <c r="AW6" s="683"/>
      <c r="AX6" s="683"/>
      <c r="AY6" s="683"/>
      <c r="AZ6" s="683"/>
      <c r="BA6" s="683"/>
      <c r="BB6" s="683"/>
      <c r="BC6" s="683"/>
      <c r="BD6" s="683"/>
      <c r="BE6" s="683"/>
      <c r="BF6" s="684"/>
      <c r="BG6" s="685">
        <v>3032650</v>
      </c>
      <c r="BH6" s="686"/>
      <c r="BI6" s="686"/>
      <c r="BJ6" s="686"/>
      <c r="BK6" s="686"/>
      <c r="BL6" s="686"/>
      <c r="BM6" s="686"/>
      <c r="BN6" s="687"/>
      <c r="BO6" s="688">
        <v>99.3</v>
      </c>
      <c r="BP6" s="688"/>
      <c r="BQ6" s="688"/>
      <c r="BR6" s="688"/>
      <c r="BS6" s="689">
        <v>36946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163486</v>
      </c>
      <c r="CS6" s="686"/>
      <c r="CT6" s="686"/>
      <c r="CU6" s="686"/>
      <c r="CV6" s="686"/>
      <c r="CW6" s="686"/>
      <c r="CX6" s="686"/>
      <c r="CY6" s="687"/>
      <c r="CZ6" s="679">
        <v>0.7</v>
      </c>
      <c r="DA6" s="680"/>
      <c r="DB6" s="680"/>
      <c r="DC6" s="699"/>
      <c r="DD6" s="694" t="s">
        <v>232</v>
      </c>
      <c r="DE6" s="686"/>
      <c r="DF6" s="686"/>
      <c r="DG6" s="686"/>
      <c r="DH6" s="686"/>
      <c r="DI6" s="686"/>
      <c r="DJ6" s="686"/>
      <c r="DK6" s="686"/>
      <c r="DL6" s="686"/>
      <c r="DM6" s="686"/>
      <c r="DN6" s="686"/>
      <c r="DO6" s="686"/>
      <c r="DP6" s="687"/>
      <c r="DQ6" s="694">
        <v>163486</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2060</v>
      </c>
      <c r="S7" s="686"/>
      <c r="T7" s="686"/>
      <c r="U7" s="686"/>
      <c r="V7" s="686"/>
      <c r="W7" s="686"/>
      <c r="X7" s="686"/>
      <c r="Y7" s="687"/>
      <c r="Z7" s="688">
        <v>0</v>
      </c>
      <c r="AA7" s="688"/>
      <c r="AB7" s="688"/>
      <c r="AC7" s="688"/>
      <c r="AD7" s="689">
        <v>2060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1173773</v>
      </c>
      <c r="BH7" s="686"/>
      <c r="BI7" s="686"/>
      <c r="BJ7" s="686"/>
      <c r="BK7" s="686"/>
      <c r="BL7" s="686"/>
      <c r="BM7" s="686"/>
      <c r="BN7" s="687"/>
      <c r="BO7" s="688">
        <v>38.4</v>
      </c>
      <c r="BP7" s="688"/>
      <c r="BQ7" s="688"/>
      <c r="BR7" s="688"/>
      <c r="BS7" s="689">
        <v>36946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5434719</v>
      </c>
      <c r="CS7" s="686"/>
      <c r="CT7" s="686"/>
      <c r="CU7" s="686"/>
      <c r="CV7" s="686"/>
      <c r="CW7" s="686"/>
      <c r="CX7" s="686"/>
      <c r="CY7" s="687"/>
      <c r="CZ7" s="688">
        <v>23.8</v>
      </c>
      <c r="DA7" s="688"/>
      <c r="DB7" s="688"/>
      <c r="DC7" s="688"/>
      <c r="DD7" s="694">
        <v>75162</v>
      </c>
      <c r="DE7" s="686"/>
      <c r="DF7" s="686"/>
      <c r="DG7" s="686"/>
      <c r="DH7" s="686"/>
      <c r="DI7" s="686"/>
      <c r="DJ7" s="686"/>
      <c r="DK7" s="686"/>
      <c r="DL7" s="686"/>
      <c r="DM7" s="686"/>
      <c r="DN7" s="686"/>
      <c r="DO7" s="686"/>
      <c r="DP7" s="687"/>
      <c r="DQ7" s="694">
        <v>1924877</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4959</v>
      </c>
      <c r="S8" s="686"/>
      <c r="T8" s="686"/>
      <c r="U8" s="686"/>
      <c r="V8" s="686"/>
      <c r="W8" s="686"/>
      <c r="X8" s="686"/>
      <c r="Y8" s="687"/>
      <c r="Z8" s="688">
        <v>0</v>
      </c>
      <c r="AA8" s="688"/>
      <c r="AB8" s="688"/>
      <c r="AC8" s="688"/>
      <c r="AD8" s="689">
        <v>4959</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52967</v>
      </c>
      <c r="BH8" s="686"/>
      <c r="BI8" s="686"/>
      <c r="BJ8" s="686"/>
      <c r="BK8" s="686"/>
      <c r="BL8" s="686"/>
      <c r="BM8" s="686"/>
      <c r="BN8" s="687"/>
      <c r="BO8" s="688">
        <v>1.7</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5795340</v>
      </c>
      <c r="CS8" s="686"/>
      <c r="CT8" s="686"/>
      <c r="CU8" s="686"/>
      <c r="CV8" s="686"/>
      <c r="CW8" s="686"/>
      <c r="CX8" s="686"/>
      <c r="CY8" s="687"/>
      <c r="CZ8" s="688">
        <v>25.4</v>
      </c>
      <c r="DA8" s="688"/>
      <c r="DB8" s="688"/>
      <c r="DC8" s="688"/>
      <c r="DD8" s="694">
        <v>33699</v>
      </c>
      <c r="DE8" s="686"/>
      <c r="DF8" s="686"/>
      <c r="DG8" s="686"/>
      <c r="DH8" s="686"/>
      <c r="DI8" s="686"/>
      <c r="DJ8" s="686"/>
      <c r="DK8" s="686"/>
      <c r="DL8" s="686"/>
      <c r="DM8" s="686"/>
      <c r="DN8" s="686"/>
      <c r="DO8" s="686"/>
      <c r="DP8" s="687"/>
      <c r="DQ8" s="694">
        <v>3321879</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6715</v>
      </c>
      <c r="S9" s="686"/>
      <c r="T9" s="686"/>
      <c r="U9" s="686"/>
      <c r="V9" s="686"/>
      <c r="W9" s="686"/>
      <c r="X9" s="686"/>
      <c r="Y9" s="687"/>
      <c r="Z9" s="688">
        <v>0</v>
      </c>
      <c r="AA9" s="688"/>
      <c r="AB9" s="688"/>
      <c r="AC9" s="688"/>
      <c r="AD9" s="689">
        <v>6715</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938372</v>
      </c>
      <c r="BH9" s="686"/>
      <c r="BI9" s="686"/>
      <c r="BJ9" s="686"/>
      <c r="BK9" s="686"/>
      <c r="BL9" s="686"/>
      <c r="BM9" s="686"/>
      <c r="BN9" s="687"/>
      <c r="BO9" s="688">
        <v>30.7</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1006176</v>
      </c>
      <c r="CS9" s="686"/>
      <c r="CT9" s="686"/>
      <c r="CU9" s="686"/>
      <c r="CV9" s="686"/>
      <c r="CW9" s="686"/>
      <c r="CX9" s="686"/>
      <c r="CY9" s="687"/>
      <c r="CZ9" s="688">
        <v>4.4000000000000004</v>
      </c>
      <c r="DA9" s="688"/>
      <c r="DB9" s="688"/>
      <c r="DC9" s="688"/>
      <c r="DD9" s="694">
        <v>37429</v>
      </c>
      <c r="DE9" s="686"/>
      <c r="DF9" s="686"/>
      <c r="DG9" s="686"/>
      <c r="DH9" s="686"/>
      <c r="DI9" s="686"/>
      <c r="DJ9" s="686"/>
      <c r="DK9" s="686"/>
      <c r="DL9" s="686"/>
      <c r="DM9" s="686"/>
      <c r="DN9" s="686"/>
      <c r="DO9" s="686"/>
      <c r="DP9" s="687"/>
      <c r="DQ9" s="694">
        <v>882304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128</v>
      </c>
      <c r="AA10" s="688"/>
      <c r="AB10" s="688"/>
      <c r="AC10" s="688"/>
      <c r="AD10" s="689" t="s">
        <v>232</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84407</v>
      </c>
      <c r="BH10" s="686"/>
      <c r="BI10" s="686"/>
      <c r="BJ10" s="686"/>
      <c r="BK10" s="686"/>
      <c r="BL10" s="686"/>
      <c r="BM10" s="686"/>
      <c r="BN10" s="687"/>
      <c r="BO10" s="688">
        <v>2.8</v>
      </c>
      <c r="BP10" s="688"/>
      <c r="BQ10" s="688"/>
      <c r="BR10" s="688"/>
      <c r="BS10" s="694">
        <v>14004</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21273</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20263</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698491</v>
      </c>
      <c r="S11" s="686"/>
      <c r="T11" s="686"/>
      <c r="U11" s="686"/>
      <c r="V11" s="686"/>
      <c r="W11" s="686"/>
      <c r="X11" s="686"/>
      <c r="Y11" s="687"/>
      <c r="Z11" s="690">
        <v>3</v>
      </c>
      <c r="AA11" s="691"/>
      <c r="AB11" s="691"/>
      <c r="AC11" s="703"/>
      <c r="AD11" s="694">
        <v>698491</v>
      </c>
      <c r="AE11" s="686"/>
      <c r="AF11" s="686"/>
      <c r="AG11" s="686"/>
      <c r="AH11" s="686"/>
      <c r="AI11" s="686"/>
      <c r="AJ11" s="686"/>
      <c r="AK11" s="687"/>
      <c r="AL11" s="690">
        <v>6.6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98027</v>
      </c>
      <c r="BH11" s="686"/>
      <c r="BI11" s="686"/>
      <c r="BJ11" s="686"/>
      <c r="BK11" s="686"/>
      <c r="BL11" s="686"/>
      <c r="BM11" s="686"/>
      <c r="BN11" s="687"/>
      <c r="BO11" s="688">
        <v>3.2</v>
      </c>
      <c r="BP11" s="688"/>
      <c r="BQ11" s="688"/>
      <c r="BR11" s="688"/>
      <c r="BS11" s="694">
        <v>22942</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744110</v>
      </c>
      <c r="CS11" s="686"/>
      <c r="CT11" s="686"/>
      <c r="CU11" s="686"/>
      <c r="CV11" s="686"/>
      <c r="CW11" s="686"/>
      <c r="CX11" s="686"/>
      <c r="CY11" s="687"/>
      <c r="CZ11" s="688">
        <v>3.3</v>
      </c>
      <c r="DA11" s="688"/>
      <c r="DB11" s="688"/>
      <c r="DC11" s="688"/>
      <c r="DD11" s="694">
        <v>179707</v>
      </c>
      <c r="DE11" s="686"/>
      <c r="DF11" s="686"/>
      <c r="DG11" s="686"/>
      <c r="DH11" s="686"/>
      <c r="DI11" s="686"/>
      <c r="DJ11" s="686"/>
      <c r="DK11" s="686"/>
      <c r="DL11" s="686"/>
      <c r="DM11" s="686"/>
      <c r="DN11" s="686"/>
      <c r="DO11" s="686"/>
      <c r="DP11" s="687"/>
      <c r="DQ11" s="694">
        <v>345784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1520756</v>
      </c>
      <c r="BH12" s="686"/>
      <c r="BI12" s="686"/>
      <c r="BJ12" s="686"/>
      <c r="BK12" s="686"/>
      <c r="BL12" s="686"/>
      <c r="BM12" s="686"/>
      <c r="BN12" s="687"/>
      <c r="BO12" s="688">
        <v>49.8</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2131565</v>
      </c>
      <c r="CS12" s="686"/>
      <c r="CT12" s="686"/>
      <c r="CU12" s="686"/>
      <c r="CV12" s="686"/>
      <c r="CW12" s="686"/>
      <c r="CX12" s="686"/>
      <c r="CY12" s="687"/>
      <c r="CZ12" s="688">
        <v>9.3000000000000007</v>
      </c>
      <c r="DA12" s="688"/>
      <c r="DB12" s="688"/>
      <c r="DC12" s="688"/>
      <c r="DD12" s="694">
        <v>927305</v>
      </c>
      <c r="DE12" s="686"/>
      <c r="DF12" s="686"/>
      <c r="DG12" s="686"/>
      <c r="DH12" s="686"/>
      <c r="DI12" s="686"/>
      <c r="DJ12" s="686"/>
      <c r="DK12" s="686"/>
      <c r="DL12" s="686"/>
      <c r="DM12" s="686"/>
      <c r="DN12" s="686"/>
      <c r="DO12" s="686"/>
      <c r="DP12" s="687"/>
      <c r="DQ12" s="694">
        <v>791192</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1468600</v>
      </c>
      <c r="BH13" s="686"/>
      <c r="BI13" s="686"/>
      <c r="BJ13" s="686"/>
      <c r="BK13" s="686"/>
      <c r="BL13" s="686"/>
      <c r="BM13" s="686"/>
      <c r="BN13" s="687"/>
      <c r="BO13" s="688">
        <v>48.1</v>
      </c>
      <c r="BP13" s="688"/>
      <c r="BQ13" s="688"/>
      <c r="BR13" s="688"/>
      <c r="BS13" s="694" t="s">
        <v>137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2213873</v>
      </c>
      <c r="CS13" s="686"/>
      <c r="CT13" s="686"/>
      <c r="CU13" s="686"/>
      <c r="CV13" s="686"/>
      <c r="CW13" s="686"/>
      <c r="CX13" s="686"/>
      <c r="CY13" s="687"/>
      <c r="CZ13" s="688">
        <v>9.6999999999999993</v>
      </c>
      <c r="DA13" s="688"/>
      <c r="DB13" s="688"/>
      <c r="DC13" s="688"/>
      <c r="DD13" s="694">
        <v>832641</v>
      </c>
      <c r="DE13" s="686"/>
      <c r="DF13" s="686"/>
      <c r="DG13" s="686"/>
      <c r="DH13" s="686"/>
      <c r="DI13" s="686"/>
      <c r="DJ13" s="686"/>
      <c r="DK13" s="686"/>
      <c r="DL13" s="686"/>
      <c r="DM13" s="686"/>
      <c r="DN13" s="686"/>
      <c r="DO13" s="686"/>
      <c r="DP13" s="687"/>
      <c r="DQ13" s="694">
        <v>1489545</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232</v>
      </c>
      <c r="AA14" s="688"/>
      <c r="AB14" s="688"/>
      <c r="AC14" s="688"/>
      <c r="AD14" s="689" t="s">
        <v>128</v>
      </c>
      <c r="AE14" s="689"/>
      <c r="AF14" s="689"/>
      <c r="AG14" s="689"/>
      <c r="AH14" s="689"/>
      <c r="AI14" s="689"/>
      <c r="AJ14" s="689"/>
      <c r="AK14" s="689"/>
      <c r="AL14" s="690" t="s">
        <v>128</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121252</v>
      </c>
      <c r="BH14" s="686"/>
      <c r="BI14" s="686"/>
      <c r="BJ14" s="686"/>
      <c r="BK14" s="686"/>
      <c r="BL14" s="686"/>
      <c r="BM14" s="686"/>
      <c r="BN14" s="687"/>
      <c r="BO14" s="688">
        <v>4</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837612</v>
      </c>
      <c r="CS14" s="686"/>
      <c r="CT14" s="686"/>
      <c r="CU14" s="686"/>
      <c r="CV14" s="686"/>
      <c r="CW14" s="686"/>
      <c r="CX14" s="686"/>
      <c r="CY14" s="687"/>
      <c r="CZ14" s="688">
        <v>3.7</v>
      </c>
      <c r="DA14" s="688"/>
      <c r="DB14" s="688"/>
      <c r="DC14" s="688"/>
      <c r="DD14" s="694">
        <v>17288</v>
      </c>
      <c r="DE14" s="686"/>
      <c r="DF14" s="686"/>
      <c r="DG14" s="686"/>
      <c r="DH14" s="686"/>
      <c r="DI14" s="686"/>
      <c r="DJ14" s="686"/>
      <c r="DK14" s="686"/>
      <c r="DL14" s="686"/>
      <c r="DM14" s="686"/>
      <c r="DN14" s="686"/>
      <c r="DO14" s="686"/>
      <c r="DP14" s="687"/>
      <c r="DQ14" s="694">
        <v>820565</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258</v>
      </c>
      <c r="AE15" s="689"/>
      <c r="AF15" s="689"/>
      <c r="AG15" s="689"/>
      <c r="AH15" s="689"/>
      <c r="AI15" s="689"/>
      <c r="AJ15" s="689"/>
      <c r="AK15" s="689"/>
      <c r="AL15" s="690" t="s">
        <v>232</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216869</v>
      </c>
      <c r="BH15" s="686"/>
      <c r="BI15" s="686"/>
      <c r="BJ15" s="686"/>
      <c r="BK15" s="686"/>
      <c r="BL15" s="686"/>
      <c r="BM15" s="686"/>
      <c r="BN15" s="687"/>
      <c r="BO15" s="688">
        <v>7.1</v>
      </c>
      <c r="BP15" s="688"/>
      <c r="BQ15" s="688"/>
      <c r="BR15" s="688"/>
      <c r="BS15" s="694" t="s">
        <v>232</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2452072</v>
      </c>
      <c r="CS15" s="686"/>
      <c r="CT15" s="686"/>
      <c r="CU15" s="686"/>
      <c r="CV15" s="686"/>
      <c r="CW15" s="686"/>
      <c r="CX15" s="686"/>
      <c r="CY15" s="687"/>
      <c r="CZ15" s="688">
        <v>10.7</v>
      </c>
      <c r="DA15" s="688"/>
      <c r="DB15" s="688"/>
      <c r="DC15" s="688"/>
      <c r="DD15" s="694">
        <v>897210</v>
      </c>
      <c r="DE15" s="686"/>
      <c r="DF15" s="686"/>
      <c r="DG15" s="686"/>
      <c r="DH15" s="686"/>
      <c r="DI15" s="686"/>
      <c r="DJ15" s="686"/>
      <c r="DK15" s="686"/>
      <c r="DL15" s="686"/>
      <c r="DM15" s="686"/>
      <c r="DN15" s="686"/>
      <c r="DO15" s="686"/>
      <c r="DP15" s="687"/>
      <c r="DQ15" s="694">
        <v>1199195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12820</v>
      </c>
      <c r="S16" s="686"/>
      <c r="T16" s="686"/>
      <c r="U16" s="686"/>
      <c r="V16" s="686"/>
      <c r="W16" s="686"/>
      <c r="X16" s="686"/>
      <c r="Y16" s="687"/>
      <c r="Z16" s="688">
        <v>0.1</v>
      </c>
      <c r="AA16" s="688"/>
      <c r="AB16" s="688"/>
      <c r="AC16" s="688"/>
      <c r="AD16" s="689">
        <v>12820</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232</v>
      </c>
      <c r="BP16" s="688"/>
      <c r="BQ16" s="688"/>
      <c r="BR16" s="688"/>
      <c r="BS16" s="694" t="s">
        <v>232</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31130</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25220</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15788</v>
      </c>
      <c r="S17" s="686"/>
      <c r="T17" s="686"/>
      <c r="U17" s="686"/>
      <c r="V17" s="686"/>
      <c r="W17" s="686"/>
      <c r="X17" s="686"/>
      <c r="Y17" s="687"/>
      <c r="Z17" s="688">
        <v>0.1</v>
      </c>
      <c r="AA17" s="688"/>
      <c r="AB17" s="688"/>
      <c r="AC17" s="688"/>
      <c r="AD17" s="689">
        <v>15788</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232</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1978793</v>
      </c>
      <c r="CS17" s="686"/>
      <c r="CT17" s="686"/>
      <c r="CU17" s="686"/>
      <c r="CV17" s="686"/>
      <c r="CW17" s="686"/>
      <c r="CX17" s="686"/>
      <c r="CY17" s="687"/>
      <c r="CZ17" s="688">
        <v>8.6999999999999993</v>
      </c>
      <c r="DA17" s="688"/>
      <c r="DB17" s="688"/>
      <c r="DC17" s="688"/>
      <c r="DD17" s="694" t="s">
        <v>128</v>
      </c>
      <c r="DE17" s="686"/>
      <c r="DF17" s="686"/>
      <c r="DG17" s="686"/>
      <c r="DH17" s="686"/>
      <c r="DI17" s="686"/>
      <c r="DJ17" s="686"/>
      <c r="DK17" s="686"/>
      <c r="DL17" s="686"/>
      <c r="DM17" s="686"/>
      <c r="DN17" s="686"/>
      <c r="DO17" s="686"/>
      <c r="DP17" s="687"/>
      <c r="DQ17" s="694">
        <v>1921171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23690</v>
      </c>
      <c r="S18" s="686"/>
      <c r="T18" s="686"/>
      <c r="U18" s="686"/>
      <c r="V18" s="686"/>
      <c r="W18" s="686"/>
      <c r="X18" s="686"/>
      <c r="Y18" s="687"/>
      <c r="Z18" s="688">
        <v>0.1</v>
      </c>
      <c r="AA18" s="688"/>
      <c r="AB18" s="688"/>
      <c r="AC18" s="688"/>
      <c r="AD18" s="689">
        <v>23690</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14506</v>
      </c>
      <c r="S19" s="686"/>
      <c r="T19" s="686"/>
      <c r="U19" s="686"/>
      <c r="V19" s="686"/>
      <c r="W19" s="686"/>
      <c r="X19" s="686"/>
      <c r="Y19" s="687"/>
      <c r="Z19" s="688">
        <v>0.1</v>
      </c>
      <c r="AA19" s="688"/>
      <c r="AB19" s="688"/>
      <c r="AC19" s="688"/>
      <c r="AD19" s="689">
        <v>14506</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21593</v>
      </c>
      <c r="BH19" s="686"/>
      <c r="BI19" s="686"/>
      <c r="BJ19" s="686"/>
      <c r="BK19" s="686"/>
      <c r="BL19" s="686"/>
      <c r="BM19" s="686"/>
      <c r="BN19" s="687"/>
      <c r="BO19" s="688">
        <v>0.7</v>
      </c>
      <c r="BP19" s="688"/>
      <c r="BQ19" s="688"/>
      <c r="BR19" s="688"/>
      <c r="BS19" s="694" t="s">
        <v>137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5383</v>
      </c>
      <c r="S20" s="686"/>
      <c r="T20" s="686"/>
      <c r="U20" s="686"/>
      <c r="V20" s="686"/>
      <c r="W20" s="686"/>
      <c r="X20" s="686"/>
      <c r="Y20" s="687"/>
      <c r="Z20" s="688">
        <v>0</v>
      </c>
      <c r="AA20" s="688"/>
      <c r="AB20" s="688"/>
      <c r="AC20" s="688"/>
      <c r="AD20" s="689">
        <v>5383</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21593</v>
      </c>
      <c r="BH20" s="686"/>
      <c r="BI20" s="686"/>
      <c r="BJ20" s="686"/>
      <c r="BK20" s="686"/>
      <c r="BL20" s="686"/>
      <c r="BM20" s="686"/>
      <c r="BN20" s="687"/>
      <c r="BO20" s="688">
        <v>0.7</v>
      </c>
      <c r="BP20" s="688"/>
      <c r="BQ20" s="688"/>
      <c r="BR20" s="688"/>
      <c r="BS20" s="694" t="s">
        <v>232</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22810149</v>
      </c>
      <c r="CS20" s="686"/>
      <c r="CT20" s="686"/>
      <c r="CU20" s="686"/>
      <c r="CV20" s="686"/>
      <c r="CW20" s="686"/>
      <c r="CX20" s="686"/>
      <c r="CY20" s="687"/>
      <c r="CZ20" s="688">
        <v>100</v>
      </c>
      <c r="DA20" s="688"/>
      <c r="DB20" s="688"/>
      <c r="DC20" s="688"/>
      <c r="DD20" s="694">
        <v>3000441</v>
      </c>
      <c r="DE20" s="686"/>
      <c r="DF20" s="686"/>
      <c r="DG20" s="686"/>
      <c r="DH20" s="686"/>
      <c r="DI20" s="686"/>
      <c r="DJ20" s="686"/>
      <c r="DK20" s="686"/>
      <c r="DL20" s="686"/>
      <c r="DM20" s="686"/>
      <c r="DN20" s="686"/>
      <c r="DO20" s="686"/>
      <c r="DP20" s="687"/>
      <c r="DQ20" s="694">
        <v>12905481</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3801</v>
      </c>
      <c r="S21" s="686"/>
      <c r="T21" s="686"/>
      <c r="U21" s="686"/>
      <c r="V21" s="686"/>
      <c r="W21" s="686"/>
      <c r="X21" s="686"/>
      <c r="Y21" s="687"/>
      <c r="Z21" s="688">
        <v>0</v>
      </c>
      <c r="AA21" s="688"/>
      <c r="AB21" s="688"/>
      <c r="AC21" s="688"/>
      <c r="AD21" s="689">
        <v>3801</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21593</v>
      </c>
      <c r="BH21" s="686"/>
      <c r="BI21" s="686"/>
      <c r="BJ21" s="686"/>
      <c r="BK21" s="686"/>
      <c r="BL21" s="686"/>
      <c r="BM21" s="686"/>
      <c r="BN21" s="687"/>
      <c r="BO21" s="688">
        <v>0.7</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7708718</v>
      </c>
      <c r="S22" s="686"/>
      <c r="T22" s="686"/>
      <c r="U22" s="686"/>
      <c r="V22" s="686"/>
      <c r="W22" s="686"/>
      <c r="X22" s="686"/>
      <c r="Y22" s="687"/>
      <c r="Z22" s="688">
        <v>33.1</v>
      </c>
      <c r="AA22" s="688"/>
      <c r="AB22" s="688"/>
      <c r="AC22" s="688"/>
      <c r="AD22" s="689">
        <v>6530734</v>
      </c>
      <c r="AE22" s="689"/>
      <c r="AF22" s="689"/>
      <c r="AG22" s="689"/>
      <c r="AH22" s="689"/>
      <c r="AI22" s="689"/>
      <c r="AJ22" s="689"/>
      <c r="AK22" s="689"/>
      <c r="AL22" s="690">
        <v>61.3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232</v>
      </c>
      <c r="BP22" s="688"/>
      <c r="BQ22" s="688"/>
      <c r="BR22" s="688"/>
      <c r="BS22" s="694" t="s">
        <v>128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6530734</v>
      </c>
      <c r="S23" s="686"/>
      <c r="T23" s="686"/>
      <c r="U23" s="686"/>
      <c r="V23" s="686"/>
      <c r="W23" s="686"/>
      <c r="X23" s="686"/>
      <c r="Y23" s="687"/>
      <c r="Z23" s="688">
        <v>28.1</v>
      </c>
      <c r="AA23" s="688"/>
      <c r="AB23" s="688"/>
      <c r="AC23" s="688"/>
      <c r="AD23" s="689">
        <v>6530734</v>
      </c>
      <c r="AE23" s="689"/>
      <c r="AF23" s="689"/>
      <c r="AG23" s="689"/>
      <c r="AH23" s="689"/>
      <c r="AI23" s="689"/>
      <c r="AJ23" s="689"/>
      <c r="AK23" s="689"/>
      <c r="AL23" s="690">
        <v>61.3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128</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1177983</v>
      </c>
      <c r="S24" s="686"/>
      <c r="T24" s="686"/>
      <c r="U24" s="686"/>
      <c r="V24" s="686"/>
      <c r="W24" s="686"/>
      <c r="X24" s="686"/>
      <c r="Y24" s="687"/>
      <c r="Z24" s="688">
        <v>5.0999999999999996</v>
      </c>
      <c r="AA24" s="688"/>
      <c r="AB24" s="688"/>
      <c r="AC24" s="688"/>
      <c r="AD24" s="689" t="s">
        <v>128</v>
      </c>
      <c r="AE24" s="689"/>
      <c r="AF24" s="689"/>
      <c r="AG24" s="689"/>
      <c r="AH24" s="689"/>
      <c r="AI24" s="689"/>
      <c r="AJ24" s="689"/>
      <c r="AK24" s="689"/>
      <c r="AL24" s="690" t="s">
        <v>128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7760924</v>
      </c>
      <c r="CS24" s="675"/>
      <c r="CT24" s="675"/>
      <c r="CU24" s="675"/>
      <c r="CV24" s="675"/>
      <c r="CW24" s="675"/>
      <c r="CX24" s="675"/>
      <c r="CY24" s="676"/>
      <c r="CZ24" s="679">
        <v>34</v>
      </c>
      <c r="DA24" s="680"/>
      <c r="DB24" s="680"/>
      <c r="DC24" s="699"/>
      <c r="DD24" s="724">
        <v>5469755</v>
      </c>
      <c r="DE24" s="675"/>
      <c r="DF24" s="675"/>
      <c r="DG24" s="675"/>
      <c r="DH24" s="675"/>
      <c r="DI24" s="675"/>
      <c r="DJ24" s="675"/>
      <c r="DK24" s="676"/>
      <c r="DL24" s="724">
        <v>5257248</v>
      </c>
      <c r="DM24" s="675"/>
      <c r="DN24" s="675"/>
      <c r="DO24" s="675"/>
      <c r="DP24" s="675"/>
      <c r="DQ24" s="675"/>
      <c r="DR24" s="675"/>
      <c r="DS24" s="675"/>
      <c r="DT24" s="675"/>
      <c r="DU24" s="675"/>
      <c r="DV24" s="676"/>
      <c r="DW24" s="679">
        <v>47.5</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v>
      </c>
      <c r="S25" s="686"/>
      <c r="T25" s="686"/>
      <c r="U25" s="686"/>
      <c r="V25" s="686"/>
      <c r="W25" s="686"/>
      <c r="X25" s="686"/>
      <c r="Y25" s="687"/>
      <c r="Z25" s="688">
        <v>0</v>
      </c>
      <c r="AA25" s="688"/>
      <c r="AB25" s="688"/>
      <c r="AC25" s="688"/>
      <c r="AD25" s="689" t="s">
        <v>232</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2200191</v>
      </c>
      <c r="CS25" s="721"/>
      <c r="CT25" s="721"/>
      <c r="CU25" s="721"/>
      <c r="CV25" s="721"/>
      <c r="CW25" s="721"/>
      <c r="CX25" s="721"/>
      <c r="CY25" s="722"/>
      <c r="CZ25" s="690">
        <v>9.6</v>
      </c>
      <c r="DA25" s="719"/>
      <c r="DB25" s="719"/>
      <c r="DC25" s="723"/>
      <c r="DD25" s="694">
        <v>2060934</v>
      </c>
      <c r="DE25" s="721"/>
      <c r="DF25" s="721"/>
      <c r="DG25" s="721"/>
      <c r="DH25" s="721"/>
      <c r="DI25" s="721"/>
      <c r="DJ25" s="721"/>
      <c r="DK25" s="722"/>
      <c r="DL25" s="694">
        <v>2003149</v>
      </c>
      <c r="DM25" s="721"/>
      <c r="DN25" s="721"/>
      <c r="DO25" s="721"/>
      <c r="DP25" s="721"/>
      <c r="DQ25" s="721"/>
      <c r="DR25" s="721"/>
      <c r="DS25" s="721"/>
      <c r="DT25" s="721"/>
      <c r="DU25" s="721"/>
      <c r="DV25" s="722"/>
      <c r="DW25" s="690">
        <v>18.100000000000001</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11804358</v>
      </c>
      <c r="S26" s="686"/>
      <c r="T26" s="686"/>
      <c r="U26" s="686"/>
      <c r="V26" s="686"/>
      <c r="W26" s="686"/>
      <c r="X26" s="686"/>
      <c r="Y26" s="687"/>
      <c r="Z26" s="688">
        <v>50.7</v>
      </c>
      <c r="AA26" s="688"/>
      <c r="AB26" s="688"/>
      <c r="AC26" s="688"/>
      <c r="AD26" s="689">
        <v>10626374</v>
      </c>
      <c r="AE26" s="689"/>
      <c r="AF26" s="689"/>
      <c r="AG26" s="689"/>
      <c r="AH26" s="689"/>
      <c r="AI26" s="689"/>
      <c r="AJ26" s="689"/>
      <c r="AK26" s="689"/>
      <c r="AL26" s="690">
        <v>99.7</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258</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1312772</v>
      </c>
      <c r="CS26" s="686"/>
      <c r="CT26" s="686"/>
      <c r="CU26" s="686"/>
      <c r="CV26" s="686"/>
      <c r="CW26" s="686"/>
      <c r="CX26" s="686"/>
      <c r="CY26" s="687"/>
      <c r="CZ26" s="690">
        <v>5.8</v>
      </c>
      <c r="DA26" s="719"/>
      <c r="DB26" s="719"/>
      <c r="DC26" s="723"/>
      <c r="DD26" s="694">
        <v>1234796</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2151</v>
      </c>
      <c r="S27" s="686"/>
      <c r="T27" s="686"/>
      <c r="U27" s="686"/>
      <c r="V27" s="686"/>
      <c r="W27" s="686"/>
      <c r="X27" s="686"/>
      <c r="Y27" s="687"/>
      <c r="Z27" s="688">
        <v>0</v>
      </c>
      <c r="AA27" s="688"/>
      <c r="AB27" s="688"/>
      <c r="AC27" s="688"/>
      <c r="AD27" s="689">
        <v>2151</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3054243</v>
      </c>
      <c r="BH27" s="686"/>
      <c r="BI27" s="686"/>
      <c r="BJ27" s="686"/>
      <c r="BK27" s="686"/>
      <c r="BL27" s="686"/>
      <c r="BM27" s="686"/>
      <c r="BN27" s="687"/>
      <c r="BO27" s="688">
        <v>100</v>
      </c>
      <c r="BP27" s="688"/>
      <c r="BQ27" s="688"/>
      <c r="BR27" s="688"/>
      <c r="BS27" s="694">
        <v>36946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3582000</v>
      </c>
      <c r="CS27" s="721"/>
      <c r="CT27" s="721"/>
      <c r="CU27" s="721"/>
      <c r="CV27" s="721"/>
      <c r="CW27" s="721"/>
      <c r="CX27" s="721"/>
      <c r="CY27" s="722"/>
      <c r="CZ27" s="690">
        <v>15.7</v>
      </c>
      <c r="DA27" s="719"/>
      <c r="DB27" s="719"/>
      <c r="DC27" s="723"/>
      <c r="DD27" s="694">
        <v>1487710</v>
      </c>
      <c r="DE27" s="721"/>
      <c r="DF27" s="721"/>
      <c r="DG27" s="721"/>
      <c r="DH27" s="721"/>
      <c r="DI27" s="721"/>
      <c r="DJ27" s="721"/>
      <c r="DK27" s="722"/>
      <c r="DL27" s="694">
        <v>1332988</v>
      </c>
      <c r="DM27" s="721"/>
      <c r="DN27" s="721"/>
      <c r="DO27" s="721"/>
      <c r="DP27" s="721"/>
      <c r="DQ27" s="721"/>
      <c r="DR27" s="721"/>
      <c r="DS27" s="721"/>
      <c r="DT27" s="721"/>
      <c r="DU27" s="721"/>
      <c r="DV27" s="722"/>
      <c r="DW27" s="690">
        <v>12</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36644</v>
      </c>
      <c r="S28" s="686"/>
      <c r="T28" s="686"/>
      <c r="U28" s="686"/>
      <c r="V28" s="686"/>
      <c r="W28" s="686"/>
      <c r="X28" s="686"/>
      <c r="Y28" s="687"/>
      <c r="Z28" s="688">
        <v>0.2</v>
      </c>
      <c r="AA28" s="688"/>
      <c r="AB28" s="688"/>
      <c r="AC28" s="688"/>
      <c r="AD28" s="689" t="s">
        <v>137</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1978733</v>
      </c>
      <c r="CS28" s="686"/>
      <c r="CT28" s="686"/>
      <c r="CU28" s="686"/>
      <c r="CV28" s="686"/>
      <c r="CW28" s="686"/>
      <c r="CX28" s="686"/>
      <c r="CY28" s="687"/>
      <c r="CZ28" s="690">
        <v>8.6999999999999993</v>
      </c>
      <c r="DA28" s="719"/>
      <c r="DB28" s="719"/>
      <c r="DC28" s="723"/>
      <c r="DD28" s="694">
        <v>1921111</v>
      </c>
      <c r="DE28" s="686"/>
      <c r="DF28" s="686"/>
      <c r="DG28" s="686"/>
      <c r="DH28" s="686"/>
      <c r="DI28" s="686"/>
      <c r="DJ28" s="686"/>
      <c r="DK28" s="687"/>
      <c r="DL28" s="694">
        <v>1921111</v>
      </c>
      <c r="DM28" s="686"/>
      <c r="DN28" s="686"/>
      <c r="DO28" s="686"/>
      <c r="DP28" s="686"/>
      <c r="DQ28" s="686"/>
      <c r="DR28" s="686"/>
      <c r="DS28" s="686"/>
      <c r="DT28" s="686"/>
      <c r="DU28" s="686"/>
      <c r="DV28" s="687"/>
      <c r="DW28" s="690">
        <v>17.3</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78341</v>
      </c>
      <c r="S29" s="686"/>
      <c r="T29" s="686"/>
      <c r="U29" s="686"/>
      <c r="V29" s="686"/>
      <c r="W29" s="686"/>
      <c r="X29" s="686"/>
      <c r="Y29" s="687"/>
      <c r="Z29" s="688">
        <v>0.3</v>
      </c>
      <c r="AA29" s="688"/>
      <c r="AB29" s="688"/>
      <c r="AC29" s="688"/>
      <c r="AD29" s="689">
        <v>7658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69</v>
      </c>
      <c r="CG29" s="701"/>
      <c r="CH29" s="701"/>
      <c r="CI29" s="701"/>
      <c r="CJ29" s="701"/>
      <c r="CK29" s="701"/>
      <c r="CL29" s="701"/>
      <c r="CM29" s="701"/>
      <c r="CN29" s="701"/>
      <c r="CO29" s="701"/>
      <c r="CP29" s="701"/>
      <c r="CQ29" s="702"/>
      <c r="CR29" s="685">
        <v>1978733</v>
      </c>
      <c r="CS29" s="721"/>
      <c r="CT29" s="721"/>
      <c r="CU29" s="721"/>
      <c r="CV29" s="721"/>
      <c r="CW29" s="721"/>
      <c r="CX29" s="721"/>
      <c r="CY29" s="722"/>
      <c r="CZ29" s="690">
        <v>8.6999999999999993</v>
      </c>
      <c r="DA29" s="719"/>
      <c r="DB29" s="719"/>
      <c r="DC29" s="723"/>
      <c r="DD29" s="694">
        <v>1921111</v>
      </c>
      <c r="DE29" s="721"/>
      <c r="DF29" s="721"/>
      <c r="DG29" s="721"/>
      <c r="DH29" s="721"/>
      <c r="DI29" s="721"/>
      <c r="DJ29" s="721"/>
      <c r="DK29" s="722"/>
      <c r="DL29" s="694">
        <v>1921111</v>
      </c>
      <c r="DM29" s="721"/>
      <c r="DN29" s="721"/>
      <c r="DO29" s="721"/>
      <c r="DP29" s="721"/>
      <c r="DQ29" s="721"/>
      <c r="DR29" s="721"/>
      <c r="DS29" s="721"/>
      <c r="DT29" s="721"/>
      <c r="DU29" s="721"/>
      <c r="DV29" s="722"/>
      <c r="DW29" s="690">
        <v>17.3</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15374</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1913377</v>
      </c>
      <c r="CS30" s="686"/>
      <c r="CT30" s="686"/>
      <c r="CU30" s="686"/>
      <c r="CV30" s="686"/>
      <c r="CW30" s="686"/>
      <c r="CX30" s="686"/>
      <c r="CY30" s="687"/>
      <c r="CZ30" s="690">
        <v>8.4</v>
      </c>
      <c r="DA30" s="719"/>
      <c r="DB30" s="719"/>
      <c r="DC30" s="723"/>
      <c r="DD30" s="694">
        <v>1862015</v>
      </c>
      <c r="DE30" s="686"/>
      <c r="DF30" s="686"/>
      <c r="DG30" s="686"/>
      <c r="DH30" s="686"/>
      <c r="DI30" s="686"/>
      <c r="DJ30" s="686"/>
      <c r="DK30" s="687"/>
      <c r="DL30" s="694">
        <v>1862015</v>
      </c>
      <c r="DM30" s="686"/>
      <c r="DN30" s="686"/>
      <c r="DO30" s="686"/>
      <c r="DP30" s="686"/>
      <c r="DQ30" s="686"/>
      <c r="DR30" s="686"/>
      <c r="DS30" s="686"/>
      <c r="DT30" s="686"/>
      <c r="DU30" s="686"/>
      <c r="DV30" s="687"/>
      <c r="DW30" s="690">
        <v>16.8</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5879802</v>
      </c>
      <c r="S31" s="686"/>
      <c r="T31" s="686"/>
      <c r="U31" s="686"/>
      <c r="V31" s="686"/>
      <c r="W31" s="686"/>
      <c r="X31" s="686"/>
      <c r="Y31" s="687"/>
      <c r="Z31" s="688">
        <v>25.3</v>
      </c>
      <c r="AA31" s="688"/>
      <c r="AB31" s="688"/>
      <c r="AC31" s="688"/>
      <c r="AD31" s="689" t="s">
        <v>128</v>
      </c>
      <c r="AE31" s="689"/>
      <c r="AF31" s="689"/>
      <c r="AG31" s="689"/>
      <c r="AH31" s="689"/>
      <c r="AI31" s="689"/>
      <c r="AJ31" s="689"/>
      <c r="AK31" s="689"/>
      <c r="AL31" s="690" t="s">
        <v>128</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97.9</v>
      </c>
      <c r="BH31" s="740"/>
      <c r="BI31" s="740"/>
      <c r="BJ31" s="740"/>
      <c r="BK31" s="740"/>
      <c r="BL31" s="740"/>
      <c r="BM31" s="680">
        <v>90.8</v>
      </c>
      <c r="BN31" s="740"/>
      <c r="BO31" s="740"/>
      <c r="BP31" s="740"/>
      <c r="BQ31" s="741"/>
      <c r="BR31" s="753">
        <v>98.3</v>
      </c>
      <c r="BS31" s="740"/>
      <c r="BT31" s="740"/>
      <c r="BU31" s="740"/>
      <c r="BV31" s="740"/>
      <c r="BW31" s="740"/>
      <c r="BX31" s="680">
        <v>90.9</v>
      </c>
      <c r="BY31" s="740"/>
      <c r="BZ31" s="740"/>
      <c r="CA31" s="740"/>
      <c r="CB31" s="741"/>
      <c r="CD31" s="727"/>
      <c r="CE31" s="728"/>
      <c r="CF31" s="700" t="s">
        <v>311</v>
      </c>
      <c r="CG31" s="701"/>
      <c r="CH31" s="701"/>
      <c r="CI31" s="701"/>
      <c r="CJ31" s="701"/>
      <c r="CK31" s="701"/>
      <c r="CL31" s="701"/>
      <c r="CM31" s="701"/>
      <c r="CN31" s="701"/>
      <c r="CO31" s="701"/>
      <c r="CP31" s="701"/>
      <c r="CQ31" s="702"/>
      <c r="CR31" s="685">
        <v>65356</v>
      </c>
      <c r="CS31" s="721"/>
      <c r="CT31" s="721"/>
      <c r="CU31" s="721"/>
      <c r="CV31" s="721"/>
      <c r="CW31" s="721"/>
      <c r="CX31" s="721"/>
      <c r="CY31" s="722"/>
      <c r="CZ31" s="690">
        <v>0.3</v>
      </c>
      <c r="DA31" s="719"/>
      <c r="DB31" s="719"/>
      <c r="DC31" s="723"/>
      <c r="DD31" s="694">
        <v>59096</v>
      </c>
      <c r="DE31" s="721"/>
      <c r="DF31" s="721"/>
      <c r="DG31" s="721"/>
      <c r="DH31" s="721"/>
      <c r="DI31" s="721"/>
      <c r="DJ31" s="721"/>
      <c r="DK31" s="722"/>
      <c r="DL31" s="694">
        <v>59096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232</v>
      </c>
      <c r="AA32" s="688"/>
      <c r="AB32" s="688"/>
      <c r="AC32" s="688"/>
      <c r="AD32" s="689" t="s">
        <v>232</v>
      </c>
      <c r="AE32" s="689"/>
      <c r="AF32" s="689"/>
      <c r="AG32" s="689"/>
      <c r="AH32" s="689"/>
      <c r="AI32" s="689"/>
      <c r="AJ32" s="689"/>
      <c r="AK32" s="689"/>
      <c r="AL32" s="690" t="s">
        <v>258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v>
      </c>
      <c r="BH32" s="721"/>
      <c r="BI32" s="721"/>
      <c r="BJ32" s="721"/>
      <c r="BK32" s="721"/>
      <c r="BL32" s="721"/>
      <c r="BM32" s="691">
        <v>95.7</v>
      </c>
      <c r="BN32" s="751"/>
      <c r="BO32" s="751"/>
      <c r="BP32" s="751"/>
      <c r="BQ32" s="752"/>
      <c r="BR32" s="754">
        <v>99</v>
      </c>
      <c r="BS32" s="721"/>
      <c r="BT32" s="721"/>
      <c r="BU32" s="721"/>
      <c r="BV32" s="721"/>
      <c r="BW32" s="721"/>
      <c r="BX32" s="691">
        <v>95.4</v>
      </c>
      <c r="BY32" s="751"/>
      <c r="BZ32" s="751"/>
      <c r="CA32" s="751"/>
      <c r="CB32" s="752"/>
      <c r="CD32" s="729"/>
      <c r="CE32" s="730"/>
      <c r="CF32" s="700" t="s">
        <v>315</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232</v>
      </c>
      <c r="DM32" s="686"/>
      <c r="DN32" s="686"/>
      <c r="DO32" s="686"/>
      <c r="DP32" s="686"/>
      <c r="DQ32" s="686"/>
      <c r="DR32" s="686"/>
      <c r="DS32" s="686"/>
      <c r="DT32" s="686"/>
      <c r="DU32" s="686"/>
      <c r="DV32" s="687"/>
      <c r="DW32" s="690" t="s">
        <v>232</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1197747</v>
      </c>
      <c r="S33" s="686"/>
      <c r="T33" s="686"/>
      <c r="U33" s="686"/>
      <c r="V33" s="686"/>
      <c r="W33" s="686"/>
      <c r="X33" s="686"/>
      <c r="Y33" s="687"/>
      <c r="Z33" s="688">
        <v>5.0999999999999996</v>
      </c>
      <c r="AA33" s="688"/>
      <c r="AB33" s="688"/>
      <c r="AC33" s="688"/>
      <c r="AD33" s="689" t="s">
        <v>232</v>
      </c>
      <c r="AE33" s="689"/>
      <c r="AF33" s="689"/>
      <c r="AG33" s="689"/>
      <c r="AH33" s="689"/>
      <c r="AI33" s="689"/>
      <c r="AJ33" s="689"/>
      <c r="AK33" s="689"/>
      <c r="AL33" s="690" t="s">
        <v>232</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96.4</v>
      </c>
      <c r="BH33" s="756"/>
      <c r="BI33" s="756"/>
      <c r="BJ33" s="756"/>
      <c r="BK33" s="756"/>
      <c r="BL33" s="756"/>
      <c r="BM33" s="757">
        <v>85.3</v>
      </c>
      <c r="BN33" s="756"/>
      <c r="BO33" s="756"/>
      <c r="BP33" s="756"/>
      <c r="BQ33" s="758"/>
      <c r="BR33" s="755">
        <v>97.4</v>
      </c>
      <c r="BS33" s="756"/>
      <c r="BT33" s="756"/>
      <c r="BU33" s="756"/>
      <c r="BV33" s="756"/>
      <c r="BW33" s="756"/>
      <c r="BX33" s="757">
        <v>85.6</v>
      </c>
      <c r="BY33" s="756"/>
      <c r="BZ33" s="756"/>
      <c r="CA33" s="756"/>
      <c r="CB33" s="758"/>
      <c r="CD33" s="700" t="s">
        <v>318</v>
      </c>
      <c r="CE33" s="701"/>
      <c r="CF33" s="701"/>
      <c r="CG33" s="701"/>
      <c r="CH33" s="701"/>
      <c r="CI33" s="701"/>
      <c r="CJ33" s="701"/>
      <c r="CK33" s="701"/>
      <c r="CL33" s="701"/>
      <c r="CM33" s="701"/>
      <c r="CN33" s="701"/>
      <c r="CO33" s="701"/>
      <c r="CP33" s="701"/>
      <c r="CQ33" s="702"/>
      <c r="CR33" s="685">
        <v>12017654</v>
      </c>
      <c r="CS33" s="721"/>
      <c r="CT33" s="721"/>
      <c r="CU33" s="721"/>
      <c r="CV33" s="721"/>
      <c r="CW33" s="721"/>
      <c r="CX33" s="721"/>
      <c r="CY33" s="722"/>
      <c r="CZ33" s="690">
        <v>52.7</v>
      </c>
      <c r="DA33" s="719"/>
      <c r="DB33" s="719"/>
      <c r="DC33" s="723"/>
      <c r="DD33" s="694">
        <v>7060025</v>
      </c>
      <c r="DE33" s="721"/>
      <c r="DF33" s="721"/>
      <c r="DG33" s="721"/>
      <c r="DH33" s="721"/>
      <c r="DI33" s="721"/>
      <c r="DJ33" s="721"/>
      <c r="DK33" s="722"/>
      <c r="DL33" s="694">
        <v>4862566</v>
      </c>
      <c r="DM33" s="721"/>
      <c r="DN33" s="721"/>
      <c r="DO33" s="721"/>
      <c r="DP33" s="721"/>
      <c r="DQ33" s="721"/>
      <c r="DR33" s="721"/>
      <c r="DS33" s="721"/>
      <c r="DT33" s="721"/>
      <c r="DU33" s="721"/>
      <c r="DV33" s="722"/>
      <c r="DW33" s="690">
        <v>43.9</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75397</v>
      </c>
      <c r="S34" s="686"/>
      <c r="T34" s="686"/>
      <c r="U34" s="686"/>
      <c r="V34" s="686"/>
      <c r="W34" s="686"/>
      <c r="X34" s="686"/>
      <c r="Y34" s="687"/>
      <c r="Z34" s="688">
        <v>0.3</v>
      </c>
      <c r="AA34" s="688"/>
      <c r="AB34" s="688"/>
      <c r="AC34" s="688"/>
      <c r="AD34" s="689">
        <v>23650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2786406</v>
      </c>
      <c r="CS34" s="686"/>
      <c r="CT34" s="686"/>
      <c r="CU34" s="686"/>
      <c r="CV34" s="686"/>
      <c r="CW34" s="686"/>
      <c r="CX34" s="686"/>
      <c r="CY34" s="687"/>
      <c r="CZ34" s="690">
        <v>12.2</v>
      </c>
      <c r="DA34" s="719"/>
      <c r="DB34" s="719"/>
      <c r="DC34" s="723"/>
      <c r="DD34" s="694">
        <v>2203314</v>
      </c>
      <c r="DE34" s="686"/>
      <c r="DF34" s="686"/>
      <c r="DG34" s="686"/>
      <c r="DH34" s="686"/>
      <c r="DI34" s="686"/>
      <c r="DJ34" s="686"/>
      <c r="DK34" s="687"/>
      <c r="DL34" s="694">
        <v>1414104</v>
      </c>
      <c r="DM34" s="686"/>
      <c r="DN34" s="686"/>
      <c r="DO34" s="686"/>
      <c r="DP34" s="686"/>
      <c r="DQ34" s="686"/>
      <c r="DR34" s="686"/>
      <c r="DS34" s="686"/>
      <c r="DT34" s="686"/>
      <c r="DU34" s="686"/>
      <c r="DV34" s="687"/>
      <c r="DW34" s="690">
        <v>12.8</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201268</v>
      </c>
      <c r="S35" s="686"/>
      <c r="T35" s="686"/>
      <c r="U35" s="686"/>
      <c r="V35" s="686"/>
      <c r="W35" s="686"/>
      <c r="X35" s="686"/>
      <c r="Y35" s="687"/>
      <c r="Z35" s="688">
        <v>0.9</v>
      </c>
      <c r="AA35" s="688"/>
      <c r="AB35" s="688"/>
      <c r="AC35" s="688"/>
      <c r="AD35" s="689" t="s">
        <v>232</v>
      </c>
      <c r="AE35" s="689"/>
      <c r="AF35" s="689"/>
      <c r="AG35" s="689"/>
      <c r="AH35" s="689"/>
      <c r="AI35" s="689"/>
      <c r="AJ35" s="689"/>
      <c r="AK35" s="689"/>
      <c r="AL35" s="690" t="s">
        <v>128</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665143</v>
      </c>
      <c r="CS35" s="721"/>
      <c r="CT35" s="721"/>
      <c r="CU35" s="721"/>
      <c r="CV35" s="721"/>
      <c r="CW35" s="721"/>
      <c r="CX35" s="721"/>
      <c r="CY35" s="722"/>
      <c r="CZ35" s="690">
        <v>2.9</v>
      </c>
      <c r="DA35" s="719"/>
      <c r="DB35" s="719"/>
      <c r="DC35" s="723"/>
      <c r="DD35" s="694">
        <v>604733</v>
      </c>
      <c r="DE35" s="721"/>
      <c r="DF35" s="721"/>
      <c r="DG35" s="721"/>
      <c r="DH35" s="721"/>
      <c r="DI35" s="721"/>
      <c r="DJ35" s="721"/>
      <c r="DK35" s="722"/>
      <c r="DL35" s="694">
        <v>316158</v>
      </c>
      <c r="DM35" s="721"/>
      <c r="DN35" s="721"/>
      <c r="DO35" s="721"/>
      <c r="DP35" s="721"/>
      <c r="DQ35" s="721"/>
      <c r="DR35" s="721"/>
      <c r="DS35" s="721"/>
      <c r="DT35" s="721"/>
      <c r="DU35" s="721"/>
      <c r="DV35" s="722"/>
      <c r="DW35" s="690">
        <v>2.9</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720589</v>
      </c>
      <c r="S36" s="686"/>
      <c r="T36" s="686"/>
      <c r="U36" s="686"/>
      <c r="V36" s="686"/>
      <c r="W36" s="686"/>
      <c r="X36" s="686"/>
      <c r="Y36" s="687"/>
      <c r="Z36" s="688">
        <v>3.1</v>
      </c>
      <c r="AA36" s="688"/>
      <c r="AB36" s="688"/>
      <c r="AC36" s="688"/>
      <c r="AD36" s="689" t="s">
        <v>258</v>
      </c>
      <c r="AE36" s="689"/>
      <c r="AF36" s="689"/>
      <c r="AG36" s="689"/>
      <c r="AH36" s="689"/>
      <c r="AI36" s="689"/>
      <c r="AJ36" s="689"/>
      <c r="AK36" s="689"/>
      <c r="AL36" s="690" t="s">
        <v>128</v>
      </c>
      <c r="AM36" s="691"/>
      <c r="AN36" s="691"/>
      <c r="AO36" s="692"/>
      <c r="AP36" s="235"/>
      <c r="AQ36" s="759" t="s">
        <v>326</v>
      </c>
      <c r="AR36" s="760"/>
      <c r="AS36" s="760"/>
      <c r="AT36" s="760"/>
      <c r="AU36" s="760"/>
      <c r="AV36" s="760"/>
      <c r="AW36" s="760"/>
      <c r="AX36" s="760"/>
      <c r="AY36" s="761"/>
      <c r="AZ36" s="674">
        <v>2194812</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130625</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6243962</v>
      </c>
      <c r="CS36" s="686"/>
      <c r="CT36" s="686"/>
      <c r="CU36" s="686"/>
      <c r="CV36" s="686"/>
      <c r="CW36" s="686"/>
      <c r="CX36" s="686"/>
      <c r="CY36" s="687"/>
      <c r="CZ36" s="690">
        <v>27.4</v>
      </c>
      <c r="DA36" s="719"/>
      <c r="DB36" s="719"/>
      <c r="DC36" s="723"/>
      <c r="DD36" s="694">
        <v>2718079</v>
      </c>
      <c r="DE36" s="686"/>
      <c r="DF36" s="686"/>
      <c r="DG36" s="686"/>
      <c r="DH36" s="686"/>
      <c r="DI36" s="686"/>
      <c r="DJ36" s="686"/>
      <c r="DK36" s="687"/>
      <c r="DL36" s="694">
        <v>1885645</v>
      </c>
      <c r="DM36" s="686"/>
      <c r="DN36" s="686"/>
      <c r="DO36" s="686"/>
      <c r="DP36" s="686"/>
      <c r="DQ36" s="686"/>
      <c r="DR36" s="686"/>
      <c r="DS36" s="686"/>
      <c r="DT36" s="686"/>
      <c r="DU36" s="686"/>
      <c r="DV36" s="687"/>
      <c r="DW36" s="690">
        <v>17</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285424</v>
      </c>
      <c r="S37" s="686"/>
      <c r="T37" s="686"/>
      <c r="U37" s="686"/>
      <c r="V37" s="686"/>
      <c r="W37" s="686"/>
      <c r="X37" s="686"/>
      <c r="Y37" s="687"/>
      <c r="Z37" s="688">
        <v>1.2</v>
      </c>
      <c r="AA37" s="688"/>
      <c r="AB37" s="688"/>
      <c r="AC37" s="688"/>
      <c r="AD37" s="689" t="s">
        <v>128</v>
      </c>
      <c r="AE37" s="689"/>
      <c r="AF37" s="689"/>
      <c r="AG37" s="689"/>
      <c r="AH37" s="689"/>
      <c r="AI37" s="689"/>
      <c r="AJ37" s="689"/>
      <c r="AK37" s="689"/>
      <c r="AL37" s="690" t="s">
        <v>232</v>
      </c>
      <c r="AM37" s="691"/>
      <c r="AN37" s="691"/>
      <c r="AO37" s="692"/>
      <c r="AQ37" s="763" t="s">
        <v>330</v>
      </c>
      <c r="AR37" s="764"/>
      <c r="AS37" s="764"/>
      <c r="AT37" s="764"/>
      <c r="AU37" s="764"/>
      <c r="AV37" s="764"/>
      <c r="AW37" s="764"/>
      <c r="AX37" s="764"/>
      <c r="AY37" s="765"/>
      <c r="AZ37" s="685">
        <v>572977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76111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1413778</v>
      </c>
      <c r="CS37" s="721"/>
      <c r="CT37" s="721"/>
      <c r="CU37" s="721"/>
      <c r="CV37" s="721"/>
      <c r="CW37" s="721"/>
      <c r="CX37" s="721"/>
      <c r="CY37" s="722"/>
      <c r="CZ37" s="690">
        <v>6.2</v>
      </c>
      <c r="DA37" s="719"/>
      <c r="DB37" s="719"/>
      <c r="DC37" s="723"/>
      <c r="DD37" s="694">
        <v>1413743</v>
      </c>
      <c r="DE37" s="721"/>
      <c r="DF37" s="721"/>
      <c r="DG37" s="721"/>
      <c r="DH37" s="721"/>
      <c r="DI37" s="721"/>
      <c r="DJ37" s="721"/>
      <c r="DK37" s="722"/>
      <c r="DL37" s="694">
        <v>1268159</v>
      </c>
      <c r="DM37" s="721"/>
      <c r="DN37" s="721"/>
      <c r="DO37" s="721"/>
      <c r="DP37" s="721"/>
      <c r="DQ37" s="721"/>
      <c r="DR37" s="721"/>
      <c r="DS37" s="721"/>
      <c r="DT37" s="721"/>
      <c r="DU37" s="721"/>
      <c r="DV37" s="722"/>
      <c r="DW37" s="690">
        <v>11.5</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989488</v>
      </c>
      <c r="S38" s="686"/>
      <c r="T38" s="686"/>
      <c r="U38" s="686"/>
      <c r="V38" s="686"/>
      <c r="W38" s="686"/>
      <c r="X38" s="686"/>
      <c r="Y38" s="687"/>
      <c r="Z38" s="688">
        <v>4.3</v>
      </c>
      <c r="AA38" s="688"/>
      <c r="AB38" s="688"/>
      <c r="AC38" s="688"/>
      <c r="AD38" s="689">
        <v>754</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19814</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4192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1602021</v>
      </c>
      <c r="CS38" s="686"/>
      <c r="CT38" s="686"/>
      <c r="CU38" s="686"/>
      <c r="CV38" s="686"/>
      <c r="CW38" s="686"/>
      <c r="CX38" s="686"/>
      <c r="CY38" s="687"/>
      <c r="CZ38" s="690">
        <v>7</v>
      </c>
      <c r="DA38" s="719"/>
      <c r="DB38" s="719"/>
      <c r="DC38" s="723"/>
      <c r="DD38" s="694">
        <v>1316698</v>
      </c>
      <c r="DE38" s="686"/>
      <c r="DF38" s="686"/>
      <c r="DG38" s="686"/>
      <c r="DH38" s="686"/>
      <c r="DI38" s="686"/>
      <c r="DJ38" s="686"/>
      <c r="DK38" s="687"/>
      <c r="DL38" s="694">
        <v>1246659</v>
      </c>
      <c r="DM38" s="686"/>
      <c r="DN38" s="686"/>
      <c r="DO38" s="686"/>
      <c r="DP38" s="686"/>
      <c r="DQ38" s="686"/>
      <c r="DR38" s="686"/>
      <c r="DS38" s="686"/>
      <c r="DT38" s="686"/>
      <c r="DU38" s="686"/>
      <c r="DV38" s="687"/>
      <c r="DW38" s="690">
        <v>11.3</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1992143</v>
      </c>
      <c r="S39" s="686"/>
      <c r="T39" s="686"/>
      <c r="U39" s="686"/>
      <c r="V39" s="686"/>
      <c r="W39" s="686"/>
      <c r="X39" s="686"/>
      <c r="Y39" s="687"/>
      <c r="Z39" s="688">
        <v>8.6</v>
      </c>
      <c r="AA39" s="688"/>
      <c r="AB39" s="688"/>
      <c r="AC39" s="688"/>
      <c r="AD39" s="689" t="s">
        <v>128</v>
      </c>
      <c r="AE39" s="689"/>
      <c r="AF39" s="689"/>
      <c r="AG39" s="689"/>
      <c r="AH39" s="689"/>
      <c r="AI39" s="689"/>
      <c r="AJ39" s="689"/>
      <c r="AK39" s="689"/>
      <c r="AL39" s="690" t="s">
        <v>128</v>
      </c>
      <c r="AM39" s="691"/>
      <c r="AN39" s="691"/>
      <c r="AO39" s="692"/>
      <c r="AQ39" s="763" t="s">
        <v>338</v>
      </c>
      <c r="AR39" s="764"/>
      <c r="AS39" s="764"/>
      <c r="AT39" s="764"/>
      <c r="AU39" s="764"/>
      <c r="AV39" s="764"/>
      <c r="AW39" s="764"/>
      <c r="AX39" s="764"/>
      <c r="AY39" s="765"/>
      <c r="AZ39" s="685" t="s">
        <v>137</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6263</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406922</v>
      </c>
      <c r="CS39" s="721"/>
      <c r="CT39" s="721"/>
      <c r="CU39" s="721"/>
      <c r="CV39" s="721"/>
      <c r="CW39" s="721"/>
      <c r="CX39" s="721"/>
      <c r="CY39" s="722"/>
      <c r="CZ39" s="690">
        <v>1.8</v>
      </c>
      <c r="DA39" s="719"/>
      <c r="DB39" s="719"/>
      <c r="DC39" s="723"/>
      <c r="DD39" s="694">
        <v>204001</v>
      </c>
      <c r="DE39" s="721"/>
      <c r="DF39" s="721"/>
      <c r="DG39" s="721"/>
      <c r="DH39" s="721"/>
      <c r="DI39" s="721"/>
      <c r="DJ39" s="721"/>
      <c r="DK39" s="722"/>
      <c r="DL39" s="694" t="s">
        <v>232</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50974</v>
      </c>
      <c r="S40" s="686"/>
      <c r="T40" s="686"/>
      <c r="U40" s="686"/>
      <c r="V40" s="686"/>
      <c r="W40" s="686"/>
      <c r="X40" s="686"/>
      <c r="Y40" s="687"/>
      <c r="Z40" s="688">
        <v>0.2</v>
      </c>
      <c r="AA40" s="688"/>
      <c r="AB40" s="688"/>
      <c r="AC40" s="688"/>
      <c r="AD40" s="689" t="s">
        <v>232</v>
      </c>
      <c r="AE40" s="689"/>
      <c r="AF40" s="689"/>
      <c r="AG40" s="689"/>
      <c r="AH40" s="689"/>
      <c r="AI40" s="689"/>
      <c r="AJ40" s="689"/>
      <c r="AK40" s="689"/>
      <c r="AL40" s="690" t="s">
        <v>128</v>
      </c>
      <c r="AM40" s="691"/>
      <c r="AN40" s="691"/>
      <c r="AO40" s="692"/>
      <c r="AQ40" s="763" t="s">
        <v>342</v>
      </c>
      <c r="AR40" s="764"/>
      <c r="AS40" s="764"/>
      <c r="AT40" s="764"/>
      <c r="AU40" s="764"/>
      <c r="AV40" s="764"/>
      <c r="AW40" s="764"/>
      <c r="AX40" s="764"/>
      <c r="AY40" s="765"/>
      <c r="AZ40" s="685" t="s">
        <v>232</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90</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313200</v>
      </c>
      <c r="CS40" s="686"/>
      <c r="CT40" s="686"/>
      <c r="CU40" s="686"/>
      <c r="CV40" s="686"/>
      <c r="CW40" s="686"/>
      <c r="CX40" s="686"/>
      <c r="CY40" s="687"/>
      <c r="CZ40" s="690">
        <v>1.4</v>
      </c>
      <c r="DA40" s="719"/>
      <c r="DB40" s="719"/>
      <c r="DC40" s="723"/>
      <c r="DD40" s="694">
        <v>13200</v>
      </c>
      <c r="DE40" s="686"/>
      <c r="DF40" s="686"/>
      <c r="DG40" s="686"/>
      <c r="DH40" s="686"/>
      <c r="DI40" s="686"/>
      <c r="DJ40" s="686"/>
      <c r="DK40" s="687"/>
      <c r="DL40" s="694" t="s">
        <v>232</v>
      </c>
      <c r="DM40" s="686"/>
      <c r="DN40" s="686"/>
      <c r="DO40" s="686"/>
      <c r="DP40" s="686"/>
      <c r="DQ40" s="686"/>
      <c r="DR40" s="686"/>
      <c r="DS40" s="686"/>
      <c r="DT40" s="686"/>
      <c r="DU40" s="686"/>
      <c r="DV40" s="687"/>
      <c r="DW40" s="690" t="s">
        <v>258</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232</v>
      </c>
      <c r="AA41" s="688"/>
      <c r="AB41" s="688"/>
      <c r="AC41" s="688"/>
      <c r="AD41" s="689" t="s">
        <v>128</v>
      </c>
      <c r="AE41" s="689"/>
      <c r="AF41" s="689"/>
      <c r="AG41" s="689"/>
      <c r="AH41" s="689"/>
      <c r="AI41" s="689"/>
      <c r="AJ41" s="689"/>
      <c r="AK41" s="689"/>
      <c r="AL41" s="690" t="s">
        <v>128</v>
      </c>
      <c r="AM41" s="691"/>
      <c r="AN41" s="691"/>
      <c r="AO41" s="692"/>
      <c r="AQ41" s="763" t="s">
        <v>347</v>
      </c>
      <c r="AR41" s="764"/>
      <c r="AS41" s="764"/>
      <c r="AT41" s="764"/>
      <c r="AU41" s="764"/>
      <c r="AV41" s="764"/>
      <c r="AW41" s="764"/>
      <c r="AX41" s="764"/>
      <c r="AY41" s="765"/>
      <c r="AZ41" s="685">
        <v>322761</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362169</v>
      </c>
      <c r="S42" s="686"/>
      <c r="T42" s="686"/>
      <c r="U42" s="686"/>
      <c r="V42" s="686"/>
      <c r="W42" s="686"/>
      <c r="X42" s="686"/>
      <c r="Y42" s="687"/>
      <c r="Z42" s="688">
        <v>1.6</v>
      </c>
      <c r="AA42" s="688"/>
      <c r="AB42" s="688"/>
      <c r="AC42" s="688"/>
      <c r="AD42" s="689" t="s">
        <v>128</v>
      </c>
      <c r="AE42" s="689"/>
      <c r="AF42" s="689"/>
      <c r="AG42" s="689"/>
      <c r="AH42" s="689"/>
      <c r="AI42" s="689"/>
      <c r="AJ42" s="689"/>
      <c r="AK42" s="689"/>
      <c r="AL42" s="690" t="s">
        <v>232</v>
      </c>
      <c r="AM42" s="691"/>
      <c r="AN42" s="691"/>
      <c r="AO42" s="692"/>
      <c r="AQ42" s="784" t="s">
        <v>351</v>
      </c>
      <c r="AR42" s="785"/>
      <c r="AS42" s="785"/>
      <c r="AT42" s="785"/>
      <c r="AU42" s="785"/>
      <c r="AV42" s="785"/>
      <c r="AW42" s="785"/>
      <c r="AX42" s="785"/>
      <c r="AY42" s="786"/>
      <c r="AZ42" s="776">
        <v>1279260</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370</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3031571</v>
      </c>
      <c r="CS42" s="686"/>
      <c r="CT42" s="686"/>
      <c r="CU42" s="686"/>
      <c r="CV42" s="686"/>
      <c r="CW42" s="686"/>
      <c r="CX42" s="686"/>
      <c r="CY42" s="687"/>
      <c r="CZ42" s="690">
        <v>13.3</v>
      </c>
      <c r="DA42" s="691"/>
      <c r="DB42" s="691"/>
      <c r="DC42" s="703"/>
      <c r="DD42" s="694">
        <v>375701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23278726</v>
      </c>
      <c r="S43" s="777"/>
      <c r="T43" s="777"/>
      <c r="U43" s="777"/>
      <c r="V43" s="777"/>
      <c r="W43" s="777"/>
      <c r="X43" s="777"/>
      <c r="Y43" s="778"/>
      <c r="Z43" s="779">
        <v>100</v>
      </c>
      <c r="AA43" s="779"/>
      <c r="AB43" s="779"/>
      <c r="AC43" s="779"/>
      <c r="AD43" s="780">
        <v>10660587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61417</v>
      </c>
      <c r="CS43" s="721"/>
      <c r="CT43" s="721"/>
      <c r="CU43" s="721"/>
      <c r="CV43" s="721"/>
      <c r="CW43" s="721"/>
      <c r="CX43" s="721"/>
      <c r="CY43" s="722"/>
      <c r="CZ43" s="690">
        <v>0.3</v>
      </c>
      <c r="DA43" s="719"/>
      <c r="DB43" s="719"/>
      <c r="DC43" s="723"/>
      <c r="DD43" s="694">
        <v>58423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3000441</v>
      </c>
      <c r="CS44" s="686"/>
      <c r="CT44" s="686"/>
      <c r="CU44" s="686"/>
      <c r="CV44" s="686"/>
      <c r="CW44" s="686"/>
      <c r="CX44" s="686"/>
      <c r="CY44" s="687"/>
      <c r="CZ44" s="690">
        <v>13.2</v>
      </c>
      <c r="DA44" s="691"/>
      <c r="DB44" s="691"/>
      <c r="DC44" s="703"/>
      <c r="DD44" s="694">
        <v>350481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1060251</v>
      </c>
      <c r="CS45" s="721"/>
      <c r="CT45" s="721"/>
      <c r="CU45" s="721"/>
      <c r="CV45" s="721"/>
      <c r="CW45" s="721"/>
      <c r="CX45" s="721"/>
      <c r="CY45" s="722"/>
      <c r="CZ45" s="690">
        <v>4.5999999999999996</v>
      </c>
      <c r="DA45" s="719"/>
      <c r="DB45" s="719"/>
      <c r="DC45" s="723"/>
      <c r="DD45" s="694">
        <v>42237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1795307</v>
      </c>
      <c r="CS46" s="686"/>
      <c r="CT46" s="686"/>
      <c r="CU46" s="686"/>
      <c r="CV46" s="686"/>
      <c r="CW46" s="686"/>
      <c r="CX46" s="686"/>
      <c r="CY46" s="687"/>
      <c r="CZ46" s="690">
        <v>7.9</v>
      </c>
      <c r="DA46" s="691"/>
      <c r="DB46" s="691"/>
      <c r="DC46" s="703"/>
      <c r="DD46" s="694">
        <v>282761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31130</v>
      </c>
      <c r="CS47" s="721"/>
      <c r="CT47" s="721"/>
      <c r="CU47" s="721"/>
      <c r="CV47" s="721"/>
      <c r="CW47" s="721"/>
      <c r="CX47" s="721"/>
      <c r="CY47" s="722"/>
      <c r="CZ47" s="690">
        <v>0.1</v>
      </c>
      <c r="DA47" s="719"/>
      <c r="DB47" s="719"/>
      <c r="DC47" s="723"/>
      <c r="DD47" s="694">
        <v>25220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137</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22810149</v>
      </c>
      <c r="CS49" s="756"/>
      <c r="CT49" s="756"/>
      <c r="CU49" s="756"/>
      <c r="CV49" s="756"/>
      <c r="CW49" s="756"/>
      <c r="CX49" s="756"/>
      <c r="CY49" s="787"/>
      <c r="CZ49" s="781">
        <v>100</v>
      </c>
      <c r="DA49" s="788"/>
      <c r="DB49" s="788"/>
      <c r="DC49" s="789"/>
      <c r="DD49" s="790">
        <v>12905481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xZAH7iGDoa42dKaOKgJ0DGZBISu2Xk/Cc1KLXulhVE8wIZLOF5bi8ug3OjuCE/ghSBWE2QHNBjmbfIpSfOq6w==" saltValue="UhANP/9i9TtENgHESlwl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23289</v>
      </c>
      <c r="R7" s="821"/>
      <c r="S7" s="821"/>
      <c r="T7" s="821"/>
      <c r="U7" s="821"/>
      <c r="V7" s="821">
        <v>22821</v>
      </c>
      <c r="W7" s="821"/>
      <c r="X7" s="821"/>
      <c r="Y7" s="821"/>
      <c r="Z7" s="821"/>
      <c r="AA7" s="821">
        <f>Q7-V7</f>
        <v>468</v>
      </c>
      <c r="AB7" s="821"/>
      <c r="AC7" s="821"/>
      <c r="AD7" s="821"/>
      <c r="AE7" s="822"/>
      <c r="AF7" s="823">
        <v>308</v>
      </c>
      <c r="AG7" s="824"/>
      <c r="AH7" s="824"/>
      <c r="AI7" s="824"/>
      <c r="AJ7" s="825"/>
      <c r="AK7" s="860">
        <v>721</v>
      </c>
      <c r="AL7" s="861"/>
      <c r="AM7" s="861"/>
      <c r="AN7" s="861"/>
      <c r="AO7" s="861"/>
      <c r="AP7" s="861">
        <v>19013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-1</v>
      </c>
      <c r="CI7" s="858"/>
      <c r="CJ7" s="858"/>
      <c r="CK7" s="858"/>
      <c r="CL7" s="859"/>
      <c r="CM7" s="857">
        <v>28</v>
      </c>
      <c r="CN7" s="858"/>
      <c r="CO7" s="858"/>
      <c r="CP7" s="858"/>
      <c r="CQ7" s="859"/>
      <c r="CR7" s="857">
        <v>26</v>
      </c>
      <c r="CS7" s="858"/>
      <c r="CT7" s="858"/>
      <c r="CU7" s="858"/>
      <c r="CV7" s="859"/>
      <c r="CW7" s="857">
        <v>1</v>
      </c>
      <c r="CX7" s="858"/>
      <c r="CY7" s="858"/>
      <c r="CZ7" s="858"/>
      <c r="DA7" s="859"/>
      <c r="DB7" s="857" t="s">
        <v>579</v>
      </c>
      <c r="DC7" s="858"/>
      <c r="DD7" s="858"/>
      <c r="DE7" s="858"/>
      <c r="DF7" s="859"/>
      <c r="DG7" s="857" t="s">
        <v>579</v>
      </c>
      <c r="DH7" s="858"/>
      <c r="DI7" s="858"/>
      <c r="DJ7" s="858"/>
      <c r="DK7" s="859"/>
      <c r="DL7" s="857" t="s">
        <v>579</v>
      </c>
      <c r="DM7" s="858"/>
      <c r="DN7" s="858"/>
      <c r="DO7" s="858"/>
      <c r="DP7" s="859"/>
      <c r="DQ7" s="857" t="s">
        <v>579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575</v>
      </c>
      <c r="BT8" s="855"/>
      <c r="BU8" s="855"/>
      <c r="BV8" s="855"/>
      <c r="BW8" s="855"/>
      <c r="BX8" s="855"/>
      <c r="BY8" s="855"/>
      <c r="BZ8" s="855"/>
      <c r="CA8" s="855"/>
      <c r="CB8" s="855"/>
      <c r="CC8" s="855"/>
      <c r="CD8" s="855"/>
      <c r="CE8" s="855"/>
      <c r="CF8" s="855"/>
      <c r="CG8" s="856"/>
      <c r="CH8" s="867">
        <v>7</v>
      </c>
      <c r="CI8" s="868"/>
      <c r="CJ8" s="868"/>
      <c r="CK8" s="868"/>
      <c r="CL8" s="869"/>
      <c r="CM8" s="867">
        <v>36</v>
      </c>
      <c r="CN8" s="868"/>
      <c r="CO8" s="868"/>
      <c r="CP8" s="868"/>
      <c r="CQ8" s="869"/>
      <c r="CR8" s="867">
        <v>10</v>
      </c>
      <c r="CS8" s="868"/>
      <c r="CT8" s="868"/>
      <c r="CU8" s="868"/>
      <c r="CV8" s="869"/>
      <c r="CW8" s="867" t="s">
        <v>579</v>
      </c>
      <c r="CX8" s="868"/>
      <c r="CY8" s="868"/>
      <c r="CZ8" s="868"/>
      <c r="DA8" s="869"/>
      <c r="DB8" s="867" t="s">
        <v>579</v>
      </c>
      <c r="DC8" s="868"/>
      <c r="DD8" s="868"/>
      <c r="DE8" s="868"/>
      <c r="DF8" s="869"/>
      <c r="DG8" s="867" t="s">
        <v>579</v>
      </c>
      <c r="DH8" s="868"/>
      <c r="DI8" s="868"/>
      <c r="DJ8" s="868"/>
      <c r="DK8" s="869"/>
      <c r="DL8" s="867" t="s">
        <v>579</v>
      </c>
      <c r="DM8" s="868"/>
      <c r="DN8" s="868"/>
      <c r="DO8" s="868"/>
      <c r="DP8" s="869"/>
      <c r="DQ8" s="867" t="s">
        <v>579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576</v>
      </c>
      <c r="BT9" s="855"/>
      <c r="BU9" s="855"/>
      <c r="BV9" s="855"/>
      <c r="BW9" s="855"/>
      <c r="BX9" s="855"/>
      <c r="BY9" s="855"/>
      <c r="BZ9" s="855"/>
      <c r="CA9" s="855"/>
      <c r="CB9" s="855"/>
      <c r="CC9" s="855"/>
      <c r="CD9" s="855"/>
      <c r="CE9" s="855"/>
      <c r="CF9" s="855"/>
      <c r="CG9" s="856"/>
      <c r="CH9" s="867">
        <v>85</v>
      </c>
      <c r="CI9" s="868"/>
      <c r="CJ9" s="868"/>
      <c r="CK9" s="868"/>
      <c r="CL9" s="869"/>
      <c r="CM9" s="867">
        <v>56</v>
      </c>
      <c r="CN9" s="868"/>
      <c r="CO9" s="868"/>
      <c r="CP9" s="868"/>
      <c r="CQ9" s="869"/>
      <c r="CR9" s="867">
        <v>25</v>
      </c>
      <c r="CS9" s="868"/>
      <c r="CT9" s="868"/>
      <c r="CU9" s="868"/>
      <c r="CV9" s="869"/>
      <c r="CW9" s="873" t="s">
        <v>579</v>
      </c>
      <c r="CX9" s="874"/>
      <c r="CY9" s="874"/>
      <c r="CZ9" s="874"/>
      <c r="DA9" s="875"/>
      <c r="DB9" s="867" t="s">
        <v>579</v>
      </c>
      <c r="DC9" s="868"/>
      <c r="DD9" s="868"/>
      <c r="DE9" s="868"/>
      <c r="DF9" s="869"/>
      <c r="DG9" s="867" t="s">
        <v>579</v>
      </c>
      <c r="DH9" s="868"/>
      <c r="DI9" s="868"/>
      <c r="DJ9" s="868"/>
      <c r="DK9" s="869"/>
      <c r="DL9" s="867" t="s">
        <v>579</v>
      </c>
      <c r="DM9" s="868"/>
      <c r="DN9" s="868"/>
      <c r="DO9" s="868"/>
      <c r="DP9" s="869"/>
      <c r="DQ9" s="867" t="s">
        <v>579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577</v>
      </c>
      <c r="BT10" s="855"/>
      <c r="BU10" s="855"/>
      <c r="BV10" s="855"/>
      <c r="BW10" s="855"/>
      <c r="BX10" s="855"/>
      <c r="BY10" s="855"/>
      <c r="BZ10" s="855"/>
      <c r="CA10" s="855"/>
      <c r="CB10" s="855"/>
      <c r="CC10" s="855"/>
      <c r="CD10" s="855"/>
      <c r="CE10" s="855"/>
      <c r="CF10" s="855"/>
      <c r="CG10" s="856"/>
      <c r="CH10" s="867">
        <v>1</v>
      </c>
      <c r="CI10" s="868"/>
      <c r="CJ10" s="868"/>
      <c r="CK10" s="868"/>
      <c r="CL10" s="869"/>
      <c r="CM10" s="867">
        <v>143</v>
      </c>
      <c r="CN10" s="868"/>
      <c r="CO10" s="868"/>
      <c r="CP10" s="868"/>
      <c r="CQ10" s="869"/>
      <c r="CR10" s="867">
        <v>3</v>
      </c>
      <c r="CS10" s="868"/>
      <c r="CT10" s="868"/>
      <c r="CU10" s="868"/>
      <c r="CV10" s="869"/>
      <c r="CW10" s="867" t="s">
        <v>579</v>
      </c>
      <c r="CX10" s="868"/>
      <c r="CY10" s="868"/>
      <c r="CZ10" s="868"/>
      <c r="DA10" s="869"/>
      <c r="DB10" s="867" t="s">
        <v>579</v>
      </c>
      <c r="DC10" s="868"/>
      <c r="DD10" s="868"/>
      <c r="DE10" s="868"/>
      <c r="DF10" s="869"/>
      <c r="DG10" s="867" t="s">
        <v>579</v>
      </c>
      <c r="DH10" s="868"/>
      <c r="DI10" s="868"/>
      <c r="DJ10" s="868"/>
      <c r="DK10" s="869"/>
      <c r="DL10" s="867" t="s">
        <v>579</v>
      </c>
      <c r="DM10" s="868"/>
      <c r="DN10" s="868"/>
      <c r="DO10" s="868"/>
      <c r="DP10" s="869"/>
      <c r="DQ10" s="867" t="s">
        <v>579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578</v>
      </c>
      <c r="BT11" s="855"/>
      <c r="BU11" s="855"/>
      <c r="BV11" s="855"/>
      <c r="BW11" s="855"/>
      <c r="BX11" s="855"/>
      <c r="BY11" s="855"/>
      <c r="BZ11" s="855"/>
      <c r="CA11" s="855"/>
      <c r="CB11" s="855"/>
      <c r="CC11" s="855"/>
      <c r="CD11" s="855"/>
      <c r="CE11" s="855"/>
      <c r="CF11" s="855"/>
      <c r="CG11" s="856"/>
      <c r="CH11" s="867">
        <v>-5</v>
      </c>
      <c r="CI11" s="868"/>
      <c r="CJ11" s="868"/>
      <c r="CK11" s="868"/>
      <c r="CL11" s="869"/>
      <c r="CM11" s="867">
        <v>1</v>
      </c>
      <c r="CN11" s="868"/>
      <c r="CO11" s="868"/>
      <c r="CP11" s="868"/>
      <c r="CQ11" s="869"/>
      <c r="CR11" s="867">
        <v>5</v>
      </c>
      <c r="CS11" s="868"/>
      <c r="CT11" s="868"/>
      <c r="CU11" s="868"/>
      <c r="CV11" s="869"/>
      <c r="CW11" s="867">
        <v>32</v>
      </c>
      <c r="CX11" s="868"/>
      <c r="CY11" s="868"/>
      <c r="CZ11" s="868"/>
      <c r="DA11" s="869"/>
      <c r="DB11" s="867" t="s">
        <v>579</v>
      </c>
      <c r="DC11" s="868"/>
      <c r="DD11" s="868"/>
      <c r="DE11" s="868"/>
      <c r="DF11" s="869"/>
      <c r="DG11" s="867" t="s">
        <v>579</v>
      </c>
      <c r="DH11" s="868"/>
      <c r="DI11" s="868"/>
      <c r="DJ11" s="868"/>
      <c r="DK11" s="869"/>
      <c r="DL11" s="867" t="s">
        <v>579</v>
      </c>
      <c r="DM11" s="868"/>
      <c r="DN11" s="868"/>
      <c r="DO11" s="868"/>
      <c r="DP11" s="869"/>
      <c r="DQ11" s="867" t="s">
        <v>579</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4"/>
      <c r="AL22" s="895"/>
      <c r="AM22" s="895"/>
      <c r="AN22" s="895"/>
      <c r="AO22" s="895"/>
      <c r="AP22" s="895"/>
      <c r="AQ22" s="895"/>
      <c r="AR22" s="895"/>
      <c r="AS22" s="895"/>
      <c r="AT22" s="895"/>
      <c r="AU22" s="896"/>
      <c r="AV22" s="896"/>
      <c r="AW22" s="896"/>
      <c r="AX22" s="896"/>
      <c r="AY22" s="897"/>
      <c r="AZ22" s="898" t="s">
        <v>388</v>
      </c>
      <c r="BA22" s="898"/>
      <c r="BB22" s="898"/>
      <c r="BC22" s="898"/>
      <c r="BD22" s="899"/>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9" t="s">
        <v>390</v>
      </c>
      <c r="C23" s="880"/>
      <c r="D23" s="880"/>
      <c r="E23" s="880"/>
      <c r="F23" s="880"/>
      <c r="G23" s="880"/>
      <c r="H23" s="880"/>
      <c r="I23" s="880"/>
      <c r="J23" s="880"/>
      <c r="K23" s="880"/>
      <c r="L23" s="880"/>
      <c r="M23" s="880"/>
      <c r="N23" s="880"/>
      <c r="O23" s="880"/>
      <c r="P23" s="881"/>
      <c r="Q23" s="882">
        <f>Q7</f>
        <v>23289</v>
      </c>
      <c r="R23" s="883"/>
      <c r="S23" s="883"/>
      <c r="T23" s="883"/>
      <c r="U23" s="883"/>
      <c r="V23" s="884">
        <f t="shared" ref="V23" si="0">V7</f>
        <v>22821</v>
      </c>
      <c r="W23" s="885"/>
      <c r="X23" s="885"/>
      <c r="Y23" s="885"/>
      <c r="Z23" s="886"/>
      <c r="AA23" s="884">
        <f t="shared" ref="AA23" si="1">AA7</f>
        <v>468</v>
      </c>
      <c r="AB23" s="885"/>
      <c r="AC23" s="885"/>
      <c r="AD23" s="885"/>
      <c r="AE23" s="887"/>
      <c r="AF23" s="888">
        <v>308</v>
      </c>
      <c r="AG23" s="883"/>
      <c r="AH23" s="883"/>
      <c r="AI23" s="883"/>
      <c r="AJ23" s="889"/>
      <c r="AK23" s="890"/>
      <c r="AL23" s="891"/>
      <c r="AM23" s="891"/>
      <c r="AN23" s="891"/>
      <c r="AO23" s="891"/>
      <c r="AP23" s="883">
        <f>AP7</f>
        <v>19013</v>
      </c>
      <c r="AQ23" s="883"/>
      <c r="AR23" s="883"/>
      <c r="AS23" s="883"/>
      <c r="AT23" s="883"/>
      <c r="AU23" s="892"/>
      <c r="AV23" s="892"/>
      <c r="AW23" s="892"/>
      <c r="AX23" s="892"/>
      <c r="AY23" s="893"/>
      <c r="AZ23" s="901" t="s">
        <v>391</v>
      </c>
      <c r="BA23" s="885"/>
      <c r="BB23" s="885"/>
      <c r="BC23" s="885"/>
      <c r="BD23" s="88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900" t="s">
        <v>392</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902" t="s">
        <v>397</v>
      </c>
      <c r="AG26" s="903"/>
      <c r="AH26" s="903"/>
      <c r="AI26" s="903"/>
      <c r="AJ26" s="904"/>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5"/>
      <c r="AG27" s="906"/>
      <c r="AH27" s="906"/>
      <c r="AI27" s="906"/>
      <c r="AJ27" s="907"/>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12">
        <v>3469</v>
      </c>
      <c r="R28" s="913"/>
      <c r="S28" s="913"/>
      <c r="T28" s="913"/>
      <c r="U28" s="913"/>
      <c r="V28" s="913">
        <v>3338</v>
      </c>
      <c r="W28" s="913"/>
      <c r="X28" s="913"/>
      <c r="Y28" s="913"/>
      <c r="Z28" s="913"/>
      <c r="AA28" s="913">
        <f>Q28-V28</f>
        <v>131</v>
      </c>
      <c r="AB28" s="913"/>
      <c r="AC28" s="913"/>
      <c r="AD28" s="913"/>
      <c r="AE28" s="914"/>
      <c r="AF28" s="915">
        <v>131</v>
      </c>
      <c r="AG28" s="913"/>
      <c r="AH28" s="913"/>
      <c r="AI28" s="913"/>
      <c r="AJ28" s="916"/>
      <c r="AK28" s="917">
        <v>323</v>
      </c>
      <c r="AL28" s="908"/>
      <c r="AM28" s="908"/>
      <c r="AN28" s="908"/>
      <c r="AO28" s="908"/>
      <c r="AP28" s="908" t="s">
        <v>579</v>
      </c>
      <c r="AQ28" s="908"/>
      <c r="AR28" s="908"/>
      <c r="AS28" s="908"/>
      <c r="AT28" s="908"/>
      <c r="AU28" s="908" t="s">
        <v>579</v>
      </c>
      <c r="AV28" s="908"/>
      <c r="AW28" s="908"/>
      <c r="AX28" s="908"/>
      <c r="AY28" s="908"/>
      <c r="AZ28" s="909" t="s">
        <v>579</v>
      </c>
      <c r="BA28" s="909"/>
      <c r="BB28" s="909"/>
      <c r="BC28" s="909"/>
      <c r="BD28" s="909"/>
      <c r="BE28" s="910"/>
      <c r="BF28" s="910"/>
      <c r="BG28" s="910"/>
      <c r="BH28" s="910"/>
      <c r="BI28" s="911"/>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4883</v>
      </c>
      <c r="R29" s="845"/>
      <c r="S29" s="845"/>
      <c r="T29" s="845"/>
      <c r="U29" s="845"/>
      <c r="V29" s="845">
        <v>4803</v>
      </c>
      <c r="W29" s="845"/>
      <c r="X29" s="845"/>
      <c r="Y29" s="845"/>
      <c r="Z29" s="845"/>
      <c r="AA29" s="846">
        <f t="shared" ref="AA29:AA32" si="2">Q29-V29</f>
        <v>80</v>
      </c>
      <c r="AB29" s="848"/>
      <c r="AC29" s="848"/>
      <c r="AD29" s="848"/>
      <c r="AE29" s="849"/>
      <c r="AF29" s="847">
        <v>81</v>
      </c>
      <c r="AG29" s="848"/>
      <c r="AH29" s="848"/>
      <c r="AI29" s="848"/>
      <c r="AJ29" s="849"/>
      <c r="AK29" s="920">
        <v>753</v>
      </c>
      <c r="AL29" s="921"/>
      <c r="AM29" s="921"/>
      <c r="AN29" s="921"/>
      <c r="AO29" s="921"/>
      <c r="AP29" s="921" t="s">
        <v>579</v>
      </c>
      <c r="AQ29" s="921"/>
      <c r="AR29" s="921"/>
      <c r="AS29" s="921"/>
      <c r="AT29" s="921"/>
      <c r="AU29" s="921" t="s">
        <v>579</v>
      </c>
      <c r="AV29" s="921"/>
      <c r="AW29" s="921"/>
      <c r="AX29" s="921"/>
      <c r="AY29" s="921"/>
      <c r="AZ29" s="922" t="s">
        <v>579</v>
      </c>
      <c r="BA29" s="922"/>
      <c r="BB29" s="922"/>
      <c r="BC29" s="922"/>
      <c r="BD29" s="922"/>
      <c r="BE29" s="918"/>
      <c r="BF29" s="918"/>
      <c r="BG29" s="918"/>
      <c r="BH29" s="918"/>
      <c r="BI29" s="919"/>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414</v>
      </c>
      <c r="R30" s="845"/>
      <c r="S30" s="845"/>
      <c r="T30" s="845"/>
      <c r="U30" s="845"/>
      <c r="V30" s="845">
        <v>414</v>
      </c>
      <c r="W30" s="845"/>
      <c r="X30" s="845"/>
      <c r="Y30" s="845"/>
      <c r="Z30" s="845"/>
      <c r="AA30" s="846">
        <f t="shared" si="2"/>
        <v>0</v>
      </c>
      <c r="AB30" s="848"/>
      <c r="AC30" s="848"/>
      <c r="AD30" s="848"/>
      <c r="AE30" s="849"/>
      <c r="AF30" s="847">
        <v>0</v>
      </c>
      <c r="AG30" s="848"/>
      <c r="AH30" s="848"/>
      <c r="AI30" s="848"/>
      <c r="AJ30" s="849"/>
      <c r="AK30" s="920">
        <v>131</v>
      </c>
      <c r="AL30" s="921"/>
      <c r="AM30" s="921"/>
      <c r="AN30" s="921"/>
      <c r="AO30" s="921"/>
      <c r="AP30" s="921" t="s">
        <v>579</v>
      </c>
      <c r="AQ30" s="921"/>
      <c r="AR30" s="921"/>
      <c r="AS30" s="921"/>
      <c r="AT30" s="921"/>
      <c r="AU30" s="921" t="s">
        <v>579</v>
      </c>
      <c r="AV30" s="921"/>
      <c r="AW30" s="921"/>
      <c r="AX30" s="921"/>
      <c r="AY30" s="921"/>
      <c r="AZ30" s="922" t="s">
        <v>579</v>
      </c>
      <c r="BA30" s="922"/>
      <c r="BB30" s="922"/>
      <c r="BC30" s="922"/>
      <c r="BD30" s="922"/>
      <c r="BE30" s="918"/>
      <c r="BF30" s="918"/>
      <c r="BG30" s="918"/>
      <c r="BH30" s="918"/>
      <c r="BI30" s="919"/>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575</v>
      </c>
      <c r="R31" s="845"/>
      <c r="S31" s="845"/>
      <c r="T31" s="845"/>
      <c r="U31" s="845"/>
      <c r="V31" s="845">
        <v>603</v>
      </c>
      <c r="W31" s="845"/>
      <c r="X31" s="845"/>
      <c r="Y31" s="845"/>
      <c r="Z31" s="845"/>
      <c r="AA31" s="846">
        <f t="shared" si="2"/>
        <v>-28</v>
      </c>
      <c r="AB31" s="848"/>
      <c r="AC31" s="848"/>
      <c r="AD31" s="848"/>
      <c r="AE31" s="849"/>
      <c r="AF31" s="847">
        <v>719</v>
      </c>
      <c r="AG31" s="848"/>
      <c r="AH31" s="848"/>
      <c r="AI31" s="848"/>
      <c r="AJ31" s="849"/>
      <c r="AK31" s="920">
        <v>20</v>
      </c>
      <c r="AL31" s="921"/>
      <c r="AM31" s="921"/>
      <c r="AN31" s="921"/>
      <c r="AO31" s="921"/>
      <c r="AP31" s="921">
        <v>3105</v>
      </c>
      <c r="AQ31" s="921"/>
      <c r="AR31" s="921"/>
      <c r="AS31" s="921"/>
      <c r="AT31" s="921"/>
      <c r="AU31" s="921">
        <v>349</v>
      </c>
      <c r="AV31" s="921"/>
      <c r="AW31" s="921"/>
      <c r="AX31" s="921"/>
      <c r="AY31" s="921"/>
      <c r="AZ31" s="922" t="s">
        <v>579</v>
      </c>
      <c r="BA31" s="922"/>
      <c r="BB31" s="922"/>
      <c r="BC31" s="922"/>
      <c r="BD31" s="922"/>
      <c r="BE31" s="918" t="s">
        <v>406</v>
      </c>
      <c r="BF31" s="918"/>
      <c r="BG31" s="918"/>
      <c r="BH31" s="918"/>
      <c r="BI31" s="919"/>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861</v>
      </c>
      <c r="R32" s="845"/>
      <c r="S32" s="845"/>
      <c r="T32" s="845"/>
      <c r="U32" s="845"/>
      <c r="V32" s="845">
        <v>852</v>
      </c>
      <c r="W32" s="845"/>
      <c r="X32" s="845"/>
      <c r="Y32" s="845"/>
      <c r="Z32" s="845"/>
      <c r="AA32" s="846">
        <f t="shared" si="2"/>
        <v>9</v>
      </c>
      <c r="AB32" s="848"/>
      <c r="AC32" s="848"/>
      <c r="AD32" s="848"/>
      <c r="AE32" s="849"/>
      <c r="AF32" s="847">
        <v>49</v>
      </c>
      <c r="AG32" s="848"/>
      <c r="AH32" s="848"/>
      <c r="AI32" s="848"/>
      <c r="AJ32" s="849"/>
      <c r="AK32" s="920">
        <v>573</v>
      </c>
      <c r="AL32" s="921"/>
      <c r="AM32" s="921"/>
      <c r="AN32" s="921"/>
      <c r="AO32" s="921"/>
      <c r="AP32" s="921">
        <v>7149</v>
      </c>
      <c r="AQ32" s="921"/>
      <c r="AR32" s="921"/>
      <c r="AS32" s="921"/>
      <c r="AT32" s="921"/>
      <c r="AU32" s="921">
        <v>6821</v>
      </c>
      <c r="AV32" s="921"/>
      <c r="AW32" s="921"/>
      <c r="AX32" s="921"/>
      <c r="AY32" s="921"/>
      <c r="AZ32" s="922" t="s">
        <v>579</v>
      </c>
      <c r="BA32" s="922"/>
      <c r="BB32" s="922"/>
      <c r="BC32" s="922"/>
      <c r="BD32" s="922"/>
      <c r="BE32" s="918" t="s">
        <v>406</v>
      </c>
      <c r="BF32" s="918"/>
      <c r="BG32" s="918"/>
      <c r="BH32" s="918"/>
      <c r="BI32" s="919"/>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20"/>
      <c r="AL33" s="921"/>
      <c r="AM33" s="921"/>
      <c r="AN33" s="921"/>
      <c r="AO33" s="921"/>
      <c r="AP33" s="921"/>
      <c r="AQ33" s="921"/>
      <c r="AR33" s="921"/>
      <c r="AS33" s="921"/>
      <c r="AT33" s="921"/>
      <c r="AU33" s="921"/>
      <c r="AV33" s="921"/>
      <c r="AW33" s="921"/>
      <c r="AX33" s="921"/>
      <c r="AY33" s="921"/>
      <c r="AZ33" s="922"/>
      <c r="BA33" s="922"/>
      <c r="BB33" s="922"/>
      <c r="BC33" s="922"/>
      <c r="BD33" s="922"/>
      <c r="BE33" s="918"/>
      <c r="BF33" s="918"/>
      <c r="BG33" s="918"/>
      <c r="BH33" s="918"/>
      <c r="BI33" s="919"/>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0"/>
      <c r="AL34" s="921"/>
      <c r="AM34" s="921"/>
      <c r="AN34" s="921"/>
      <c r="AO34" s="921"/>
      <c r="AP34" s="921"/>
      <c r="AQ34" s="921"/>
      <c r="AR34" s="921"/>
      <c r="AS34" s="921"/>
      <c r="AT34" s="921"/>
      <c r="AU34" s="921"/>
      <c r="AV34" s="921"/>
      <c r="AW34" s="921"/>
      <c r="AX34" s="921"/>
      <c r="AY34" s="921"/>
      <c r="AZ34" s="922"/>
      <c r="BA34" s="922"/>
      <c r="BB34" s="922"/>
      <c r="BC34" s="922"/>
      <c r="BD34" s="922"/>
      <c r="BE34" s="918"/>
      <c r="BF34" s="918"/>
      <c r="BG34" s="918"/>
      <c r="BH34" s="918"/>
      <c r="BI34" s="919"/>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35" t="s">
        <v>408</v>
      </c>
      <c r="BK62" s="898"/>
      <c r="BL62" s="898"/>
      <c r="BM62" s="898"/>
      <c r="BN62" s="899"/>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9" t="s">
        <v>409</v>
      </c>
      <c r="C63" s="880"/>
      <c r="D63" s="880"/>
      <c r="E63" s="880"/>
      <c r="F63" s="880"/>
      <c r="G63" s="880"/>
      <c r="H63" s="880"/>
      <c r="I63" s="880"/>
      <c r="J63" s="880"/>
      <c r="K63" s="880"/>
      <c r="L63" s="880"/>
      <c r="M63" s="880"/>
      <c r="N63" s="880"/>
      <c r="O63" s="880"/>
      <c r="P63" s="881"/>
      <c r="Q63" s="928"/>
      <c r="R63" s="929"/>
      <c r="S63" s="929"/>
      <c r="T63" s="929"/>
      <c r="U63" s="929"/>
      <c r="V63" s="929"/>
      <c r="W63" s="929"/>
      <c r="X63" s="929"/>
      <c r="Y63" s="929"/>
      <c r="Z63" s="929"/>
      <c r="AA63" s="929"/>
      <c r="AB63" s="929"/>
      <c r="AC63" s="929"/>
      <c r="AD63" s="929"/>
      <c r="AE63" s="930"/>
      <c r="AF63" s="931">
        <v>980</v>
      </c>
      <c r="AG63" s="932"/>
      <c r="AH63" s="932"/>
      <c r="AI63" s="932"/>
      <c r="AJ63" s="933"/>
      <c r="AK63" s="934"/>
      <c r="AL63" s="929"/>
      <c r="AM63" s="929"/>
      <c r="AN63" s="929"/>
      <c r="AO63" s="929"/>
      <c r="AP63" s="932">
        <f>SUM(AP28:AT32)</f>
        <v>10254</v>
      </c>
      <c r="AQ63" s="932"/>
      <c r="AR63" s="932"/>
      <c r="AS63" s="932"/>
      <c r="AT63" s="932"/>
      <c r="AU63" s="936">
        <f>SUM(AU28:AY32)</f>
        <v>7170</v>
      </c>
      <c r="AV63" s="937"/>
      <c r="AW63" s="937"/>
      <c r="AX63" s="937"/>
      <c r="AY63" s="938"/>
      <c r="AZ63" s="939"/>
      <c r="BA63" s="939"/>
      <c r="BB63" s="939"/>
      <c r="BC63" s="939"/>
      <c r="BD63" s="939"/>
      <c r="BE63" s="940"/>
      <c r="BF63" s="940"/>
      <c r="BG63" s="940"/>
      <c r="BH63" s="940"/>
      <c r="BI63" s="941"/>
      <c r="BJ63" s="942" t="s">
        <v>128</v>
      </c>
      <c r="BK63" s="937"/>
      <c r="BL63" s="937"/>
      <c r="BM63" s="937"/>
      <c r="BN63" s="943"/>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412</v>
      </c>
      <c r="AB66" s="804"/>
      <c r="AC66" s="804"/>
      <c r="AD66" s="804"/>
      <c r="AE66" s="805"/>
      <c r="AF66" s="944" t="s">
        <v>413</v>
      </c>
      <c r="AG66" s="903"/>
      <c r="AH66" s="903"/>
      <c r="AI66" s="903"/>
      <c r="AJ66" s="945"/>
      <c r="AK66" s="803" t="s">
        <v>414</v>
      </c>
      <c r="AL66" s="827"/>
      <c r="AM66" s="827"/>
      <c r="AN66" s="827"/>
      <c r="AO66" s="828"/>
      <c r="AP66" s="803" t="s">
        <v>415</v>
      </c>
      <c r="AQ66" s="804"/>
      <c r="AR66" s="804"/>
      <c r="AS66" s="804"/>
      <c r="AT66" s="805"/>
      <c r="AU66" s="803" t="s">
        <v>416</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5"/>
      <c r="BT66" s="956"/>
      <c r="BU66" s="956"/>
      <c r="BV66" s="956"/>
      <c r="BW66" s="956"/>
      <c r="BX66" s="956"/>
      <c r="BY66" s="956"/>
      <c r="BZ66" s="956"/>
      <c r="CA66" s="956"/>
      <c r="CB66" s="956"/>
      <c r="CC66" s="956"/>
      <c r="CD66" s="956"/>
      <c r="CE66" s="956"/>
      <c r="CF66" s="956"/>
      <c r="CG66" s="957"/>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9"/>
      <c r="DW66" s="950"/>
      <c r="DX66" s="950"/>
      <c r="DY66" s="950"/>
      <c r="DZ66" s="951"/>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6"/>
      <c r="AG67" s="906"/>
      <c r="AH67" s="906"/>
      <c r="AI67" s="906"/>
      <c r="AJ67" s="947"/>
      <c r="AK67" s="948"/>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5"/>
      <c r="BT67" s="956"/>
      <c r="BU67" s="956"/>
      <c r="BV67" s="956"/>
      <c r="BW67" s="956"/>
      <c r="BX67" s="956"/>
      <c r="BY67" s="956"/>
      <c r="BZ67" s="956"/>
      <c r="CA67" s="956"/>
      <c r="CB67" s="956"/>
      <c r="CC67" s="956"/>
      <c r="CD67" s="956"/>
      <c r="CE67" s="956"/>
      <c r="CF67" s="956"/>
      <c r="CG67" s="957"/>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9"/>
      <c r="DW67" s="950"/>
      <c r="DX67" s="950"/>
      <c r="DY67" s="950"/>
      <c r="DZ67" s="951"/>
      <c r="EA67" s="248"/>
    </row>
    <row r="68" spans="1:131" s="249" customFormat="1" ht="26.25" customHeight="1" thickTop="1" x14ac:dyDescent="0.15">
      <c r="A68" s="260">
        <v>1</v>
      </c>
      <c r="B68" s="961" t="s">
        <v>567</v>
      </c>
      <c r="C68" s="962"/>
      <c r="D68" s="962"/>
      <c r="E68" s="962"/>
      <c r="F68" s="962"/>
      <c r="G68" s="962"/>
      <c r="H68" s="962"/>
      <c r="I68" s="962"/>
      <c r="J68" s="962"/>
      <c r="K68" s="962"/>
      <c r="L68" s="962"/>
      <c r="M68" s="962"/>
      <c r="N68" s="962"/>
      <c r="O68" s="962"/>
      <c r="P68" s="963"/>
      <c r="Q68" s="964">
        <v>2392</v>
      </c>
      <c r="R68" s="958"/>
      <c r="S68" s="958"/>
      <c r="T68" s="958"/>
      <c r="U68" s="958"/>
      <c r="V68" s="958">
        <v>2355</v>
      </c>
      <c r="W68" s="958"/>
      <c r="X68" s="958"/>
      <c r="Y68" s="958"/>
      <c r="Z68" s="958"/>
      <c r="AA68" s="958">
        <f>Q68-V68</f>
        <v>37</v>
      </c>
      <c r="AB68" s="958"/>
      <c r="AC68" s="958"/>
      <c r="AD68" s="958"/>
      <c r="AE68" s="958"/>
      <c r="AF68" s="958">
        <v>37</v>
      </c>
      <c r="AG68" s="958"/>
      <c r="AH68" s="958"/>
      <c r="AI68" s="958"/>
      <c r="AJ68" s="958"/>
      <c r="AK68" s="958" t="s">
        <v>580</v>
      </c>
      <c r="AL68" s="958"/>
      <c r="AM68" s="958"/>
      <c r="AN68" s="958"/>
      <c r="AO68" s="958"/>
      <c r="AP68" s="958">
        <v>2504</v>
      </c>
      <c r="AQ68" s="958"/>
      <c r="AR68" s="958"/>
      <c r="AS68" s="958"/>
      <c r="AT68" s="958"/>
      <c r="AU68" s="958">
        <v>2345</v>
      </c>
      <c r="AV68" s="958"/>
      <c r="AW68" s="958"/>
      <c r="AX68" s="958"/>
      <c r="AY68" s="958"/>
      <c r="AZ68" s="959"/>
      <c r="BA68" s="959"/>
      <c r="BB68" s="959"/>
      <c r="BC68" s="959"/>
      <c r="BD68" s="960"/>
      <c r="BE68" s="267"/>
      <c r="BF68" s="267"/>
      <c r="BG68" s="267"/>
      <c r="BH68" s="267"/>
      <c r="BI68" s="267"/>
      <c r="BJ68" s="267"/>
      <c r="BK68" s="267"/>
      <c r="BL68" s="267"/>
      <c r="BM68" s="267"/>
      <c r="BN68" s="267"/>
      <c r="BO68" s="267"/>
      <c r="BP68" s="267"/>
      <c r="BQ68" s="264">
        <v>62</v>
      </c>
      <c r="BR68" s="269"/>
      <c r="BS68" s="955"/>
      <c r="BT68" s="956"/>
      <c r="BU68" s="956"/>
      <c r="BV68" s="956"/>
      <c r="BW68" s="956"/>
      <c r="BX68" s="956"/>
      <c r="BY68" s="956"/>
      <c r="BZ68" s="956"/>
      <c r="CA68" s="956"/>
      <c r="CB68" s="956"/>
      <c r="CC68" s="956"/>
      <c r="CD68" s="956"/>
      <c r="CE68" s="956"/>
      <c r="CF68" s="956"/>
      <c r="CG68" s="957"/>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9"/>
      <c r="DW68" s="950"/>
      <c r="DX68" s="950"/>
      <c r="DY68" s="950"/>
      <c r="DZ68" s="951"/>
      <c r="EA68" s="248"/>
    </row>
    <row r="69" spans="1:131" s="249" customFormat="1" ht="26.25" customHeight="1" x14ac:dyDescent="0.15">
      <c r="A69" s="263">
        <v>2</v>
      </c>
      <c r="B69" s="965" t="s">
        <v>568</v>
      </c>
      <c r="C69" s="966"/>
      <c r="D69" s="966"/>
      <c r="E69" s="966"/>
      <c r="F69" s="966"/>
      <c r="G69" s="966"/>
      <c r="H69" s="966"/>
      <c r="I69" s="966"/>
      <c r="J69" s="966"/>
      <c r="K69" s="966"/>
      <c r="L69" s="966"/>
      <c r="M69" s="966"/>
      <c r="N69" s="966"/>
      <c r="O69" s="966"/>
      <c r="P69" s="967"/>
      <c r="Q69" s="968">
        <v>0</v>
      </c>
      <c r="R69" s="921"/>
      <c r="S69" s="921"/>
      <c r="T69" s="921"/>
      <c r="U69" s="921"/>
      <c r="V69" s="921" t="s">
        <v>579</v>
      </c>
      <c r="W69" s="921"/>
      <c r="X69" s="921"/>
      <c r="Y69" s="921"/>
      <c r="Z69" s="921"/>
      <c r="AA69" s="921">
        <v>0</v>
      </c>
      <c r="AB69" s="921"/>
      <c r="AC69" s="921"/>
      <c r="AD69" s="921"/>
      <c r="AE69" s="921"/>
      <c r="AF69" s="921">
        <v>0</v>
      </c>
      <c r="AG69" s="921"/>
      <c r="AH69" s="921"/>
      <c r="AI69" s="921"/>
      <c r="AJ69" s="921"/>
      <c r="AK69" s="921" t="s">
        <v>579</v>
      </c>
      <c r="AL69" s="921"/>
      <c r="AM69" s="921"/>
      <c r="AN69" s="921"/>
      <c r="AO69" s="921"/>
      <c r="AP69" s="921" t="s">
        <v>579</v>
      </c>
      <c r="AQ69" s="921"/>
      <c r="AR69" s="921"/>
      <c r="AS69" s="921"/>
      <c r="AT69" s="921"/>
      <c r="AU69" s="921" t="s">
        <v>579</v>
      </c>
      <c r="AV69" s="921"/>
      <c r="AW69" s="921"/>
      <c r="AX69" s="921"/>
      <c r="AY69" s="921"/>
      <c r="AZ69" s="971"/>
      <c r="BA69" s="971"/>
      <c r="BB69" s="971"/>
      <c r="BC69" s="971"/>
      <c r="BD69" s="972"/>
      <c r="BE69" s="267"/>
      <c r="BF69" s="267"/>
      <c r="BG69" s="267"/>
      <c r="BH69" s="267"/>
      <c r="BI69" s="267"/>
      <c r="BJ69" s="267"/>
      <c r="BK69" s="267"/>
      <c r="BL69" s="267"/>
      <c r="BM69" s="267"/>
      <c r="BN69" s="267"/>
      <c r="BO69" s="267"/>
      <c r="BP69" s="267"/>
      <c r="BQ69" s="264">
        <v>63</v>
      </c>
      <c r="BR69" s="269"/>
      <c r="BS69" s="955"/>
      <c r="BT69" s="956"/>
      <c r="BU69" s="956"/>
      <c r="BV69" s="956"/>
      <c r="BW69" s="956"/>
      <c r="BX69" s="956"/>
      <c r="BY69" s="956"/>
      <c r="BZ69" s="956"/>
      <c r="CA69" s="956"/>
      <c r="CB69" s="956"/>
      <c r="CC69" s="956"/>
      <c r="CD69" s="956"/>
      <c r="CE69" s="956"/>
      <c r="CF69" s="956"/>
      <c r="CG69" s="957"/>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9"/>
      <c r="DW69" s="950"/>
      <c r="DX69" s="950"/>
      <c r="DY69" s="950"/>
      <c r="DZ69" s="951"/>
      <c r="EA69" s="248"/>
    </row>
    <row r="70" spans="1:131" s="249" customFormat="1" ht="26.25" customHeight="1" x14ac:dyDescent="0.15">
      <c r="A70" s="263">
        <v>3</v>
      </c>
      <c r="B70" s="965" t="s">
        <v>569</v>
      </c>
      <c r="C70" s="966"/>
      <c r="D70" s="966"/>
      <c r="E70" s="966"/>
      <c r="F70" s="966"/>
      <c r="G70" s="966"/>
      <c r="H70" s="966"/>
      <c r="I70" s="966"/>
      <c r="J70" s="966"/>
      <c r="K70" s="966"/>
      <c r="L70" s="966"/>
      <c r="M70" s="966"/>
      <c r="N70" s="966"/>
      <c r="O70" s="966"/>
      <c r="P70" s="967"/>
      <c r="Q70" s="968">
        <v>8482</v>
      </c>
      <c r="R70" s="921"/>
      <c r="S70" s="921"/>
      <c r="T70" s="921"/>
      <c r="U70" s="921"/>
      <c r="V70" s="921">
        <v>8156</v>
      </c>
      <c r="W70" s="921"/>
      <c r="X70" s="921"/>
      <c r="Y70" s="921"/>
      <c r="Z70" s="921"/>
      <c r="AA70" s="969">
        <f t="shared" ref="AA70:AA73" si="3">Q70-V70</f>
        <v>326</v>
      </c>
      <c r="AB70" s="970"/>
      <c r="AC70" s="970"/>
      <c r="AD70" s="970"/>
      <c r="AE70" s="920"/>
      <c r="AF70" s="921">
        <v>326</v>
      </c>
      <c r="AG70" s="921"/>
      <c r="AH70" s="921"/>
      <c r="AI70" s="921"/>
      <c r="AJ70" s="921"/>
      <c r="AK70" s="921">
        <v>511</v>
      </c>
      <c r="AL70" s="921"/>
      <c r="AM70" s="921"/>
      <c r="AN70" s="921"/>
      <c r="AO70" s="921"/>
      <c r="AP70" s="921" t="s">
        <v>579</v>
      </c>
      <c r="AQ70" s="921"/>
      <c r="AR70" s="921"/>
      <c r="AS70" s="921"/>
      <c r="AT70" s="921"/>
      <c r="AU70" s="921" t="s">
        <v>579</v>
      </c>
      <c r="AV70" s="921"/>
      <c r="AW70" s="921"/>
      <c r="AX70" s="921"/>
      <c r="AY70" s="921"/>
      <c r="AZ70" s="971"/>
      <c r="BA70" s="971"/>
      <c r="BB70" s="971"/>
      <c r="BC70" s="971"/>
      <c r="BD70" s="972"/>
      <c r="BE70" s="267"/>
      <c r="BF70" s="267"/>
      <c r="BG70" s="267"/>
      <c r="BH70" s="267"/>
      <c r="BI70" s="267"/>
      <c r="BJ70" s="267"/>
      <c r="BK70" s="267"/>
      <c r="BL70" s="267"/>
      <c r="BM70" s="267"/>
      <c r="BN70" s="267"/>
      <c r="BO70" s="267"/>
      <c r="BP70" s="267"/>
      <c r="BQ70" s="264">
        <v>64</v>
      </c>
      <c r="BR70" s="269"/>
      <c r="BS70" s="955"/>
      <c r="BT70" s="956"/>
      <c r="BU70" s="956"/>
      <c r="BV70" s="956"/>
      <c r="BW70" s="956"/>
      <c r="BX70" s="956"/>
      <c r="BY70" s="956"/>
      <c r="BZ70" s="956"/>
      <c r="CA70" s="956"/>
      <c r="CB70" s="956"/>
      <c r="CC70" s="956"/>
      <c r="CD70" s="956"/>
      <c r="CE70" s="956"/>
      <c r="CF70" s="956"/>
      <c r="CG70" s="957"/>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9"/>
      <c r="DW70" s="950"/>
      <c r="DX70" s="950"/>
      <c r="DY70" s="950"/>
      <c r="DZ70" s="951"/>
      <c r="EA70" s="248"/>
    </row>
    <row r="71" spans="1:131" s="249" customFormat="1" ht="26.25" customHeight="1" x14ac:dyDescent="0.15">
      <c r="A71" s="263">
        <v>4</v>
      </c>
      <c r="B71" s="965" t="s">
        <v>570</v>
      </c>
      <c r="C71" s="966"/>
      <c r="D71" s="966"/>
      <c r="E71" s="966"/>
      <c r="F71" s="966"/>
      <c r="G71" s="966"/>
      <c r="H71" s="966"/>
      <c r="I71" s="966"/>
      <c r="J71" s="966"/>
      <c r="K71" s="966"/>
      <c r="L71" s="966"/>
      <c r="M71" s="966"/>
      <c r="N71" s="966"/>
      <c r="O71" s="966"/>
      <c r="P71" s="967"/>
      <c r="Q71" s="968">
        <v>99</v>
      </c>
      <c r="R71" s="921"/>
      <c r="S71" s="921"/>
      <c r="T71" s="921"/>
      <c r="U71" s="921"/>
      <c r="V71" s="921">
        <v>81</v>
      </c>
      <c r="W71" s="921"/>
      <c r="X71" s="921"/>
      <c r="Y71" s="921"/>
      <c r="Z71" s="921"/>
      <c r="AA71" s="969">
        <v>17</v>
      </c>
      <c r="AB71" s="970"/>
      <c r="AC71" s="970"/>
      <c r="AD71" s="970"/>
      <c r="AE71" s="920"/>
      <c r="AF71" s="921">
        <v>17</v>
      </c>
      <c r="AG71" s="921"/>
      <c r="AH71" s="921"/>
      <c r="AI71" s="921"/>
      <c r="AJ71" s="921"/>
      <c r="AK71" s="921" t="s">
        <v>579</v>
      </c>
      <c r="AL71" s="921"/>
      <c r="AM71" s="921"/>
      <c r="AN71" s="921"/>
      <c r="AO71" s="921"/>
      <c r="AP71" s="921" t="s">
        <v>579</v>
      </c>
      <c r="AQ71" s="921"/>
      <c r="AR71" s="921"/>
      <c r="AS71" s="921"/>
      <c r="AT71" s="921"/>
      <c r="AU71" s="921" t="s">
        <v>579</v>
      </c>
      <c r="AV71" s="921"/>
      <c r="AW71" s="921"/>
      <c r="AX71" s="921"/>
      <c r="AY71" s="921"/>
      <c r="AZ71" s="971"/>
      <c r="BA71" s="971"/>
      <c r="BB71" s="971"/>
      <c r="BC71" s="971"/>
      <c r="BD71" s="972"/>
      <c r="BE71" s="267"/>
      <c r="BF71" s="267"/>
      <c r="BG71" s="267"/>
      <c r="BH71" s="267"/>
      <c r="BI71" s="267"/>
      <c r="BJ71" s="267"/>
      <c r="BK71" s="267"/>
      <c r="BL71" s="267"/>
      <c r="BM71" s="267"/>
      <c r="BN71" s="267"/>
      <c r="BO71" s="267"/>
      <c r="BP71" s="267"/>
      <c r="BQ71" s="264">
        <v>65</v>
      </c>
      <c r="BR71" s="269"/>
      <c r="BS71" s="955"/>
      <c r="BT71" s="956"/>
      <c r="BU71" s="956"/>
      <c r="BV71" s="956"/>
      <c r="BW71" s="956"/>
      <c r="BX71" s="956"/>
      <c r="BY71" s="956"/>
      <c r="BZ71" s="956"/>
      <c r="CA71" s="956"/>
      <c r="CB71" s="956"/>
      <c r="CC71" s="956"/>
      <c r="CD71" s="956"/>
      <c r="CE71" s="956"/>
      <c r="CF71" s="956"/>
      <c r="CG71" s="957"/>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9"/>
      <c r="DW71" s="950"/>
      <c r="DX71" s="950"/>
      <c r="DY71" s="950"/>
      <c r="DZ71" s="951"/>
      <c r="EA71" s="248"/>
    </row>
    <row r="72" spans="1:131" s="249" customFormat="1" ht="26.25" customHeight="1" x14ac:dyDescent="0.15">
      <c r="A72" s="263">
        <v>5</v>
      </c>
      <c r="B72" s="965" t="s">
        <v>571</v>
      </c>
      <c r="C72" s="966"/>
      <c r="D72" s="966"/>
      <c r="E72" s="966"/>
      <c r="F72" s="966"/>
      <c r="G72" s="966"/>
      <c r="H72" s="966"/>
      <c r="I72" s="966"/>
      <c r="J72" s="966"/>
      <c r="K72" s="966"/>
      <c r="L72" s="966"/>
      <c r="M72" s="966"/>
      <c r="N72" s="966"/>
      <c r="O72" s="966"/>
      <c r="P72" s="967"/>
      <c r="Q72" s="968">
        <v>136</v>
      </c>
      <c r="R72" s="921"/>
      <c r="S72" s="921"/>
      <c r="T72" s="921"/>
      <c r="U72" s="921"/>
      <c r="V72" s="921">
        <v>121</v>
      </c>
      <c r="W72" s="921"/>
      <c r="X72" s="921"/>
      <c r="Y72" s="921"/>
      <c r="Z72" s="921"/>
      <c r="AA72" s="969">
        <v>16</v>
      </c>
      <c r="AB72" s="970"/>
      <c r="AC72" s="970"/>
      <c r="AD72" s="970"/>
      <c r="AE72" s="920"/>
      <c r="AF72" s="921">
        <v>16</v>
      </c>
      <c r="AG72" s="921"/>
      <c r="AH72" s="921"/>
      <c r="AI72" s="921"/>
      <c r="AJ72" s="921"/>
      <c r="AK72" s="921">
        <v>12</v>
      </c>
      <c r="AL72" s="921"/>
      <c r="AM72" s="921"/>
      <c r="AN72" s="921"/>
      <c r="AO72" s="921"/>
      <c r="AP72" s="921" t="s">
        <v>579</v>
      </c>
      <c r="AQ72" s="921"/>
      <c r="AR72" s="921"/>
      <c r="AS72" s="921"/>
      <c r="AT72" s="921"/>
      <c r="AU72" s="921" t="s">
        <v>579</v>
      </c>
      <c r="AV72" s="921"/>
      <c r="AW72" s="921"/>
      <c r="AX72" s="921"/>
      <c r="AY72" s="921"/>
      <c r="AZ72" s="971"/>
      <c r="BA72" s="971"/>
      <c r="BB72" s="971"/>
      <c r="BC72" s="971"/>
      <c r="BD72" s="972"/>
      <c r="BE72" s="267"/>
      <c r="BF72" s="267"/>
      <c r="BG72" s="267"/>
      <c r="BH72" s="267"/>
      <c r="BI72" s="267"/>
      <c r="BJ72" s="267"/>
      <c r="BK72" s="267"/>
      <c r="BL72" s="267"/>
      <c r="BM72" s="267"/>
      <c r="BN72" s="267"/>
      <c r="BO72" s="267"/>
      <c r="BP72" s="267"/>
      <c r="BQ72" s="264">
        <v>66</v>
      </c>
      <c r="BR72" s="269"/>
      <c r="BS72" s="955"/>
      <c r="BT72" s="956"/>
      <c r="BU72" s="956"/>
      <c r="BV72" s="956"/>
      <c r="BW72" s="956"/>
      <c r="BX72" s="956"/>
      <c r="BY72" s="956"/>
      <c r="BZ72" s="956"/>
      <c r="CA72" s="956"/>
      <c r="CB72" s="956"/>
      <c r="CC72" s="956"/>
      <c r="CD72" s="956"/>
      <c r="CE72" s="956"/>
      <c r="CF72" s="956"/>
      <c r="CG72" s="957"/>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9"/>
      <c r="DW72" s="950"/>
      <c r="DX72" s="950"/>
      <c r="DY72" s="950"/>
      <c r="DZ72" s="951"/>
      <c r="EA72" s="248"/>
    </row>
    <row r="73" spans="1:131" s="249" customFormat="1" ht="26.25" customHeight="1" x14ac:dyDescent="0.15">
      <c r="A73" s="263">
        <v>6</v>
      </c>
      <c r="B73" s="965" t="s">
        <v>572</v>
      </c>
      <c r="C73" s="966"/>
      <c r="D73" s="966"/>
      <c r="E73" s="966"/>
      <c r="F73" s="966"/>
      <c r="G73" s="966"/>
      <c r="H73" s="966"/>
      <c r="I73" s="966"/>
      <c r="J73" s="966"/>
      <c r="K73" s="966"/>
      <c r="L73" s="966"/>
      <c r="M73" s="966"/>
      <c r="N73" s="966"/>
      <c r="O73" s="966"/>
      <c r="P73" s="967"/>
      <c r="Q73" s="968">
        <v>545</v>
      </c>
      <c r="R73" s="921"/>
      <c r="S73" s="921"/>
      <c r="T73" s="921"/>
      <c r="U73" s="921"/>
      <c r="V73" s="921">
        <v>482</v>
      </c>
      <c r="W73" s="921"/>
      <c r="X73" s="921"/>
      <c r="Y73" s="921"/>
      <c r="Z73" s="921"/>
      <c r="AA73" s="969">
        <f t="shared" si="3"/>
        <v>63</v>
      </c>
      <c r="AB73" s="970"/>
      <c r="AC73" s="970"/>
      <c r="AD73" s="970"/>
      <c r="AE73" s="920"/>
      <c r="AF73" s="921">
        <v>63</v>
      </c>
      <c r="AG73" s="921"/>
      <c r="AH73" s="921"/>
      <c r="AI73" s="921"/>
      <c r="AJ73" s="921"/>
      <c r="AK73" s="921" t="s">
        <v>579</v>
      </c>
      <c r="AL73" s="921"/>
      <c r="AM73" s="921"/>
      <c r="AN73" s="921"/>
      <c r="AO73" s="921"/>
      <c r="AP73" s="921" t="s">
        <v>579</v>
      </c>
      <c r="AQ73" s="921"/>
      <c r="AR73" s="921"/>
      <c r="AS73" s="921"/>
      <c r="AT73" s="921"/>
      <c r="AU73" s="921" t="s">
        <v>579</v>
      </c>
      <c r="AV73" s="921"/>
      <c r="AW73" s="921"/>
      <c r="AX73" s="921"/>
      <c r="AY73" s="921"/>
      <c r="AZ73" s="971"/>
      <c r="BA73" s="971"/>
      <c r="BB73" s="971"/>
      <c r="BC73" s="971"/>
      <c r="BD73" s="972"/>
      <c r="BE73" s="267"/>
      <c r="BF73" s="267"/>
      <c r="BG73" s="267"/>
      <c r="BH73" s="267"/>
      <c r="BI73" s="267"/>
      <c r="BJ73" s="267"/>
      <c r="BK73" s="267"/>
      <c r="BL73" s="267"/>
      <c r="BM73" s="267"/>
      <c r="BN73" s="267"/>
      <c r="BO73" s="267"/>
      <c r="BP73" s="267"/>
      <c r="BQ73" s="264">
        <v>67</v>
      </c>
      <c r="BR73" s="269"/>
      <c r="BS73" s="955"/>
      <c r="BT73" s="956"/>
      <c r="BU73" s="956"/>
      <c r="BV73" s="956"/>
      <c r="BW73" s="956"/>
      <c r="BX73" s="956"/>
      <c r="BY73" s="956"/>
      <c r="BZ73" s="956"/>
      <c r="CA73" s="956"/>
      <c r="CB73" s="956"/>
      <c r="CC73" s="956"/>
      <c r="CD73" s="956"/>
      <c r="CE73" s="956"/>
      <c r="CF73" s="956"/>
      <c r="CG73" s="957"/>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9"/>
      <c r="DW73" s="950"/>
      <c r="DX73" s="950"/>
      <c r="DY73" s="950"/>
      <c r="DZ73" s="951"/>
      <c r="EA73" s="248"/>
    </row>
    <row r="74" spans="1:131" s="249" customFormat="1" ht="26.25" customHeight="1" x14ac:dyDescent="0.15">
      <c r="A74" s="263">
        <v>7</v>
      </c>
      <c r="B74" s="965" t="s">
        <v>573</v>
      </c>
      <c r="C74" s="966"/>
      <c r="D74" s="966"/>
      <c r="E74" s="966"/>
      <c r="F74" s="966"/>
      <c r="G74" s="966"/>
      <c r="H74" s="966"/>
      <c r="I74" s="966"/>
      <c r="J74" s="966"/>
      <c r="K74" s="966"/>
      <c r="L74" s="966"/>
      <c r="M74" s="966"/>
      <c r="N74" s="966"/>
      <c r="O74" s="966"/>
      <c r="P74" s="967"/>
      <c r="Q74" s="968">
        <v>153416</v>
      </c>
      <c r="R74" s="921"/>
      <c r="S74" s="921"/>
      <c r="T74" s="921"/>
      <c r="U74" s="921"/>
      <c r="V74" s="921">
        <v>145697</v>
      </c>
      <c r="W74" s="921"/>
      <c r="X74" s="921"/>
      <c r="Y74" s="921"/>
      <c r="Z74" s="921"/>
      <c r="AA74" s="969">
        <v>7719</v>
      </c>
      <c r="AB74" s="970"/>
      <c r="AC74" s="970"/>
      <c r="AD74" s="970"/>
      <c r="AE74" s="920"/>
      <c r="AF74" s="921">
        <v>7719</v>
      </c>
      <c r="AG74" s="921"/>
      <c r="AH74" s="921"/>
      <c r="AI74" s="921"/>
      <c r="AJ74" s="921"/>
      <c r="AK74" s="921">
        <v>1414</v>
      </c>
      <c r="AL74" s="921"/>
      <c r="AM74" s="921"/>
      <c r="AN74" s="921"/>
      <c r="AO74" s="921"/>
      <c r="AP74" s="921" t="s">
        <v>579</v>
      </c>
      <c r="AQ74" s="921"/>
      <c r="AR74" s="921"/>
      <c r="AS74" s="921"/>
      <c r="AT74" s="921"/>
      <c r="AU74" s="921" t="s">
        <v>579</v>
      </c>
      <c r="AV74" s="921"/>
      <c r="AW74" s="921"/>
      <c r="AX74" s="921"/>
      <c r="AY74" s="921"/>
      <c r="AZ74" s="971"/>
      <c r="BA74" s="971"/>
      <c r="BB74" s="971"/>
      <c r="BC74" s="971"/>
      <c r="BD74" s="972"/>
      <c r="BE74" s="267"/>
      <c r="BF74" s="267"/>
      <c r="BG74" s="267"/>
      <c r="BH74" s="267"/>
      <c r="BI74" s="267"/>
      <c r="BJ74" s="267"/>
      <c r="BK74" s="267"/>
      <c r="BL74" s="267"/>
      <c r="BM74" s="267"/>
      <c r="BN74" s="267"/>
      <c r="BO74" s="267"/>
      <c r="BP74" s="267"/>
      <c r="BQ74" s="264">
        <v>68</v>
      </c>
      <c r="BR74" s="269"/>
      <c r="BS74" s="955"/>
      <c r="BT74" s="956"/>
      <c r="BU74" s="956"/>
      <c r="BV74" s="956"/>
      <c r="BW74" s="956"/>
      <c r="BX74" s="956"/>
      <c r="BY74" s="956"/>
      <c r="BZ74" s="956"/>
      <c r="CA74" s="956"/>
      <c r="CB74" s="956"/>
      <c r="CC74" s="956"/>
      <c r="CD74" s="956"/>
      <c r="CE74" s="956"/>
      <c r="CF74" s="956"/>
      <c r="CG74" s="957"/>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9"/>
      <c r="DW74" s="950"/>
      <c r="DX74" s="950"/>
      <c r="DY74" s="950"/>
      <c r="DZ74" s="951"/>
      <c r="EA74" s="248"/>
    </row>
    <row r="75" spans="1:131" s="249" customFormat="1" ht="26.25" customHeight="1" x14ac:dyDescent="0.15">
      <c r="A75" s="263">
        <v>8</v>
      </c>
      <c r="B75" s="965"/>
      <c r="C75" s="966"/>
      <c r="D75" s="966"/>
      <c r="E75" s="966"/>
      <c r="F75" s="966"/>
      <c r="G75" s="966"/>
      <c r="H75" s="966"/>
      <c r="I75" s="966"/>
      <c r="J75" s="966"/>
      <c r="K75" s="966"/>
      <c r="L75" s="966"/>
      <c r="M75" s="966"/>
      <c r="N75" s="966"/>
      <c r="O75" s="966"/>
      <c r="P75" s="967"/>
      <c r="Q75" s="973"/>
      <c r="R75" s="970"/>
      <c r="S75" s="970"/>
      <c r="T75" s="970"/>
      <c r="U75" s="920"/>
      <c r="V75" s="969"/>
      <c r="W75" s="970"/>
      <c r="X75" s="970"/>
      <c r="Y75" s="970"/>
      <c r="Z75" s="920"/>
      <c r="AA75" s="969"/>
      <c r="AB75" s="970"/>
      <c r="AC75" s="970"/>
      <c r="AD75" s="970"/>
      <c r="AE75" s="920"/>
      <c r="AF75" s="969"/>
      <c r="AG75" s="970"/>
      <c r="AH75" s="970"/>
      <c r="AI75" s="970"/>
      <c r="AJ75" s="920"/>
      <c r="AK75" s="969"/>
      <c r="AL75" s="970"/>
      <c r="AM75" s="970"/>
      <c r="AN75" s="970"/>
      <c r="AO75" s="920"/>
      <c r="AP75" s="969"/>
      <c r="AQ75" s="970"/>
      <c r="AR75" s="970"/>
      <c r="AS75" s="970"/>
      <c r="AT75" s="920"/>
      <c r="AU75" s="969"/>
      <c r="AV75" s="970"/>
      <c r="AW75" s="970"/>
      <c r="AX75" s="970"/>
      <c r="AY75" s="920"/>
      <c r="AZ75" s="971"/>
      <c r="BA75" s="971"/>
      <c r="BB75" s="971"/>
      <c r="BC75" s="971"/>
      <c r="BD75" s="972"/>
      <c r="BE75" s="267"/>
      <c r="BF75" s="267"/>
      <c r="BG75" s="267"/>
      <c r="BH75" s="267"/>
      <c r="BI75" s="267"/>
      <c r="BJ75" s="267"/>
      <c r="BK75" s="267"/>
      <c r="BL75" s="267"/>
      <c r="BM75" s="267"/>
      <c r="BN75" s="267"/>
      <c r="BO75" s="267"/>
      <c r="BP75" s="267"/>
      <c r="BQ75" s="264">
        <v>69</v>
      </c>
      <c r="BR75" s="269"/>
      <c r="BS75" s="955"/>
      <c r="BT75" s="956"/>
      <c r="BU75" s="956"/>
      <c r="BV75" s="956"/>
      <c r="BW75" s="956"/>
      <c r="BX75" s="956"/>
      <c r="BY75" s="956"/>
      <c r="BZ75" s="956"/>
      <c r="CA75" s="956"/>
      <c r="CB75" s="956"/>
      <c r="CC75" s="956"/>
      <c r="CD75" s="956"/>
      <c r="CE75" s="956"/>
      <c r="CF75" s="956"/>
      <c r="CG75" s="957"/>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9"/>
      <c r="DW75" s="950"/>
      <c r="DX75" s="950"/>
      <c r="DY75" s="950"/>
      <c r="DZ75" s="951"/>
      <c r="EA75" s="248"/>
    </row>
    <row r="76" spans="1:131" s="249" customFormat="1" ht="26.25" customHeight="1" x14ac:dyDescent="0.15">
      <c r="A76" s="263">
        <v>9</v>
      </c>
      <c r="B76" s="965"/>
      <c r="C76" s="966"/>
      <c r="D76" s="966"/>
      <c r="E76" s="966"/>
      <c r="F76" s="966"/>
      <c r="G76" s="966"/>
      <c r="H76" s="966"/>
      <c r="I76" s="966"/>
      <c r="J76" s="966"/>
      <c r="K76" s="966"/>
      <c r="L76" s="966"/>
      <c r="M76" s="966"/>
      <c r="N76" s="966"/>
      <c r="O76" s="966"/>
      <c r="P76" s="967"/>
      <c r="Q76" s="973"/>
      <c r="R76" s="970"/>
      <c r="S76" s="970"/>
      <c r="T76" s="970"/>
      <c r="U76" s="920"/>
      <c r="V76" s="969"/>
      <c r="W76" s="970"/>
      <c r="X76" s="970"/>
      <c r="Y76" s="970"/>
      <c r="Z76" s="920"/>
      <c r="AA76" s="969"/>
      <c r="AB76" s="970"/>
      <c r="AC76" s="970"/>
      <c r="AD76" s="970"/>
      <c r="AE76" s="920"/>
      <c r="AF76" s="969"/>
      <c r="AG76" s="970"/>
      <c r="AH76" s="970"/>
      <c r="AI76" s="970"/>
      <c r="AJ76" s="920"/>
      <c r="AK76" s="969"/>
      <c r="AL76" s="970"/>
      <c r="AM76" s="970"/>
      <c r="AN76" s="970"/>
      <c r="AO76" s="920"/>
      <c r="AP76" s="969"/>
      <c r="AQ76" s="970"/>
      <c r="AR76" s="970"/>
      <c r="AS76" s="970"/>
      <c r="AT76" s="920"/>
      <c r="AU76" s="969"/>
      <c r="AV76" s="970"/>
      <c r="AW76" s="970"/>
      <c r="AX76" s="970"/>
      <c r="AY76" s="920"/>
      <c r="AZ76" s="971"/>
      <c r="BA76" s="971"/>
      <c r="BB76" s="971"/>
      <c r="BC76" s="971"/>
      <c r="BD76" s="972"/>
      <c r="BE76" s="267"/>
      <c r="BF76" s="267"/>
      <c r="BG76" s="267"/>
      <c r="BH76" s="267"/>
      <c r="BI76" s="267"/>
      <c r="BJ76" s="267"/>
      <c r="BK76" s="267"/>
      <c r="BL76" s="267"/>
      <c r="BM76" s="267"/>
      <c r="BN76" s="267"/>
      <c r="BO76" s="267"/>
      <c r="BP76" s="267"/>
      <c r="BQ76" s="264">
        <v>70</v>
      </c>
      <c r="BR76" s="269"/>
      <c r="BS76" s="955"/>
      <c r="BT76" s="956"/>
      <c r="BU76" s="956"/>
      <c r="BV76" s="956"/>
      <c r="BW76" s="956"/>
      <c r="BX76" s="956"/>
      <c r="BY76" s="956"/>
      <c r="BZ76" s="956"/>
      <c r="CA76" s="956"/>
      <c r="CB76" s="956"/>
      <c r="CC76" s="956"/>
      <c r="CD76" s="956"/>
      <c r="CE76" s="956"/>
      <c r="CF76" s="956"/>
      <c r="CG76" s="957"/>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9"/>
      <c r="DW76" s="950"/>
      <c r="DX76" s="950"/>
      <c r="DY76" s="950"/>
      <c r="DZ76" s="951"/>
      <c r="EA76" s="248"/>
    </row>
    <row r="77" spans="1:131" s="249" customFormat="1" ht="26.25" customHeight="1" x14ac:dyDescent="0.15">
      <c r="A77" s="263">
        <v>10</v>
      </c>
      <c r="B77" s="965"/>
      <c r="C77" s="966"/>
      <c r="D77" s="966"/>
      <c r="E77" s="966"/>
      <c r="F77" s="966"/>
      <c r="G77" s="966"/>
      <c r="H77" s="966"/>
      <c r="I77" s="966"/>
      <c r="J77" s="966"/>
      <c r="K77" s="966"/>
      <c r="L77" s="966"/>
      <c r="M77" s="966"/>
      <c r="N77" s="966"/>
      <c r="O77" s="966"/>
      <c r="P77" s="967"/>
      <c r="Q77" s="973"/>
      <c r="R77" s="970"/>
      <c r="S77" s="970"/>
      <c r="T77" s="970"/>
      <c r="U77" s="920"/>
      <c r="V77" s="969"/>
      <c r="W77" s="970"/>
      <c r="X77" s="970"/>
      <c r="Y77" s="970"/>
      <c r="Z77" s="920"/>
      <c r="AA77" s="969"/>
      <c r="AB77" s="970"/>
      <c r="AC77" s="970"/>
      <c r="AD77" s="970"/>
      <c r="AE77" s="920"/>
      <c r="AF77" s="969"/>
      <c r="AG77" s="970"/>
      <c r="AH77" s="970"/>
      <c r="AI77" s="970"/>
      <c r="AJ77" s="920"/>
      <c r="AK77" s="969"/>
      <c r="AL77" s="970"/>
      <c r="AM77" s="970"/>
      <c r="AN77" s="970"/>
      <c r="AO77" s="920"/>
      <c r="AP77" s="969"/>
      <c r="AQ77" s="970"/>
      <c r="AR77" s="970"/>
      <c r="AS77" s="970"/>
      <c r="AT77" s="920"/>
      <c r="AU77" s="969"/>
      <c r="AV77" s="970"/>
      <c r="AW77" s="970"/>
      <c r="AX77" s="970"/>
      <c r="AY77" s="920"/>
      <c r="AZ77" s="971"/>
      <c r="BA77" s="971"/>
      <c r="BB77" s="971"/>
      <c r="BC77" s="971"/>
      <c r="BD77" s="972"/>
      <c r="BE77" s="267"/>
      <c r="BF77" s="267"/>
      <c r="BG77" s="267"/>
      <c r="BH77" s="267"/>
      <c r="BI77" s="267"/>
      <c r="BJ77" s="267"/>
      <c r="BK77" s="267"/>
      <c r="BL77" s="267"/>
      <c r="BM77" s="267"/>
      <c r="BN77" s="267"/>
      <c r="BO77" s="267"/>
      <c r="BP77" s="267"/>
      <c r="BQ77" s="264">
        <v>71</v>
      </c>
      <c r="BR77" s="269"/>
      <c r="BS77" s="955"/>
      <c r="BT77" s="956"/>
      <c r="BU77" s="956"/>
      <c r="BV77" s="956"/>
      <c r="BW77" s="956"/>
      <c r="BX77" s="956"/>
      <c r="BY77" s="956"/>
      <c r="BZ77" s="956"/>
      <c r="CA77" s="956"/>
      <c r="CB77" s="956"/>
      <c r="CC77" s="956"/>
      <c r="CD77" s="956"/>
      <c r="CE77" s="956"/>
      <c r="CF77" s="956"/>
      <c r="CG77" s="957"/>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9"/>
      <c r="DW77" s="950"/>
      <c r="DX77" s="950"/>
      <c r="DY77" s="950"/>
      <c r="DZ77" s="951"/>
      <c r="EA77" s="248"/>
    </row>
    <row r="78" spans="1:131" s="249" customFormat="1" ht="26.25" customHeight="1" x14ac:dyDescent="0.15">
      <c r="A78" s="263">
        <v>11</v>
      </c>
      <c r="B78" s="965"/>
      <c r="C78" s="966"/>
      <c r="D78" s="966"/>
      <c r="E78" s="966"/>
      <c r="F78" s="966"/>
      <c r="G78" s="966"/>
      <c r="H78" s="966"/>
      <c r="I78" s="966"/>
      <c r="J78" s="966"/>
      <c r="K78" s="966"/>
      <c r="L78" s="966"/>
      <c r="M78" s="966"/>
      <c r="N78" s="966"/>
      <c r="O78" s="966"/>
      <c r="P78" s="967"/>
      <c r="Q78" s="968"/>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71"/>
      <c r="BA78" s="971"/>
      <c r="BB78" s="971"/>
      <c r="BC78" s="971"/>
      <c r="BD78" s="972"/>
      <c r="BE78" s="267"/>
      <c r="BF78" s="267"/>
      <c r="BG78" s="267"/>
      <c r="BH78" s="267"/>
      <c r="BI78" s="267"/>
      <c r="BJ78" s="270"/>
      <c r="BK78" s="270"/>
      <c r="BL78" s="270"/>
      <c r="BM78" s="270"/>
      <c r="BN78" s="270"/>
      <c r="BO78" s="267"/>
      <c r="BP78" s="267"/>
      <c r="BQ78" s="264">
        <v>72</v>
      </c>
      <c r="BR78" s="269"/>
      <c r="BS78" s="955"/>
      <c r="BT78" s="956"/>
      <c r="BU78" s="956"/>
      <c r="BV78" s="956"/>
      <c r="BW78" s="956"/>
      <c r="BX78" s="956"/>
      <c r="BY78" s="956"/>
      <c r="BZ78" s="956"/>
      <c r="CA78" s="956"/>
      <c r="CB78" s="956"/>
      <c r="CC78" s="956"/>
      <c r="CD78" s="956"/>
      <c r="CE78" s="956"/>
      <c r="CF78" s="956"/>
      <c r="CG78" s="957"/>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9"/>
      <c r="DW78" s="950"/>
      <c r="DX78" s="950"/>
      <c r="DY78" s="950"/>
      <c r="DZ78" s="951"/>
      <c r="EA78" s="248"/>
    </row>
    <row r="79" spans="1:131" s="249" customFormat="1" ht="26.25" customHeight="1" x14ac:dyDescent="0.15">
      <c r="A79" s="263">
        <v>12</v>
      </c>
      <c r="B79" s="965"/>
      <c r="C79" s="966"/>
      <c r="D79" s="966"/>
      <c r="E79" s="966"/>
      <c r="F79" s="966"/>
      <c r="G79" s="966"/>
      <c r="H79" s="966"/>
      <c r="I79" s="966"/>
      <c r="J79" s="966"/>
      <c r="K79" s="966"/>
      <c r="L79" s="966"/>
      <c r="M79" s="966"/>
      <c r="N79" s="966"/>
      <c r="O79" s="966"/>
      <c r="P79" s="967"/>
      <c r="Q79" s="968"/>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71"/>
      <c r="BA79" s="971"/>
      <c r="BB79" s="971"/>
      <c r="BC79" s="971"/>
      <c r="BD79" s="972"/>
      <c r="BE79" s="267"/>
      <c r="BF79" s="267"/>
      <c r="BG79" s="267"/>
      <c r="BH79" s="267"/>
      <c r="BI79" s="267"/>
      <c r="BJ79" s="270"/>
      <c r="BK79" s="270"/>
      <c r="BL79" s="270"/>
      <c r="BM79" s="270"/>
      <c r="BN79" s="270"/>
      <c r="BO79" s="267"/>
      <c r="BP79" s="267"/>
      <c r="BQ79" s="264">
        <v>73</v>
      </c>
      <c r="BR79" s="269"/>
      <c r="BS79" s="955"/>
      <c r="BT79" s="956"/>
      <c r="BU79" s="956"/>
      <c r="BV79" s="956"/>
      <c r="BW79" s="956"/>
      <c r="BX79" s="956"/>
      <c r="BY79" s="956"/>
      <c r="BZ79" s="956"/>
      <c r="CA79" s="956"/>
      <c r="CB79" s="956"/>
      <c r="CC79" s="956"/>
      <c r="CD79" s="956"/>
      <c r="CE79" s="956"/>
      <c r="CF79" s="956"/>
      <c r="CG79" s="957"/>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9"/>
      <c r="DW79" s="950"/>
      <c r="DX79" s="950"/>
      <c r="DY79" s="950"/>
      <c r="DZ79" s="951"/>
      <c r="EA79" s="248"/>
    </row>
    <row r="80" spans="1:131" s="249" customFormat="1" ht="26.25" customHeight="1" x14ac:dyDescent="0.15">
      <c r="A80" s="263">
        <v>13</v>
      </c>
      <c r="B80" s="965"/>
      <c r="C80" s="966"/>
      <c r="D80" s="966"/>
      <c r="E80" s="966"/>
      <c r="F80" s="966"/>
      <c r="G80" s="966"/>
      <c r="H80" s="966"/>
      <c r="I80" s="966"/>
      <c r="J80" s="966"/>
      <c r="K80" s="966"/>
      <c r="L80" s="966"/>
      <c r="M80" s="966"/>
      <c r="N80" s="966"/>
      <c r="O80" s="966"/>
      <c r="P80" s="967"/>
      <c r="Q80" s="968"/>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71"/>
      <c r="BA80" s="971"/>
      <c r="BB80" s="971"/>
      <c r="BC80" s="971"/>
      <c r="BD80" s="972"/>
      <c r="BE80" s="267"/>
      <c r="BF80" s="267"/>
      <c r="BG80" s="267"/>
      <c r="BH80" s="267"/>
      <c r="BI80" s="267"/>
      <c r="BJ80" s="267"/>
      <c r="BK80" s="267"/>
      <c r="BL80" s="267"/>
      <c r="BM80" s="267"/>
      <c r="BN80" s="267"/>
      <c r="BO80" s="267"/>
      <c r="BP80" s="267"/>
      <c r="BQ80" s="264">
        <v>74</v>
      </c>
      <c r="BR80" s="269"/>
      <c r="BS80" s="955"/>
      <c r="BT80" s="956"/>
      <c r="BU80" s="956"/>
      <c r="BV80" s="956"/>
      <c r="BW80" s="956"/>
      <c r="BX80" s="956"/>
      <c r="BY80" s="956"/>
      <c r="BZ80" s="956"/>
      <c r="CA80" s="956"/>
      <c r="CB80" s="956"/>
      <c r="CC80" s="956"/>
      <c r="CD80" s="956"/>
      <c r="CE80" s="956"/>
      <c r="CF80" s="956"/>
      <c r="CG80" s="957"/>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9"/>
      <c r="DW80" s="950"/>
      <c r="DX80" s="950"/>
      <c r="DY80" s="950"/>
      <c r="DZ80" s="951"/>
      <c r="EA80" s="248"/>
    </row>
    <row r="81" spans="1:131" s="249" customFormat="1" ht="26.25" customHeight="1" x14ac:dyDescent="0.15">
      <c r="A81" s="263">
        <v>14</v>
      </c>
      <c r="B81" s="965"/>
      <c r="C81" s="966"/>
      <c r="D81" s="966"/>
      <c r="E81" s="966"/>
      <c r="F81" s="966"/>
      <c r="G81" s="966"/>
      <c r="H81" s="966"/>
      <c r="I81" s="966"/>
      <c r="J81" s="966"/>
      <c r="K81" s="966"/>
      <c r="L81" s="966"/>
      <c r="M81" s="966"/>
      <c r="N81" s="966"/>
      <c r="O81" s="966"/>
      <c r="P81" s="967"/>
      <c r="Q81" s="968"/>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71"/>
      <c r="BA81" s="971"/>
      <c r="BB81" s="971"/>
      <c r="BC81" s="971"/>
      <c r="BD81" s="972"/>
      <c r="BE81" s="267"/>
      <c r="BF81" s="267"/>
      <c r="BG81" s="267"/>
      <c r="BH81" s="267"/>
      <c r="BI81" s="267"/>
      <c r="BJ81" s="267"/>
      <c r="BK81" s="267"/>
      <c r="BL81" s="267"/>
      <c r="BM81" s="267"/>
      <c r="BN81" s="267"/>
      <c r="BO81" s="267"/>
      <c r="BP81" s="267"/>
      <c r="BQ81" s="264">
        <v>75</v>
      </c>
      <c r="BR81" s="269"/>
      <c r="BS81" s="955"/>
      <c r="BT81" s="956"/>
      <c r="BU81" s="956"/>
      <c r="BV81" s="956"/>
      <c r="BW81" s="956"/>
      <c r="BX81" s="956"/>
      <c r="BY81" s="956"/>
      <c r="BZ81" s="956"/>
      <c r="CA81" s="956"/>
      <c r="CB81" s="956"/>
      <c r="CC81" s="956"/>
      <c r="CD81" s="956"/>
      <c r="CE81" s="956"/>
      <c r="CF81" s="956"/>
      <c r="CG81" s="957"/>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9"/>
      <c r="DW81" s="950"/>
      <c r="DX81" s="950"/>
      <c r="DY81" s="950"/>
      <c r="DZ81" s="951"/>
      <c r="EA81" s="248"/>
    </row>
    <row r="82" spans="1:131" s="249" customFormat="1" ht="26.25" customHeight="1" x14ac:dyDescent="0.15">
      <c r="A82" s="263">
        <v>15</v>
      </c>
      <c r="B82" s="965"/>
      <c r="C82" s="966"/>
      <c r="D82" s="966"/>
      <c r="E82" s="966"/>
      <c r="F82" s="966"/>
      <c r="G82" s="966"/>
      <c r="H82" s="966"/>
      <c r="I82" s="966"/>
      <c r="J82" s="966"/>
      <c r="K82" s="966"/>
      <c r="L82" s="966"/>
      <c r="M82" s="966"/>
      <c r="N82" s="966"/>
      <c r="O82" s="966"/>
      <c r="P82" s="967"/>
      <c r="Q82" s="968"/>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71"/>
      <c r="BA82" s="971"/>
      <c r="BB82" s="971"/>
      <c r="BC82" s="971"/>
      <c r="BD82" s="972"/>
      <c r="BE82" s="267"/>
      <c r="BF82" s="267"/>
      <c r="BG82" s="267"/>
      <c r="BH82" s="267"/>
      <c r="BI82" s="267"/>
      <c r="BJ82" s="267"/>
      <c r="BK82" s="267"/>
      <c r="BL82" s="267"/>
      <c r="BM82" s="267"/>
      <c r="BN82" s="267"/>
      <c r="BO82" s="267"/>
      <c r="BP82" s="267"/>
      <c r="BQ82" s="264">
        <v>76</v>
      </c>
      <c r="BR82" s="269"/>
      <c r="BS82" s="955"/>
      <c r="BT82" s="956"/>
      <c r="BU82" s="956"/>
      <c r="BV82" s="956"/>
      <c r="BW82" s="956"/>
      <c r="BX82" s="956"/>
      <c r="BY82" s="956"/>
      <c r="BZ82" s="956"/>
      <c r="CA82" s="956"/>
      <c r="CB82" s="956"/>
      <c r="CC82" s="956"/>
      <c r="CD82" s="956"/>
      <c r="CE82" s="956"/>
      <c r="CF82" s="956"/>
      <c r="CG82" s="957"/>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9"/>
      <c r="DW82" s="950"/>
      <c r="DX82" s="950"/>
      <c r="DY82" s="950"/>
      <c r="DZ82" s="951"/>
      <c r="EA82" s="248"/>
    </row>
    <row r="83" spans="1:131" s="249" customFormat="1" ht="26.25" customHeight="1" x14ac:dyDescent="0.15">
      <c r="A83" s="263">
        <v>16</v>
      </c>
      <c r="B83" s="965"/>
      <c r="C83" s="966"/>
      <c r="D83" s="966"/>
      <c r="E83" s="966"/>
      <c r="F83" s="966"/>
      <c r="G83" s="966"/>
      <c r="H83" s="966"/>
      <c r="I83" s="966"/>
      <c r="J83" s="966"/>
      <c r="K83" s="966"/>
      <c r="L83" s="966"/>
      <c r="M83" s="966"/>
      <c r="N83" s="966"/>
      <c r="O83" s="966"/>
      <c r="P83" s="967"/>
      <c r="Q83" s="968"/>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71"/>
      <c r="BA83" s="971"/>
      <c r="BB83" s="971"/>
      <c r="BC83" s="971"/>
      <c r="BD83" s="972"/>
      <c r="BE83" s="267"/>
      <c r="BF83" s="267"/>
      <c r="BG83" s="267"/>
      <c r="BH83" s="267"/>
      <c r="BI83" s="267"/>
      <c r="BJ83" s="267"/>
      <c r="BK83" s="267"/>
      <c r="BL83" s="267"/>
      <c r="BM83" s="267"/>
      <c r="BN83" s="267"/>
      <c r="BO83" s="267"/>
      <c r="BP83" s="267"/>
      <c r="BQ83" s="264">
        <v>77</v>
      </c>
      <c r="BR83" s="269"/>
      <c r="BS83" s="955"/>
      <c r="BT83" s="956"/>
      <c r="BU83" s="956"/>
      <c r="BV83" s="956"/>
      <c r="BW83" s="956"/>
      <c r="BX83" s="956"/>
      <c r="BY83" s="956"/>
      <c r="BZ83" s="956"/>
      <c r="CA83" s="956"/>
      <c r="CB83" s="956"/>
      <c r="CC83" s="956"/>
      <c r="CD83" s="956"/>
      <c r="CE83" s="956"/>
      <c r="CF83" s="956"/>
      <c r="CG83" s="957"/>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9"/>
      <c r="DW83" s="950"/>
      <c r="DX83" s="950"/>
      <c r="DY83" s="950"/>
      <c r="DZ83" s="951"/>
      <c r="EA83" s="248"/>
    </row>
    <row r="84" spans="1:131" s="249" customFormat="1" ht="26.25" customHeight="1" x14ac:dyDescent="0.15">
      <c r="A84" s="263">
        <v>17</v>
      </c>
      <c r="B84" s="965"/>
      <c r="C84" s="966"/>
      <c r="D84" s="966"/>
      <c r="E84" s="966"/>
      <c r="F84" s="966"/>
      <c r="G84" s="966"/>
      <c r="H84" s="966"/>
      <c r="I84" s="966"/>
      <c r="J84" s="966"/>
      <c r="K84" s="966"/>
      <c r="L84" s="966"/>
      <c r="M84" s="966"/>
      <c r="N84" s="966"/>
      <c r="O84" s="966"/>
      <c r="P84" s="967"/>
      <c r="Q84" s="968"/>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71"/>
      <c r="BA84" s="971"/>
      <c r="BB84" s="971"/>
      <c r="BC84" s="971"/>
      <c r="BD84" s="972"/>
      <c r="BE84" s="267"/>
      <c r="BF84" s="267"/>
      <c r="BG84" s="267"/>
      <c r="BH84" s="267"/>
      <c r="BI84" s="267"/>
      <c r="BJ84" s="267"/>
      <c r="BK84" s="267"/>
      <c r="BL84" s="267"/>
      <c r="BM84" s="267"/>
      <c r="BN84" s="267"/>
      <c r="BO84" s="267"/>
      <c r="BP84" s="267"/>
      <c r="BQ84" s="264">
        <v>78</v>
      </c>
      <c r="BR84" s="269"/>
      <c r="BS84" s="955"/>
      <c r="BT84" s="956"/>
      <c r="BU84" s="956"/>
      <c r="BV84" s="956"/>
      <c r="BW84" s="956"/>
      <c r="BX84" s="956"/>
      <c r="BY84" s="956"/>
      <c r="BZ84" s="956"/>
      <c r="CA84" s="956"/>
      <c r="CB84" s="956"/>
      <c r="CC84" s="956"/>
      <c r="CD84" s="956"/>
      <c r="CE84" s="956"/>
      <c r="CF84" s="956"/>
      <c r="CG84" s="957"/>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9"/>
      <c r="DW84" s="950"/>
      <c r="DX84" s="950"/>
      <c r="DY84" s="950"/>
      <c r="DZ84" s="951"/>
      <c r="EA84" s="248"/>
    </row>
    <row r="85" spans="1:131" s="249" customFormat="1" ht="26.25" customHeight="1" x14ac:dyDescent="0.15">
      <c r="A85" s="263">
        <v>18</v>
      </c>
      <c r="B85" s="965"/>
      <c r="C85" s="966"/>
      <c r="D85" s="966"/>
      <c r="E85" s="966"/>
      <c r="F85" s="966"/>
      <c r="G85" s="966"/>
      <c r="H85" s="966"/>
      <c r="I85" s="966"/>
      <c r="J85" s="966"/>
      <c r="K85" s="966"/>
      <c r="L85" s="966"/>
      <c r="M85" s="966"/>
      <c r="N85" s="966"/>
      <c r="O85" s="966"/>
      <c r="P85" s="967"/>
      <c r="Q85" s="968"/>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71"/>
      <c r="BA85" s="971"/>
      <c r="BB85" s="971"/>
      <c r="BC85" s="971"/>
      <c r="BD85" s="972"/>
      <c r="BE85" s="267"/>
      <c r="BF85" s="267"/>
      <c r="BG85" s="267"/>
      <c r="BH85" s="267"/>
      <c r="BI85" s="267"/>
      <c r="BJ85" s="267"/>
      <c r="BK85" s="267"/>
      <c r="BL85" s="267"/>
      <c r="BM85" s="267"/>
      <c r="BN85" s="267"/>
      <c r="BO85" s="267"/>
      <c r="BP85" s="267"/>
      <c r="BQ85" s="264">
        <v>79</v>
      </c>
      <c r="BR85" s="269"/>
      <c r="BS85" s="955"/>
      <c r="BT85" s="956"/>
      <c r="BU85" s="956"/>
      <c r="BV85" s="956"/>
      <c r="BW85" s="956"/>
      <c r="BX85" s="956"/>
      <c r="BY85" s="956"/>
      <c r="BZ85" s="956"/>
      <c r="CA85" s="956"/>
      <c r="CB85" s="956"/>
      <c r="CC85" s="956"/>
      <c r="CD85" s="956"/>
      <c r="CE85" s="956"/>
      <c r="CF85" s="956"/>
      <c r="CG85" s="957"/>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9"/>
      <c r="DW85" s="950"/>
      <c r="DX85" s="950"/>
      <c r="DY85" s="950"/>
      <c r="DZ85" s="951"/>
      <c r="EA85" s="248"/>
    </row>
    <row r="86" spans="1:131" s="249" customFormat="1" ht="26.25" customHeight="1" x14ac:dyDescent="0.15">
      <c r="A86" s="263">
        <v>19</v>
      </c>
      <c r="B86" s="965"/>
      <c r="C86" s="966"/>
      <c r="D86" s="966"/>
      <c r="E86" s="966"/>
      <c r="F86" s="966"/>
      <c r="G86" s="966"/>
      <c r="H86" s="966"/>
      <c r="I86" s="966"/>
      <c r="J86" s="966"/>
      <c r="K86" s="966"/>
      <c r="L86" s="966"/>
      <c r="M86" s="966"/>
      <c r="N86" s="966"/>
      <c r="O86" s="966"/>
      <c r="P86" s="967"/>
      <c r="Q86" s="968"/>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71"/>
      <c r="BA86" s="971"/>
      <c r="BB86" s="971"/>
      <c r="BC86" s="971"/>
      <c r="BD86" s="972"/>
      <c r="BE86" s="267"/>
      <c r="BF86" s="267"/>
      <c r="BG86" s="267"/>
      <c r="BH86" s="267"/>
      <c r="BI86" s="267"/>
      <c r="BJ86" s="267"/>
      <c r="BK86" s="267"/>
      <c r="BL86" s="267"/>
      <c r="BM86" s="267"/>
      <c r="BN86" s="267"/>
      <c r="BO86" s="267"/>
      <c r="BP86" s="267"/>
      <c r="BQ86" s="264">
        <v>80</v>
      </c>
      <c r="BR86" s="269"/>
      <c r="BS86" s="955"/>
      <c r="BT86" s="956"/>
      <c r="BU86" s="956"/>
      <c r="BV86" s="956"/>
      <c r="BW86" s="956"/>
      <c r="BX86" s="956"/>
      <c r="BY86" s="956"/>
      <c r="BZ86" s="956"/>
      <c r="CA86" s="956"/>
      <c r="CB86" s="956"/>
      <c r="CC86" s="956"/>
      <c r="CD86" s="956"/>
      <c r="CE86" s="956"/>
      <c r="CF86" s="956"/>
      <c r="CG86" s="957"/>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9"/>
      <c r="DW86" s="950"/>
      <c r="DX86" s="950"/>
      <c r="DY86" s="950"/>
      <c r="DZ86" s="951"/>
      <c r="EA86" s="248"/>
    </row>
    <row r="87" spans="1:131" s="249" customFormat="1" ht="26.25" customHeight="1" x14ac:dyDescent="0.15">
      <c r="A87" s="271">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7"/>
      <c r="BF87" s="267"/>
      <c r="BG87" s="267"/>
      <c r="BH87" s="267"/>
      <c r="BI87" s="267"/>
      <c r="BJ87" s="267"/>
      <c r="BK87" s="267"/>
      <c r="BL87" s="267"/>
      <c r="BM87" s="267"/>
      <c r="BN87" s="267"/>
      <c r="BO87" s="267"/>
      <c r="BP87" s="267"/>
      <c r="BQ87" s="264">
        <v>81</v>
      </c>
      <c r="BR87" s="269"/>
      <c r="BS87" s="955"/>
      <c r="BT87" s="956"/>
      <c r="BU87" s="956"/>
      <c r="BV87" s="956"/>
      <c r="BW87" s="956"/>
      <c r="BX87" s="956"/>
      <c r="BY87" s="956"/>
      <c r="BZ87" s="956"/>
      <c r="CA87" s="956"/>
      <c r="CB87" s="956"/>
      <c r="CC87" s="956"/>
      <c r="CD87" s="956"/>
      <c r="CE87" s="956"/>
      <c r="CF87" s="956"/>
      <c r="CG87" s="957"/>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9"/>
      <c r="DW87" s="950"/>
      <c r="DX87" s="950"/>
      <c r="DY87" s="950"/>
      <c r="DZ87" s="951"/>
      <c r="EA87" s="248"/>
    </row>
    <row r="88" spans="1:131" s="249" customFormat="1" ht="26.25" customHeight="1" thickBot="1" x14ac:dyDescent="0.2">
      <c r="A88" s="266" t="s">
        <v>389</v>
      </c>
      <c r="B88" s="879" t="s">
        <v>417</v>
      </c>
      <c r="C88" s="880"/>
      <c r="D88" s="880"/>
      <c r="E88" s="880"/>
      <c r="F88" s="880"/>
      <c r="G88" s="880"/>
      <c r="H88" s="880"/>
      <c r="I88" s="880"/>
      <c r="J88" s="880"/>
      <c r="K88" s="880"/>
      <c r="L88" s="880"/>
      <c r="M88" s="880"/>
      <c r="N88" s="880"/>
      <c r="O88" s="880"/>
      <c r="P88" s="881"/>
      <c r="Q88" s="928"/>
      <c r="R88" s="929"/>
      <c r="S88" s="929"/>
      <c r="T88" s="929"/>
      <c r="U88" s="929"/>
      <c r="V88" s="929"/>
      <c r="W88" s="929"/>
      <c r="X88" s="929"/>
      <c r="Y88" s="929"/>
      <c r="Z88" s="929"/>
      <c r="AA88" s="929"/>
      <c r="AB88" s="929"/>
      <c r="AC88" s="929"/>
      <c r="AD88" s="929"/>
      <c r="AE88" s="929"/>
      <c r="AF88" s="932">
        <f>SUM(AF68:AJ74)</f>
        <v>8178</v>
      </c>
      <c r="AG88" s="932"/>
      <c r="AH88" s="932"/>
      <c r="AI88" s="932"/>
      <c r="AJ88" s="932"/>
      <c r="AK88" s="929"/>
      <c r="AL88" s="929"/>
      <c r="AM88" s="929"/>
      <c r="AN88" s="929"/>
      <c r="AO88" s="929"/>
      <c r="AP88" s="932">
        <f>SUM(AP68:AT74)</f>
        <v>2504</v>
      </c>
      <c r="AQ88" s="932"/>
      <c r="AR88" s="932"/>
      <c r="AS88" s="932"/>
      <c r="AT88" s="932"/>
      <c r="AU88" s="932">
        <f>SUM(AU68:AY74)</f>
        <v>2345</v>
      </c>
      <c r="AV88" s="932"/>
      <c r="AW88" s="932"/>
      <c r="AX88" s="932"/>
      <c r="AY88" s="932"/>
      <c r="AZ88" s="940"/>
      <c r="BA88" s="940"/>
      <c r="BB88" s="940"/>
      <c r="BC88" s="940"/>
      <c r="BD88" s="941"/>
      <c r="BE88" s="267"/>
      <c r="BF88" s="267"/>
      <c r="BG88" s="267"/>
      <c r="BH88" s="267"/>
      <c r="BI88" s="267"/>
      <c r="BJ88" s="267"/>
      <c r="BK88" s="267"/>
      <c r="BL88" s="267"/>
      <c r="BM88" s="267"/>
      <c r="BN88" s="267"/>
      <c r="BO88" s="267"/>
      <c r="BP88" s="267"/>
      <c r="BQ88" s="264">
        <v>82</v>
      </c>
      <c r="BR88" s="269"/>
      <c r="BS88" s="955"/>
      <c r="BT88" s="956"/>
      <c r="BU88" s="956"/>
      <c r="BV88" s="956"/>
      <c r="BW88" s="956"/>
      <c r="BX88" s="956"/>
      <c r="BY88" s="956"/>
      <c r="BZ88" s="956"/>
      <c r="CA88" s="956"/>
      <c r="CB88" s="956"/>
      <c r="CC88" s="956"/>
      <c r="CD88" s="956"/>
      <c r="CE88" s="956"/>
      <c r="CF88" s="956"/>
      <c r="CG88" s="957"/>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9"/>
      <c r="DW88" s="950"/>
      <c r="DX88" s="950"/>
      <c r="DY88" s="950"/>
      <c r="DZ88" s="951"/>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5"/>
      <c r="BT89" s="956"/>
      <c r="BU89" s="956"/>
      <c r="BV89" s="956"/>
      <c r="BW89" s="956"/>
      <c r="BX89" s="956"/>
      <c r="BY89" s="956"/>
      <c r="BZ89" s="956"/>
      <c r="CA89" s="956"/>
      <c r="CB89" s="956"/>
      <c r="CC89" s="956"/>
      <c r="CD89" s="956"/>
      <c r="CE89" s="956"/>
      <c r="CF89" s="956"/>
      <c r="CG89" s="957"/>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9"/>
      <c r="DW89" s="950"/>
      <c r="DX89" s="950"/>
      <c r="DY89" s="950"/>
      <c r="DZ89" s="951"/>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5"/>
      <c r="BT90" s="956"/>
      <c r="BU90" s="956"/>
      <c r="BV90" s="956"/>
      <c r="BW90" s="956"/>
      <c r="BX90" s="956"/>
      <c r="BY90" s="956"/>
      <c r="BZ90" s="956"/>
      <c r="CA90" s="956"/>
      <c r="CB90" s="956"/>
      <c r="CC90" s="956"/>
      <c r="CD90" s="956"/>
      <c r="CE90" s="956"/>
      <c r="CF90" s="956"/>
      <c r="CG90" s="957"/>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9"/>
      <c r="DW90" s="950"/>
      <c r="DX90" s="950"/>
      <c r="DY90" s="950"/>
      <c r="DZ90" s="951"/>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5"/>
      <c r="BT91" s="956"/>
      <c r="BU91" s="956"/>
      <c r="BV91" s="956"/>
      <c r="BW91" s="956"/>
      <c r="BX91" s="956"/>
      <c r="BY91" s="956"/>
      <c r="BZ91" s="956"/>
      <c r="CA91" s="956"/>
      <c r="CB91" s="956"/>
      <c r="CC91" s="956"/>
      <c r="CD91" s="956"/>
      <c r="CE91" s="956"/>
      <c r="CF91" s="956"/>
      <c r="CG91" s="957"/>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9"/>
      <c r="DW91" s="950"/>
      <c r="DX91" s="950"/>
      <c r="DY91" s="950"/>
      <c r="DZ91" s="951"/>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5"/>
      <c r="BT92" s="956"/>
      <c r="BU92" s="956"/>
      <c r="BV92" s="956"/>
      <c r="BW92" s="956"/>
      <c r="BX92" s="956"/>
      <c r="BY92" s="956"/>
      <c r="BZ92" s="956"/>
      <c r="CA92" s="956"/>
      <c r="CB92" s="956"/>
      <c r="CC92" s="956"/>
      <c r="CD92" s="956"/>
      <c r="CE92" s="956"/>
      <c r="CF92" s="956"/>
      <c r="CG92" s="957"/>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9"/>
      <c r="DW92" s="950"/>
      <c r="DX92" s="950"/>
      <c r="DY92" s="950"/>
      <c r="DZ92" s="951"/>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5"/>
      <c r="BT93" s="956"/>
      <c r="BU93" s="956"/>
      <c r="BV93" s="956"/>
      <c r="BW93" s="956"/>
      <c r="BX93" s="956"/>
      <c r="BY93" s="956"/>
      <c r="BZ93" s="956"/>
      <c r="CA93" s="956"/>
      <c r="CB93" s="956"/>
      <c r="CC93" s="956"/>
      <c r="CD93" s="956"/>
      <c r="CE93" s="956"/>
      <c r="CF93" s="956"/>
      <c r="CG93" s="957"/>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9"/>
      <c r="DW93" s="950"/>
      <c r="DX93" s="950"/>
      <c r="DY93" s="950"/>
      <c r="DZ93" s="951"/>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5"/>
      <c r="BT94" s="956"/>
      <c r="BU94" s="956"/>
      <c r="BV94" s="956"/>
      <c r="BW94" s="956"/>
      <c r="BX94" s="956"/>
      <c r="BY94" s="956"/>
      <c r="BZ94" s="956"/>
      <c r="CA94" s="956"/>
      <c r="CB94" s="956"/>
      <c r="CC94" s="956"/>
      <c r="CD94" s="956"/>
      <c r="CE94" s="956"/>
      <c r="CF94" s="956"/>
      <c r="CG94" s="957"/>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9"/>
      <c r="DW94" s="950"/>
      <c r="DX94" s="950"/>
      <c r="DY94" s="950"/>
      <c r="DZ94" s="951"/>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5"/>
      <c r="BT95" s="956"/>
      <c r="BU95" s="956"/>
      <c r="BV95" s="956"/>
      <c r="BW95" s="956"/>
      <c r="BX95" s="956"/>
      <c r="BY95" s="956"/>
      <c r="BZ95" s="956"/>
      <c r="CA95" s="956"/>
      <c r="CB95" s="956"/>
      <c r="CC95" s="956"/>
      <c r="CD95" s="956"/>
      <c r="CE95" s="956"/>
      <c r="CF95" s="956"/>
      <c r="CG95" s="957"/>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9"/>
      <c r="DW95" s="950"/>
      <c r="DX95" s="950"/>
      <c r="DY95" s="950"/>
      <c r="DZ95" s="951"/>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5"/>
      <c r="BT96" s="956"/>
      <c r="BU96" s="956"/>
      <c r="BV96" s="956"/>
      <c r="BW96" s="956"/>
      <c r="BX96" s="956"/>
      <c r="BY96" s="956"/>
      <c r="BZ96" s="956"/>
      <c r="CA96" s="956"/>
      <c r="CB96" s="956"/>
      <c r="CC96" s="956"/>
      <c r="CD96" s="956"/>
      <c r="CE96" s="956"/>
      <c r="CF96" s="956"/>
      <c r="CG96" s="957"/>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9"/>
      <c r="DW96" s="950"/>
      <c r="DX96" s="950"/>
      <c r="DY96" s="950"/>
      <c r="DZ96" s="951"/>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5"/>
      <c r="BT97" s="956"/>
      <c r="BU97" s="956"/>
      <c r="BV97" s="956"/>
      <c r="BW97" s="956"/>
      <c r="BX97" s="956"/>
      <c r="BY97" s="956"/>
      <c r="BZ97" s="956"/>
      <c r="CA97" s="956"/>
      <c r="CB97" s="956"/>
      <c r="CC97" s="956"/>
      <c r="CD97" s="956"/>
      <c r="CE97" s="956"/>
      <c r="CF97" s="956"/>
      <c r="CG97" s="957"/>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9"/>
      <c r="DW97" s="950"/>
      <c r="DX97" s="950"/>
      <c r="DY97" s="950"/>
      <c r="DZ97" s="951"/>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5"/>
      <c r="BT98" s="956"/>
      <c r="BU98" s="956"/>
      <c r="BV98" s="956"/>
      <c r="BW98" s="956"/>
      <c r="BX98" s="956"/>
      <c r="BY98" s="956"/>
      <c r="BZ98" s="956"/>
      <c r="CA98" s="956"/>
      <c r="CB98" s="956"/>
      <c r="CC98" s="956"/>
      <c r="CD98" s="956"/>
      <c r="CE98" s="956"/>
      <c r="CF98" s="956"/>
      <c r="CG98" s="957"/>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9"/>
      <c r="DW98" s="950"/>
      <c r="DX98" s="950"/>
      <c r="DY98" s="950"/>
      <c r="DZ98" s="951"/>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5"/>
      <c r="BT99" s="956"/>
      <c r="BU99" s="956"/>
      <c r="BV99" s="956"/>
      <c r="BW99" s="956"/>
      <c r="BX99" s="956"/>
      <c r="BY99" s="956"/>
      <c r="BZ99" s="956"/>
      <c r="CA99" s="956"/>
      <c r="CB99" s="956"/>
      <c r="CC99" s="956"/>
      <c r="CD99" s="956"/>
      <c r="CE99" s="956"/>
      <c r="CF99" s="956"/>
      <c r="CG99" s="957"/>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9"/>
      <c r="DW99" s="950"/>
      <c r="DX99" s="950"/>
      <c r="DY99" s="950"/>
      <c r="DZ99" s="951"/>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5"/>
      <c r="BT100" s="956"/>
      <c r="BU100" s="956"/>
      <c r="BV100" s="956"/>
      <c r="BW100" s="956"/>
      <c r="BX100" s="956"/>
      <c r="BY100" s="956"/>
      <c r="BZ100" s="956"/>
      <c r="CA100" s="956"/>
      <c r="CB100" s="956"/>
      <c r="CC100" s="956"/>
      <c r="CD100" s="956"/>
      <c r="CE100" s="956"/>
      <c r="CF100" s="956"/>
      <c r="CG100" s="957"/>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9"/>
      <c r="DW100" s="950"/>
      <c r="DX100" s="950"/>
      <c r="DY100" s="950"/>
      <c r="DZ100" s="951"/>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5"/>
      <c r="BT101" s="956"/>
      <c r="BU101" s="956"/>
      <c r="BV101" s="956"/>
      <c r="BW101" s="956"/>
      <c r="BX101" s="956"/>
      <c r="BY101" s="956"/>
      <c r="BZ101" s="956"/>
      <c r="CA101" s="956"/>
      <c r="CB101" s="956"/>
      <c r="CC101" s="956"/>
      <c r="CD101" s="956"/>
      <c r="CE101" s="956"/>
      <c r="CF101" s="956"/>
      <c r="CG101" s="957"/>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9"/>
      <c r="DW101" s="950"/>
      <c r="DX101" s="950"/>
      <c r="DY101" s="950"/>
      <c r="DZ101" s="951"/>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9" t="s">
        <v>418</v>
      </c>
      <c r="BS102" s="880"/>
      <c r="BT102" s="880"/>
      <c r="BU102" s="880"/>
      <c r="BV102" s="880"/>
      <c r="BW102" s="880"/>
      <c r="BX102" s="880"/>
      <c r="BY102" s="880"/>
      <c r="BZ102" s="880"/>
      <c r="CA102" s="880"/>
      <c r="CB102" s="880"/>
      <c r="CC102" s="880"/>
      <c r="CD102" s="880"/>
      <c r="CE102" s="880"/>
      <c r="CF102" s="880"/>
      <c r="CG102" s="881"/>
      <c r="CH102" s="981"/>
      <c r="CI102" s="982"/>
      <c r="CJ102" s="982"/>
      <c r="CK102" s="982"/>
      <c r="CL102" s="983"/>
      <c r="CM102" s="981"/>
      <c r="CN102" s="982"/>
      <c r="CO102" s="982"/>
      <c r="CP102" s="982"/>
      <c r="CQ102" s="983"/>
      <c r="CR102" s="984">
        <f>SUM(CR7:CV12)</f>
        <v>69</v>
      </c>
      <c r="CS102" s="937"/>
      <c r="CT102" s="937"/>
      <c r="CU102" s="937"/>
      <c r="CV102" s="985"/>
      <c r="CW102" s="984" t="s">
        <v>579</v>
      </c>
      <c r="CX102" s="937"/>
      <c r="CY102" s="937"/>
      <c r="CZ102" s="937"/>
      <c r="DA102" s="985"/>
      <c r="DB102" s="984" t="s">
        <v>579</v>
      </c>
      <c r="DC102" s="937"/>
      <c r="DD102" s="937"/>
      <c r="DE102" s="937"/>
      <c r="DF102" s="985"/>
      <c r="DG102" s="984" t="s">
        <v>579</v>
      </c>
      <c r="DH102" s="937"/>
      <c r="DI102" s="937"/>
      <c r="DJ102" s="937"/>
      <c r="DK102" s="985"/>
      <c r="DL102" s="984" t="s">
        <v>579</v>
      </c>
      <c r="DM102" s="937"/>
      <c r="DN102" s="937"/>
      <c r="DO102" s="937"/>
      <c r="DP102" s="985"/>
      <c r="DQ102" s="984" t="s">
        <v>579</v>
      </c>
      <c r="DR102" s="937"/>
      <c r="DS102" s="937"/>
      <c r="DT102" s="937"/>
      <c r="DU102" s="985"/>
      <c r="DV102" s="1008"/>
      <c r="DW102" s="1009"/>
      <c r="DX102" s="1009"/>
      <c r="DY102" s="1009"/>
      <c r="DZ102" s="101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1" t="s">
        <v>419</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2" t="s">
        <v>420</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3" t="s">
        <v>423</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424</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8" customFormat="1" ht="26.25" customHeight="1" x14ac:dyDescent="0.15">
      <c r="A109" s="100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426</v>
      </c>
      <c r="AB109" s="987"/>
      <c r="AC109" s="987"/>
      <c r="AD109" s="987"/>
      <c r="AE109" s="988"/>
      <c r="AF109" s="986" t="s">
        <v>427</v>
      </c>
      <c r="AG109" s="987"/>
      <c r="AH109" s="987"/>
      <c r="AI109" s="987"/>
      <c r="AJ109" s="988"/>
      <c r="AK109" s="986" t="s">
        <v>305</v>
      </c>
      <c r="AL109" s="987"/>
      <c r="AM109" s="987"/>
      <c r="AN109" s="987"/>
      <c r="AO109" s="988"/>
      <c r="AP109" s="986" t="s">
        <v>428</v>
      </c>
      <c r="AQ109" s="987"/>
      <c r="AR109" s="987"/>
      <c r="AS109" s="987"/>
      <c r="AT109" s="989"/>
      <c r="AU109" s="100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426</v>
      </c>
      <c r="BR109" s="987"/>
      <c r="BS109" s="987"/>
      <c r="BT109" s="987"/>
      <c r="BU109" s="988"/>
      <c r="BV109" s="986" t="s">
        <v>427</v>
      </c>
      <c r="BW109" s="987"/>
      <c r="BX109" s="987"/>
      <c r="BY109" s="987"/>
      <c r="BZ109" s="988"/>
      <c r="CA109" s="986" t="s">
        <v>305</v>
      </c>
      <c r="CB109" s="987"/>
      <c r="CC109" s="987"/>
      <c r="CD109" s="987"/>
      <c r="CE109" s="988"/>
      <c r="CF109" s="1007" t="s">
        <v>428</v>
      </c>
      <c r="CG109" s="1007"/>
      <c r="CH109" s="1007"/>
      <c r="CI109" s="1007"/>
      <c r="CJ109" s="1007"/>
      <c r="CK109" s="986"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426</v>
      </c>
      <c r="DH109" s="987"/>
      <c r="DI109" s="987"/>
      <c r="DJ109" s="987"/>
      <c r="DK109" s="988"/>
      <c r="DL109" s="986" t="s">
        <v>427</v>
      </c>
      <c r="DM109" s="987"/>
      <c r="DN109" s="987"/>
      <c r="DO109" s="987"/>
      <c r="DP109" s="988"/>
      <c r="DQ109" s="986" t="s">
        <v>305</v>
      </c>
      <c r="DR109" s="987"/>
      <c r="DS109" s="987"/>
      <c r="DT109" s="987"/>
      <c r="DU109" s="988"/>
      <c r="DV109" s="986" t="s">
        <v>428</v>
      </c>
      <c r="DW109" s="987"/>
      <c r="DX109" s="987"/>
      <c r="DY109" s="987"/>
      <c r="DZ109" s="989"/>
    </row>
    <row r="110" spans="1:131" s="248" customFormat="1" ht="26.25" customHeight="1" x14ac:dyDescent="0.15">
      <c r="A110" s="990" t="s">
        <v>430</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1740696</v>
      </c>
      <c r="AB110" s="994"/>
      <c r="AC110" s="994"/>
      <c r="AD110" s="994"/>
      <c r="AE110" s="995"/>
      <c r="AF110" s="996">
        <v>1944649</v>
      </c>
      <c r="AG110" s="994"/>
      <c r="AH110" s="994"/>
      <c r="AI110" s="994"/>
      <c r="AJ110" s="995"/>
      <c r="AK110" s="996">
        <v>1978733</v>
      </c>
      <c r="AL110" s="994"/>
      <c r="AM110" s="994"/>
      <c r="AN110" s="994"/>
      <c r="AO110" s="995"/>
      <c r="AP110" s="997">
        <v>21.3</v>
      </c>
      <c r="AQ110" s="998"/>
      <c r="AR110" s="998"/>
      <c r="AS110" s="998"/>
      <c r="AT110" s="999"/>
      <c r="AU110" s="1000" t="s">
        <v>72</v>
      </c>
      <c r="AV110" s="1001"/>
      <c r="AW110" s="1001"/>
      <c r="AX110" s="1001"/>
      <c r="AY110" s="1001"/>
      <c r="AZ110" s="1042" t="s">
        <v>431</v>
      </c>
      <c r="BA110" s="991"/>
      <c r="BB110" s="991"/>
      <c r="BC110" s="991"/>
      <c r="BD110" s="991"/>
      <c r="BE110" s="991"/>
      <c r="BF110" s="991"/>
      <c r="BG110" s="991"/>
      <c r="BH110" s="991"/>
      <c r="BI110" s="991"/>
      <c r="BJ110" s="991"/>
      <c r="BK110" s="991"/>
      <c r="BL110" s="991"/>
      <c r="BM110" s="991"/>
      <c r="BN110" s="991"/>
      <c r="BO110" s="991"/>
      <c r="BP110" s="992"/>
      <c r="BQ110" s="1028">
        <v>19187788</v>
      </c>
      <c r="BR110" s="1029"/>
      <c r="BS110" s="1029"/>
      <c r="BT110" s="1029"/>
      <c r="BU110" s="1029"/>
      <c r="BV110" s="1029">
        <v>18934424</v>
      </c>
      <c r="BW110" s="1029"/>
      <c r="BX110" s="1029"/>
      <c r="BY110" s="1029"/>
      <c r="BZ110" s="1029"/>
      <c r="CA110" s="1029">
        <v>19013189</v>
      </c>
      <c r="CB110" s="1029"/>
      <c r="CC110" s="1029"/>
      <c r="CD110" s="1029"/>
      <c r="CE110" s="1029"/>
      <c r="CF110" s="1043">
        <v>204.3</v>
      </c>
      <c r="CG110" s="1044"/>
      <c r="CH110" s="1044"/>
      <c r="CI110" s="1044"/>
      <c r="CJ110" s="1044"/>
      <c r="CK110" s="1045" t="s">
        <v>432</v>
      </c>
      <c r="CL110" s="1046"/>
      <c r="CM110" s="1025" t="s">
        <v>433</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t="s">
        <v>128</v>
      </c>
      <c r="DH110" s="1029"/>
      <c r="DI110" s="1029"/>
      <c r="DJ110" s="1029"/>
      <c r="DK110" s="1029"/>
      <c r="DL110" s="1029" t="s">
        <v>128</v>
      </c>
      <c r="DM110" s="1029"/>
      <c r="DN110" s="1029"/>
      <c r="DO110" s="1029"/>
      <c r="DP110" s="1029"/>
      <c r="DQ110" s="1029" t="s">
        <v>128</v>
      </c>
      <c r="DR110" s="1029"/>
      <c r="DS110" s="1029"/>
      <c r="DT110" s="1029"/>
      <c r="DU110" s="1029"/>
      <c r="DV110" s="1030" t="s">
        <v>128</v>
      </c>
      <c r="DW110" s="1030"/>
      <c r="DX110" s="1030"/>
      <c r="DY110" s="1030"/>
      <c r="DZ110" s="1031"/>
    </row>
    <row r="111" spans="1:131" s="248" customFormat="1" ht="26.25" customHeight="1" x14ac:dyDescent="0.15">
      <c r="A111" s="1032" t="s">
        <v>434</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128</v>
      </c>
      <c r="AB111" s="1036"/>
      <c r="AC111" s="1036"/>
      <c r="AD111" s="1036"/>
      <c r="AE111" s="1037"/>
      <c r="AF111" s="1038" t="s">
        <v>128</v>
      </c>
      <c r="AG111" s="1036"/>
      <c r="AH111" s="1036"/>
      <c r="AI111" s="1036"/>
      <c r="AJ111" s="1037"/>
      <c r="AK111" s="1038" t="s">
        <v>128</v>
      </c>
      <c r="AL111" s="1036"/>
      <c r="AM111" s="1036"/>
      <c r="AN111" s="1036"/>
      <c r="AO111" s="1037"/>
      <c r="AP111" s="1039" t="s">
        <v>128</v>
      </c>
      <c r="AQ111" s="1040"/>
      <c r="AR111" s="1040"/>
      <c r="AS111" s="1040"/>
      <c r="AT111" s="1041"/>
      <c r="AU111" s="1002"/>
      <c r="AV111" s="1003"/>
      <c r="AW111" s="1003"/>
      <c r="AX111" s="1003"/>
      <c r="AY111" s="1003"/>
      <c r="AZ111" s="1051" t="s">
        <v>435</v>
      </c>
      <c r="BA111" s="1052"/>
      <c r="BB111" s="1052"/>
      <c r="BC111" s="1052"/>
      <c r="BD111" s="1052"/>
      <c r="BE111" s="1052"/>
      <c r="BF111" s="1052"/>
      <c r="BG111" s="1052"/>
      <c r="BH111" s="1052"/>
      <c r="BI111" s="1052"/>
      <c r="BJ111" s="1052"/>
      <c r="BK111" s="1052"/>
      <c r="BL111" s="1052"/>
      <c r="BM111" s="1052"/>
      <c r="BN111" s="1052"/>
      <c r="BO111" s="1052"/>
      <c r="BP111" s="1053"/>
      <c r="BQ111" s="1021" t="s">
        <v>128</v>
      </c>
      <c r="BR111" s="1022"/>
      <c r="BS111" s="1022"/>
      <c r="BT111" s="1022"/>
      <c r="BU111" s="1022"/>
      <c r="BV111" s="1022" t="s">
        <v>128</v>
      </c>
      <c r="BW111" s="1022"/>
      <c r="BX111" s="1022"/>
      <c r="BY111" s="1022"/>
      <c r="BZ111" s="1022"/>
      <c r="CA111" s="1022" t="s">
        <v>128</v>
      </c>
      <c r="CB111" s="1022"/>
      <c r="CC111" s="1022"/>
      <c r="CD111" s="1022"/>
      <c r="CE111" s="1022"/>
      <c r="CF111" s="1016" t="s">
        <v>128</v>
      </c>
      <c r="CG111" s="1017"/>
      <c r="CH111" s="1017"/>
      <c r="CI111" s="1017"/>
      <c r="CJ111" s="1017"/>
      <c r="CK111" s="1047"/>
      <c r="CL111" s="1048"/>
      <c r="CM111" s="1018" t="s">
        <v>436</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128</v>
      </c>
      <c r="DH111" s="1022"/>
      <c r="DI111" s="1022"/>
      <c r="DJ111" s="1022"/>
      <c r="DK111" s="1022"/>
      <c r="DL111" s="1022" t="s">
        <v>128</v>
      </c>
      <c r="DM111" s="1022"/>
      <c r="DN111" s="1022"/>
      <c r="DO111" s="1022"/>
      <c r="DP111" s="1022"/>
      <c r="DQ111" s="1022" t="s">
        <v>128</v>
      </c>
      <c r="DR111" s="1022"/>
      <c r="DS111" s="1022"/>
      <c r="DT111" s="1022"/>
      <c r="DU111" s="1022"/>
      <c r="DV111" s="1023" t="s">
        <v>128</v>
      </c>
      <c r="DW111" s="1023"/>
      <c r="DX111" s="1023"/>
      <c r="DY111" s="1023"/>
      <c r="DZ111" s="1024"/>
    </row>
    <row r="112" spans="1:131" s="248" customFormat="1" ht="26.25" customHeight="1" x14ac:dyDescent="0.15">
      <c r="A112" s="1054" t="s">
        <v>437</v>
      </c>
      <c r="B112" s="1055"/>
      <c r="C112" s="1052" t="s">
        <v>438</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128</v>
      </c>
      <c r="AB112" s="1061"/>
      <c r="AC112" s="1061"/>
      <c r="AD112" s="1061"/>
      <c r="AE112" s="1062"/>
      <c r="AF112" s="1063" t="s">
        <v>128</v>
      </c>
      <c r="AG112" s="1061"/>
      <c r="AH112" s="1061"/>
      <c r="AI112" s="1061"/>
      <c r="AJ112" s="1062"/>
      <c r="AK112" s="1063" t="s">
        <v>128</v>
      </c>
      <c r="AL112" s="1061"/>
      <c r="AM112" s="1061"/>
      <c r="AN112" s="1061"/>
      <c r="AO112" s="1062"/>
      <c r="AP112" s="1064" t="s">
        <v>128</v>
      </c>
      <c r="AQ112" s="1065"/>
      <c r="AR112" s="1065"/>
      <c r="AS112" s="1065"/>
      <c r="AT112" s="1066"/>
      <c r="AU112" s="1002"/>
      <c r="AV112" s="1003"/>
      <c r="AW112" s="1003"/>
      <c r="AX112" s="1003"/>
      <c r="AY112" s="1003"/>
      <c r="AZ112" s="1051" t="s">
        <v>439</v>
      </c>
      <c r="BA112" s="1052"/>
      <c r="BB112" s="1052"/>
      <c r="BC112" s="1052"/>
      <c r="BD112" s="1052"/>
      <c r="BE112" s="1052"/>
      <c r="BF112" s="1052"/>
      <c r="BG112" s="1052"/>
      <c r="BH112" s="1052"/>
      <c r="BI112" s="1052"/>
      <c r="BJ112" s="1052"/>
      <c r="BK112" s="1052"/>
      <c r="BL112" s="1052"/>
      <c r="BM112" s="1052"/>
      <c r="BN112" s="1052"/>
      <c r="BO112" s="1052"/>
      <c r="BP112" s="1053"/>
      <c r="BQ112" s="1021">
        <v>6950773</v>
      </c>
      <c r="BR112" s="1022"/>
      <c r="BS112" s="1022"/>
      <c r="BT112" s="1022"/>
      <c r="BU112" s="1022"/>
      <c r="BV112" s="1022">
        <v>7163555</v>
      </c>
      <c r="BW112" s="1022"/>
      <c r="BX112" s="1022"/>
      <c r="BY112" s="1022"/>
      <c r="BZ112" s="1022"/>
      <c r="CA112" s="1022">
        <v>7169149</v>
      </c>
      <c r="CB112" s="1022"/>
      <c r="CC112" s="1022"/>
      <c r="CD112" s="1022"/>
      <c r="CE112" s="1022"/>
      <c r="CF112" s="1016">
        <v>77</v>
      </c>
      <c r="CG112" s="1017"/>
      <c r="CH112" s="1017"/>
      <c r="CI112" s="1017"/>
      <c r="CJ112" s="1017"/>
      <c r="CK112" s="1047"/>
      <c r="CL112" s="1048"/>
      <c r="CM112" s="1018" t="s">
        <v>440</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t="s">
        <v>128</v>
      </c>
      <c r="DH112" s="1022"/>
      <c r="DI112" s="1022"/>
      <c r="DJ112" s="1022"/>
      <c r="DK112" s="1022"/>
      <c r="DL112" s="1022" t="s">
        <v>128</v>
      </c>
      <c r="DM112" s="1022"/>
      <c r="DN112" s="1022"/>
      <c r="DO112" s="1022"/>
      <c r="DP112" s="1022"/>
      <c r="DQ112" s="1022" t="s">
        <v>128</v>
      </c>
      <c r="DR112" s="1022"/>
      <c r="DS112" s="1022"/>
      <c r="DT112" s="1022"/>
      <c r="DU112" s="1022"/>
      <c r="DV112" s="1023" t="s">
        <v>128</v>
      </c>
      <c r="DW112" s="1023"/>
      <c r="DX112" s="1023"/>
      <c r="DY112" s="1023"/>
      <c r="DZ112" s="1024"/>
    </row>
    <row r="113" spans="1:130" s="248" customFormat="1" ht="26.25" customHeight="1" x14ac:dyDescent="0.15">
      <c r="A113" s="1056"/>
      <c r="B113" s="1057"/>
      <c r="C113" s="1052" t="s">
        <v>441</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446814</v>
      </c>
      <c r="AB113" s="1036"/>
      <c r="AC113" s="1036"/>
      <c r="AD113" s="1036"/>
      <c r="AE113" s="1037"/>
      <c r="AF113" s="1038">
        <v>460944</v>
      </c>
      <c r="AG113" s="1036"/>
      <c r="AH113" s="1036"/>
      <c r="AI113" s="1036"/>
      <c r="AJ113" s="1037"/>
      <c r="AK113" s="1038">
        <v>446657</v>
      </c>
      <c r="AL113" s="1036"/>
      <c r="AM113" s="1036"/>
      <c r="AN113" s="1036"/>
      <c r="AO113" s="1037"/>
      <c r="AP113" s="1039">
        <v>4.8</v>
      </c>
      <c r="AQ113" s="1040"/>
      <c r="AR113" s="1040"/>
      <c r="AS113" s="1040"/>
      <c r="AT113" s="1041"/>
      <c r="AU113" s="1002"/>
      <c r="AV113" s="1003"/>
      <c r="AW113" s="1003"/>
      <c r="AX113" s="1003"/>
      <c r="AY113" s="1003"/>
      <c r="AZ113" s="1051" t="s">
        <v>442</v>
      </c>
      <c r="BA113" s="1052"/>
      <c r="BB113" s="1052"/>
      <c r="BC113" s="1052"/>
      <c r="BD113" s="1052"/>
      <c r="BE113" s="1052"/>
      <c r="BF113" s="1052"/>
      <c r="BG113" s="1052"/>
      <c r="BH113" s="1052"/>
      <c r="BI113" s="1052"/>
      <c r="BJ113" s="1052"/>
      <c r="BK113" s="1052"/>
      <c r="BL113" s="1052"/>
      <c r="BM113" s="1052"/>
      <c r="BN113" s="1052"/>
      <c r="BO113" s="1052"/>
      <c r="BP113" s="1053"/>
      <c r="BQ113" s="1021">
        <v>2019341</v>
      </c>
      <c r="BR113" s="1022"/>
      <c r="BS113" s="1022"/>
      <c r="BT113" s="1022"/>
      <c r="BU113" s="1022"/>
      <c r="BV113" s="1022">
        <v>2008035</v>
      </c>
      <c r="BW113" s="1022"/>
      <c r="BX113" s="1022"/>
      <c r="BY113" s="1022"/>
      <c r="BZ113" s="1022"/>
      <c r="CA113" s="1022">
        <v>2345056</v>
      </c>
      <c r="CB113" s="1022"/>
      <c r="CC113" s="1022"/>
      <c r="CD113" s="1022"/>
      <c r="CE113" s="1022"/>
      <c r="CF113" s="1016">
        <v>25.2</v>
      </c>
      <c r="CG113" s="1017"/>
      <c r="CH113" s="1017"/>
      <c r="CI113" s="1017"/>
      <c r="CJ113" s="1017"/>
      <c r="CK113" s="1047"/>
      <c r="CL113" s="1048"/>
      <c r="CM113" s="1018" t="s">
        <v>443</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128</v>
      </c>
      <c r="DH113" s="1061"/>
      <c r="DI113" s="1061"/>
      <c r="DJ113" s="1061"/>
      <c r="DK113" s="1062"/>
      <c r="DL113" s="1063" t="s">
        <v>128</v>
      </c>
      <c r="DM113" s="1061"/>
      <c r="DN113" s="1061"/>
      <c r="DO113" s="1061"/>
      <c r="DP113" s="1062"/>
      <c r="DQ113" s="1063" t="s">
        <v>128</v>
      </c>
      <c r="DR113" s="1061"/>
      <c r="DS113" s="1061"/>
      <c r="DT113" s="1061"/>
      <c r="DU113" s="1062"/>
      <c r="DV113" s="1064" t="s">
        <v>128</v>
      </c>
      <c r="DW113" s="1065"/>
      <c r="DX113" s="1065"/>
      <c r="DY113" s="1065"/>
      <c r="DZ113" s="1066"/>
    </row>
    <row r="114" spans="1:130" s="248" customFormat="1" ht="26.25" customHeight="1" x14ac:dyDescent="0.15">
      <c r="A114" s="1056"/>
      <c r="B114" s="1057"/>
      <c r="C114" s="1052" t="s">
        <v>444</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v>56981</v>
      </c>
      <c r="AB114" s="1061"/>
      <c r="AC114" s="1061"/>
      <c r="AD114" s="1061"/>
      <c r="AE114" s="1062"/>
      <c r="AF114" s="1063">
        <v>86049</v>
      </c>
      <c r="AG114" s="1061"/>
      <c r="AH114" s="1061"/>
      <c r="AI114" s="1061"/>
      <c r="AJ114" s="1062"/>
      <c r="AK114" s="1063">
        <v>103851</v>
      </c>
      <c r="AL114" s="1061"/>
      <c r="AM114" s="1061"/>
      <c r="AN114" s="1061"/>
      <c r="AO114" s="1062"/>
      <c r="AP114" s="1064">
        <v>1.1000000000000001</v>
      </c>
      <c r="AQ114" s="1065"/>
      <c r="AR114" s="1065"/>
      <c r="AS114" s="1065"/>
      <c r="AT114" s="1066"/>
      <c r="AU114" s="1002"/>
      <c r="AV114" s="1003"/>
      <c r="AW114" s="1003"/>
      <c r="AX114" s="1003"/>
      <c r="AY114" s="1003"/>
      <c r="AZ114" s="1051" t="s">
        <v>445</v>
      </c>
      <c r="BA114" s="1052"/>
      <c r="BB114" s="1052"/>
      <c r="BC114" s="1052"/>
      <c r="BD114" s="1052"/>
      <c r="BE114" s="1052"/>
      <c r="BF114" s="1052"/>
      <c r="BG114" s="1052"/>
      <c r="BH114" s="1052"/>
      <c r="BI114" s="1052"/>
      <c r="BJ114" s="1052"/>
      <c r="BK114" s="1052"/>
      <c r="BL114" s="1052"/>
      <c r="BM114" s="1052"/>
      <c r="BN114" s="1052"/>
      <c r="BO114" s="1052"/>
      <c r="BP114" s="1053"/>
      <c r="BQ114" s="1021">
        <v>1654435</v>
      </c>
      <c r="BR114" s="1022"/>
      <c r="BS114" s="1022"/>
      <c r="BT114" s="1022"/>
      <c r="BU114" s="1022"/>
      <c r="BV114" s="1022">
        <v>1548519</v>
      </c>
      <c r="BW114" s="1022"/>
      <c r="BX114" s="1022"/>
      <c r="BY114" s="1022"/>
      <c r="BZ114" s="1022"/>
      <c r="CA114" s="1022">
        <v>1473044</v>
      </c>
      <c r="CB114" s="1022"/>
      <c r="CC114" s="1022"/>
      <c r="CD114" s="1022"/>
      <c r="CE114" s="1022"/>
      <c r="CF114" s="1016">
        <v>15.8</v>
      </c>
      <c r="CG114" s="1017"/>
      <c r="CH114" s="1017"/>
      <c r="CI114" s="1017"/>
      <c r="CJ114" s="1017"/>
      <c r="CK114" s="1047"/>
      <c r="CL114" s="1048"/>
      <c r="CM114" s="1018" t="s">
        <v>446</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128</v>
      </c>
      <c r="DH114" s="1061"/>
      <c r="DI114" s="1061"/>
      <c r="DJ114" s="1061"/>
      <c r="DK114" s="1062"/>
      <c r="DL114" s="1063" t="s">
        <v>128</v>
      </c>
      <c r="DM114" s="1061"/>
      <c r="DN114" s="1061"/>
      <c r="DO114" s="1061"/>
      <c r="DP114" s="1062"/>
      <c r="DQ114" s="1063" t="s">
        <v>128</v>
      </c>
      <c r="DR114" s="1061"/>
      <c r="DS114" s="1061"/>
      <c r="DT114" s="1061"/>
      <c r="DU114" s="1062"/>
      <c r="DV114" s="1064" t="s">
        <v>128</v>
      </c>
      <c r="DW114" s="1065"/>
      <c r="DX114" s="1065"/>
      <c r="DY114" s="1065"/>
      <c r="DZ114" s="1066"/>
    </row>
    <row r="115" spans="1:130" s="248" customFormat="1" ht="26.25" customHeight="1" x14ac:dyDescent="0.15">
      <c r="A115" s="1056"/>
      <c r="B115" s="1057"/>
      <c r="C115" s="1052" t="s">
        <v>447</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35</v>
      </c>
      <c r="AB115" s="1036"/>
      <c r="AC115" s="1036"/>
      <c r="AD115" s="1036"/>
      <c r="AE115" s="1037"/>
      <c r="AF115" s="1038">
        <v>27</v>
      </c>
      <c r="AG115" s="1036"/>
      <c r="AH115" s="1036"/>
      <c r="AI115" s="1036"/>
      <c r="AJ115" s="1037"/>
      <c r="AK115" s="1038">
        <v>17</v>
      </c>
      <c r="AL115" s="1036"/>
      <c r="AM115" s="1036"/>
      <c r="AN115" s="1036"/>
      <c r="AO115" s="1037"/>
      <c r="AP115" s="1039">
        <v>0</v>
      </c>
      <c r="AQ115" s="1040"/>
      <c r="AR115" s="1040"/>
      <c r="AS115" s="1040"/>
      <c r="AT115" s="1041"/>
      <c r="AU115" s="1002"/>
      <c r="AV115" s="1003"/>
      <c r="AW115" s="1003"/>
      <c r="AX115" s="1003"/>
      <c r="AY115" s="1003"/>
      <c r="AZ115" s="1051" t="s">
        <v>448</v>
      </c>
      <c r="BA115" s="1052"/>
      <c r="BB115" s="1052"/>
      <c r="BC115" s="1052"/>
      <c r="BD115" s="1052"/>
      <c r="BE115" s="1052"/>
      <c r="BF115" s="1052"/>
      <c r="BG115" s="1052"/>
      <c r="BH115" s="1052"/>
      <c r="BI115" s="1052"/>
      <c r="BJ115" s="1052"/>
      <c r="BK115" s="1052"/>
      <c r="BL115" s="1052"/>
      <c r="BM115" s="1052"/>
      <c r="BN115" s="1052"/>
      <c r="BO115" s="1052"/>
      <c r="BP115" s="1053"/>
      <c r="BQ115" s="1021" t="s">
        <v>128</v>
      </c>
      <c r="BR115" s="1022"/>
      <c r="BS115" s="1022"/>
      <c r="BT115" s="1022"/>
      <c r="BU115" s="1022"/>
      <c r="BV115" s="1022" t="s">
        <v>128</v>
      </c>
      <c r="BW115" s="1022"/>
      <c r="BX115" s="1022"/>
      <c r="BY115" s="1022"/>
      <c r="BZ115" s="1022"/>
      <c r="CA115" s="1022" t="s">
        <v>128</v>
      </c>
      <c r="CB115" s="1022"/>
      <c r="CC115" s="1022"/>
      <c r="CD115" s="1022"/>
      <c r="CE115" s="1022"/>
      <c r="CF115" s="1016" t="s">
        <v>128</v>
      </c>
      <c r="CG115" s="1017"/>
      <c r="CH115" s="1017"/>
      <c r="CI115" s="1017"/>
      <c r="CJ115" s="1017"/>
      <c r="CK115" s="1047"/>
      <c r="CL115" s="1048"/>
      <c r="CM115" s="1051" t="s">
        <v>449</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128</v>
      </c>
      <c r="DH115" s="1061"/>
      <c r="DI115" s="1061"/>
      <c r="DJ115" s="1061"/>
      <c r="DK115" s="1062"/>
      <c r="DL115" s="1063" t="s">
        <v>128</v>
      </c>
      <c r="DM115" s="1061"/>
      <c r="DN115" s="1061"/>
      <c r="DO115" s="1061"/>
      <c r="DP115" s="1062"/>
      <c r="DQ115" s="1063" t="s">
        <v>128</v>
      </c>
      <c r="DR115" s="1061"/>
      <c r="DS115" s="1061"/>
      <c r="DT115" s="1061"/>
      <c r="DU115" s="1062"/>
      <c r="DV115" s="1064" t="s">
        <v>128</v>
      </c>
      <c r="DW115" s="1065"/>
      <c r="DX115" s="1065"/>
      <c r="DY115" s="1065"/>
      <c r="DZ115" s="1066"/>
    </row>
    <row r="116" spans="1:130" s="248" customFormat="1" ht="26.25" customHeight="1" x14ac:dyDescent="0.15">
      <c r="A116" s="1058"/>
      <c r="B116" s="1059"/>
      <c r="C116" s="1067" t="s">
        <v>450</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t="s">
        <v>128</v>
      </c>
      <c r="AB116" s="1061"/>
      <c r="AC116" s="1061"/>
      <c r="AD116" s="1061"/>
      <c r="AE116" s="1062"/>
      <c r="AF116" s="1063" t="s">
        <v>128</v>
      </c>
      <c r="AG116" s="1061"/>
      <c r="AH116" s="1061"/>
      <c r="AI116" s="1061"/>
      <c r="AJ116" s="1062"/>
      <c r="AK116" s="1063" t="s">
        <v>128</v>
      </c>
      <c r="AL116" s="1061"/>
      <c r="AM116" s="1061"/>
      <c r="AN116" s="1061"/>
      <c r="AO116" s="1062"/>
      <c r="AP116" s="1064" t="s">
        <v>128</v>
      </c>
      <c r="AQ116" s="1065"/>
      <c r="AR116" s="1065"/>
      <c r="AS116" s="1065"/>
      <c r="AT116" s="1066"/>
      <c r="AU116" s="1002"/>
      <c r="AV116" s="1003"/>
      <c r="AW116" s="1003"/>
      <c r="AX116" s="1003"/>
      <c r="AY116" s="1003"/>
      <c r="AZ116" s="1069" t="s">
        <v>451</v>
      </c>
      <c r="BA116" s="1070"/>
      <c r="BB116" s="1070"/>
      <c r="BC116" s="1070"/>
      <c r="BD116" s="1070"/>
      <c r="BE116" s="1070"/>
      <c r="BF116" s="1070"/>
      <c r="BG116" s="1070"/>
      <c r="BH116" s="1070"/>
      <c r="BI116" s="1070"/>
      <c r="BJ116" s="1070"/>
      <c r="BK116" s="1070"/>
      <c r="BL116" s="1070"/>
      <c r="BM116" s="1070"/>
      <c r="BN116" s="1070"/>
      <c r="BO116" s="1070"/>
      <c r="BP116" s="1071"/>
      <c r="BQ116" s="1021" t="s">
        <v>128</v>
      </c>
      <c r="BR116" s="1022"/>
      <c r="BS116" s="1022"/>
      <c r="BT116" s="1022"/>
      <c r="BU116" s="1022"/>
      <c r="BV116" s="1022" t="s">
        <v>128</v>
      </c>
      <c r="BW116" s="1022"/>
      <c r="BX116" s="1022"/>
      <c r="BY116" s="1022"/>
      <c r="BZ116" s="1022"/>
      <c r="CA116" s="1022" t="s">
        <v>128</v>
      </c>
      <c r="CB116" s="1022"/>
      <c r="CC116" s="1022"/>
      <c r="CD116" s="1022"/>
      <c r="CE116" s="1022"/>
      <c r="CF116" s="1016" t="s">
        <v>128</v>
      </c>
      <c r="CG116" s="1017"/>
      <c r="CH116" s="1017"/>
      <c r="CI116" s="1017"/>
      <c r="CJ116" s="1017"/>
      <c r="CK116" s="1047"/>
      <c r="CL116" s="1048"/>
      <c r="CM116" s="1018" t="s">
        <v>452</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t="s">
        <v>128</v>
      </c>
      <c r="DH116" s="1061"/>
      <c r="DI116" s="1061"/>
      <c r="DJ116" s="1061"/>
      <c r="DK116" s="1062"/>
      <c r="DL116" s="1063" t="s">
        <v>128</v>
      </c>
      <c r="DM116" s="1061"/>
      <c r="DN116" s="1061"/>
      <c r="DO116" s="1061"/>
      <c r="DP116" s="1062"/>
      <c r="DQ116" s="1063" t="s">
        <v>128</v>
      </c>
      <c r="DR116" s="1061"/>
      <c r="DS116" s="1061"/>
      <c r="DT116" s="1061"/>
      <c r="DU116" s="1062"/>
      <c r="DV116" s="1064" t="s">
        <v>128</v>
      </c>
      <c r="DW116" s="1065"/>
      <c r="DX116" s="1065"/>
      <c r="DY116" s="1065"/>
      <c r="DZ116" s="1066"/>
    </row>
    <row r="117" spans="1:130" s="248" customFormat="1" ht="26.25" customHeight="1" x14ac:dyDescent="0.15">
      <c r="A117" s="100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453</v>
      </c>
      <c r="Z117" s="988"/>
      <c r="AA117" s="1078">
        <v>2244526</v>
      </c>
      <c r="AB117" s="1079"/>
      <c r="AC117" s="1079"/>
      <c r="AD117" s="1079"/>
      <c r="AE117" s="1080"/>
      <c r="AF117" s="1081">
        <v>2491669</v>
      </c>
      <c r="AG117" s="1079"/>
      <c r="AH117" s="1079"/>
      <c r="AI117" s="1079"/>
      <c r="AJ117" s="1080"/>
      <c r="AK117" s="1081">
        <v>2529258</v>
      </c>
      <c r="AL117" s="1079"/>
      <c r="AM117" s="1079"/>
      <c r="AN117" s="1079"/>
      <c r="AO117" s="1080"/>
      <c r="AP117" s="1082"/>
      <c r="AQ117" s="1083"/>
      <c r="AR117" s="1083"/>
      <c r="AS117" s="1083"/>
      <c r="AT117" s="1084"/>
      <c r="AU117" s="1002"/>
      <c r="AV117" s="1003"/>
      <c r="AW117" s="1003"/>
      <c r="AX117" s="1003"/>
      <c r="AY117" s="1003"/>
      <c r="AZ117" s="1069" t="s">
        <v>454</v>
      </c>
      <c r="BA117" s="1070"/>
      <c r="BB117" s="1070"/>
      <c r="BC117" s="1070"/>
      <c r="BD117" s="1070"/>
      <c r="BE117" s="1070"/>
      <c r="BF117" s="1070"/>
      <c r="BG117" s="1070"/>
      <c r="BH117" s="1070"/>
      <c r="BI117" s="1070"/>
      <c r="BJ117" s="1070"/>
      <c r="BK117" s="1070"/>
      <c r="BL117" s="1070"/>
      <c r="BM117" s="1070"/>
      <c r="BN117" s="1070"/>
      <c r="BO117" s="1070"/>
      <c r="BP117" s="1071"/>
      <c r="BQ117" s="1021" t="s">
        <v>128</v>
      </c>
      <c r="BR117" s="1022"/>
      <c r="BS117" s="1022"/>
      <c r="BT117" s="1022"/>
      <c r="BU117" s="1022"/>
      <c r="BV117" s="1022" t="s">
        <v>128</v>
      </c>
      <c r="BW117" s="1022"/>
      <c r="BX117" s="1022"/>
      <c r="BY117" s="1022"/>
      <c r="BZ117" s="1022"/>
      <c r="CA117" s="1022" t="s">
        <v>128</v>
      </c>
      <c r="CB117" s="1022"/>
      <c r="CC117" s="1022"/>
      <c r="CD117" s="1022"/>
      <c r="CE117" s="1022"/>
      <c r="CF117" s="1016" t="s">
        <v>128</v>
      </c>
      <c r="CG117" s="1017"/>
      <c r="CH117" s="1017"/>
      <c r="CI117" s="1017"/>
      <c r="CJ117" s="1017"/>
      <c r="CK117" s="1047"/>
      <c r="CL117" s="1048"/>
      <c r="CM117" s="1018" t="s">
        <v>455</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128</v>
      </c>
      <c r="DH117" s="1061"/>
      <c r="DI117" s="1061"/>
      <c r="DJ117" s="1061"/>
      <c r="DK117" s="1062"/>
      <c r="DL117" s="1063" t="s">
        <v>128</v>
      </c>
      <c r="DM117" s="1061"/>
      <c r="DN117" s="1061"/>
      <c r="DO117" s="1061"/>
      <c r="DP117" s="1062"/>
      <c r="DQ117" s="1063" t="s">
        <v>128</v>
      </c>
      <c r="DR117" s="1061"/>
      <c r="DS117" s="1061"/>
      <c r="DT117" s="1061"/>
      <c r="DU117" s="1062"/>
      <c r="DV117" s="1064" t="s">
        <v>128</v>
      </c>
      <c r="DW117" s="1065"/>
      <c r="DX117" s="1065"/>
      <c r="DY117" s="1065"/>
      <c r="DZ117" s="1066"/>
    </row>
    <row r="118" spans="1:130" s="248" customFormat="1" ht="26.25" customHeight="1" x14ac:dyDescent="0.15">
      <c r="A118" s="100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426</v>
      </c>
      <c r="AB118" s="987"/>
      <c r="AC118" s="987"/>
      <c r="AD118" s="987"/>
      <c r="AE118" s="988"/>
      <c r="AF118" s="986" t="s">
        <v>427</v>
      </c>
      <c r="AG118" s="987"/>
      <c r="AH118" s="987"/>
      <c r="AI118" s="987"/>
      <c r="AJ118" s="988"/>
      <c r="AK118" s="986" t="s">
        <v>305</v>
      </c>
      <c r="AL118" s="987"/>
      <c r="AM118" s="987"/>
      <c r="AN118" s="987"/>
      <c r="AO118" s="988"/>
      <c r="AP118" s="1073" t="s">
        <v>428</v>
      </c>
      <c r="AQ118" s="1074"/>
      <c r="AR118" s="1074"/>
      <c r="AS118" s="1074"/>
      <c r="AT118" s="1075"/>
      <c r="AU118" s="1002"/>
      <c r="AV118" s="1003"/>
      <c r="AW118" s="1003"/>
      <c r="AX118" s="1003"/>
      <c r="AY118" s="1003"/>
      <c r="AZ118" s="1076" t="s">
        <v>456</v>
      </c>
      <c r="BA118" s="1067"/>
      <c r="BB118" s="1067"/>
      <c r="BC118" s="1067"/>
      <c r="BD118" s="1067"/>
      <c r="BE118" s="1067"/>
      <c r="BF118" s="1067"/>
      <c r="BG118" s="1067"/>
      <c r="BH118" s="1067"/>
      <c r="BI118" s="1067"/>
      <c r="BJ118" s="1067"/>
      <c r="BK118" s="1067"/>
      <c r="BL118" s="1067"/>
      <c r="BM118" s="1067"/>
      <c r="BN118" s="1067"/>
      <c r="BO118" s="1067"/>
      <c r="BP118" s="1068"/>
      <c r="BQ118" s="1099" t="s">
        <v>128</v>
      </c>
      <c r="BR118" s="1100"/>
      <c r="BS118" s="1100"/>
      <c r="BT118" s="1100"/>
      <c r="BU118" s="1100"/>
      <c r="BV118" s="1100" t="s">
        <v>128</v>
      </c>
      <c r="BW118" s="1100"/>
      <c r="BX118" s="1100"/>
      <c r="BY118" s="1100"/>
      <c r="BZ118" s="1100"/>
      <c r="CA118" s="1100" t="s">
        <v>128</v>
      </c>
      <c r="CB118" s="1100"/>
      <c r="CC118" s="1100"/>
      <c r="CD118" s="1100"/>
      <c r="CE118" s="1100"/>
      <c r="CF118" s="1016" t="s">
        <v>128</v>
      </c>
      <c r="CG118" s="1017"/>
      <c r="CH118" s="1017"/>
      <c r="CI118" s="1017"/>
      <c r="CJ118" s="1017"/>
      <c r="CK118" s="1047"/>
      <c r="CL118" s="1048"/>
      <c r="CM118" s="1018" t="s">
        <v>457</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128</v>
      </c>
      <c r="DH118" s="1061"/>
      <c r="DI118" s="1061"/>
      <c r="DJ118" s="1061"/>
      <c r="DK118" s="1062"/>
      <c r="DL118" s="1063" t="s">
        <v>128</v>
      </c>
      <c r="DM118" s="1061"/>
      <c r="DN118" s="1061"/>
      <c r="DO118" s="1061"/>
      <c r="DP118" s="1062"/>
      <c r="DQ118" s="1063" t="s">
        <v>128</v>
      </c>
      <c r="DR118" s="1061"/>
      <c r="DS118" s="1061"/>
      <c r="DT118" s="1061"/>
      <c r="DU118" s="1062"/>
      <c r="DV118" s="1064" t="s">
        <v>128</v>
      </c>
      <c r="DW118" s="1065"/>
      <c r="DX118" s="1065"/>
      <c r="DY118" s="1065"/>
      <c r="DZ118" s="1066"/>
    </row>
    <row r="119" spans="1:130" s="248" customFormat="1" ht="26.25" customHeight="1" x14ac:dyDescent="0.15">
      <c r="A119" s="1160" t="s">
        <v>432</v>
      </c>
      <c r="B119" s="1046"/>
      <c r="C119" s="1025" t="s">
        <v>433</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128</v>
      </c>
      <c r="AB119" s="994"/>
      <c r="AC119" s="994"/>
      <c r="AD119" s="994"/>
      <c r="AE119" s="995"/>
      <c r="AF119" s="996" t="s">
        <v>128</v>
      </c>
      <c r="AG119" s="994"/>
      <c r="AH119" s="994"/>
      <c r="AI119" s="994"/>
      <c r="AJ119" s="995"/>
      <c r="AK119" s="996" t="s">
        <v>128</v>
      </c>
      <c r="AL119" s="994"/>
      <c r="AM119" s="994"/>
      <c r="AN119" s="994"/>
      <c r="AO119" s="995"/>
      <c r="AP119" s="997" t="s">
        <v>128</v>
      </c>
      <c r="AQ119" s="998"/>
      <c r="AR119" s="998"/>
      <c r="AS119" s="998"/>
      <c r="AT119" s="999"/>
      <c r="AU119" s="1004"/>
      <c r="AV119" s="1005"/>
      <c r="AW119" s="1005"/>
      <c r="AX119" s="1005"/>
      <c r="AY119" s="1005"/>
      <c r="AZ119" s="279" t="s">
        <v>186</v>
      </c>
      <c r="BA119" s="279"/>
      <c r="BB119" s="279"/>
      <c r="BC119" s="279"/>
      <c r="BD119" s="279"/>
      <c r="BE119" s="279"/>
      <c r="BF119" s="279"/>
      <c r="BG119" s="279"/>
      <c r="BH119" s="279"/>
      <c r="BI119" s="279"/>
      <c r="BJ119" s="279"/>
      <c r="BK119" s="279"/>
      <c r="BL119" s="279"/>
      <c r="BM119" s="279"/>
      <c r="BN119" s="279"/>
      <c r="BO119" s="1077" t="s">
        <v>458</v>
      </c>
      <c r="BP119" s="1108"/>
      <c r="BQ119" s="1099">
        <v>29812337</v>
      </c>
      <c r="BR119" s="1100"/>
      <c r="BS119" s="1100"/>
      <c r="BT119" s="1100"/>
      <c r="BU119" s="1100"/>
      <c r="BV119" s="1100">
        <v>29654533</v>
      </c>
      <c r="BW119" s="1100"/>
      <c r="BX119" s="1100"/>
      <c r="BY119" s="1100"/>
      <c r="BZ119" s="1100"/>
      <c r="CA119" s="1100">
        <v>30000438</v>
      </c>
      <c r="CB119" s="1100"/>
      <c r="CC119" s="1100"/>
      <c r="CD119" s="1100"/>
      <c r="CE119" s="1100"/>
      <c r="CF119" s="1101"/>
      <c r="CG119" s="1102"/>
      <c r="CH119" s="1102"/>
      <c r="CI119" s="1102"/>
      <c r="CJ119" s="1103"/>
      <c r="CK119" s="1049"/>
      <c r="CL119" s="1050"/>
      <c r="CM119" s="1104" t="s">
        <v>459</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t="s">
        <v>128</v>
      </c>
      <c r="DH119" s="1086"/>
      <c r="DI119" s="1086"/>
      <c r="DJ119" s="1086"/>
      <c r="DK119" s="1087"/>
      <c r="DL119" s="1085" t="s">
        <v>128</v>
      </c>
      <c r="DM119" s="1086"/>
      <c r="DN119" s="1086"/>
      <c r="DO119" s="1086"/>
      <c r="DP119" s="1087"/>
      <c r="DQ119" s="1085" t="s">
        <v>128</v>
      </c>
      <c r="DR119" s="1086"/>
      <c r="DS119" s="1086"/>
      <c r="DT119" s="1086"/>
      <c r="DU119" s="1087"/>
      <c r="DV119" s="1088" t="s">
        <v>128</v>
      </c>
      <c r="DW119" s="1089"/>
      <c r="DX119" s="1089"/>
      <c r="DY119" s="1089"/>
      <c r="DZ119" s="1090"/>
    </row>
    <row r="120" spans="1:130" s="248" customFormat="1" ht="26.25" customHeight="1" x14ac:dyDescent="0.15">
      <c r="A120" s="1161"/>
      <c r="B120" s="1048"/>
      <c r="C120" s="1018" t="s">
        <v>436</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128</v>
      </c>
      <c r="AB120" s="1061"/>
      <c r="AC120" s="1061"/>
      <c r="AD120" s="1061"/>
      <c r="AE120" s="1062"/>
      <c r="AF120" s="1063" t="s">
        <v>128</v>
      </c>
      <c r="AG120" s="1061"/>
      <c r="AH120" s="1061"/>
      <c r="AI120" s="1061"/>
      <c r="AJ120" s="1062"/>
      <c r="AK120" s="1063" t="s">
        <v>128</v>
      </c>
      <c r="AL120" s="1061"/>
      <c r="AM120" s="1061"/>
      <c r="AN120" s="1061"/>
      <c r="AO120" s="1062"/>
      <c r="AP120" s="1064" t="s">
        <v>128</v>
      </c>
      <c r="AQ120" s="1065"/>
      <c r="AR120" s="1065"/>
      <c r="AS120" s="1065"/>
      <c r="AT120" s="1066"/>
      <c r="AU120" s="1091" t="s">
        <v>460</v>
      </c>
      <c r="AV120" s="1092"/>
      <c r="AW120" s="1092"/>
      <c r="AX120" s="1092"/>
      <c r="AY120" s="1093"/>
      <c r="AZ120" s="1042" t="s">
        <v>461</v>
      </c>
      <c r="BA120" s="991"/>
      <c r="BB120" s="991"/>
      <c r="BC120" s="991"/>
      <c r="BD120" s="991"/>
      <c r="BE120" s="991"/>
      <c r="BF120" s="991"/>
      <c r="BG120" s="991"/>
      <c r="BH120" s="991"/>
      <c r="BI120" s="991"/>
      <c r="BJ120" s="991"/>
      <c r="BK120" s="991"/>
      <c r="BL120" s="991"/>
      <c r="BM120" s="991"/>
      <c r="BN120" s="991"/>
      <c r="BO120" s="991"/>
      <c r="BP120" s="992"/>
      <c r="BQ120" s="1028">
        <v>6357436</v>
      </c>
      <c r="BR120" s="1029"/>
      <c r="BS120" s="1029"/>
      <c r="BT120" s="1029"/>
      <c r="BU120" s="1029"/>
      <c r="BV120" s="1029">
        <v>6126071</v>
      </c>
      <c r="BW120" s="1029"/>
      <c r="BX120" s="1029"/>
      <c r="BY120" s="1029"/>
      <c r="BZ120" s="1029"/>
      <c r="CA120" s="1029">
        <v>5698405</v>
      </c>
      <c r="CB120" s="1029"/>
      <c r="CC120" s="1029"/>
      <c r="CD120" s="1029"/>
      <c r="CE120" s="1029"/>
      <c r="CF120" s="1043">
        <v>61.2</v>
      </c>
      <c r="CG120" s="1044"/>
      <c r="CH120" s="1044"/>
      <c r="CI120" s="1044"/>
      <c r="CJ120" s="1044"/>
      <c r="CK120" s="1109" t="s">
        <v>462</v>
      </c>
      <c r="CL120" s="1110"/>
      <c r="CM120" s="1110"/>
      <c r="CN120" s="1110"/>
      <c r="CO120" s="1111"/>
      <c r="CP120" s="1117" t="s">
        <v>407</v>
      </c>
      <c r="CQ120" s="1118"/>
      <c r="CR120" s="1118"/>
      <c r="CS120" s="1118"/>
      <c r="CT120" s="1118"/>
      <c r="CU120" s="1118"/>
      <c r="CV120" s="1118"/>
      <c r="CW120" s="1118"/>
      <c r="CX120" s="1118"/>
      <c r="CY120" s="1118"/>
      <c r="CZ120" s="1118"/>
      <c r="DA120" s="1118"/>
      <c r="DB120" s="1118"/>
      <c r="DC120" s="1118"/>
      <c r="DD120" s="1118"/>
      <c r="DE120" s="1118"/>
      <c r="DF120" s="1119"/>
      <c r="DG120" s="1028" t="s">
        <v>128</v>
      </c>
      <c r="DH120" s="1029"/>
      <c r="DI120" s="1029"/>
      <c r="DJ120" s="1029"/>
      <c r="DK120" s="1029"/>
      <c r="DL120" s="1029" t="s">
        <v>128</v>
      </c>
      <c r="DM120" s="1029"/>
      <c r="DN120" s="1029"/>
      <c r="DO120" s="1029"/>
      <c r="DP120" s="1029"/>
      <c r="DQ120" s="1029">
        <v>6820587</v>
      </c>
      <c r="DR120" s="1029"/>
      <c r="DS120" s="1029"/>
      <c r="DT120" s="1029"/>
      <c r="DU120" s="1029"/>
      <c r="DV120" s="1030">
        <v>73.3</v>
      </c>
      <c r="DW120" s="1030"/>
      <c r="DX120" s="1030"/>
      <c r="DY120" s="1030"/>
      <c r="DZ120" s="1031"/>
    </row>
    <row r="121" spans="1:130" s="248" customFormat="1" ht="26.25" customHeight="1" x14ac:dyDescent="0.15">
      <c r="A121" s="1161"/>
      <c r="B121" s="1048"/>
      <c r="C121" s="1069" t="s">
        <v>463</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t="s">
        <v>128</v>
      </c>
      <c r="AB121" s="1061"/>
      <c r="AC121" s="1061"/>
      <c r="AD121" s="1061"/>
      <c r="AE121" s="1062"/>
      <c r="AF121" s="1063" t="s">
        <v>128</v>
      </c>
      <c r="AG121" s="1061"/>
      <c r="AH121" s="1061"/>
      <c r="AI121" s="1061"/>
      <c r="AJ121" s="1062"/>
      <c r="AK121" s="1063" t="s">
        <v>128</v>
      </c>
      <c r="AL121" s="1061"/>
      <c r="AM121" s="1061"/>
      <c r="AN121" s="1061"/>
      <c r="AO121" s="1062"/>
      <c r="AP121" s="1064" t="s">
        <v>128</v>
      </c>
      <c r="AQ121" s="1065"/>
      <c r="AR121" s="1065"/>
      <c r="AS121" s="1065"/>
      <c r="AT121" s="1066"/>
      <c r="AU121" s="1094"/>
      <c r="AV121" s="1095"/>
      <c r="AW121" s="1095"/>
      <c r="AX121" s="1095"/>
      <c r="AY121" s="1096"/>
      <c r="AZ121" s="1051" t="s">
        <v>464</v>
      </c>
      <c r="BA121" s="1052"/>
      <c r="BB121" s="1052"/>
      <c r="BC121" s="1052"/>
      <c r="BD121" s="1052"/>
      <c r="BE121" s="1052"/>
      <c r="BF121" s="1052"/>
      <c r="BG121" s="1052"/>
      <c r="BH121" s="1052"/>
      <c r="BI121" s="1052"/>
      <c r="BJ121" s="1052"/>
      <c r="BK121" s="1052"/>
      <c r="BL121" s="1052"/>
      <c r="BM121" s="1052"/>
      <c r="BN121" s="1052"/>
      <c r="BO121" s="1052"/>
      <c r="BP121" s="1053"/>
      <c r="BQ121" s="1021">
        <v>637689</v>
      </c>
      <c r="BR121" s="1022"/>
      <c r="BS121" s="1022"/>
      <c r="BT121" s="1022"/>
      <c r="BU121" s="1022"/>
      <c r="BV121" s="1022">
        <v>594135</v>
      </c>
      <c r="BW121" s="1022"/>
      <c r="BX121" s="1022"/>
      <c r="BY121" s="1022"/>
      <c r="BZ121" s="1022"/>
      <c r="CA121" s="1022">
        <v>625487</v>
      </c>
      <c r="CB121" s="1022"/>
      <c r="CC121" s="1022"/>
      <c r="CD121" s="1022"/>
      <c r="CE121" s="1022"/>
      <c r="CF121" s="1016">
        <v>6.7</v>
      </c>
      <c r="CG121" s="1017"/>
      <c r="CH121" s="1017"/>
      <c r="CI121" s="1017"/>
      <c r="CJ121" s="1017"/>
      <c r="CK121" s="1112"/>
      <c r="CL121" s="1113"/>
      <c r="CM121" s="1113"/>
      <c r="CN121" s="1113"/>
      <c r="CO121" s="1114"/>
      <c r="CP121" s="1122" t="s">
        <v>405</v>
      </c>
      <c r="CQ121" s="1123"/>
      <c r="CR121" s="1123"/>
      <c r="CS121" s="1123"/>
      <c r="CT121" s="1123"/>
      <c r="CU121" s="1123"/>
      <c r="CV121" s="1123"/>
      <c r="CW121" s="1123"/>
      <c r="CX121" s="1123"/>
      <c r="CY121" s="1123"/>
      <c r="CZ121" s="1123"/>
      <c r="DA121" s="1123"/>
      <c r="DB121" s="1123"/>
      <c r="DC121" s="1123"/>
      <c r="DD121" s="1123"/>
      <c r="DE121" s="1123"/>
      <c r="DF121" s="1124"/>
      <c r="DG121" s="1021">
        <v>258398</v>
      </c>
      <c r="DH121" s="1022"/>
      <c r="DI121" s="1022"/>
      <c r="DJ121" s="1022"/>
      <c r="DK121" s="1022"/>
      <c r="DL121" s="1022">
        <v>145495</v>
      </c>
      <c r="DM121" s="1022"/>
      <c r="DN121" s="1022"/>
      <c r="DO121" s="1022"/>
      <c r="DP121" s="1022"/>
      <c r="DQ121" s="1022">
        <v>348562</v>
      </c>
      <c r="DR121" s="1022"/>
      <c r="DS121" s="1022"/>
      <c r="DT121" s="1022"/>
      <c r="DU121" s="1022"/>
      <c r="DV121" s="1023">
        <v>3.7</v>
      </c>
      <c r="DW121" s="1023"/>
      <c r="DX121" s="1023"/>
      <c r="DY121" s="1023"/>
      <c r="DZ121" s="1024"/>
    </row>
    <row r="122" spans="1:130" s="248" customFormat="1" ht="26.25" customHeight="1" x14ac:dyDescent="0.15">
      <c r="A122" s="1161"/>
      <c r="B122" s="1048"/>
      <c r="C122" s="1018" t="s">
        <v>446</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128</v>
      </c>
      <c r="AB122" s="1061"/>
      <c r="AC122" s="1061"/>
      <c r="AD122" s="1061"/>
      <c r="AE122" s="1062"/>
      <c r="AF122" s="1063" t="s">
        <v>128</v>
      </c>
      <c r="AG122" s="1061"/>
      <c r="AH122" s="1061"/>
      <c r="AI122" s="1061"/>
      <c r="AJ122" s="1062"/>
      <c r="AK122" s="1063" t="s">
        <v>128</v>
      </c>
      <c r="AL122" s="1061"/>
      <c r="AM122" s="1061"/>
      <c r="AN122" s="1061"/>
      <c r="AO122" s="1062"/>
      <c r="AP122" s="1064" t="s">
        <v>128</v>
      </c>
      <c r="AQ122" s="1065"/>
      <c r="AR122" s="1065"/>
      <c r="AS122" s="1065"/>
      <c r="AT122" s="1066"/>
      <c r="AU122" s="1094"/>
      <c r="AV122" s="1095"/>
      <c r="AW122" s="1095"/>
      <c r="AX122" s="1095"/>
      <c r="AY122" s="1096"/>
      <c r="AZ122" s="1076" t="s">
        <v>465</v>
      </c>
      <c r="BA122" s="1067"/>
      <c r="BB122" s="1067"/>
      <c r="BC122" s="1067"/>
      <c r="BD122" s="1067"/>
      <c r="BE122" s="1067"/>
      <c r="BF122" s="1067"/>
      <c r="BG122" s="1067"/>
      <c r="BH122" s="1067"/>
      <c r="BI122" s="1067"/>
      <c r="BJ122" s="1067"/>
      <c r="BK122" s="1067"/>
      <c r="BL122" s="1067"/>
      <c r="BM122" s="1067"/>
      <c r="BN122" s="1067"/>
      <c r="BO122" s="1067"/>
      <c r="BP122" s="1068"/>
      <c r="BQ122" s="1099">
        <v>18875072</v>
      </c>
      <c r="BR122" s="1100"/>
      <c r="BS122" s="1100"/>
      <c r="BT122" s="1100"/>
      <c r="BU122" s="1100"/>
      <c r="BV122" s="1100">
        <v>18608724</v>
      </c>
      <c r="BW122" s="1100"/>
      <c r="BX122" s="1100"/>
      <c r="BY122" s="1100"/>
      <c r="BZ122" s="1100"/>
      <c r="CA122" s="1100">
        <v>18809547</v>
      </c>
      <c r="CB122" s="1100"/>
      <c r="CC122" s="1100"/>
      <c r="CD122" s="1100"/>
      <c r="CE122" s="1100"/>
      <c r="CF122" s="1120">
        <v>202.1</v>
      </c>
      <c r="CG122" s="1121"/>
      <c r="CH122" s="1121"/>
      <c r="CI122" s="1121"/>
      <c r="CJ122" s="1121"/>
      <c r="CK122" s="1112"/>
      <c r="CL122" s="1113"/>
      <c r="CM122" s="1113"/>
      <c r="CN122" s="1113"/>
      <c r="CO122" s="1114"/>
      <c r="CP122" s="1122" t="s">
        <v>403</v>
      </c>
      <c r="CQ122" s="1123"/>
      <c r="CR122" s="1123"/>
      <c r="CS122" s="1123"/>
      <c r="CT122" s="1123"/>
      <c r="CU122" s="1123"/>
      <c r="CV122" s="1123"/>
      <c r="CW122" s="1123"/>
      <c r="CX122" s="1123"/>
      <c r="CY122" s="1123"/>
      <c r="CZ122" s="1123"/>
      <c r="DA122" s="1123"/>
      <c r="DB122" s="1123"/>
      <c r="DC122" s="1123"/>
      <c r="DD122" s="1123"/>
      <c r="DE122" s="1123"/>
      <c r="DF122" s="1124"/>
      <c r="DG122" s="1021" t="s">
        <v>128</v>
      </c>
      <c r="DH122" s="1022"/>
      <c r="DI122" s="1022"/>
      <c r="DJ122" s="1022"/>
      <c r="DK122" s="1022"/>
      <c r="DL122" s="1022" t="s">
        <v>128</v>
      </c>
      <c r="DM122" s="1022"/>
      <c r="DN122" s="1022"/>
      <c r="DO122" s="1022"/>
      <c r="DP122" s="1022"/>
      <c r="DQ122" s="1022" t="s">
        <v>128</v>
      </c>
      <c r="DR122" s="1022"/>
      <c r="DS122" s="1022"/>
      <c r="DT122" s="1022"/>
      <c r="DU122" s="1022"/>
      <c r="DV122" s="1023" t="s">
        <v>128</v>
      </c>
      <c r="DW122" s="1023"/>
      <c r="DX122" s="1023"/>
      <c r="DY122" s="1023"/>
      <c r="DZ122" s="1024"/>
    </row>
    <row r="123" spans="1:130" s="248" customFormat="1" ht="26.25" customHeight="1" x14ac:dyDescent="0.15">
      <c r="A123" s="1161"/>
      <c r="B123" s="1048"/>
      <c r="C123" s="1018" t="s">
        <v>452</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t="s">
        <v>128</v>
      </c>
      <c r="AB123" s="1061"/>
      <c r="AC123" s="1061"/>
      <c r="AD123" s="1061"/>
      <c r="AE123" s="1062"/>
      <c r="AF123" s="1063" t="s">
        <v>128</v>
      </c>
      <c r="AG123" s="1061"/>
      <c r="AH123" s="1061"/>
      <c r="AI123" s="1061"/>
      <c r="AJ123" s="1062"/>
      <c r="AK123" s="1063" t="s">
        <v>128</v>
      </c>
      <c r="AL123" s="1061"/>
      <c r="AM123" s="1061"/>
      <c r="AN123" s="1061"/>
      <c r="AO123" s="1062"/>
      <c r="AP123" s="1064" t="s">
        <v>128</v>
      </c>
      <c r="AQ123" s="1065"/>
      <c r="AR123" s="1065"/>
      <c r="AS123" s="1065"/>
      <c r="AT123" s="1066"/>
      <c r="AU123" s="1097"/>
      <c r="AV123" s="1098"/>
      <c r="AW123" s="1098"/>
      <c r="AX123" s="1098"/>
      <c r="AY123" s="1098"/>
      <c r="AZ123" s="279" t="s">
        <v>186</v>
      </c>
      <c r="BA123" s="279"/>
      <c r="BB123" s="279"/>
      <c r="BC123" s="279"/>
      <c r="BD123" s="279"/>
      <c r="BE123" s="279"/>
      <c r="BF123" s="279"/>
      <c r="BG123" s="279"/>
      <c r="BH123" s="279"/>
      <c r="BI123" s="279"/>
      <c r="BJ123" s="279"/>
      <c r="BK123" s="279"/>
      <c r="BL123" s="279"/>
      <c r="BM123" s="279"/>
      <c r="BN123" s="279"/>
      <c r="BO123" s="1077" t="s">
        <v>466</v>
      </c>
      <c r="BP123" s="1108"/>
      <c r="BQ123" s="1167">
        <v>25870197</v>
      </c>
      <c r="BR123" s="1168"/>
      <c r="BS123" s="1168"/>
      <c r="BT123" s="1168"/>
      <c r="BU123" s="1168"/>
      <c r="BV123" s="1168">
        <v>25328930</v>
      </c>
      <c r="BW123" s="1168"/>
      <c r="BX123" s="1168"/>
      <c r="BY123" s="1168"/>
      <c r="BZ123" s="1168"/>
      <c r="CA123" s="1168">
        <v>25133439</v>
      </c>
      <c r="CB123" s="1168"/>
      <c r="CC123" s="1168"/>
      <c r="CD123" s="1168"/>
      <c r="CE123" s="1168"/>
      <c r="CF123" s="1101"/>
      <c r="CG123" s="1102"/>
      <c r="CH123" s="1102"/>
      <c r="CI123" s="1102"/>
      <c r="CJ123" s="1103"/>
      <c r="CK123" s="1112"/>
      <c r="CL123" s="1113"/>
      <c r="CM123" s="1113"/>
      <c r="CN123" s="1113"/>
      <c r="CO123" s="1114"/>
      <c r="CP123" s="1122" t="s">
        <v>404</v>
      </c>
      <c r="CQ123" s="1123"/>
      <c r="CR123" s="1123"/>
      <c r="CS123" s="1123"/>
      <c r="CT123" s="1123"/>
      <c r="CU123" s="1123"/>
      <c r="CV123" s="1123"/>
      <c r="CW123" s="1123"/>
      <c r="CX123" s="1123"/>
      <c r="CY123" s="1123"/>
      <c r="CZ123" s="1123"/>
      <c r="DA123" s="1123"/>
      <c r="DB123" s="1123"/>
      <c r="DC123" s="1123"/>
      <c r="DD123" s="1123"/>
      <c r="DE123" s="1123"/>
      <c r="DF123" s="1124"/>
      <c r="DG123" s="1060" t="s">
        <v>128</v>
      </c>
      <c r="DH123" s="1061"/>
      <c r="DI123" s="1061"/>
      <c r="DJ123" s="1061"/>
      <c r="DK123" s="1062"/>
      <c r="DL123" s="1063" t="s">
        <v>128</v>
      </c>
      <c r="DM123" s="1061"/>
      <c r="DN123" s="1061"/>
      <c r="DO123" s="1061"/>
      <c r="DP123" s="1062"/>
      <c r="DQ123" s="1063" t="s">
        <v>128</v>
      </c>
      <c r="DR123" s="1061"/>
      <c r="DS123" s="1061"/>
      <c r="DT123" s="1061"/>
      <c r="DU123" s="1062"/>
      <c r="DV123" s="1064" t="s">
        <v>128</v>
      </c>
      <c r="DW123" s="1065"/>
      <c r="DX123" s="1065"/>
      <c r="DY123" s="1065"/>
      <c r="DZ123" s="1066"/>
    </row>
    <row r="124" spans="1:130" s="248" customFormat="1" ht="26.25" customHeight="1" thickBot="1" x14ac:dyDescent="0.2">
      <c r="A124" s="1161"/>
      <c r="B124" s="1048"/>
      <c r="C124" s="1018" t="s">
        <v>455</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128</v>
      </c>
      <c r="AB124" s="1061"/>
      <c r="AC124" s="1061"/>
      <c r="AD124" s="1061"/>
      <c r="AE124" s="1062"/>
      <c r="AF124" s="1063" t="s">
        <v>128</v>
      </c>
      <c r="AG124" s="1061"/>
      <c r="AH124" s="1061"/>
      <c r="AI124" s="1061"/>
      <c r="AJ124" s="1062"/>
      <c r="AK124" s="1063" t="s">
        <v>128</v>
      </c>
      <c r="AL124" s="1061"/>
      <c r="AM124" s="1061"/>
      <c r="AN124" s="1061"/>
      <c r="AO124" s="1062"/>
      <c r="AP124" s="1064" t="s">
        <v>128</v>
      </c>
      <c r="AQ124" s="1065"/>
      <c r="AR124" s="1065"/>
      <c r="AS124" s="1065"/>
      <c r="AT124" s="1066"/>
      <c r="AU124" s="1163" t="s">
        <v>467</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44.3</v>
      </c>
      <c r="BR124" s="1130"/>
      <c r="BS124" s="1130"/>
      <c r="BT124" s="1130"/>
      <c r="BU124" s="1130"/>
      <c r="BV124" s="1130">
        <v>48</v>
      </c>
      <c r="BW124" s="1130"/>
      <c r="BX124" s="1130"/>
      <c r="BY124" s="1130"/>
      <c r="BZ124" s="1130"/>
      <c r="CA124" s="1130">
        <v>52.2</v>
      </c>
      <c r="CB124" s="1130"/>
      <c r="CC124" s="1130"/>
      <c r="CD124" s="1130"/>
      <c r="CE124" s="1130"/>
      <c r="CF124" s="1131"/>
      <c r="CG124" s="1132"/>
      <c r="CH124" s="1132"/>
      <c r="CI124" s="1132"/>
      <c r="CJ124" s="1133"/>
      <c r="CK124" s="1115"/>
      <c r="CL124" s="1115"/>
      <c r="CM124" s="1115"/>
      <c r="CN124" s="1115"/>
      <c r="CO124" s="1116"/>
      <c r="CP124" s="1122" t="s">
        <v>468</v>
      </c>
      <c r="CQ124" s="1123"/>
      <c r="CR124" s="1123"/>
      <c r="CS124" s="1123"/>
      <c r="CT124" s="1123"/>
      <c r="CU124" s="1123"/>
      <c r="CV124" s="1123"/>
      <c r="CW124" s="1123"/>
      <c r="CX124" s="1123"/>
      <c r="CY124" s="1123"/>
      <c r="CZ124" s="1123"/>
      <c r="DA124" s="1123"/>
      <c r="DB124" s="1123"/>
      <c r="DC124" s="1123"/>
      <c r="DD124" s="1123"/>
      <c r="DE124" s="1123"/>
      <c r="DF124" s="1124"/>
      <c r="DG124" s="1107">
        <v>6692375</v>
      </c>
      <c r="DH124" s="1086"/>
      <c r="DI124" s="1086"/>
      <c r="DJ124" s="1086"/>
      <c r="DK124" s="1087"/>
      <c r="DL124" s="1085">
        <v>7018060</v>
      </c>
      <c r="DM124" s="1086"/>
      <c r="DN124" s="1086"/>
      <c r="DO124" s="1086"/>
      <c r="DP124" s="1087"/>
      <c r="DQ124" s="1085" t="s">
        <v>128</v>
      </c>
      <c r="DR124" s="1086"/>
      <c r="DS124" s="1086"/>
      <c r="DT124" s="1086"/>
      <c r="DU124" s="1087"/>
      <c r="DV124" s="1088" t="s">
        <v>128</v>
      </c>
      <c r="DW124" s="1089"/>
      <c r="DX124" s="1089"/>
      <c r="DY124" s="1089"/>
      <c r="DZ124" s="1090"/>
    </row>
    <row r="125" spans="1:130" s="248" customFormat="1" ht="26.25" customHeight="1" x14ac:dyDescent="0.15">
      <c r="A125" s="1161"/>
      <c r="B125" s="1048"/>
      <c r="C125" s="1018" t="s">
        <v>457</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128</v>
      </c>
      <c r="AB125" s="1061"/>
      <c r="AC125" s="1061"/>
      <c r="AD125" s="1061"/>
      <c r="AE125" s="1062"/>
      <c r="AF125" s="1063" t="s">
        <v>128</v>
      </c>
      <c r="AG125" s="1061"/>
      <c r="AH125" s="1061"/>
      <c r="AI125" s="1061"/>
      <c r="AJ125" s="1062"/>
      <c r="AK125" s="1063" t="s">
        <v>128</v>
      </c>
      <c r="AL125" s="1061"/>
      <c r="AM125" s="1061"/>
      <c r="AN125" s="1061"/>
      <c r="AO125" s="1062"/>
      <c r="AP125" s="1064" t="s">
        <v>128</v>
      </c>
      <c r="AQ125" s="1065"/>
      <c r="AR125" s="1065"/>
      <c r="AS125" s="1065"/>
      <c r="AT125" s="106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5" t="s">
        <v>469</v>
      </c>
      <c r="CL125" s="1110"/>
      <c r="CM125" s="1110"/>
      <c r="CN125" s="1110"/>
      <c r="CO125" s="1111"/>
      <c r="CP125" s="1042" t="s">
        <v>470</v>
      </c>
      <c r="CQ125" s="991"/>
      <c r="CR125" s="991"/>
      <c r="CS125" s="991"/>
      <c r="CT125" s="991"/>
      <c r="CU125" s="991"/>
      <c r="CV125" s="991"/>
      <c r="CW125" s="991"/>
      <c r="CX125" s="991"/>
      <c r="CY125" s="991"/>
      <c r="CZ125" s="991"/>
      <c r="DA125" s="991"/>
      <c r="DB125" s="991"/>
      <c r="DC125" s="991"/>
      <c r="DD125" s="991"/>
      <c r="DE125" s="991"/>
      <c r="DF125" s="992"/>
      <c r="DG125" s="1028" t="s">
        <v>128</v>
      </c>
      <c r="DH125" s="1029"/>
      <c r="DI125" s="1029"/>
      <c r="DJ125" s="1029"/>
      <c r="DK125" s="1029"/>
      <c r="DL125" s="1029" t="s">
        <v>128</v>
      </c>
      <c r="DM125" s="1029"/>
      <c r="DN125" s="1029"/>
      <c r="DO125" s="1029"/>
      <c r="DP125" s="1029"/>
      <c r="DQ125" s="1029" t="s">
        <v>128</v>
      </c>
      <c r="DR125" s="1029"/>
      <c r="DS125" s="1029"/>
      <c r="DT125" s="1029"/>
      <c r="DU125" s="1029"/>
      <c r="DV125" s="1030" t="s">
        <v>128</v>
      </c>
      <c r="DW125" s="1030"/>
      <c r="DX125" s="1030"/>
      <c r="DY125" s="1030"/>
      <c r="DZ125" s="1031"/>
    </row>
    <row r="126" spans="1:130" s="248" customFormat="1" ht="26.25" customHeight="1" thickBot="1" x14ac:dyDescent="0.2">
      <c r="A126" s="1161"/>
      <c r="B126" s="1048"/>
      <c r="C126" s="1018" t="s">
        <v>459</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t="s">
        <v>128</v>
      </c>
      <c r="AB126" s="1061"/>
      <c r="AC126" s="1061"/>
      <c r="AD126" s="1061"/>
      <c r="AE126" s="1062"/>
      <c r="AF126" s="1063" t="s">
        <v>128</v>
      </c>
      <c r="AG126" s="1061"/>
      <c r="AH126" s="1061"/>
      <c r="AI126" s="1061"/>
      <c r="AJ126" s="1062"/>
      <c r="AK126" s="1063" t="s">
        <v>128</v>
      </c>
      <c r="AL126" s="1061"/>
      <c r="AM126" s="1061"/>
      <c r="AN126" s="1061"/>
      <c r="AO126" s="1062"/>
      <c r="AP126" s="1064" t="s">
        <v>128</v>
      </c>
      <c r="AQ126" s="1065"/>
      <c r="AR126" s="1065"/>
      <c r="AS126" s="1065"/>
      <c r="AT126" s="106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6"/>
      <c r="CL126" s="1113"/>
      <c r="CM126" s="1113"/>
      <c r="CN126" s="1113"/>
      <c r="CO126" s="1114"/>
      <c r="CP126" s="1051" t="s">
        <v>471</v>
      </c>
      <c r="CQ126" s="1052"/>
      <c r="CR126" s="1052"/>
      <c r="CS126" s="1052"/>
      <c r="CT126" s="1052"/>
      <c r="CU126" s="1052"/>
      <c r="CV126" s="1052"/>
      <c r="CW126" s="1052"/>
      <c r="CX126" s="1052"/>
      <c r="CY126" s="1052"/>
      <c r="CZ126" s="1052"/>
      <c r="DA126" s="1052"/>
      <c r="DB126" s="1052"/>
      <c r="DC126" s="1052"/>
      <c r="DD126" s="1052"/>
      <c r="DE126" s="1052"/>
      <c r="DF126" s="1053"/>
      <c r="DG126" s="1021" t="s">
        <v>128</v>
      </c>
      <c r="DH126" s="1022"/>
      <c r="DI126" s="1022"/>
      <c r="DJ126" s="1022"/>
      <c r="DK126" s="1022"/>
      <c r="DL126" s="1022" t="s">
        <v>128</v>
      </c>
      <c r="DM126" s="1022"/>
      <c r="DN126" s="1022"/>
      <c r="DO126" s="1022"/>
      <c r="DP126" s="1022"/>
      <c r="DQ126" s="1022" t="s">
        <v>128</v>
      </c>
      <c r="DR126" s="1022"/>
      <c r="DS126" s="1022"/>
      <c r="DT126" s="1022"/>
      <c r="DU126" s="1022"/>
      <c r="DV126" s="1023" t="s">
        <v>128</v>
      </c>
      <c r="DW126" s="1023"/>
      <c r="DX126" s="1023"/>
      <c r="DY126" s="1023"/>
      <c r="DZ126" s="1024"/>
    </row>
    <row r="127" spans="1:130" s="248" customFormat="1" ht="26.25" customHeight="1" x14ac:dyDescent="0.15">
      <c r="A127" s="1162"/>
      <c r="B127" s="1050"/>
      <c r="C127" s="1104" t="s">
        <v>472</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v>35</v>
      </c>
      <c r="AB127" s="1061"/>
      <c r="AC127" s="1061"/>
      <c r="AD127" s="1061"/>
      <c r="AE127" s="1062"/>
      <c r="AF127" s="1063">
        <v>27</v>
      </c>
      <c r="AG127" s="1061"/>
      <c r="AH127" s="1061"/>
      <c r="AI127" s="1061"/>
      <c r="AJ127" s="1062"/>
      <c r="AK127" s="1063">
        <v>17</v>
      </c>
      <c r="AL127" s="1061"/>
      <c r="AM127" s="1061"/>
      <c r="AN127" s="1061"/>
      <c r="AO127" s="1062"/>
      <c r="AP127" s="1064">
        <v>0</v>
      </c>
      <c r="AQ127" s="1065"/>
      <c r="AR127" s="1065"/>
      <c r="AS127" s="1065"/>
      <c r="AT127" s="1066"/>
      <c r="AU127" s="284"/>
      <c r="AV127" s="284"/>
      <c r="AW127" s="284"/>
      <c r="AX127" s="1134" t="s">
        <v>473</v>
      </c>
      <c r="AY127" s="1135"/>
      <c r="AZ127" s="1135"/>
      <c r="BA127" s="1135"/>
      <c r="BB127" s="1135"/>
      <c r="BC127" s="1135"/>
      <c r="BD127" s="1135"/>
      <c r="BE127" s="1136"/>
      <c r="BF127" s="1137" t="s">
        <v>474</v>
      </c>
      <c r="BG127" s="1135"/>
      <c r="BH127" s="1135"/>
      <c r="BI127" s="1135"/>
      <c r="BJ127" s="1135"/>
      <c r="BK127" s="1135"/>
      <c r="BL127" s="1136"/>
      <c r="BM127" s="1137" t="s">
        <v>475</v>
      </c>
      <c r="BN127" s="1135"/>
      <c r="BO127" s="1135"/>
      <c r="BP127" s="1135"/>
      <c r="BQ127" s="1135"/>
      <c r="BR127" s="1135"/>
      <c r="BS127" s="1136"/>
      <c r="BT127" s="1137" t="s">
        <v>476</v>
      </c>
      <c r="BU127" s="1135"/>
      <c r="BV127" s="1135"/>
      <c r="BW127" s="1135"/>
      <c r="BX127" s="1135"/>
      <c r="BY127" s="1135"/>
      <c r="BZ127" s="1159"/>
      <c r="CA127" s="284"/>
      <c r="CB127" s="284"/>
      <c r="CC127" s="284"/>
      <c r="CD127" s="285"/>
      <c r="CE127" s="285"/>
      <c r="CF127" s="285"/>
      <c r="CG127" s="282"/>
      <c r="CH127" s="282"/>
      <c r="CI127" s="282"/>
      <c r="CJ127" s="283"/>
      <c r="CK127" s="1126"/>
      <c r="CL127" s="1113"/>
      <c r="CM127" s="1113"/>
      <c r="CN127" s="1113"/>
      <c r="CO127" s="1114"/>
      <c r="CP127" s="1051" t="s">
        <v>477</v>
      </c>
      <c r="CQ127" s="1052"/>
      <c r="CR127" s="1052"/>
      <c r="CS127" s="1052"/>
      <c r="CT127" s="1052"/>
      <c r="CU127" s="1052"/>
      <c r="CV127" s="1052"/>
      <c r="CW127" s="1052"/>
      <c r="CX127" s="1052"/>
      <c r="CY127" s="1052"/>
      <c r="CZ127" s="1052"/>
      <c r="DA127" s="1052"/>
      <c r="DB127" s="1052"/>
      <c r="DC127" s="1052"/>
      <c r="DD127" s="1052"/>
      <c r="DE127" s="1052"/>
      <c r="DF127" s="1053"/>
      <c r="DG127" s="1021" t="s">
        <v>128</v>
      </c>
      <c r="DH127" s="1022"/>
      <c r="DI127" s="1022"/>
      <c r="DJ127" s="1022"/>
      <c r="DK127" s="1022"/>
      <c r="DL127" s="1022" t="s">
        <v>128</v>
      </c>
      <c r="DM127" s="1022"/>
      <c r="DN127" s="1022"/>
      <c r="DO127" s="1022"/>
      <c r="DP127" s="1022"/>
      <c r="DQ127" s="1022" t="s">
        <v>128</v>
      </c>
      <c r="DR127" s="1022"/>
      <c r="DS127" s="1022"/>
      <c r="DT127" s="1022"/>
      <c r="DU127" s="1022"/>
      <c r="DV127" s="1023" t="s">
        <v>128</v>
      </c>
      <c r="DW127" s="1023"/>
      <c r="DX127" s="1023"/>
      <c r="DY127" s="1023"/>
      <c r="DZ127" s="1024"/>
    </row>
    <row r="128" spans="1:130" s="248" customFormat="1" ht="26.25" customHeight="1" thickBot="1" x14ac:dyDescent="0.2">
      <c r="A128" s="1145" t="s">
        <v>478</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479</v>
      </c>
      <c r="X128" s="1147"/>
      <c r="Y128" s="1147"/>
      <c r="Z128" s="1148"/>
      <c r="AA128" s="1149">
        <v>64041</v>
      </c>
      <c r="AB128" s="1150"/>
      <c r="AC128" s="1150"/>
      <c r="AD128" s="1150"/>
      <c r="AE128" s="1151"/>
      <c r="AF128" s="1152">
        <v>60696</v>
      </c>
      <c r="AG128" s="1150"/>
      <c r="AH128" s="1150"/>
      <c r="AI128" s="1150"/>
      <c r="AJ128" s="1151"/>
      <c r="AK128" s="1152">
        <v>57379</v>
      </c>
      <c r="AL128" s="1150"/>
      <c r="AM128" s="1150"/>
      <c r="AN128" s="1150"/>
      <c r="AO128" s="1151"/>
      <c r="AP128" s="1153"/>
      <c r="AQ128" s="1154"/>
      <c r="AR128" s="1154"/>
      <c r="AS128" s="1154"/>
      <c r="AT128" s="1155"/>
      <c r="AU128" s="284"/>
      <c r="AV128" s="284"/>
      <c r="AW128" s="284"/>
      <c r="AX128" s="990" t="s">
        <v>480</v>
      </c>
      <c r="AY128" s="991"/>
      <c r="AZ128" s="991"/>
      <c r="BA128" s="991"/>
      <c r="BB128" s="991"/>
      <c r="BC128" s="991"/>
      <c r="BD128" s="991"/>
      <c r="BE128" s="992"/>
      <c r="BF128" s="1156" t="s">
        <v>128</v>
      </c>
      <c r="BG128" s="1157"/>
      <c r="BH128" s="1157"/>
      <c r="BI128" s="1157"/>
      <c r="BJ128" s="1157"/>
      <c r="BK128" s="1157"/>
      <c r="BL128" s="1158"/>
      <c r="BM128" s="1156">
        <v>13.18</v>
      </c>
      <c r="BN128" s="1157"/>
      <c r="BO128" s="1157"/>
      <c r="BP128" s="1157"/>
      <c r="BQ128" s="1157"/>
      <c r="BR128" s="1157"/>
      <c r="BS128" s="1158"/>
      <c r="BT128" s="1156">
        <v>20</v>
      </c>
      <c r="BU128" s="1157"/>
      <c r="BV128" s="1157"/>
      <c r="BW128" s="1157"/>
      <c r="BX128" s="1157"/>
      <c r="BY128" s="1157"/>
      <c r="BZ128" s="1181"/>
      <c r="CA128" s="285"/>
      <c r="CB128" s="285"/>
      <c r="CC128" s="285"/>
      <c r="CD128" s="285"/>
      <c r="CE128" s="285"/>
      <c r="CF128" s="285"/>
      <c r="CG128" s="282"/>
      <c r="CH128" s="282"/>
      <c r="CI128" s="282"/>
      <c r="CJ128" s="283"/>
      <c r="CK128" s="1127"/>
      <c r="CL128" s="1128"/>
      <c r="CM128" s="1128"/>
      <c r="CN128" s="1128"/>
      <c r="CO128" s="1129"/>
      <c r="CP128" s="1138" t="s">
        <v>481</v>
      </c>
      <c r="CQ128" s="1139"/>
      <c r="CR128" s="1139"/>
      <c r="CS128" s="1139"/>
      <c r="CT128" s="1139"/>
      <c r="CU128" s="1139"/>
      <c r="CV128" s="1139"/>
      <c r="CW128" s="1139"/>
      <c r="CX128" s="1139"/>
      <c r="CY128" s="1139"/>
      <c r="CZ128" s="1139"/>
      <c r="DA128" s="1139"/>
      <c r="DB128" s="1139"/>
      <c r="DC128" s="1139"/>
      <c r="DD128" s="1139"/>
      <c r="DE128" s="1139"/>
      <c r="DF128" s="1140"/>
      <c r="DG128" s="1141" t="s">
        <v>128</v>
      </c>
      <c r="DH128" s="1142"/>
      <c r="DI128" s="1142"/>
      <c r="DJ128" s="1142"/>
      <c r="DK128" s="1142"/>
      <c r="DL128" s="1142" t="s">
        <v>128</v>
      </c>
      <c r="DM128" s="1142"/>
      <c r="DN128" s="1142"/>
      <c r="DO128" s="1142"/>
      <c r="DP128" s="1142"/>
      <c r="DQ128" s="1142" t="s">
        <v>128</v>
      </c>
      <c r="DR128" s="1142"/>
      <c r="DS128" s="1142"/>
      <c r="DT128" s="1142"/>
      <c r="DU128" s="1142"/>
      <c r="DV128" s="1143" t="s">
        <v>128</v>
      </c>
      <c r="DW128" s="1143"/>
      <c r="DX128" s="1143"/>
      <c r="DY128" s="1143"/>
      <c r="DZ128" s="1144"/>
    </row>
    <row r="129" spans="1:131" s="248" customFormat="1" ht="26.25" customHeight="1" x14ac:dyDescent="0.15">
      <c r="A129" s="1032" t="s">
        <v>105</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482</v>
      </c>
      <c r="X129" s="1176"/>
      <c r="Y129" s="1176"/>
      <c r="Z129" s="1177"/>
      <c r="AA129" s="1060">
        <v>10351737</v>
      </c>
      <c r="AB129" s="1061"/>
      <c r="AC129" s="1061"/>
      <c r="AD129" s="1061"/>
      <c r="AE129" s="1062"/>
      <c r="AF129" s="1063">
        <v>10631220</v>
      </c>
      <c r="AG129" s="1061"/>
      <c r="AH129" s="1061"/>
      <c r="AI129" s="1061"/>
      <c r="AJ129" s="1062"/>
      <c r="AK129" s="1063">
        <v>10979673</v>
      </c>
      <c r="AL129" s="1061"/>
      <c r="AM129" s="1061"/>
      <c r="AN129" s="1061"/>
      <c r="AO129" s="1062"/>
      <c r="AP129" s="1178"/>
      <c r="AQ129" s="1179"/>
      <c r="AR129" s="1179"/>
      <c r="AS129" s="1179"/>
      <c r="AT129" s="1180"/>
      <c r="AU129" s="286"/>
      <c r="AV129" s="286"/>
      <c r="AW129" s="286"/>
      <c r="AX129" s="1169" t="s">
        <v>483</v>
      </c>
      <c r="AY129" s="1052"/>
      <c r="AZ129" s="1052"/>
      <c r="BA129" s="1052"/>
      <c r="BB129" s="1052"/>
      <c r="BC129" s="1052"/>
      <c r="BD129" s="1052"/>
      <c r="BE129" s="1053"/>
      <c r="BF129" s="1170" t="s">
        <v>128</v>
      </c>
      <c r="BG129" s="1171"/>
      <c r="BH129" s="1171"/>
      <c r="BI129" s="1171"/>
      <c r="BJ129" s="1171"/>
      <c r="BK129" s="1171"/>
      <c r="BL129" s="1172"/>
      <c r="BM129" s="1170">
        <v>18.18</v>
      </c>
      <c r="BN129" s="1171"/>
      <c r="BO129" s="1171"/>
      <c r="BP129" s="1171"/>
      <c r="BQ129" s="1171"/>
      <c r="BR129" s="1171"/>
      <c r="BS129" s="1172"/>
      <c r="BT129" s="1170">
        <v>30</v>
      </c>
      <c r="BU129" s="1173"/>
      <c r="BV129" s="1173"/>
      <c r="BW129" s="1173"/>
      <c r="BX129" s="1173"/>
      <c r="BY129" s="1173"/>
      <c r="BZ129" s="1174"/>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2" t="s">
        <v>484</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485</v>
      </c>
      <c r="X130" s="1176"/>
      <c r="Y130" s="1176"/>
      <c r="Z130" s="1177"/>
      <c r="AA130" s="1060">
        <v>1466307</v>
      </c>
      <c r="AB130" s="1061"/>
      <c r="AC130" s="1061"/>
      <c r="AD130" s="1061"/>
      <c r="AE130" s="1062"/>
      <c r="AF130" s="1063">
        <v>1633281</v>
      </c>
      <c r="AG130" s="1061"/>
      <c r="AH130" s="1061"/>
      <c r="AI130" s="1061"/>
      <c r="AJ130" s="1062"/>
      <c r="AK130" s="1063">
        <v>1673711</v>
      </c>
      <c r="AL130" s="1061"/>
      <c r="AM130" s="1061"/>
      <c r="AN130" s="1061"/>
      <c r="AO130" s="1062"/>
      <c r="AP130" s="1178"/>
      <c r="AQ130" s="1179"/>
      <c r="AR130" s="1179"/>
      <c r="AS130" s="1179"/>
      <c r="AT130" s="1180"/>
      <c r="AU130" s="286"/>
      <c r="AV130" s="286"/>
      <c r="AW130" s="286"/>
      <c r="AX130" s="1169" t="s">
        <v>486</v>
      </c>
      <c r="AY130" s="1052"/>
      <c r="AZ130" s="1052"/>
      <c r="BA130" s="1052"/>
      <c r="BB130" s="1052"/>
      <c r="BC130" s="1052"/>
      <c r="BD130" s="1052"/>
      <c r="BE130" s="1053"/>
      <c r="BF130" s="1206">
        <v>8.4</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487</v>
      </c>
      <c r="X131" s="1214"/>
      <c r="Y131" s="1214"/>
      <c r="Z131" s="1215"/>
      <c r="AA131" s="1107">
        <v>8885430</v>
      </c>
      <c r="AB131" s="1086"/>
      <c r="AC131" s="1086"/>
      <c r="AD131" s="1086"/>
      <c r="AE131" s="1087"/>
      <c r="AF131" s="1085">
        <v>8997939</v>
      </c>
      <c r="AG131" s="1086"/>
      <c r="AH131" s="1086"/>
      <c r="AI131" s="1086"/>
      <c r="AJ131" s="1087"/>
      <c r="AK131" s="1085">
        <v>9305962</v>
      </c>
      <c r="AL131" s="1086"/>
      <c r="AM131" s="1086"/>
      <c r="AN131" s="1086"/>
      <c r="AO131" s="1087"/>
      <c r="AP131" s="1216"/>
      <c r="AQ131" s="1217"/>
      <c r="AR131" s="1217"/>
      <c r="AS131" s="1217"/>
      <c r="AT131" s="1218"/>
      <c r="AU131" s="286"/>
      <c r="AV131" s="286"/>
      <c r="AW131" s="286"/>
      <c r="AX131" s="1188" t="s">
        <v>488</v>
      </c>
      <c r="AY131" s="1139"/>
      <c r="AZ131" s="1139"/>
      <c r="BA131" s="1139"/>
      <c r="BB131" s="1139"/>
      <c r="BC131" s="1139"/>
      <c r="BD131" s="1139"/>
      <c r="BE131" s="1140"/>
      <c r="BF131" s="1189">
        <v>52.2</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5" t="s">
        <v>489</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490</v>
      </c>
      <c r="W132" s="1199"/>
      <c r="X132" s="1199"/>
      <c r="Y132" s="1199"/>
      <c r="Z132" s="1200"/>
      <c r="AA132" s="1201">
        <v>8.0376301429999994</v>
      </c>
      <c r="AB132" s="1202"/>
      <c r="AC132" s="1202"/>
      <c r="AD132" s="1202"/>
      <c r="AE132" s="1203"/>
      <c r="AF132" s="1204">
        <v>8.8652745920000005</v>
      </c>
      <c r="AG132" s="1202"/>
      <c r="AH132" s="1202"/>
      <c r="AI132" s="1202"/>
      <c r="AJ132" s="1203"/>
      <c r="AK132" s="1204">
        <v>8.5769531400000005</v>
      </c>
      <c r="AL132" s="1202"/>
      <c r="AM132" s="1202"/>
      <c r="AN132" s="1202"/>
      <c r="AO132" s="1203"/>
      <c r="AP132" s="1101"/>
      <c r="AQ132" s="1102"/>
      <c r="AR132" s="1102"/>
      <c r="AS132" s="1102"/>
      <c r="AT132" s="120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491</v>
      </c>
      <c r="W133" s="1182"/>
      <c r="X133" s="1182"/>
      <c r="Y133" s="1182"/>
      <c r="Z133" s="1183"/>
      <c r="AA133" s="1184">
        <v>8</v>
      </c>
      <c r="AB133" s="1185"/>
      <c r="AC133" s="1185"/>
      <c r="AD133" s="1185"/>
      <c r="AE133" s="1186"/>
      <c r="AF133" s="1184">
        <v>8.3000000000000007</v>
      </c>
      <c r="AG133" s="1185"/>
      <c r="AH133" s="1185"/>
      <c r="AI133" s="1185"/>
      <c r="AJ133" s="1186"/>
      <c r="AK133" s="1184">
        <v>8.4</v>
      </c>
      <c r="AL133" s="1185"/>
      <c r="AM133" s="1185"/>
      <c r="AN133" s="1185"/>
      <c r="AO133" s="1186"/>
      <c r="AP133" s="1131"/>
      <c r="AQ133" s="1132"/>
      <c r="AR133" s="1132"/>
      <c r="AS133" s="1132"/>
      <c r="AT133" s="1187"/>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f4DFHs+R9JRUuHyhwMGa77jvG/1xikwVoKc5exeOSfHU7P2SD4yuW8WkD+IL7A7L3bmB9QjWEox3spQiZaFQQ==" saltValue="2jky76Nryxiqm6P6jMTS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pvGTyjsp97Zhb9e67isXHgLBmUWczfMQoJN6YMb43IYDOK1H2FIzsPzQt2WGQgbbpIQUgSjXnR8XVoG5oeD2Q==" saltValue="en10KQxy+Dyso7cNFLiuH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20UrplqivsRwMPOyvyuaomdNAZW8dBDldOshZIUL1QH8NdLZJnBQD3POmo2A1S1jIatfEs/hstoqVVsJaIaA==" saltValue="lHvFCElnc9YlFzdEnE19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9"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0"/>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1" t="s">
        <v>500</v>
      </c>
      <c r="AL9" s="1222"/>
      <c r="AM9" s="1222"/>
      <c r="AN9" s="1223"/>
      <c r="AO9" s="314">
        <v>2200191</v>
      </c>
      <c r="AP9" s="314">
        <v>73688</v>
      </c>
      <c r="AQ9" s="315">
        <v>100177</v>
      </c>
      <c r="AR9" s="316">
        <v>-26.4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1" t="s">
        <v>501</v>
      </c>
      <c r="AL10" s="1222"/>
      <c r="AM10" s="1222"/>
      <c r="AN10" s="1223"/>
      <c r="AO10" s="317">
        <v>614272</v>
      </c>
      <c r="AP10" s="317">
        <v>20573</v>
      </c>
      <c r="AQ10" s="318">
        <v>9943</v>
      </c>
      <c r="AR10" s="319">
        <v>106.9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1" t="s">
        <v>502</v>
      </c>
      <c r="AL11" s="1222"/>
      <c r="AM11" s="1222"/>
      <c r="AN11" s="1223"/>
      <c r="AO11" s="317">
        <v>5014</v>
      </c>
      <c r="AP11" s="317">
        <v>168</v>
      </c>
      <c r="AQ11" s="318">
        <v>1487</v>
      </c>
      <c r="AR11" s="319">
        <v>-88.7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1" t="s">
        <v>503</v>
      </c>
      <c r="AL12" s="1222"/>
      <c r="AM12" s="1222"/>
      <c r="AN12" s="1223"/>
      <c r="AO12" s="317" t="s">
        <v>504</v>
      </c>
      <c r="AP12" s="317" t="s">
        <v>504</v>
      </c>
      <c r="AQ12" s="318">
        <v>23</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1" t="s">
        <v>505</v>
      </c>
      <c r="AL13" s="1222"/>
      <c r="AM13" s="1222"/>
      <c r="AN13" s="1223"/>
      <c r="AO13" s="317">
        <v>148961</v>
      </c>
      <c r="AP13" s="317">
        <v>4989</v>
      </c>
      <c r="AQ13" s="318">
        <v>4025</v>
      </c>
      <c r="AR13" s="319">
        <v>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1" t="s">
        <v>506</v>
      </c>
      <c r="AL14" s="1222"/>
      <c r="AM14" s="1222"/>
      <c r="AN14" s="1223"/>
      <c r="AO14" s="317">
        <v>61417</v>
      </c>
      <c r="AP14" s="317">
        <v>2057</v>
      </c>
      <c r="AQ14" s="318">
        <v>2366</v>
      </c>
      <c r="AR14" s="319">
        <v>-13.1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507</v>
      </c>
      <c r="AL15" s="1228"/>
      <c r="AM15" s="1228"/>
      <c r="AN15" s="1229"/>
      <c r="AO15" s="317">
        <v>-254330</v>
      </c>
      <c r="AP15" s="317">
        <v>-8518</v>
      </c>
      <c r="AQ15" s="318">
        <v>-7732</v>
      </c>
      <c r="AR15" s="319">
        <v>10.199999999999999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186</v>
      </c>
      <c r="AL16" s="1228"/>
      <c r="AM16" s="1228"/>
      <c r="AN16" s="1229"/>
      <c r="AO16" s="317">
        <v>2775525</v>
      </c>
      <c r="AP16" s="317">
        <v>92957</v>
      </c>
      <c r="AQ16" s="318">
        <v>110288</v>
      </c>
      <c r="AR16" s="319">
        <v>-15.7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512</v>
      </c>
      <c r="AL21" s="1231"/>
      <c r="AM21" s="1231"/>
      <c r="AN21" s="1232"/>
      <c r="AO21" s="330">
        <v>7.8</v>
      </c>
      <c r="AP21" s="331">
        <v>10.26</v>
      </c>
      <c r="AQ21" s="332">
        <v>-2.46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513</v>
      </c>
      <c r="AL22" s="1231"/>
      <c r="AM22" s="1231"/>
      <c r="AN22" s="1232"/>
      <c r="AO22" s="335">
        <v>97.7</v>
      </c>
      <c r="AP22" s="336">
        <v>97.6</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9"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0"/>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4" t="s">
        <v>517</v>
      </c>
      <c r="AL32" s="1225"/>
      <c r="AM32" s="1225"/>
      <c r="AN32" s="1226"/>
      <c r="AO32" s="345">
        <v>1978733</v>
      </c>
      <c r="AP32" s="345">
        <v>66271</v>
      </c>
      <c r="AQ32" s="346">
        <v>68741</v>
      </c>
      <c r="AR32" s="347">
        <v>-3.6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4" t="s">
        <v>518</v>
      </c>
      <c r="AL33" s="1225"/>
      <c r="AM33" s="1225"/>
      <c r="AN33" s="1226"/>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4" t="s">
        <v>519</v>
      </c>
      <c r="AL34" s="1225"/>
      <c r="AM34" s="1225"/>
      <c r="AN34" s="1226"/>
      <c r="AO34" s="345" t="s">
        <v>504</v>
      </c>
      <c r="AP34" s="345" t="s">
        <v>504</v>
      </c>
      <c r="AQ34" s="346">
        <v>1</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4" t="s">
        <v>520</v>
      </c>
      <c r="AL35" s="1225"/>
      <c r="AM35" s="1225"/>
      <c r="AN35" s="1226"/>
      <c r="AO35" s="345">
        <v>446657</v>
      </c>
      <c r="AP35" s="345">
        <v>14959</v>
      </c>
      <c r="AQ35" s="346">
        <v>17075</v>
      </c>
      <c r="AR35" s="347">
        <v>-12.4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4" t="s">
        <v>521</v>
      </c>
      <c r="AL36" s="1225"/>
      <c r="AM36" s="1225"/>
      <c r="AN36" s="1226"/>
      <c r="AO36" s="345">
        <v>103851</v>
      </c>
      <c r="AP36" s="345">
        <v>3478</v>
      </c>
      <c r="AQ36" s="346">
        <v>2445</v>
      </c>
      <c r="AR36" s="347">
        <v>42.2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4" t="s">
        <v>522</v>
      </c>
      <c r="AL37" s="1225"/>
      <c r="AM37" s="1225"/>
      <c r="AN37" s="1226"/>
      <c r="AO37" s="345">
        <v>17</v>
      </c>
      <c r="AP37" s="345">
        <v>1</v>
      </c>
      <c r="AQ37" s="346">
        <v>621</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3" t="s">
        <v>523</v>
      </c>
      <c r="AL38" s="1234"/>
      <c r="AM38" s="1234"/>
      <c r="AN38" s="1235"/>
      <c r="AO38" s="348" t="s">
        <v>504</v>
      </c>
      <c r="AP38" s="348" t="s">
        <v>504</v>
      </c>
      <c r="AQ38" s="349">
        <v>4</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3" t="s">
        <v>524</v>
      </c>
      <c r="AL39" s="1234"/>
      <c r="AM39" s="1234"/>
      <c r="AN39" s="1235"/>
      <c r="AO39" s="345">
        <v>-57379</v>
      </c>
      <c r="AP39" s="345">
        <v>-1922</v>
      </c>
      <c r="AQ39" s="346">
        <v>-4161</v>
      </c>
      <c r="AR39" s="347">
        <v>-53.8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4" t="s">
        <v>525</v>
      </c>
      <c r="AL40" s="1225"/>
      <c r="AM40" s="1225"/>
      <c r="AN40" s="1226"/>
      <c r="AO40" s="345">
        <v>-1673711</v>
      </c>
      <c r="AP40" s="345">
        <v>-56056</v>
      </c>
      <c r="AQ40" s="346">
        <v>-59663</v>
      </c>
      <c r="AR40" s="347">
        <v>-6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6" t="s">
        <v>298</v>
      </c>
      <c r="AL41" s="1237"/>
      <c r="AM41" s="1237"/>
      <c r="AN41" s="1238"/>
      <c r="AO41" s="345">
        <v>798168</v>
      </c>
      <c r="AP41" s="345">
        <v>26732</v>
      </c>
      <c r="AQ41" s="346">
        <v>25063</v>
      </c>
      <c r="AR41" s="347">
        <v>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9" t="s">
        <v>495</v>
      </c>
      <c r="AN49" s="1241" t="s">
        <v>529</v>
      </c>
      <c r="AO49" s="1242"/>
      <c r="AP49" s="1242"/>
      <c r="AQ49" s="1242"/>
      <c r="AR49" s="124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0"/>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1851833</v>
      </c>
      <c r="AN51" s="367">
        <v>57512</v>
      </c>
      <c r="AO51" s="368">
        <v>-14.6</v>
      </c>
      <c r="AP51" s="369">
        <v>83280</v>
      </c>
      <c r="AQ51" s="370">
        <v>-2.5</v>
      </c>
      <c r="AR51" s="371">
        <v>-12.1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1334792</v>
      </c>
      <c r="AN52" s="375">
        <v>41454</v>
      </c>
      <c r="AO52" s="376">
        <v>-13</v>
      </c>
      <c r="AP52" s="377">
        <v>43123</v>
      </c>
      <c r="AQ52" s="378">
        <v>-2.8</v>
      </c>
      <c r="AR52" s="379">
        <v>-10.199999999999999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2468475</v>
      </c>
      <c r="AN53" s="367">
        <v>78106</v>
      </c>
      <c r="AO53" s="368">
        <v>35.799999999999997</v>
      </c>
      <c r="AP53" s="369">
        <v>88968</v>
      </c>
      <c r="AQ53" s="370">
        <v>6.8</v>
      </c>
      <c r="AR53" s="371">
        <v>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1635339</v>
      </c>
      <c r="AN54" s="375">
        <v>51745</v>
      </c>
      <c r="AO54" s="376">
        <v>24.8</v>
      </c>
      <c r="AP54" s="377">
        <v>45482</v>
      </c>
      <c r="AQ54" s="378">
        <v>5.5</v>
      </c>
      <c r="AR54" s="379">
        <v>19.3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2462629</v>
      </c>
      <c r="AN55" s="367">
        <v>79373</v>
      </c>
      <c r="AO55" s="368">
        <v>1.6</v>
      </c>
      <c r="AP55" s="369">
        <v>85173</v>
      </c>
      <c r="AQ55" s="370">
        <v>-4.3</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781572</v>
      </c>
      <c r="AN56" s="375">
        <v>25191</v>
      </c>
      <c r="AO56" s="376">
        <v>-51.3</v>
      </c>
      <c r="AP56" s="377">
        <v>43913</v>
      </c>
      <c r="AQ56" s="378">
        <v>-3.4</v>
      </c>
      <c r="AR56" s="379">
        <v>-47.9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2443060</v>
      </c>
      <c r="AN57" s="367">
        <v>80221</v>
      </c>
      <c r="AO57" s="368">
        <v>1.1000000000000001</v>
      </c>
      <c r="AP57" s="369">
        <v>94081</v>
      </c>
      <c r="AQ57" s="370">
        <v>10.5</v>
      </c>
      <c r="AR57" s="371">
        <v>-9.4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1112529</v>
      </c>
      <c r="AN58" s="375">
        <v>36531</v>
      </c>
      <c r="AO58" s="376">
        <v>45</v>
      </c>
      <c r="AP58" s="377">
        <v>48949</v>
      </c>
      <c r="AQ58" s="378">
        <v>11.5</v>
      </c>
      <c r="AR58" s="379">
        <v>33.5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3000441</v>
      </c>
      <c r="AN59" s="367">
        <v>100490</v>
      </c>
      <c r="AO59" s="368">
        <v>25.3</v>
      </c>
      <c r="AP59" s="369">
        <v>92632</v>
      </c>
      <c r="AQ59" s="370">
        <v>-1.5</v>
      </c>
      <c r="AR59" s="371">
        <v>26.8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1795307</v>
      </c>
      <c r="AN60" s="375">
        <v>60128</v>
      </c>
      <c r="AO60" s="376">
        <v>64.599999999999994</v>
      </c>
      <c r="AP60" s="377">
        <v>47978</v>
      </c>
      <c r="AQ60" s="378">
        <v>-2</v>
      </c>
      <c r="AR60" s="379">
        <v>66.599999999999994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2445288</v>
      </c>
      <c r="AN61" s="382">
        <v>79140</v>
      </c>
      <c r="AO61" s="383">
        <v>9.8000000000000007</v>
      </c>
      <c r="AP61" s="384">
        <v>88827</v>
      </c>
      <c r="AQ61" s="385">
        <v>1.8</v>
      </c>
      <c r="AR61" s="371">
        <v>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1331908</v>
      </c>
      <c r="AN62" s="375">
        <v>43010</v>
      </c>
      <c r="AO62" s="376">
        <v>14</v>
      </c>
      <c r="AP62" s="377">
        <v>45889</v>
      </c>
      <c r="AQ62" s="378">
        <v>1.8</v>
      </c>
      <c r="AR62" s="379">
        <v>12.2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aS6qRqK+axIf0CCuL/I1ZGwSWJDSFHRzEe/vn6iJqkEg3TxqLlIl7JfjMqjYcD9cMgyhHjj4d5py5+drBRzQw==" saltValue="q+c2oOmQCc1cy8eWgBQaM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1" spans="125:125" ht="13.5" hidden="1" customHeight="1" x14ac:dyDescent="0.15">
      <c r="DU121" s="292"/>
    </row>
  </sheetData>
  <sheetProtection algorithmName="SHA-512" hashValue="Yep2lcxHDZdcTfS5c7qL53j/zBgRHZySI1hHk1AXfg360PmGAB7PCnsBdZ3YahZbDT40fRhbYlUIyaqdbxHDfA==" saltValue="DZarYSuoPLxbRvYKkSFf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8KDWwVeIfcuIwz1BraRy+jorvI8VJ+dmiVqvYIR8LuWx0nVlJ+HAIaut5uDQ2tFFXLJ+yHujVoXNC0SU16nkqQ==" saltValue="Gy/1ymaPgojXIJq2Rf28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44" t="s">
        <v>3</v>
      </c>
      <c r="D47" s="1244"/>
      <c r="E47" s="1245"/>
      <c r="F47" s="11">
        <v>27.19</v>
      </c>
      <c r="G47" s="12">
        <v>25.26</v>
      </c>
      <c r="H47" s="12">
        <v>21.54</v>
      </c>
      <c r="I47" s="12">
        <v>22.92</v>
      </c>
      <c r="J47" s="13">
        <v>21.94</v>
      </c>
    </row>
    <row r="48" spans="2:10" ht="57.75" customHeight="1" x14ac:dyDescent="0.15">
      <c r="B48" s="14"/>
      <c r="C48" s="1246" t="s">
        <v>4</v>
      </c>
      <c r="D48" s="1246"/>
      <c r="E48" s="1247"/>
      <c r="F48" s="15">
        <v>2.92</v>
      </c>
      <c r="G48" s="16">
        <v>3.28</v>
      </c>
      <c r="H48" s="16">
        <v>2.35</v>
      </c>
      <c r="I48" s="16">
        <v>2.2000000000000002</v>
      </c>
      <c r="J48" s="17">
        <v>2.8</v>
      </c>
    </row>
    <row r="49" spans="2:10" ht="57.75" customHeight="1" thickBot="1" x14ac:dyDescent="0.2">
      <c r="B49" s="18"/>
      <c r="C49" s="1248" t="s">
        <v>5</v>
      </c>
      <c r="D49" s="1248"/>
      <c r="E49" s="1249"/>
      <c r="F49" s="19" t="s">
        <v>550</v>
      </c>
      <c r="G49" s="20" t="s">
        <v>551</v>
      </c>
      <c r="H49" s="20" t="s">
        <v>552</v>
      </c>
      <c r="I49" s="20">
        <v>1.85</v>
      </c>
      <c r="J49" s="21">
        <v>0.42</v>
      </c>
    </row>
    <row r="50" spans="2:10" ht="13.5" customHeight="1" x14ac:dyDescent="0.15"/>
  </sheetData>
  <sheetProtection algorithmName="SHA-512" hashValue="rZrH0yTfclxoddDP0QexBJegNdkngO7k31OIpfIq+h3pCP/jiZm+rAP4yeIYTWR36nel5yztbymptysI6+9kZQ==" saltValue="PqJmL1b6oATpXPEp7DZp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2022-09-28T00:13:12Z</cp:lastPrinted>
  <dcterms:created xsi:type="dcterms:W3CDTF">2022-02-02T03:40:03Z</dcterms:created>
  <dcterms:modified xsi:type="dcterms:W3CDTF">2022-09-28T04:35:12Z</dcterms:modified>
  <cp:category/>
</cp:coreProperties>
</file>