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36.3.1\share\令和６年度\Ｆ_市町村税政チーム\01_一般\14_市町村税政の概要\★掲載用データ\04_徴収実績調\"/>
    </mc:Choice>
  </mc:AlternateContent>
  <xr:revisionPtr revIDLastSave="0" documentId="13_ncr:1_{4C437ECF-8EE9-4089-99F1-E919961DEB4C}" xr6:coauthVersionLast="47" xr6:coauthVersionMax="47" xr10:uidLastSave="{00000000-0000-0000-0000-000000000000}"/>
  <bookViews>
    <workbookView xWindow="1980" yWindow="945" windowWidth="17460" windowHeight="13365" tabRatio="694" xr2:uid="{00000000-000D-0000-FFFF-FFFF00000000}"/>
  </bookViews>
  <sheets>
    <sheet name="目次" sheetId="28" r:id="rId1"/>
    <sheet name="1(p.1-2)" sheetId="1" r:id="rId2"/>
    <sheet name="2(p.3-4)" sheetId="2" r:id="rId3"/>
    <sheet name="3(p.5-6)" sheetId="3" r:id="rId4"/>
    <sheet name="4(p.7-8)" sheetId="4" r:id="rId5"/>
    <sheet name="5(p.9-10)" sheetId="5" r:id="rId6"/>
    <sheet name="6(p.11-12)" sheetId="6" r:id="rId7"/>
    <sheet name="7(p.13-14)" sheetId="7" r:id="rId8"/>
    <sheet name="8(p.15-16)" sheetId="8" r:id="rId9"/>
    <sheet name="9(p.17-18)" sheetId="9" r:id="rId10"/>
    <sheet name="10(p.19-20)" sheetId="10" r:id="rId11"/>
    <sheet name="11(p.21-22)" sheetId="11" r:id="rId12"/>
    <sheet name="12(p.23-24)" sheetId="12" r:id="rId13"/>
    <sheet name="13(p.25-26)" sheetId="13" r:id="rId14"/>
    <sheet name="14(p.27-28)" sheetId="14" r:id="rId15"/>
    <sheet name="15(p.29-30) " sheetId="15" r:id="rId16"/>
    <sheet name="16(p.31-32)" sheetId="17" r:id="rId17"/>
    <sheet name="17(p.33-34)" sheetId="18" r:id="rId18"/>
    <sheet name="18(p.35-36)" sheetId="19" r:id="rId19"/>
    <sheet name="19(p.37-38)" sheetId="20" r:id="rId20"/>
    <sheet name="20(p.39-40)" sheetId="21" r:id="rId21"/>
    <sheet name="21(p.41-42)" sheetId="22" r:id="rId22"/>
    <sheet name="22(p.43-44)" sheetId="23" r:id="rId23"/>
    <sheet name="23(p.45-46)" sheetId="24" r:id="rId24"/>
    <sheet name="24(p.47-48)" sheetId="29" r:id="rId25"/>
    <sheet name="25(p.49-50)" sheetId="27" r:id="rId26"/>
  </sheets>
  <definedNames>
    <definedName name="_xlnm.Print_Area" localSheetId="1">'1(p.1-2)'!$A$1:$N$39</definedName>
    <definedName name="_xlnm.Print_Area" localSheetId="10">'10(p.19-20)'!$A$1:$M$35</definedName>
    <definedName name="_xlnm.Print_Area" localSheetId="11">'11(p.21-22)'!$A$1:$M$35</definedName>
    <definedName name="_xlnm.Print_Area" localSheetId="12">'12(p.23-24)'!$A$1:$M$35</definedName>
    <definedName name="_xlnm.Print_Area" localSheetId="13">'13(p.25-26)'!$A$1:$M$35</definedName>
    <definedName name="_xlnm.Print_Area" localSheetId="14">'14(p.27-28)'!$A$1:$M$35</definedName>
    <definedName name="_xlnm.Print_Area" localSheetId="15">'15(p.29-30) '!$A$1:$M$35</definedName>
    <definedName name="_xlnm.Print_Area" localSheetId="16">'16(p.31-32)'!$A$1:$M$35</definedName>
    <definedName name="_xlnm.Print_Area" localSheetId="17">'17(p.33-34)'!$A$1:$M$35</definedName>
    <definedName name="_xlnm.Print_Area" localSheetId="18">'18(p.35-36)'!$A$1:$M$35</definedName>
    <definedName name="_xlnm.Print_Area" localSheetId="19">'19(p.37-38)'!$A$1:$M$35</definedName>
    <definedName name="_xlnm.Print_Area" localSheetId="2">'2(p.3-4)'!$A$1:$M$35</definedName>
    <definedName name="_xlnm.Print_Area" localSheetId="20">'20(p.39-40)'!$A$1:$M$35</definedName>
    <definedName name="_xlnm.Print_Area" localSheetId="21">'21(p.41-42)'!$A$1:$M$35</definedName>
    <definedName name="_xlnm.Print_Area" localSheetId="22">'22(p.43-44)'!$A$1:$M$35</definedName>
    <definedName name="_xlnm.Print_Area" localSheetId="23">'23(p.45-46)'!$A$1:$M$35</definedName>
    <definedName name="_xlnm.Print_Area" localSheetId="24">'24(p.47-48)'!$A$1:$M$35</definedName>
    <definedName name="_xlnm.Print_Area" localSheetId="25">'25(p.49-50)'!$A$1:$M$35</definedName>
    <definedName name="_xlnm.Print_Area" localSheetId="3">'3(p.5-6)'!$A$1:$M$35</definedName>
    <definedName name="_xlnm.Print_Area" localSheetId="4">'4(p.7-8)'!$A$1:$M$35</definedName>
    <definedName name="_xlnm.Print_Area" localSheetId="5">'5(p.9-10)'!$A$1:$M$35</definedName>
    <definedName name="_xlnm.Print_Area" localSheetId="6">'6(p.11-12)'!$A$1:$M$35</definedName>
    <definedName name="_xlnm.Print_Area" localSheetId="7">'7(p.13-14)'!$A$1:$M$35</definedName>
    <definedName name="_xlnm.Print_Area" localSheetId="8">'8(p.15-16)'!$A$1:$M$35</definedName>
    <definedName name="_xlnm.Print_Area" localSheetId="9">'9(p.17-18)'!$A$1:$M$35</definedName>
    <definedName name="_xlnm.Print_Area" localSheetId="0">目次!$A$1:$E$42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7" l="1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E34" i="27"/>
  <c r="E33" i="27"/>
  <c r="E32" i="27"/>
  <c r="E31" i="27"/>
  <c r="E30" i="27"/>
  <c r="K30" i="27" s="1"/>
  <c r="E29" i="27"/>
  <c r="E28" i="27"/>
  <c r="E27" i="27"/>
  <c r="K27" i="27" s="1"/>
  <c r="E26" i="27"/>
  <c r="K26" i="27" s="1"/>
  <c r="E25" i="27"/>
  <c r="E24" i="27"/>
  <c r="E23" i="27"/>
  <c r="E22" i="27"/>
  <c r="E21" i="27"/>
  <c r="E20" i="27"/>
  <c r="E19" i="27"/>
  <c r="E18" i="27"/>
  <c r="E17" i="27"/>
  <c r="E16" i="27"/>
  <c r="K16" i="27" s="1"/>
  <c r="E15" i="27"/>
  <c r="K15" i="27" s="1"/>
  <c r="E14" i="27"/>
  <c r="K14" i="27" s="1"/>
  <c r="E13" i="27"/>
  <c r="E12" i="27"/>
  <c r="E11" i="27"/>
  <c r="E10" i="27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E34" i="29"/>
  <c r="E33" i="29"/>
  <c r="E32" i="29"/>
  <c r="E31" i="29"/>
  <c r="E30" i="29"/>
  <c r="E29" i="29"/>
  <c r="E28" i="29"/>
  <c r="E27" i="29"/>
  <c r="E26" i="29"/>
  <c r="K26" i="29" s="1"/>
  <c r="E25" i="29"/>
  <c r="E24" i="29"/>
  <c r="K24" i="29" s="1"/>
  <c r="E23" i="29"/>
  <c r="E22" i="29"/>
  <c r="E21" i="29"/>
  <c r="E20" i="29"/>
  <c r="E19" i="29"/>
  <c r="E18" i="29"/>
  <c r="E17" i="29"/>
  <c r="E16" i="29"/>
  <c r="E15" i="29"/>
  <c r="E14" i="29"/>
  <c r="K14" i="29" s="1"/>
  <c r="E13" i="29"/>
  <c r="E12" i="29"/>
  <c r="K12" i="29" s="1"/>
  <c r="E11" i="29"/>
  <c r="E10" i="29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E34" i="24"/>
  <c r="K34" i="24" s="1"/>
  <c r="E33" i="24"/>
  <c r="K33" i="24" s="1"/>
  <c r="E32" i="24"/>
  <c r="K32" i="24" s="1"/>
  <c r="E31" i="24"/>
  <c r="E30" i="24"/>
  <c r="K30" i="24" s="1"/>
  <c r="E29" i="24"/>
  <c r="E28" i="24"/>
  <c r="E27" i="24"/>
  <c r="K27" i="24" s="1"/>
  <c r="E26" i="24"/>
  <c r="E25" i="24"/>
  <c r="E24" i="24"/>
  <c r="E23" i="24"/>
  <c r="E22" i="24"/>
  <c r="K22" i="24" s="1"/>
  <c r="E21" i="24"/>
  <c r="K21" i="24" s="1"/>
  <c r="E20" i="24"/>
  <c r="K20" i="24" s="1"/>
  <c r="E19" i="24"/>
  <c r="E18" i="24"/>
  <c r="K18" i="24" s="1"/>
  <c r="E17" i="24"/>
  <c r="K17" i="24" s="1"/>
  <c r="E16" i="24"/>
  <c r="E15" i="24"/>
  <c r="K15" i="24" s="1"/>
  <c r="E14" i="24"/>
  <c r="E13" i="24"/>
  <c r="E12" i="24"/>
  <c r="E11" i="24"/>
  <c r="E10" i="24"/>
  <c r="K10" i="24" s="1"/>
  <c r="H34" i="23"/>
  <c r="H33" i="23"/>
  <c r="H32" i="23"/>
  <c r="H31" i="23"/>
  <c r="H30" i="23"/>
  <c r="H29" i="23"/>
  <c r="H28" i="23"/>
  <c r="H27" i="23"/>
  <c r="K27" i="23" s="1"/>
  <c r="H26" i="23"/>
  <c r="K26" i="23" s="1"/>
  <c r="H25" i="23"/>
  <c r="H24" i="23"/>
  <c r="H23" i="23"/>
  <c r="H22" i="23"/>
  <c r="H21" i="23"/>
  <c r="H20" i="23"/>
  <c r="H19" i="23"/>
  <c r="H18" i="23"/>
  <c r="H17" i="23"/>
  <c r="K17" i="23" s="1"/>
  <c r="H16" i="23"/>
  <c r="H15" i="23"/>
  <c r="H14" i="23"/>
  <c r="H13" i="23"/>
  <c r="H12" i="23"/>
  <c r="H11" i="23"/>
  <c r="H10" i="23"/>
  <c r="E34" i="23"/>
  <c r="E33" i="23"/>
  <c r="E32" i="23"/>
  <c r="E31" i="23"/>
  <c r="E30" i="23"/>
  <c r="E29" i="23"/>
  <c r="K29" i="23" s="1"/>
  <c r="E28" i="23"/>
  <c r="E27" i="23"/>
  <c r="E26" i="23"/>
  <c r="E25" i="23"/>
  <c r="K25" i="23" s="1"/>
  <c r="E24" i="23"/>
  <c r="E23" i="23"/>
  <c r="E22" i="23"/>
  <c r="E21" i="23"/>
  <c r="E20" i="23"/>
  <c r="E19" i="23"/>
  <c r="E18" i="23"/>
  <c r="E17" i="23"/>
  <c r="E16" i="23"/>
  <c r="E15" i="23"/>
  <c r="K15" i="23" s="1"/>
  <c r="E14" i="23"/>
  <c r="E13" i="23"/>
  <c r="E12" i="23"/>
  <c r="E11" i="23"/>
  <c r="E10" i="23"/>
  <c r="K10" i="23" s="1"/>
  <c r="H34" i="22"/>
  <c r="H33" i="22"/>
  <c r="H32" i="22"/>
  <c r="K32" i="22" s="1"/>
  <c r="H31" i="22"/>
  <c r="H30" i="22"/>
  <c r="H29" i="22"/>
  <c r="H28" i="22"/>
  <c r="H27" i="22"/>
  <c r="H26" i="22"/>
  <c r="H25" i="22"/>
  <c r="H24" i="22"/>
  <c r="H23" i="22"/>
  <c r="H22" i="22"/>
  <c r="H21" i="22"/>
  <c r="H20" i="22"/>
  <c r="K20" i="22" s="1"/>
  <c r="H19" i="22"/>
  <c r="H18" i="22"/>
  <c r="H17" i="22"/>
  <c r="H16" i="22"/>
  <c r="H15" i="22"/>
  <c r="H14" i="22"/>
  <c r="H13" i="22"/>
  <c r="H12" i="22"/>
  <c r="H11" i="22"/>
  <c r="H10" i="22"/>
  <c r="E34" i="22"/>
  <c r="E33" i="22"/>
  <c r="K33" i="22" s="1"/>
  <c r="E32" i="22"/>
  <c r="E31" i="22"/>
  <c r="E30" i="22"/>
  <c r="K30" i="22" s="1"/>
  <c r="E29" i="22"/>
  <c r="K29" i="22" s="1"/>
  <c r="E28" i="22"/>
  <c r="E27" i="22"/>
  <c r="E26" i="22"/>
  <c r="K26" i="22" s="1"/>
  <c r="E25" i="22"/>
  <c r="K25" i="22" s="1"/>
  <c r="E24" i="22"/>
  <c r="K24" i="22" s="1"/>
  <c r="E23" i="22"/>
  <c r="E22" i="22"/>
  <c r="K22" i="22" s="1"/>
  <c r="E21" i="22"/>
  <c r="E20" i="22"/>
  <c r="E19" i="22"/>
  <c r="E18" i="22"/>
  <c r="K18" i="22" s="1"/>
  <c r="E17" i="22"/>
  <c r="K17" i="22" s="1"/>
  <c r="E16" i="22"/>
  <c r="E15" i="22"/>
  <c r="E14" i="22"/>
  <c r="K14" i="22" s="1"/>
  <c r="E13" i="22"/>
  <c r="K13" i="22" s="1"/>
  <c r="E12" i="22"/>
  <c r="K12" i="22" s="1"/>
  <c r="E11" i="22"/>
  <c r="E10" i="22"/>
  <c r="K10" i="22" s="1"/>
  <c r="H34" i="21"/>
  <c r="K34" i="21" s="1"/>
  <c r="H33" i="21"/>
  <c r="H32" i="21"/>
  <c r="H31" i="21"/>
  <c r="H30" i="21"/>
  <c r="H29" i="21"/>
  <c r="H28" i="21"/>
  <c r="H27" i="21"/>
  <c r="H26" i="21"/>
  <c r="H25" i="21"/>
  <c r="H24" i="21"/>
  <c r="K24" i="21" s="1"/>
  <c r="H23" i="21"/>
  <c r="H22" i="21"/>
  <c r="H21" i="21"/>
  <c r="H20" i="21"/>
  <c r="H19" i="21"/>
  <c r="H18" i="21"/>
  <c r="H17" i="21"/>
  <c r="H16" i="21"/>
  <c r="H15" i="21"/>
  <c r="H14" i="21"/>
  <c r="H13" i="21"/>
  <c r="H12" i="21"/>
  <c r="K12" i="21" s="1"/>
  <c r="H11" i="21"/>
  <c r="H10" i="21"/>
  <c r="K10" i="21" s="1"/>
  <c r="E34" i="21"/>
  <c r="E33" i="21"/>
  <c r="E32" i="21"/>
  <c r="E31" i="21"/>
  <c r="E30" i="21"/>
  <c r="E29" i="21"/>
  <c r="E28" i="21"/>
  <c r="K28" i="21" s="1"/>
  <c r="E27" i="21"/>
  <c r="K27" i="21" s="1"/>
  <c r="E26" i="21"/>
  <c r="E25" i="21"/>
  <c r="E24" i="21"/>
  <c r="E23" i="21"/>
  <c r="E22" i="21"/>
  <c r="E21" i="21"/>
  <c r="E20" i="21"/>
  <c r="E19" i="21"/>
  <c r="E18" i="21"/>
  <c r="E17" i="21"/>
  <c r="E16" i="21"/>
  <c r="K16" i="21" s="1"/>
  <c r="E15" i="21"/>
  <c r="K15" i="21" s="1"/>
  <c r="E14" i="21"/>
  <c r="K14" i="21" s="1"/>
  <c r="E13" i="21"/>
  <c r="E12" i="21"/>
  <c r="E11" i="21"/>
  <c r="E10" i="21"/>
  <c r="H34" i="20"/>
  <c r="H33" i="20"/>
  <c r="H32" i="20"/>
  <c r="H31" i="20"/>
  <c r="H30" i="20"/>
  <c r="H29" i="20"/>
  <c r="H28" i="20"/>
  <c r="H27" i="20"/>
  <c r="H26" i="20"/>
  <c r="H25" i="20"/>
  <c r="K25" i="20" s="1"/>
  <c r="H24" i="20"/>
  <c r="H23" i="20"/>
  <c r="H22" i="20"/>
  <c r="H21" i="20"/>
  <c r="H20" i="20"/>
  <c r="H19" i="20"/>
  <c r="H18" i="20"/>
  <c r="H17" i="20"/>
  <c r="H16" i="20"/>
  <c r="K16" i="20" s="1"/>
  <c r="H15" i="20"/>
  <c r="K15" i="20" s="1"/>
  <c r="H14" i="20"/>
  <c r="H13" i="20"/>
  <c r="H12" i="20"/>
  <c r="H11" i="20"/>
  <c r="H10" i="20"/>
  <c r="E34" i="20"/>
  <c r="E33" i="20"/>
  <c r="E32" i="20"/>
  <c r="E31" i="20"/>
  <c r="E30" i="20"/>
  <c r="E29" i="20"/>
  <c r="E28" i="20"/>
  <c r="K28" i="20" s="1"/>
  <c r="E27" i="20"/>
  <c r="E26" i="20"/>
  <c r="E25" i="20"/>
  <c r="E24" i="20"/>
  <c r="K24" i="20" s="1"/>
  <c r="E23" i="20"/>
  <c r="E22" i="20"/>
  <c r="E21" i="20"/>
  <c r="E20" i="20"/>
  <c r="E19" i="20"/>
  <c r="E18" i="20"/>
  <c r="E17" i="20"/>
  <c r="K17" i="20" s="1"/>
  <c r="E16" i="20"/>
  <c r="E15" i="20"/>
  <c r="E14" i="20"/>
  <c r="E13" i="20"/>
  <c r="K13" i="20" s="1"/>
  <c r="E12" i="20"/>
  <c r="K12" i="20" s="1"/>
  <c r="E11" i="20"/>
  <c r="E10" i="20"/>
  <c r="H34" i="19"/>
  <c r="H33" i="19"/>
  <c r="H32" i="19"/>
  <c r="H31" i="19"/>
  <c r="H30" i="19"/>
  <c r="H29" i="19"/>
  <c r="H28" i="19"/>
  <c r="K28" i="19" s="1"/>
  <c r="H27" i="19"/>
  <c r="K27" i="19" s="1"/>
  <c r="H26" i="19"/>
  <c r="H25" i="19"/>
  <c r="H24" i="19"/>
  <c r="K24" i="19" s="1"/>
  <c r="H23" i="19"/>
  <c r="K23" i="19" s="1"/>
  <c r="H22" i="19"/>
  <c r="H21" i="19"/>
  <c r="H20" i="19"/>
  <c r="H19" i="19"/>
  <c r="K19" i="19" s="1"/>
  <c r="H18" i="19"/>
  <c r="H17" i="19"/>
  <c r="H16" i="19"/>
  <c r="H15" i="19"/>
  <c r="H14" i="19"/>
  <c r="K14" i="19" s="1"/>
  <c r="H13" i="19"/>
  <c r="H12" i="19"/>
  <c r="H11" i="19"/>
  <c r="H10" i="19"/>
  <c r="E34" i="19"/>
  <c r="E33" i="19"/>
  <c r="E32" i="19"/>
  <c r="E31" i="19"/>
  <c r="E30" i="19"/>
  <c r="E29" i="19"/>
  <c r="K29" i="19" s="1"/>
  <c r="E28" i="19"/>
  <c r="E27" i="19"/>
  <c r="E26" i="19"/>
  <c r="E25" i="19"/>
  <c r="K25" i="19" s="1"/>
  <c r="E24" i="19"/>
  <c r="E23" i="19"/>
  <c r="E22" i="19"/>
  <c r="E21" i="19"/>
  <c r="E20" i="19"/>
  <c r="E19" i="19"/>
  <c r="E18" i="19"/>
  <c r="E17" i="19"/>
  <c r="K17" i="19" s="1"/>
  <c r="E16" i="19"/>
  <c r="E15" i="19"/>
  <c r="E14" i="19"/>
  <c r="E13" i="19"/>
  <c r="E12" i="19"/>
  <c r="E11" i="19"/>
  <c r="E10" i="19"/>
  <c r="H34" i="18"/>
  <c r="H33" i="18"/>
  <c r="H32" i="18"/>
  <c r="H31" i="18"/>
  <c r="H30" i="18"/>
  <c r="K30" i="18" s="1"/>
  <c r="H29" i="18"/>
  <c r="H28" i="18"/>
  <c r="K28" i="18" s="1"/>
  <c r="H27" i="18"/>
  <c r="H26" i="18"/>
  <c r="H25" i="18"/>
  <c r="H24" i="18"/>
  <c r="K24" i="18" s="1"/>
  <c r="H23" i="18"/>
  <c r="H22" i="18"/>
  <c r="H21" i="18"/>
  <c r="K21" i="18" s="1"/>
  <c r="H20" i="18"/>
  <c r="H19" i="18"/>
  <c r="H18" i="18"/>
  <c r="H17" i="18"/>
  <c r="H16" i="18"/>
  <c r="K16" i="18" s="1"/>
  <c r="H15" i="18"/>
  <c r="H14" i="18"/>
  <c r="H13" i="18"/>
  <c r="H12" i="18"/>
  <c r="K12" i="18" s="1"/>
  <c r="H11" i="18"/>
  <c r="H10" i="18"/>
  <c r="E34" i="18"/>
  <c r="K34" i="18" s="1"/>
  <c r="E33" i="18"/>
  <c r="K33" i="18" s="1"/>
  <c r="E32" i="18"/>
  <c r="K32" i="18" s="1"/>
  <c r="E31" i="18"/>
  <c r="K31" i="18" s="1"/>
  <c r="E30" i="18"/>
  <c r="E29" i="18"/>
  <c r="E28" i="18"/>
  <c r="E27" i="18"/>
  <c r="E26" i="18"/>
  <c r="K26" i="18" s="1"/>
  <c r="E25" i="18"/>
  <c r="K25" i="18" s="1"/>
  <c r="E24" i="18"/>
  <c r="E23" i="18"/>
  <c r="E22" i="18"/>
  <c r="K22" i="18" s="1"/>
  <c r="E21" i="18"/>
  <c r="E20" i="18"/>
  <c r="K20" i="18" s="1"/>
  <c r="E19" i="18"/>
  <c r="K19" i="18" s="1"/>
  <c r="E18" i="18"/>
  <c r="E17" i="18"/>
  <c r="E16" i="18"/>
  <c r="E15" i="18"/>
  <c r="E14" i="18"/>
  <c r="K14" i="18" s="1"/>
  <c r="E13" i="18"/>
  <c r="K13" i="18" s="1"/>
  <c r="E12" i="18"/>
  <c r="E11" i="18"/>
  <c r="E10" i="18"/>
  <c r="H34" i="17"/>
  <c r="K34" i="17" s="1"/>
  <c r="H33" i="17"/>
  <c r="H32" i="17"/>
  <c r="H31" i="17"/>
  <c r="H30" i="17"/>
  <c r="H29" i="17"/>
  <c r="H28" i="17"/>
  <c r="H27" i="17"/>
  <c r="H26" i="17"/>
  <c r="H25" i="17"/>
  <c r="H24" i="17"/>
  <c r="H23" i="17"/>
  <c r="H22" i="17"/>
  <c r="K22" i="17" s="1"/>
  <c r="H21" i="17"/>
  <c r="H20" i="17"/>
  <c r="K20" i="17" s="1"/>
  <c r="H19" i="17"/>
  <c r="H18" i="17"/>
  <c r="H17" i="17"/>
  <c r="H16" i="17"/>
  <c r="H15" i="17"/>
  <c r="H14" i="17"/>
  <c r="H13" i="17"/>
  <c r="H12" i="17"/>
  <c r="K12" i="17" s="1"/>
  <c r="H11" i="17"/>
  <c r="H10" i="17"/>
  <c r="K10" i="17" s="1"/>
  <c r="E34" i="17"/>
  <c r="E33" i="17"/>
  <c r="K33" i="17" s="1"/>
  <c r="E32" i="17"/>
  <c r="E31" i="17"/>
  <c r="E30" i="17"/>
  <c r="E29" i="17"/>
  <c r="E28" i="17"/>
  <c r="E27" i="17"/>
  <c r="E26" i="17"/>
  <c r="K26" i="17" s="1"/>
  <c r="E25" i="17"/>
  <c r="K25" i="17" s="1"/>
  <c r="E24" i="17"/>
  <c r="E23" i="17"/>
  <c r="E22" i="17"/>
  <c r="E21" i="17"/>
  <c r="K21" i="17" s="1"/>
  <c r="E20" i="17"/>
  <c r="E19" i="17"/>
  <c r="E18" i="17"/>
  <c r="E17" i="17"/>
  <c r="E16" i="17"/>
  <c r="E15" i="17"/>
  <c r="E14" i="17"/>
  <c r="K14" i="17" s="1"/>
  <c r="E13" i="17"/>
  <c r="K13" i="17" s="1"/>
  <c r="E12" i="17"/>
  <c r="E11" i="17"/>
  <c r="E10" i="17"/>
  <c r="H34" i="15"/>
  <c r="K34" i="15" s="1"/>
  <c r="H33" i="15"/>
  <c r="K33" i="15" s="1"/>
  <c r="H32" i="15"/>
  <c r="K32" i="15" s="1"/>
  <c r="H31" i="15"/>
  <c r="H30" i="15"/>
  <c r="H29" i="15"/>
  <c r="H28" i="15"/>
  <c r="H27" i="15"/>
  <c r="H26" i="15"/>
  <c r="H25" i="15"/>
  <c r="H24" i="15"/>
  <c r="H23" i="15"/>
  <c r="H22" i="15"/>
  <c r="K22" i="15" s="1"/>
  <c r="H21" i="15"/>
  <c r="K21" i="15" s="1"/>
  <c r="H20" i="15"/>
  <c r="K20" i="15" s="1"/>
  <c r="H19" i="15"/>
  <c r="H18" i="15"/>
  <c r="H17" i="15"/>
  <c r="H16" i="15"/>
  <c r="K16" i="15" s="1"/>
  <c r="H15" i="15"/>
  <c r="H14" i="15"/>
  <c r="H13" i="15"/>
  <c r="H12" i="15"/>
  <c r="H11" i="15"/>
  <c r="H10" i="15"/>
  <c r="E34" i="15"/>
  <c r="E33" i="15"/>
  <c r="E32" i="15"/>
  <c r="E31" i="15"/>
  <c r="E30" i="15"/>
  <c r="K30" i="15" s="1"/>
  <c r="E29" i="15"/>
  <c r="K29" i="15" s="1"/>
  <c r="E28" i="15"/>
  <c r="E27" i="15"/>
  <c r="K27" i="15" s="1"/>
  <c r="E26" i="15"/>
  <c r="K26" i="15" s="1"/>
  <c r="E25" i="15"/>
  <c r="K25" i="15" s="1"/>
  <c r="E24" i="15"/>
  <c r="K24" i="15" s="1"/>
  <c r="E23" i="15"/>
  <c r="E22" i="15"/>
  <c r="E21" i="15"/>
  <c r="E20" i="15"/>
  <c r="E19" i="15"/>
  <c r="E18" i="15"/>
  <c r="K18" i="15" s="1"/>
  <c r="E17" i="15"/>
  <c r="K17" i="15" s="1"/>
  <c r="E16" i="15"/>
  <c r="E15" i="15"/>
  <c r="K15" i="15" s="1"/>
  <c r="E14" i="15"/>
  <c r="K14" i="15" s="1"/>
  <c r="E13" i="15"/>
  <c r="K13" i="15" s="1"/>
  <c r="E12" i="15"/>
  <c r="K12" i="15" s="1"/>
  <c r="E11" i="15"/>
  <c r="E10" i="15"/>
  <c r="H34" i="14"/>
  <c r="H33" i="14"/>
  <c r="H32" i="14"/>
  <c r="H31" i="14"/>
  <c r="H30" i="14"/>
  <c r="H29" i="14"/>
  <c r="H28" i="14"/>
  <c r="K28" i="14" s="1"/>
  <c r="H27" i="14"/>
  <c r="H26" i="14"/>
  <c r="H25" i="14"/>
  <c r="H24" i="14"/>
  <c r="K24" i="14" s="1"/>
  <c r="H23" i="14"/>
  <c r="H22" i="14"/>
  <c r="H21" i="14"/>
  <c r="H20" i="14"/>
  <c r="H19" i="14"/>
  <c r="H18" i="14"/>
  <c r="H17" i="14"/>
  <c r="H16" i="14"/>
  <c r="H15" i="14"/>
  <c r="H14" i="14"/>
  <c r="H13" i="14"/>
  <c r="H12" i="14"/>
  <c r="K12" i="14" s="1"/>
  <c r="H11" i="14"/>
  <c r="H10" i="14"/>
  <c r="E34" i="14"/>
  <c r="E33" i="14"/>
  <c r="E32" i="14"/>
  <c r="E31" i="14"/>
  <c r="E30" i="14"/>
  <c r="E29" i="14"/>
  <c r="E28" i="14"/>
  <c r="E27" i="14"/>
  <c r="K27" i="14" s="1"/>
  <c r="E26" i="14"/>
  <c r="K26" i="14" s="1"/>
  <c r="E25" i="14"/>
  <c r="K25" i="14" s="1"/>
  <c r="E24" i="14"/>
  <c r="E23" i="14"/>
  <c r="E22" i="14"/>
  <c r="E21" i="14"/>
  <c r="E20" i="14"/>
  <c r="E19" i="14"/>
  <c r="E18" i="14"/>
  <c r="E17" i="14"/>
  <c r="E16" i="14"/>
  <c r="E15" i="14"/>
  <c r="E14" i="14"/>
  <c r="K14" i="14" s="1"/>
  <c r="E13" i="14"/>
  <c r="K13" i="14" s="1"/>
  <c r="E12" i="14"/>
  <c r="E11" i="14"/>
  <c r="E10" i="14"/>
  <c r="H34" i="13"/>
  <c r="H33" i="13"/>
  <c r="H32" i="13"/>
  <c r="H31" i="13"/>
  <c r="H30" i="13"/>
  <c r="K30" i="13" s="1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E34" i="13"/>
  <c r="E33" i="13"/>
  <c r="E32" i="13"/>
  <c r="E31" i="13"/>
  <c r="E30" i="13"/>
  <c r="E29" i="13"/>
  <c r="K29" i="13" s="1"/>
  <c r="E28" i="13"/>
  <c r="E27" i="13"/>
  <c r="K27" i="13" s="1"/>
  <c r="E26" i="13"/>
  <c r="K26" i="13" s="1"/>
  <c r="E25" i="13"/>
  <c r="K25" i="13" s="1"/>
  <c r="E24" i="13"/>
  <c r="E23" i="13"/>
  <c r="E22" i="13"/>
  <c r="E21" i="13"/>
  <c r="E20" i="13"/>
  <c r="E19" i="13"/>
  <c r="E18" i="13"/>
  <c r="E17" i="13"/>
  <c r="K17" i="13" s="1"/>
  <c r="E16" i="13"/>
  <c r="E15" i="13"/>
  <c r="E14" i="13"/>
  <c r="K14" i="13" s="1"/>
  <c r="E13" i="13"/>
  <c r="K13" i="13" s="1"/>
  <c r="E12" i="13"/>
  <c r="E11" i="13"/>
  <c r="E10" i="13"/>
  <c r="H34" i="12"/>
  <c r="H33" i="12"/>
  <c r="H32" i="12"/>
  <c r="H31" i="12"/>
  <c r="H30" i="12"/>
  <c r="H29" i="12"/>
  <c r="K29" i="12" s="1"/>
  <c r="H28" i="12"/>
  <c r="H27" i="12"/>
  <c r="H26" i="12"/>
  <c r="K26" i="12" s="1"/>
  <c r="H25" i="12"/>
  <c r="H24" i="12"/>
  <c r="H23" i="12"/>
  <c r="H22" i="12"/>
  <c r="H21" i="12"/>
  <c r="H20" i="12"/>
  <c r="H19" i="12"/>
  <c r="K19" i="12" s="1"/>
  <c r="H18" i="12"/>
  <c r="H17" i="12"/>
  <c r="H16" i="12"/>
  <c r="H15" i="12"/>
  <c r="H14" i="12"/>
  <c r="K14" i="12" s="1"/>
  <c r="H13" i="12"/>
  <c r="K13" i="12" s="1"/>
  <c r="H12" i="12"/>
  <c r="H11" i="12"/>
  <c r="H10" i="12"/>
  <c r="K10" i="12" s="1"/>
  <c r="E34" i="12"/>
  <c r="E33" i="12"/>
  <c r="E32" i="12"/>
  <c r="K32" i="12" s="1"/>
  <c r="E31" i="12"/>
  <c r="K31" i="12" s="1"/>
  <c r="E30" i="12"/>
  <c r="K30" i="12" s="1"/>
  <c r="E29" i="12"/>
  <c r="E28" i="12"/>
  <c r="K28" i="12" s="1"/>
  <c r="E27" i="12"/>
  <c r="K27" i="12" s="1"/>
  <c r="E26" i="12"/>
  <c r="E25" i="12"/>
  <c r="E24" i="12"/>
  <c r="K24" i="12" s="1"/>
  <c r="E23" i="12"/>
  <c r="E22" i="12"/>
  <c r="E21" i="12"/>
  <c r="K21" i="12" s="1"/>
  <c r="E20" i="12"/>
  <c r="E19" i="12"/>
  <c r="E18" i="12"/>
  <c r="K18" i="12" s="1"/>
  <c r="E17" i="12"/>
  <c r="K17" i="12" s="1"/>
  <c r="E16" i="12"/>
  <c r="K16" i="12" s="1"/>
  <c r="E15" i="12"/>
  <c r="K15" i="12" s="1"/>
  <c r="E14" i="12"/>
  <c r="E13" i="12"/>
  <c r="E12" i="12"/>
  <c r="K12" i="12" s="1"/>
  <c r="E11" i="12"/>
  <c r="E10" i="12"/>
  <c r="H34" i="11"/>
  <c r="K34" i="11" s="1"/>
  <c r="H33" i="11"/>
  <c r="H32" i="11"/>
  <c r="H31" i="11"/>
  <c r="H30" i="11"/>
  <c r="K30" i="11" s="1"/>
  <c r="H29" i="11"/>
  <c r="H28" i="11"/>
  <c r="K28" i="11" s="1"/>
  <c r="H27" i="11"/>
  <c r="H26" i="11"/>
  <c r="H25" i="11"/>
  <c r="H24" i="11"/>
  <c r="K24" i="11" s="1"/>
  <c r="H23" i="11"/>
  <c r="H22" i="11"/>
  <c r="H21" i="11"/>
  <c r="H20" i="11"/>
  <c r="H19" i="11"/>
  <c r="H18" i="11"/>
  <c r="K18" i="11" s="1"/>
  <c r="H17" i="11"/>
  <c r="H16" i="11"/>
  <c r="K16" i="11" s="1"/>
  <c r="H15" i="11"/>
  <c r="H14" i="11"/>
  <c r="H13" i="11"/>
  <c r="H12" i="11"/>
  <c r="K12" i="11" s="1"/>
  <c r="H11" i="11"/>
  <c r="H10" i="11"/>
  <c r="E34" i="11"/>
  <c r="E33" i="11"/>
  <c r="E32" i="11"/>
  <c r="K32" i="11" s="1"/>
  <c r="E31" i="11"/>
  <c r="E30" i="11"/>
  <c r="E29" i="11"/>
  <c r="K29" i="11" s="1"/>
  <c r="E28" i="11"/>
  <c r="E27" i="11"/>
  <c r="E26" i="11"/>
  <c r="K26" i="11" s="1"/>
  <c r="E25" i="11"/>
  <c r="K25" i="11" s="1"/>
  <c r="E24" i="11"/>
  <c r="E23" i="11"/>
  <c r="E22" i="11"/>
  <c r="E21" i="11"/>
  <c r="K21" i="11" s="1"/>
  <c r="E20" i="11"/>
  <c r="K20" i="11" s="1"/>
  <c r="E19" i="11"/>
  <c r="K19" i="11" s="1"/>
  <c r="E18" i="11"/>
  <c r="E17" i="11"/>
  <c r="K17" i="11" s="1"/>
  <c r="E16" i="11"/>
  <c r="E15" i="11"/>
  <c r="K15" i="11" s="1"/>
  <c r="E14" i="11"/>
  <c r="K14" i="11" s="1"/>
  <c r="E13" i="11"/>
  <c r="K13" i="11" s="1"/>
  <c r="E12" i="11"/>
  <c r="E11" i="11"/>
  <c r="E10" i="11"/>
  <c r="H34" i="10"/>
  <c r="H33" i="10"/>
  <c r="H32" i="10"/>
  <c r="H31" i="10"/>
  <c r="H30" i="10"/>
  <c r="K30" i="10" s="1"/>
  <c r="H29" i="10"/>
  <c r="H28" i="10"/>
  <c r="H27" i="10"/>
  <c r="H26" i="10"/>
  <c r="H25" i="10"/>
  <c r="H24" i="10"/>
  <c r="H23" i="10"/>
  <c r="H22" i="10"/>
  <c r="H21" i="10"/>
  <c r="H20" i="10"/>
  <c r="K20" i="10" s="1"/>
  <c r="H19" i="10"/>
  <c r="H18" i="10"/>
  <c r="K18" i="10" s="1"/>
  <c r="H17" i="10"/>
  <c r="H16" i="10"/>
  <c r="H15" i="10"/>
  <c r="H14" i="10"/>
  <c r="H13" i="10"/>
  <c r="H12" i="10"/>
  <c r="H11" i="10"/>
  <c r="H10" i="10"/>
  <c r="K10" i="10" s="1"/>
  <c r="E34" i="10"/>
  <c r="E33" i="10"/>
  <c r="K33" i="10" s="1"/>
  <c r="E32" i="10"/>
  <c r="K32" i="10" s="1"/>
  <c r="E31" i="10"/>
  <c r="K31" i="10" s="1"/>
  <c r="E30" i="10"/>
  <c r="E29" i="10"/>
  <c r="K29" i="10" s="1"/>
  <c r="E28" i="10"/>
  <c r="E27" i="10"/>
  <c r="E26" i="10"/>
  <c r="E25" i="10"/>
  <c r="E24" i="10"/>
  <c r="K24" i="10" s="1"/>
  <c r="E23" i="10"/>
  <c r="E22" i="10"/>
  <c r="K22" i="10" s="1"/>
  <c r="E21" i="10"/>
  <c r="K21" i="10" s="1"/>
  <c r="E20" i="10"/>
  <c r="E19" i="10"/>
  <c r="K19" i="10" s="1"/>
  <c r="E18" i="10"/>
  <c r="E17" i="10"/>
  <c r="K17" i="10" s="1"/>
  <c r="E16" i="10"/>
  <c r="E15" i="10"/>
  <c r="E14" i="10"/>
  <c r="E13" i="10"/>
  <c r="E12" i="10"/>
  <c r="E11" i="10"/>
  <c r="E10" i="10"/>
  <c r="H34" i="9"/>
  <c r="K34" i="9" s="1"/>
  <c r="H33" i="9"/>
  <c r="H32" i="9"/>
  <c r="H31" i="9"/>
  <c r="H30" i="9"/>
  <c r="H29" i="9"/>
  <c r="H28" i="9"/>
  <c r="H27" i="9"/>
  <c r="H26" i="9"/>
  <c r="H25" i="9"/>
  <c r="H24" i="9"/>
  <c r="H23" i="9"/>
  <c r="H22" i="9"/>
  <c r="K22" i="9" s="1"/>
  <c r="H21" i="9"/>
  <c r="H20" i="9"/>
  <c r="H19" i="9"/>
  <c r="H18" i="9"/>
  <c r="H17" i="9"/>
  <c r="H16" i="9"/>
  <c r="H15" i="9"/>
  <c r="H14" i="9"/>
  <c r="H13" i="9"/>
  <c r="H12" i="9"/>
  <c r="H11" i="9"/>
  <c r="H10" i="9"/>
  <c r="H35" i="9" s="1"/>
  <c r="E34" i="9"/>
  <c r="E33" i="9"/>
  <c r="E32" i="9"/>
  <c r="E31" i="9"/>
  <c r="E30" i="9"/>
  <c r="E29" i="9"/>
  <c r="E28" i="9"/>
  <c r="K28" i="9" s="1"/>
  <c r="E27" i="9"/>
  <c r="K27" i="9" s="1"/>
  <c r="E26" i="9"/>
  <c r="K26" i="9" s="1"/>
  <c r="E25" i="9"/>
  <c r="E24" i="9"/>
  <c r="K24" i="9" s="1"/>
  <c r="E23" i="9"/>
  <c r="E22" i="9"/>
  <c r="E21" i="9"/>
  <c r="E20" i="9"/>
  <c r="E19" i="9"/>
  <c r="E18" i="9"/>
  <c r="E17" i="9"/>
  <c r="E16" i="9"/>
  <c r="K16" i="9" s="1"/>
  <c r="E15" i="9"/>
  <c r="K15" i="9" s="1"/>
  <c r="E14" i="9"/>
  <c r="K14" i="9" s="1"/>
  <c r="E13" i="9"/>
  <c r="E12" i="9"/>
  <c r="K12" i="9" s="1"/>
  <c r="E11" i="9"/>
  <c r="E35" i="9" s="1"/>
  <c r="E10" i="9"/>
  <c r="H34" i="8"/>
  <c r="K34" i="8" s="1"/>
  <c r="H33" i="8"/>
  <c r="H32" i="8"/>
  <c r="H31" i="8"/>
  <c r="H30" i="8"/>
  <c r="H29" i="8"/>
  <c r="H28" i="8"/>
  <c r="H27" i="8"/>
  <c r="H26" i="8"/>
  <c r="H25" i="8"/>
  <c r="H24" i="8"/>
  <c r="H23" i="8"/>
  <c r="H22" i="8"/>
  <c r="K22" i="8" s="1"/>
  <c r="H21" i="8"/>
  <c r="H20" i="8"/>
  <c r="H19" i="8"/>
  <c r="K19" i="8" s="1"/>
  <c r="H18" i="8"/>
  <c r="H17" i="8"/>
  <c r="H16" i="8"/>
  <c r="H15" i="8"/>
  <c r="H14" i="8"/>
  <c r="H13" i="8"/>
  <c r="H12" i="8"/>
  <c r="H11" i="8"/>
  <c r="H10" i="8"/>
  <c r="K10" i="8" s="1"/>
  <c r="E34" i="8"/>
  <c r="E33" i="8"/>
  <c r="E32" i="8"/>
  <c r="E31" i="8"/>
  <c r="E30" i="8"/>
  <c r="E29" i="8"/>
  <c r="E28" i="8"/>
  <c r="E27" i="8"/>
  <c r="K27" i="8" s="1"/>
  <c r="E26" i="8"/>
  <c r="K26" i="8" s="1"/>
  <c r="E25" i="8"/>
  <c r="K25" i="8" s="1"/>
  <c r="E24" i="8"/>
  <c r="K24" i="8" s="1"/>
  <c r="E23" i="8"/>
  <c r="E22" i="8"/>
  <c r="E21" i="8"/>
  <c r="E20" i="8"/>
  <c r="E19" i="8"/>
  <c r="E18" i="8"/>
  <c r="E17" i="8"/>
  <c r="E16" i="8"/>
  <c r="E15" i="8"/>
  <c r="K15" i="8" s="1"/>
  <c r="E14" i="8"/>
  <c r="K14" i="8" s="1"/>
  <c r="E13" i="8"/>
  <c r="K13" i="8" s="1"/>
  <c r="E12" i="8"/>
  <c r="K12" i="8" s="1"/>
  <c r="E11" i="8"/>
  <c r="E35" i="8" s="1"/>
  <c r="E10" i="8"/>
  <c r="H34" i="7"/>
  <c r="H33" i="7"/>
  <c r="H32" i="7"/>
  <c r="H31" i="7"/>
  <c r="H30" i="7"/>
  <c r="K30" i="7" s="1"/>
  <c r="H29" i="7"/>
  <c r="H28" i="7"/>
  <c r="H27" i="7"/>
  <c r="H26" i="7"/>
  <c r="H25" i="7"/>
  <c r="H24" i="7"/>
  <c r="K24" i="7" s="1"/>
  <c r="H23" i="7"/>
  <c r="H22" i="7"/>
  <c r="H21" i="7"/>
  <c r="H20" i="7"/>
  <c r="H19" i="7"/>
  <c r="H18" i="7"/>
  <c r="H17" i="7"/>
  <c r="H16" i="7"/>
  <c r="H15" i="7"/>
  <c r="K15" i="7" s="1"/>
  <c r="H14" i="7"/>
  <c r="H13" i="7"/>
  <c r="H12" i="7"/>
  <c r="K12" i="7" s="1"/>
  <c r="H11" i="7"/>
  <c r="H10" i="7"/>
  <c r="E34" i="7"/>
  <c r="E33" i="7"/>
  <c r="E32" i="7"/>
  <c r="E31" i="7"/>
  <c r="K31" i="7" s="1"/>
  <c r="E30" i="7"/>
  <c r="E29" i="7"/>
  <c r="E28" i="7"/>
  <c r="E27" i="7"/>
  <c r="K27" i="7" s="1"/>
  <c r="E26" i="7"/>
  <c r="E25" i="7"/>
  <c r="E24" i="7"/>
  <c r="E23" i="7"/>
  <c r="E22" i="7"/>
  <c r="E21" i="7"/>
  <c r="E20" i="7"/>
  <c r="E19" i="7"/>
  <c r="E18" i="7"/>
  <c r="K18" i="7" s="1"/>
  <c r="E17" i="7"/>
  <c r="E16" i="7"/>
  <c r="E15" i="7"/>
  <c r="E14" i="7"/>
  <c r="K14" i="7" s="1"/>
  <c r="E13" i="7"/>
  <c r="E35" i="7" s="1"/>
  <c r="E12" i="7"/>
  <c r="E11" i="7"/>
  <c r="E10" i="7"/>
  <c r="H34" i="6"/>
  <c r="H33" i="6"/>
  <c r="H32" i="6"/>
  <c r="K32" i="6" s="1"/>
  <c r="H31" i="6"/>
  <c r="H30" i="6"/>
  <c r="H29" i="6"/>
  <c r="H28" i="6"/>
  <c r="H27" i="6"/>
  <c r="H26" i="6"/>
  <c r="H25" i="6"/>
  <c r="H24" i="6"/>
  <c r="H23" i="6"/>
  <c r="H22" i="6"/>
  <c r="H21" i="6"/>
  <c r="H20" i="6"/>
  <c r="K20" i="6" s="1"/>
  <c r="H19" i="6"/>
  <c r="H18" i="6"/>
  <c r="H17" i="6"/>
  <c r="K17" i="6" s="1"/>
  <c r="H16" i="6"/>
  <c r="H15" i="6"/>
  <c r="H14" i="6"/>
  <c r="H13" i="6"/>
  <c r="K13" i="6" s="1"/>
  <c r="H12" i="6"/>
  <c r="H11" i="6"/>
  <c r="H10" i="6"/>
  <c r="E34" i="6"/>
  <c r="E33" i="6"/>
  <c r="E32" i="6"/>
  <c r="E31" i="6"/>
  <c r="K31" i="6" s="1"/>
  <c r="E30" i="6"/>
  <c r="K30" i="6" s="1"/>
  <c r="E29" i="6"/>
  <c r="K29" i="6" s="1"/>
  <c r="E28" i="6"/>
  <c r="E27" i="6"/>
  <c r="K27" i="6" s="1"/>
  <c r="E26" i="6"/>
  <c r="E25" i="6"/>
  <c r="E24" i="6"/>
  <c r="K24" i="6" s="1"/>
  <c r="E23" i="6"/>
  <c r="E22" i="6"/>
  <c r="E21" i="6"/>
  <c r="E20" i="6"/>
  <c r="E19" i="6"/>
  <c r="E18" i="6"/>
  <c r="E17" i="6"/>
  <c r="E16" i="6"/>
  <c r="E15" i="6"/>
  <c r="K15" i="6" s="1"/>
  <c r="E14" i="6"/>
  <c r="E13" i="6"/>
  <c r="E12" i="6"/>
  <c r="K12" i="6" s="1"/>
  <c r="E11" i="6"/>
  <c r="E10" i="6"/>
  <c r="H34" i="5"/>
  <c r="H33" i="5"/>
  <c r="H32" i="5"/>
  <c r="H31" i="5"/>
  <c r="H30" i="5"/>
  <c r="H29" i="5"/>
  <c r="H28" i="5"/>
  <c r="K28" i="5" s="1"/>
  <c r="H27" i="5"/>
  <c r="H26" i="5"/>
  <c r="H25" i="5"/>
  <c r="H24" i="5"/>
  <c r="H23" i="5"/>
  <c r="H22" i="5"/>
  <c r="H21" i="5"/>
  <c r="H20" i="5"/>
  <c r="H19" i="5"/>
  <c r="H18" i="5"/>
  <c r="K18" i="5" s="1"/>
  <c r="H17" i="5"/>
  <c r="H16" i="5"/>
  <c r="K16" i="5" s="1"/>
  <c r="H15" i="5"/>
  <c r="H14" i="5"/>
  <c r="H13" i="5"/>
  <c r="H12" i="5"/>
  <c r="H11" i="5"/>
  <c r="H10" i="5"/>
  <c r="E34" i="5"/>
  <c r="E33" i="5"/>
  <c r="K33" i="5" s="1"/>
  <c r="E32" i="5"/>
  <c r="K32" i="5" s="1"/>
  <c r="E31" i="5"/>
  <c r="K31" i="5" s="1"/>
  <c r="E30" i="5"/>
  <c r="E29" i="5"/>
  <c r="E28" i="5"/>
  <c r="E27" i="5"/>
  <c r="E26" i="5"/>
  <c r="K26" i="5" s="1"/>
  <c r="E25" i="5"/>
  <c r="E24" i="5"/>
  <c r="E23" i="5"/>
  <c r="E22" i="5"/>
  <c r="E21" i="5"/>
  <c r="K21" i="5" s="1"/>
  <c r="E20" i="5"/>
  <c r="K20" i="5" s="1"/>
  <c r="E19" i="5"/>
  <c r="K19" i="5" s="1"/>
  <c r="E18" i="5"/>
  <c r="E17" i="5"/>
  <c r="E16" i="5"/>
  <c r="E15" i="5"/>
  <c r="E14" i="5"/>
  <c r="K14" i="5" s="1"/>
  <c r="E13" i="5"/>
  <c r="E12" i="5"/>
  <c r="E11" i="5"/>
  <c r="E10" i="5"/>
  <c r="H34" i="4"/>
  <c r="H33" i="4"/>
  <c r="H32" i="4"/>
  <c r="H31" i="4"/>
  <c r="K31" i="4" s="1"/>
  <c r="H30" i="4"/>
  <c r="H29" i="4"/>
  <c r="H28" i="4"/>
  <c r="H27" i="4"/>
  <c r="H26" i="4"/>
  <c r="H25" i="4"/>
  <c r="H24" i="4"/>
  <c r="H23" i="4"/>
  <c r="H22" i="4"/>
  <c r="K22" i="4" s="1"/>
  <c r="H21" i="4"/>
  <c r="H20" i="4"/>
  <c r="H19" i="4"/>
  <c r="H18" i="4"/>
  <c r="K18" i="4" s="1"/>
  <c r="H17" i="4"/>
  <c r="H16" i="4"/>
  <c r="H15" i="4"/>
  <c r="H14" i="4"/>
  <c r="K14" i="4" s="1"/>
  <c r="H13" i="4"/>
  <c r="H12" i="4"/>
  <c r="H11" i="4"/>
  <c r="H10" i="4"/>
  <c r="E34" i="4"/>
  <c r="K34" i="4" s="1"/>
  <c r="E33" i="4"/>
  <c r="K33" i="4" s="1"/>
  <c r="E32" i="4"/>
  <c r="K32" i="4" s="1"/>
  <c r="E31" i="4"/>
  <c r="E30" i="4"/>
  <c r="E29" i="4"/>
  <c r="E28" i="4"/>
  <c r="E27" i="4"/>
  <c r="E26" i="4"/>
  <c r="E25" i="4"/>
  <c r="E24" i="4"/>
  <c r="K24" i="4" s="1"/>
  <c r="E23" i="4"/>
  <c r="E22" i="4"/>
  <c r="E21" i="4"/>
  <c r="E20" i="4"/>
  <c r="K20" i="4" s="1"/>
  <c r="E19" i="4"/>
  <c r="K19" i="4" s="1"/>
  <c r="E18" i="4"/>
  <c r="E17" i="4"/>
  <c r="E16" i="4"/>
  <c r="E15" i="4"/>
  <c r="E14" i="4"/>
  <c r="E13" i="4"/>
  <c r="E12" i="4"/>
  <c r="K12" i="4" s="1"/>
  <c r="E11" i="4"/>
  <c r="E10" i="4"/>
  <c r="K10" i="4" s="1"/>
  <c r="H34" i="3"/>
  <c r="H33" i="3"/>
  <c r="H32" i="3"/>
  <c r="H31" i="3"/>
  <c r="K31" i="3" s="1"/>
  <c r="H30" i="3"/>
  <c r="H29" i="3"/>
  <c r="H28" i="3"/>
  <c r="H27" i="3"/>
  <c r="H26" i="3"/>
  <c r="H25" i="3"/>
  <c r="H24" i="3"/>
  <c r="H23" i="3"/>
  <c r="H22" i="3"/>
  <c r="H21" i="3"/>
  <c r="H20" i="3"/>
  <c r="H19" i="3"/>
  <c r="K19" i="3" s="1"/>
  <c r="H18" i="3"/>
  <c r="H17" i="3"/>
  <c r="H16" i="3"/>
  <c r="H15" i="3"/>
  <c r="H14" i="3"/>
  <c r="H13" i="3"/>
  <c r="H12" i="3"/>
  <c r="H11" i="3"/>
  <c r="H10" i="3"/>
  <c r="E34" i="3"/>
  <c r="K34" i="3" s="1"/>
  <c r="E33" i="3"/>
  <c r="E32" i="3"/>
  <c r="K32" i="3" s="1"/>
  <c r="E31" i="3"/>
  <c r="E30" i="3"/>
  <c r="E29" i="3"/>
  <c r="E28" i="3"/>
  <c r="E27" i="3"/>
  <c r="K27" i="3" s="1"/>
  <c r="E26" i="3"/>
  <c r="E25" i="3"/>
  <c r="E24" i="3"/>
  <c r="K24" i="3" s="1"/>
  <c r="E23" i="3"/>
  <c r="E22" i="3"/>
  <c r="K22" i="3" s="1"/>
  <c r="E21" i="3"/>
  <c r="K21" i="3" s="1"/>
  <c r="E20" i="3"/>
  <c r="K20" i="3" s="1"/>
  <c r="E19" i="3"/>
  <c r="E18" i="3"/>
  <c r="E17" i="3"/>
  <c r="E16" i="3"/>
  <c r="E15" i="3"/>
  <c r="E14" i="3"/>
  <c r="E13" i="3"/>
  <c r="E12" i="3"/>
  <c r="K12" i="3" s="1"/>
  <c r="E11" i="3"/>
  <c r="K11" i="3" s="1"/>
  <c r="E10" i="3"/>
  <c r="K10" i="3" s="1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K10" i="2" s="1"/>
  <c r="E12" i="2"/>
  <c r="E13" i="2"/>
  <c r="E14" i="2"/>
  <c r="E15" i="2"/>
  <c r="E16" i="2"/>
  <c r="E17" i="2"/>
  <c r="E35" i="2" s="1"/>
  <c r="E18" i="2"/>
  <c r="E19" i="2"/>
  <c r="E20" i="2"/>
  <c r="E21" i="2"/>
  <c r="K21" i="2" s="1"/>
  <c r="E22" i="2"/>
  <c r="E23" i="2"/>
  <c r="E24" i="2"/>
  <c r="E25" i="2"/>
  <c r="E26" i="2"/>
  <c r="E27" i="2"/>
  <c r="E28" i="2"/>
  <c r="E29" i="2"/>
  <c r="E30" i="2"/>
  <c r="E31" i="2"/>
  <c r="K31" i="2" s="1"/>
  <c r="E32" i="2"/>
  <c r="K32" i="2" s="1"/>
  <c r="E33" i="2"/>
  <c r="K33" i="2" s="1"/>
  <c r="E34" i="2"/>
  <c r="E11" i="2"/>
  <c r="E10" i="2"/>
  <c r="I10" i="2"/>
  <c r="A6" i="28"/>
  <c r="A1" i="29" s="1"/>
  <c r="G35" i="27"/>
  <c r="F35" i="27"/>
  <c r="D35" i="27"/>
  <c r="C35" i="27"/>
  <c r="K34" i="27"/>
  <c r="J34" i="27"/>
  <c r="I34" i="27"/>
  <c r="K33" i="27"/>
  <c r="J33" i="27"/>
  <c r="I33" i="27"/>
  <c r="K32" i="27"/>
  <c r="J32" i="27"/>
  <c r="I32" i="27"/>
  <c r="K31" i="27"/>
  <c r="J31" i="27"/>
  <c r="I31" i="27"/>
  <c r="J30" i="27"/>
  <c r="I30" i="27"/>
  <c r="K29" i="27"/>
  <c r="J29" i="27"/>
  <c r="I29" i="27"/>
  <c r="J28" i="27"/>
  <c r="I28" i="27"/>
  <c r="J27" i="27"/>
  <c r="I27" i="27"/>
  <c r="J26" i="27"/>
  <c r="I26" i="27"/>
  <c r="J25" i="27"/>
  <c r="I25" i="27"/>
  <c r="K24" i="27"/>
  <c r="J24" i="27"/>
  <c r="I24" i="27"/>
  <c r="J23" i="27"/>
  <c r="I23" i="27"/>
  <c r="K22" i="27"/>
  <c r="J22" i="27"/>
  <c r="I22" i="27"/>
  <c r="K21" i="27"/>
  <c r="J21" i="27"/>
  <c r="I21" i="27"/>
  <c r="K20" i="27"/>
  <c r="J20" i="27"/>
  <c r="I20" i="27"/>
  <c r="K19" i="27"/>
  <c r="J19" i="27"/>
  <c r="I19" i="27"/>
  <c r="K18" i="27"/>
  <c r="J18" i="27"/>
  <c r="I18" i="27"/>
  <c r="J17" i="27"/>
  <c r="I17" i="27"/>
  <c r="J16" i="27"/>
  <c r="I16" i="27"/>
  <c r="J15" i="27"/>
  <c r="I15" i="27"/>
  <c r="J14" i="27"/>
  <c r="I14" i="27"/>
  <c r="J13" i="27"/>
  <c r="I13" i="27"/>
  <c r="K12" i="27"/>
  <c r="J12" i="27"/>
  <c r="I12" i="27"/>
  <c r="J11" i="27"/>
  <c r="I11" i="27"/>
  <c r="K10" i="27"/>
  <c r="J10" i="27"/>
  <c r="I10" i="27"/>
  <c r="G35" i="29"/>
  <c r="F35" i="29"/>
  <c r="D35" i="29"/>
  <c r="C35" i="29"/>
  <c r="K34" i="29"/>
  <c r="J34" i="29"/>
  <c r="I34" i="29"/>
  <c r="K33" i="29"/>
  <c r="J33" i="29"/>
  <c r="I33" i="29"/>
  <c r="K32" i="29"/>
  <c r="J32" i="29"/>
  <c r="I32" i="29"/>
  <c r="K31" i="29"/>
  <c r="J31" i="29"/>
  <c r="I31" i="29"/>
  <c r="K30" i="29"/>
  <c r="J30" i="29"/>
  <c r="I30" i="29"/>
  <c r="K29" i="29"/>
  <c r="J29" i="29"/>
  <c r="I29" i="29"/>
  <c r="K28" i="29"/>
  <c r="J28" i="29"/>
  <c r="I28" i="29"/>
  <c r="K27" i="29"/>
  <c r="J27" i="29"/>
  <c r="I27" i="29"/>
  <c r="J26" i="29"/>
  <c r="I26" i="29"/>
  <c r="J25" i="29"/>
  <c r="I25" i="29"/>
  <c r="J24" i="29"/>
  <c r="I24" i="29"/>
  <c r="J23" i="29"/>
  <c r="I23" i="29"/>
  <c r="K22" i="29"/>
  <c r="J22" i="29"/>
  <c r="I22" i="29"/>
  <c r="K21" i="29"/>
  <c r="J21" i="29"/>
  <c r="I21" i="29"/>
  <c r="K20" i="29"/>
  <c r="J20" i="29"/>
  <c r="I20" i="29"/>
  <c r="K19" i="29"/>
  <c r="J19" i="29"/>
  <c r="I19" i="29"/>
  <c r="K18" i="29"/>
  <c r="J18" i="29"/>
  <c r="I18" i="29"/>
  <c r="K17" i="29"/>
  <c r="J17" i="29"/>
  <c r="I17" i="29"/>
  <c r="J16" i="29"/>
  <c r="I16" i="29"/>
  <c r="J15" i="29"/>
  <c r="I15" i="29"/>
  <c r="J14" i="29"/>
  <c r="I14" i="29"/>
  <c r="J13" i="29"/>
  <c r="I13" i="29"/>
  <c r="J12" i="29"/>
  <c r="I12" i="29"/>
  <c r="J11" i="29"/>
  <c r="I11" i="29"/>
  <c r="K10" i="29"/>
  <c r="J10" i="29"/>
  <c r="I10" i="29"/>
  <c r="G35" i="24"/>
  <c r="F35" i="24"/>
  <c r="G35" i="1" s="1"/>
  <c r="D35" i="24"/>
  <c r="E35" i="1" s="1"/>
  <c r="C35" i="24"/>
  <c r="D35" i="1" s="1"/>
  <c r="J34" i="24"/>
  <c r="I34" i="24"/>
  <c r="J33" i="24"/>
  <c r="I33" i="24"/>
  <c r="J32" i="24"/>
  <c r="I32" i="24"/>
  <c r="J31" i="24"/>
  <c r="I31" i="24"/>
  <c r="J30" i="24"/>
  <c r="I30" i="24"/>
  <c r="J29" i="24"/>
  <c r="I29" i="24"/>
  <c r="J28" i="24"/>
  <c r="I28" i="24"/>
  <c r="J27" i="24"/>
  <c r="I27" i="24"/>
  <c r="J26" i="24"/>
  <c r="I26" i="24"/>
  <c r="J25" i="24"/>
  <c r="I25" i="24"/>
  <c r="J24" i="24"/>
  <c r="I24" i="24"/>
  <c r="J23" i="24"/>
  <c r="I23" i="24"/>
  <c r="J22" i="24"/>
  <c r="I22" i="24"/>
  <c r="J21" i="24"/>
  <c r="I21" i="24"/>
  <c r="J20" i="24"/>
  <c r="I20" i="24"/>
  <c r="J19" i="24"/>
  <c r="I19" i="24"/>
  <c r="J18" i="24"/>
  <c r="I18" i="24"/>
  <c r="J17" i="24"/>
  <c r="I17" i="24"/>
  <c r="J16" i="24"/>
  <c r="I16" i="24"/>
  <c r="J15" i="24"/>
  <c r="I15" i="24"/>
  <c r="J14" i="24"/>
  <c r="I14" i="24"/>
  <c r="J13" i="24"/>
  <c r="I13" i="24"/>
  <c r="J12" i="24"/>
  <c r="I12" i="24"/>
  <c r="J11" i="24"/>
  <c r="I11" i="24"/>
  <c r="J10" i="24"/>
  <c r="I10" i="24"/>
  <c r="J35" i="23"/>
  <c r="G35" i="23"/>
  <c r="F35" i="23"/>
  <c r="D35" i="23"/>
  <c r="E34" i="1" s="1"/>
  <c r="C35" i="23"/>
  <c r="I35" i="23" s="1"/>
  <c r="J34" i="23"/>
  <c r="I34" i="23"/>
  <c r="K34" i="23"/>
  <c r="J33" i="23"/>
  <c r="I33" i="23"/>
  <c r="K33" i="23"/>
  <c r="J32" i="23"/>
  <c r="I32" i="23"/>
  <c r="J31" i="23"/>
  <c r="I31" i="23"/>
  <c r="K31" i="23"/>
  <c r="J30" i="23"/>
  <c r="I30" i="23"/>
  <c r="K30" i="23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K22" i="23"/>
  <c r="J21" i="23"/>
  <c r="I21" i="23"/>
  <c r="K21" i="23"/>
  <c r="J20" i="23"/>
  <c r="I20" i="23"/>
  <c r="K20" i="23"/>
  <c r="J19" i="23"/>
  <c r="I19" i="23"/>
  <c r="J18" i="23"/>
  <c r="I18" i="23"/>
  <c r="K18" i="23"/>
  <c r="J17" i="23"/>
  <c r="I17" i="23"/>
  <c r="J16" i="23"/>
  <c r="I16" i="23"/>
  <c r="J15" i="23"/>
  <c r="I15" i="23"/>
  <c r="J14" i="23"/>
  <c r="I14" i="23"/>
  <c r="K14" i="23"/>
  <c r="J13" i="23"/>
  <c r="I13" i="23"/>
  <c r="J12" i="23"/>
  <c r="I12" i="23"/>
  <c r="J11" i="23"/>
  <c r="I11" i="23"/>
  <c r="J10" i="23"/>
  <c r="I10" i="23"/>
  <c r="G35" i="22"/>
  <c r="F35" i="22"/>
  <c r="D35" i="22"/>
  <c r="J35" i="22" s="1"/>
  <c r="C35" i="22"/>
  <c r="D33" i="1" s="1"/>
  <c r="K34" i="22"/>
  <c r="J34" i="22"/>
  <c r="I34" i="22"/>
  <c r="J33" i="22"/>
  <c r="I33" i="22"/>
  <c r="J32" i="22"/>
  <c r="I32" i="22"/>
  <c r="K31" i="22"/>
  <c r="J31" i="22"/>
  <c r="I31" i="22"/>
  <c r="J30" i="22"/>
  <c r="I30" i="22"/>
  <c r="J29" i="22"/>
  <c r="I29" i="22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I22" i="22"/>
  <c r="J21" i="22"/>
  <c r="I21" i="22"/>
  <c r="J20" i="22"/>
  <c r="I20" i="22"/>
  <c r="K19" i="22"/>
  <c r="J19" i="22"/>
  <c r="I19" i="22"/>
  <c r="J18" i="22"/>
  <c r="I18" i="22"/>
  <c r="J17" i="22"/>
  <c r="I17" i="22"/>
  <c r="K16" i="22"/>
  <c r="J16" i="22"/>
  <c r="I16" i="22"/>
  <c r="J15" i="22"/>
  <c r="I15" i="22"/>
  <c r="J14" i="22"/>
  <c r="I14" i="22"/>
  <c r="J13" i="22"/>
  <c r="I13" i="22"/>
  <c r="J12" i="22"/>
  <c r="I12" i="22"/>
  <c r="J11" i="22"/>
  <c r="I11" i="22"/>
  <c r="J10" i="22"/>
  <c r="I10" i="22"/>
  <c r="G35" i="21"/>
  <c r="F35" i="21"/>
  <c r="D35" i="21"/>
  <c r="C35" i="21"/>
  <c r="J34" i="21"/>
  <c r="I34" i="21"/>
  <c r="K33" i="21"/>
  <c r="J33" i="21"/>
  <c r="I33" i="21"/>
  <c r="K32" i="21"/>
  <c r="J32" i="21"/>
  <c r="I32" i="21"/>
  <c r="K31" i="21"/>
  <c r="J31" i="21"/>
  <c r="I31" i="21"/>
  <c r="K30" i="21"/>
  <c r="J30" i="21"/>
  <c r="I30" i="21"/>
  <c r="J29" i="21"/>
  <c r="I29" i="21"/>
  <c r="J28" i="21"/>
  <c r="I28" i="21"/>
  <c r="J27" i="21"/>
  <c r="I27" i="21"/>
  <c r="J26" i="21"/>
  <c r="I26" i="21"/>
  <c r="J25" i="21"/>
  <c r="I25" i="21"/>
  <c r="J24" i="21"/>
  <c r="I24" i="21"/>
  <c r="J23" i="21"/>
  <c r="I23" i="21"/>
  <c r="K22" i="21"/>
  <c r="J22" i="21"/>
  <c r="I22" i="21"/>
  <c r="K21" i="21"/>
  <c r="J21" i="21"/>
  <c r="I21" i="21"/>
  <c r="K20" i="21"/>
  <c r="J20" i="21"/>
  <c r="I20" i="21"/>
  <c r="K19" i="21"/>
  <c r="J19" i="21"/>
  <c r="I19" i="21"/>
  <c r="K18" i="21"/>
  <c r="J18" i="21"/>
  <c r="I18" i="21"/>
  <c r="K17" i="21"/>
  <c r="J17" i="21"/>
  <c r="I17" i="21"/>
  <c r="J16" i="21"/>
  <c r="I16" i="21"/>
  <c r="J15" i="21"/>
  <c r="I15" i="21"/>
  <c r="J14" i="21"/>
  <c r="I14" i="21"/>
  <c r="J13" i="21"/>
  <c r="I13" i="21"/>
  <c r="J12" i="21"/>
  <c r="I12" i="21"/>
  <c r="J11" i="21"/>
  <c r="I11" i="21"/>
  <c r="J10" i="21"/>
  <c r="I10" i="21"/>
  <c r="G35" i="20"/>
  <c r="F35" i="20"/>
  <c r="D35" i="20"/>
  <c r="E29" i="1" s="1"/>
  <c r="C35" i="20"/>
  <c r="I35" i="20" s="1"/>
  <c r="J34" i="20"/>
  <c r="I34" i="20"/>
  <c r="K34" i="20"/>
  <c r="J33" i="20"/>
  <c r="I33" i="20"/>
  <c r="K33" i="20"/>
  <c r="J32" i="20"/>
  <c r="I32" i="20"/>
  <c r="K32" i="20"/>
  <c r="J31" i="20"/>
  <c r="I31" i="20"/>
  <c r="K31" i="20"/>
  <c r="J30" i="20"/>
  <c r="I30" i="20"/>
  <c r="K30" i="20"/>
  <c r="J29" i="20"/>
  <c r="I29" i="20"/>
  <c r="K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K22" i="20"/>
  <c r="J21" i="20"/>
  <c r="I21" i="20"/>
  <c r="K21" i="20"/>
  <c r="J20" i="20"/>
  <c r="I20" i="20"/>
  <c r="K20" i="20"/>
  <c r="J19" i="20"/>
  <c r="I19" i="20"/>
  <c r="K19" i="20"/>
  <c r="J18" i="20"/>
  <c r="I18" i="20"/>
  <c r="K18" i="20"/>
  <c r="J17" i="20"/>
  <c r="I17" i="20"/>
  <c r="J16" i="20"/>
  <c r="I16" i="20"/>
  <c r="J15" i="20"/>
  <c r="I15" i="20"/>
  <c r="J14" i="20"/>
  <c r="I14" i="20"/>
  <c r="J13" i="20"/>
  <c r="I13" i="20"/>
  <c r="J12" i="20"/>
  <c r="I12" i="20"/>
  <c r="J11" i="20"/>
  <c r="I11" i="20"/>
  <c r="J10" i="20"/>
  <c r="I10" i="20"/>
  <c r="K10" i="20"/>
  <c r="G35" i="19"/>
  <c r="F35" i="19"/>
  <c r="D35" i="19"/>
  <c r="C35" i="19"/>
  <c r="D28" i="1" s="1"/>
  <c r="K34" i="19"/>
  <c r="J34" i="19"/>
  <c r="I34" i="19"/>
  <c r="K33" i="19"/>
  <c r="J33" i="19"/>
  <c r="I33" i="19"/>
  <c r="K32" i="19"/>
  <c r="J32" i="19"/>
  <c r="I32" i="19"/>
  <c r="K31" i="19"/>
  <c r="J31" i="19"/>
  <c r="I31" i="19"/>
  <c r="K30" i="19"/>
  <c r="J30" i="19"/>
  <c r="I30" i="19"/>
  <c r="J29" i="19"/>
  <c r="I29" i="19"/>
  <c r="J28" i="19"/>
  <c r="I28" i="19"/>
  <c r="J27" i="19"/>
  <c r="I27" i="19"/>
  <c r="K26" i="19"/>
  <c r="J26" i="19"/>
  <c r="I26" i="19"/>
  <c r="J25" i="19"/>
  <c r="I25" i="19"/>
  <c r="J24" i="19"/>
  <c r="I24" i="19"/>
  <c r="J23" i="19"/>
  <c r="I23" i="19"/>
  <c r="K22" i="19"/>
  <c r="J22" i="19"/>
  <c r="I22" i="19"/>
  <c r="K21" i="19"/>
  <c r="J21" i="19"/>
  <c r="I21" i="19"/>
  <c r="K20" i="19"/>
  <c r="J20" i="19"/>
  <c r="I20" i="19"/>
  <c r="J19" i="19"/>
  <c r="I19" i="19"/>
  <c r="K18" i="19"/>
  <c r="J18" i="19"/>
  <c r="I18" i="19"/>
  <c r="J17" i="19"/>
  <c r="I17" i="19"/>
  <c r="J16" i="19"/>
  <c r="I16" i="19"/>
  <c r="J15" i="19"/>
  <c r="I15" i="19"/>
  <c r="J14" i="19"/>
  <c r="I14" i="19"/>
  <c r="K13" i="19"/>
  <c r="J13" i="19"/>
  <c r="I13" i="19"/>
  <c r="J12" i="19"/>
  <c r="I12" i="19"/>
  <c r="J11" i="19"/>
  <c r="I11" i="19"/>
  <c r="K10" i="19"/>
  <c r="J10" i="19"/>
  <c r="I10" i="19"/>
  <c r="G35" i="18"/>
  <c r="F35" i="18"/>
  <c r="G27" i="1" s="1"/>
  <c r="D35" i="18"/>
  <c r="E27" i="1" s="1"/>
  <c r="C35" i="18"/>
  <c r="I35" i="18" s="1"/>
  <c r="J34" i="18"/>
  <c r="I34" i="18"/>
  <c r="J33" i="18"/>
  <c r="I33" i="18"/>
  <c r="J32" i="18"/>
  <c r="I32" i="18"/>
  <c r="J31" i="18"/>
  <c r="I31" i="18"/>
  <c r="J30" i="18"/>
  <c r="I30" i="18"/>
  <c r="K29" i="18"/>
  <c r="J29" i="18"/>
  <c r="I29" i="18"/>
  <c r="J28" i="18"/>
  <c r="I28" i="18"/>
  <c r="J27" i="18"/>
  <c r="I27" i="18"/>
  <c r="J26" i="18"/>
  <c r="I26" i="18"/>
  <c r="J25" i="18"/>
  <c r="I25" i="18"/>
  <c r="J24" i="18"/>
  <c r="I24" i="18"/>
  <c r="J23" i="18"/>
  <c r="I23" i="18"/>
  <c r="J22" i="18"/>
  <c r="I22" i="18"/>
  <c r="J21" i="18"/>
  <c r="I21" i="18"/>
  <c r="J20" i="18"/>
  <c r="I20" i="18"/>
  <c r="J19" i="18"/>
  <c r="I19" i="18"/>
  <c r="K18" i="18"/>
  <c r="J18" i="18"/>
  <c r="I18" i="18"/>
  <c r="J17" i="18"/>
  <c r="I17" i="18"/>
  <c r="J16" i="18"/>
  <c r="I16" i="18"/>
  <c r="J15" i="18"/>
  <c r="I15" i="18"/>
  <c r="J14" i="18"/>
  <c r="I14" i="18"/>
  <c r="J13" i="18"/>
  <c r="I13" i="18"/>
  <c r="J12" i="18"/>
  <c r="I12" i="18"/>
  <c r="J11" i="18"/>
  <c r="I11" i="18"/>
  <c r="K10" i="18"/>
  <c r="J10" i="18"/>
  <c r="I10" i="18"/>
  <c r="G35" i="17"/>
  <c r="F35" i="17"/>
  <c r="D35" i="17"/>
  <c r="C35" i="17"/>
  <c r="J34" i="17"/>
  <c r="I34" i="17"/>
  <c r="J33" i="17"/>
  <c r="I33" i="17"/>
  <c r="K32" i="17"/>
  <c r="J32" i="17"/>
  <c r="I32" i="17"/>
  <c r="K31" i="17"/>
  <c r="J31" i="17"/>
  <c r="I31" i="17"/>
  <c r="K30" i="17"/>
  <c r="J30" i="17"/>
  <c r="I30" i="17"/>
  <c r="K29" i="17"/>
  <c r="J29" i="17"/>
  <c r="I29" i="17"/>
  <c r="K28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K19" i="17"/>
  <c r="J19" i="17"/>
  <c r="I19" i="17"/>
  <c r="K18" i="17"/>
  <c r="J18" i="17"/>
  <c r="I18" i="17"/>
  <c r="K17" i="17"/>
  <c r="J17" i="17"/>
  <c r="I17" i="17"/>
  <c r="J16" i="17"/>
  <c r="I16" i="17"/>
  <c r="J15" i="17"/>
  <c r="I15" i="17"/>
  <c r="J14" i="17"/>
  <c r="I14" i="17"/>
  <c r="J13" i="17"/>
  <c r="I13" i="17"/>
  <c r="J12" i="17"/>
  <c r="I12" i="17"/>
  <c r="J11" i="17"/>
  <c r="I11" i="17"/>
  <c r="J10" i="17"/>
  <c r="I10" i="17"/>
  <c r="J35" i="15"/>
  <c r="G35" i="15"/>
  <c r="F35" i="15"/>
  <c r="G25" i="1" s="1"/>
  <c r="D35" i="15"/>
  <c r="C35" i="15"/>
  <c r="J34" i="15"/>
  <c r="I34" i="15"/>
  <c r="J33" i="15"/>
  <c r="I33" i="15"/>
  <c r="J32" i="15"/>
  <c r="I32" i="15"/>
  <c r="K31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K19" i="15"/>
  <c r="J19" i="15"/>
  <c r="I19" i="15"/>
  <c r="J18" i="15"/>
  <c r="I18" i="15"/>
  <c r="J17" i="15"/>
  <c r="I17" i="15"/>
  <c r="J16" i="15"/>
  <c r="I16" i="15"/>
  <c r="J15" i="15"/>
  <c r="I15" i="15"/>
  <c r="J14" i="15"/>
  <c r="I14" i="15"/>
  <c r="J13" i="15"/>
  <c r="I13" i="15"/>
  <c r="J12" i="15"/>
  <c r="I12" i="15"/>
  <c r="J11" i="15"/>
  <c r="I11" i="15"/>
  <c r="K10" i="15"/>
  <c r="J10" i="15"/>
  <c r="I10" i="15"/>
  <c r="G35" i="14"/>
  <c r="F35" i="14"/>
  <c r="D35" i="14"/>
  <c r="E23" i="1" s="1"/>
  <c r="K23" i="1" s="1"/>
  <c r="C35" i="14"/>
  <c r="K34" i="14"/>
  <c r="J34" i="14"/>
  <c r="I34" i="14"/>
  <c r="K33" i="14"/>
  <c r="J33" i="14"/>
  <c r="I33" i="14"/>
  <c r="K32" i="14"/>
  <c r="J32" i="14"/>
  <c r="I32" i="14"/>
  <c r="K31" i="14"/>
  <c r="J31" i="14"/>
  <c r="I31" i="14"/>
  <c r="K30" i="14"/>
  <c r="J30" i="14"/>
  <c r="I30" i="14"/>
  <c r="K29" i="14"/>
  <c r="J29" i="14"/>
  <c r="I29" i="14"/>
  <c r="J28" i="14"/>
  <c r="I28" i="14"/>
  <c r="J27" i="14"/>
  <c r="I27" i="14"/>
  <c r="J26" i="14"/>
  <c r="I26" i="14"/>
  <c r="J25" i="14"/>
  <c r="I25" i="14"/>
  <c r="J24" i="14"/>
  <c r="I24" i="14"/>
  <c r="J23" i="14"/>
  <c r="I23" i="14"/>
  <c r="K22" i="14"/>
  <c r="J22" i="14"/>
  <c r="I22" i="14"/>
  <c r="K21" i="14"/>
  <c r="J21" i="14"/>
  <c r="I21" i="14"/>
  <c r="K20" i="14"/>
  <c r="J20" i="14"/>
  <c r="I20" i="14"/>
  <c r="K19" i="14"/>
  <c r="J19" i="14"/>
  <c r="I19" i="14"/>
  <c r="K18" i="14"/>
  <c r="J18" i="14"/>
  <c r="I18" i="14"/>
  <c r="J17" i="14"/>
  <c r="I17" i="14"/>
  <c r="K16" i="14"/>
  <c r="J16" i="14"/>
  <c r="I16" i="14"/>
  <c r="J15" i="14"/>
  <c r="I15" i="14"/>
  <c r="J14" i="14"/>
  <c r="I14" i="14"/>
  <c r="J13" i="14"/>
  <c r="I13" i="14"/>
  <c r="J12" i="14"/>
  <c r="I12" i="14"/>
  <c r="J11" i="14"/>
  <c r="I11" i="14"/>
  <c r="K10" i="14"/>
  <c r="J10" i="14"/>
  <c r="I10" i="14"/>
  <c r="G35" i="13"/>
  <c r="H22" i="1" s="1"/>
  <c r="F35" i="13"/>
  <c r="I35" i="13" s="1"/>
  <c r="D35" i="13"/>
  <c r="C35" i="13"/>
  <c r="K34" i="13"/>
  <c r="J34" i="13"/>
  <c r="I34" i="13"/>
  <c r="K33" i="13"/>
  <c r="J33" i="13"/>
  <c r="I33" i="13"/>
  <c r="K32" i="13"/>
  <c r="J32" i="13"/>
  <c r="I32" i="13"/>
  <c r="K31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K22" i="13"/>
  <c r="J22" i="13"/>
  <c r="I22" i="13"/>
  <c r="K21" i="13"/>
  <c r="J21" i="13"/>
  <c r="I21" i="13"/>
  <c r="K20" i="13"/>
  <c r="J20" i="13"/>
  <c r="I20" i="13"/>
  <c r="K19" i="13"/>
  <c r="J19" i="13"/>
  <c r="I19" i="13"/>
  <c r="K18" i="13"/>
  <c r="J18" i="13"/>
  <c r="I18" i="13"/>
  <c r="J17" i="13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K10" i="13"/>
  <c r="J10" i="13"/>
  <c r="I10" i="13"/>
  <c r="J35" i="12"/>
  <c r="G35" i="12"/>
  <c r="F35" i="12"/>
  <c r="I35" i="12" s="1"/>
  <c r="K34" i="12"/>
  <c r="J34" i="12"/>
  <c r="I34" i="12"/>
  <c r="K33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K25" i="12"/>
  <c r="J25" i="12"/>
  <c r="I25" i="12"/>
  <c r="J24" i="12"/>
  <c r="I24" i="12"/>
  <c r="J23" i="12"/>
  <c r="I23" i="12"/>
  <c r="J22" i="12"/>
  <c r="I22" i="12"/>
  <c r="J21" i="12"/>
  <c r="I21" i="12"/>
  <c r="K20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G35" i="11"/>
  <c r="F35" i="11"/>
  <c r="D35" i="11"/>
  <c r="C35" i="11"/>
  <c r="J34" i="11"/>
  <c r="I34" i="11"/>
  <c r="K33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K22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I11" i="11"/>
  <c r="K10" i="11"/>
  <c r="J10" i="11"/>
  <c r="I10" i="11"/>
  <c r="G35" i="10"/>
  <c r="F35" i="10"/>
  <c r="D35" i="10"/>
  <c r="C35" i="10"/>
  <c r="I35" i="10" s="1"/>
  <c r="K34" i="10"/>
  <c r="J34" i="10"/>
  <c r="I34" i="10"/>
  <c r="J33" i="10"/>
  <c r="I33" i="10"/>
  <c r="J32" i="10"/>
  <c r="I32" i="10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K12" i="10"/>
  <c r="J12" i="10"/>
  <c r="I12" i="10"/>
  <c r="J11" i="10"/>
  <c r="I11" i="10"/>
  <c r="J10" i="10"/>
  <c r="I10" i="10"/>
  <c r="G35" i="9"/>
  <c r="F35" i="9"/>
  <c r="D35" i="9"/>
  <c r="C35" i="9"/>
  <c r="J34" i="9"/>
  <c r="I34" i="9"/>
  <c r="K33" i="9"/>
  <c r="J33" i="9"/>
  <c r="I33" i="9"/>
  <c r="K32" i="9"/>
  <c r="J32" i="9"/>
  <c r="I32" i="9"/>
  <c r="K31" i="9"/>
  <c r="J31" i="9"/>
  <c r="I31" i="9"/>
  <c r="K30" i="9"/>
  <c r="J30" i="9"/>
  <c r="I30" i="9"/>
  <c r="K29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K21" i="9"/>
  <c r="J21" i="9"/>
  <c r="I21" i="9"/>
  <c r="K20" i="9"/>
  <c r="J20" i="9"/>
  <c r="I20" i="9"/>
  <c r="K19" i="9"/>
  <c r="J19" i="9"/>
  <c r="I19" i="9"/>
  <c r="J18" i="9"/>
  <c r="I18" i="9"/>
  <c r="K17" i="9"/>
  <c r="J17" i="9"/>
  <c r="I17" i="9"/>
  <c r="J16" i="9"/>
  <c r="I16" i="9"/>
  <c r="J15" i="9"/>
  <c r="I15" i="9"/>
  <c r="J14" i="9"/>
  <c r="I14" i="9"/>
  <c r="J13" i="9"/>
  <c r="I13" i="9"/>
  <c r="J12" i="9"/>
  <c r="I12" i="9"/>
  <c r="J11" i="9"/>
  <c r="I11" i="9"/>
  <c r="J10" i="9"/>
  <c r="I10" i="9"/>
  <c r="G35" i="8"/>
  <c r="J35" i="8" s="1"/>
  <c r="F35" i="8"/>
  <c r="I35" i="8" s="1"/>
  <c r="D35" i="8"/>
  <c r="C35" i="8"/>
  <c r="J34" i="8"/>
  <c r="I34" i="8"/>
  <c r="J33" i="8"/>
  <c r="I33" i="8"/>
  <c r="J32" i="8"/>
  <c r="I32" i="8"/>
  <c r="J31" i="8"/>
  <c r="I31" i="8"/>
  <c r="K30" i="8"/>
  <c r="J30" i="8"/>
  <c r="I30" i="8"/>
  <c r="J29" i="8"/>
  <c r="I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K21" i="8"/>
  <c r="J21" i="8"/>
  <c r="I21" i="8"/>
  <c r="J20" i="8"/>
  <c r="I20" i="8"/>
  <c r="J19" i="8"/>
  <c r="I19" i="8"/>
  <c r="K18" i="8"/>
  <c r="J18" i="8"/>
  <c r="I18" i="8"/>
  <c r="K17" i="8"/>
  <c r="J17" i="8"/>
  <c r="I17" i="8"/>
  <c r="J16" i="8"/>
  <c r="I16" i="8"/>
  <c r="J15" i="8"/>
  <c r="I15" i="8"/>
  <c r="J14" i="8"/>
  <c r="I14" i="8"/>
  <c r="J13" i="8"/>
  <c r="I13" i="8"/>
  <c r="J12" i="8"/>
  <c r="I12" i="8"/>
  <c r="J11" i="8"/>
  <c r="I11" i="8"/>
  <c r="J10" i="8"/>
  <c r="I10" i="8"/>
  <c r="G35" i="7"/>
  <c r="F35" i="7"/>
  <c r="D35" i="7"/>
  <c r="C35" i="7"/>
  <c r="D16" i="1" s="1"/>
  <c r="K34" i="7"/>
  <c r="J34" i="7"/>
  <c r="I34" i="7"/>
  <c r="K33" i="7"/>
  <c r="J33" i="7"/>
  <c r="I33" i="7"/>
  <c r="K32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K11" i="7"/>
  <c r="J11" i="7"/>
  <c r="I11" i="7"/>
  <c r="K10" i="7"/>
  <c r="J10" i="7"/>
  <c r="I10" i="7"/>
  <c r="G35" i="6"/>
  <c r="F35" i="6"/>
  <c r="D35" i="6"/>
  <c r="E15" i="1" s="1"/>
  <c r="C35" i="6"/>
  <c r="I35" i="6" s="1"/>
  <c r="K34" i="6"/>
  <c r="J34" i="6"/>
  <c r="I34" i="6"/>
  <c r="K33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K22" i="6"/>
  <c r="J22" i="6"/>
  <c r="I22" i="6"/>
  <c r="K21" i="6"/>
  <c r="J21" i="6"/>
  <c r="I21" i="6"/>
  <c r="J20" i="6"/>
  <c r="I20" i="6"/>
  <c r="K19" i="6"/>
  <c r="J19" i="6"/>
  <c r="I19" i="6"/>
  <c r="K18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K10" i="6"/>
  <c r="J10" i="6"/>
  <c r="I10" i="6"/>
  <c r="I35" i="5"/>
  <c r="G35" i="5"/>
  <c r="H14" i="1" s="1"/>
  <c r="F35" i="5"/>
  <c r="D35" i="5"/>
  <c r="J35" i="5" s="1"/>
  <c r="C35" i="5"/>
  <c r="J34" i="5"/>
  <c r="I34" i="5"/>
  <c r="J33" i="5"/>
  <c r="I33" i="5"/>
  <c r="J32" i="5"/>
  <c r="I32" i="5"/>
  <c r="J31" i="5"/>
  <c r="I31" i="5"/>
  <c r="J30" i="5"/>
  <c r="I30" i="5"/>
  <c r="K29" i="5"/>
  <c r="J29" i="5"/>
  <c r="I29" i="5"/>
  <c r="J28" i="5"/>
  <c r="I28" i="5"/>
  <c r="J27" i="5"/>
  <c r="I27" i="5"/>
  <c r="J26" i="5"/>
  <c r="I26" i="5"/>
  <c r="J25" i="5"/>
  <c r="I25" i="5"/>
  <c r="K24" i="5"/>
  <c r="J24" i="5"/>
  <c r="I24" i="5"/>
  <c r="J23" i="5"/>
  <c r="I23" i="5"/>
  <c r="K22" i="5"/>
  <c r="J22" i="5"/>
  <c r="I22" i="5"/>
  <c r="J21" i="5"/>
  <c r="I21" i="5"/>
  <c r="J20" i="5"/>
  <c r="I20" i="5"/>
  <c r="J19" i="5"/>
  <c r="I19" i="5"/>
  <c r="J18" i="5"/>
  <c r="I18" i="5"/>
  <c r="K17" i="5"/>
  <c r="J17" i="5"/>
  <c r="I17" i="5"/>
  <c r="J16" i="5"/>
  <c r="I16" i="5"/>
  <c r="K15" i="5"/>
  <c r="J15" i="5"/>
  <c r="I15" i="5"/>
  <c r="J14" i="5"/>
  <c r="I14" i="5"/>
  <c r="J13" i="5"/>
  <c r="I13" i="5"/>
  <c r="K12" i="5"/>
  <c r="J12" i="5"/>
  <c r="I12" i="5"/>
  <c r="J11" i="5"/>
  <c r="I11" i="5"/>
  <c r="K10" i="5"/>
  <c r="J10" i="5"/>
  <c r="I10" i="5"/>
  <c r="G35" i="4"/>
  <c r="H13" i="1" s="1"/>
  <c r="F35" i="4"/>
  <c r="I35" i="4" s="1"/>
  <c r="D35" i="4"/>
  <c r="C35" i="4"/>
  <c r="J34" i="4"/>
  <c r="I34" i="4"/>
  <c r="J33" i="4"/>
  <c r="I33" i="4"/>
  <c r="J32" i="4"/>
  <c r="I32" i="4"/>
  <c r="J31" i="4"/>
  <c r="I31" i="4"/>
  <c r="K30" i="4"/>
  <c r="J30" i="4"/>
  <c r="I30" i="4"/>
  <c r="J29" i="4"/>
  <c r="I29" i="4"/>
  <c r="J28" i="4"/>
  <c r="I28" i="4"/>
  <c r="J27" i="4"/>
  <c r="I27" i="4"/>
  <c r="K26" i="4"/>
  <c r="J26" i="4"/>
  <c r="I26" i="4"/>
  <c r="J25" i="4"/>
  <c r="I25" i="4"/>
  <c r="J24" i="4"/>
  <c r="I24" i="4"/>
  <c r="J23" i="4"/>
  <c r="I23" i="4"/>
  <c r="J22" i="4"/>
  <c r="I22" i="4"/>
  <c r="K21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G35" i="3"/>
  <c r="F35" i="3"/>
  <c r="D35" i="3"/>
  <c r="C35" i="3"/>
  <c r="J34" i="3"/>
  <c r="I34" i="3"/>
  <c r="K33" i="3"/>
  <c r="J33" i="3"/>
  <c r="I33" i="3"/>
  <c r="J32" i="3"/>
  <c r="I32" i="3"/>
  <c r="J31" i="3"/>
  <c r="I31" i="3"/>
  <c r="J30" i="3"/>
  <c r="I30" i="3"/>
  <c r="K29" i="3"/>
  <c r="J29" i="3"/>
  <c r="I29" i="3"/>
  <c r="J28" i="3"/>
  <c r="I28" i="3"/>
  <c r="J27" i="3"/>
  <c r="I27" i="3"/>
  <c r="J26" i="3"/>
  <c r="I26" i="3"/>
  <c r="J25" i="3"/>
  <c r="I25" i="3"/>
  <c r="J24" i="3"/>
  <c r="I24" i="3"/>
  <c r="K23" i="3"/>
  <c r="J23" i="3"/>
  <c r="I23" i="3"/>
  <c r="J22" i="3"/>
  <c r="I22" i="3"/>
  <c r="J21" i="3"/>
  <c r="I21" i="3"/>
  <c r="J20" i="3"/>
  <c r="I20" i="3"/>
  <c r="J19" i="3"/>
  <c r="I19" i="3"/>
  <c r="J18" i="3"/>
  <c r="I18" i="3"/>
  <c r="K17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H35" i="2"/>
  <c r="G35" i="2"/>
  <c r="J35" i="2" s="1"/>
  <c r="F35" i="2"/>
  <c r="D35" i="2"/>
  <c r="C35" i="2"/>
  <c r="K34" i="2"/>
  <c r="J34" i="2"/>
  <c r="I34" i="2"/>
  <c r="J33" i="2"/>
  <c r="I33" i="2"/>
  <c r="J32" i="2"/>
  <c r="I32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J23" i="2"/>
  <c r="I23" i="2"/>
  <c r="K22" i="2"/>
  <c r="J22" i="2"/>
  <c r="I22" i="2"/>
  <c r="J21" i="2"/>
  <c r="I21" i="2"/>
  <c r="K20" i="2"/>
  <c r="J20" i="2"/>
  <c r="I20" i="2"/>
  <c r="K19" i="2"/>
  <c r="J19" i="2"/>
  <c r="I19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J10" i="2"/>
  <c r="M39" i="1"/>
  <c r="H39" i="1"/>
  <c r="K39" i="1" s="1"/>
  <c r="G39" i="1"/>
  <c r="I39" i="1" s="1"/>
  <c r="F39" i="1"/>
  <c r="E39" i="1"/>
  <c r="D39" i="1"/>
  <c r="M38" i="1"/>
  <c r="K37" i="1"/>
  <c r="J37" i="1"/>
  <c r="I37" i="1"/>
  <c r="L37" i="1" s="1"/>
  <c r="F37" i="1"/>
  <c r="K36" i="1"/>
  <c r="J36" i="1"/>
  <c r="I36" i="1"/>
  <c r="F36" i="1"/>
  <c r="L36" i="1" s="1"/>
  <c r="M35" i="1"/>
  <c r="H35" i="1"/>
  <c r="M34" i="1"/>
  <c r="H34" i="1"/>
  <c r="G34" i="1"/>
  <c r="I34" i="1" s="1"/>
  <c r="D34" i="1"/>
  <c r="M33" i="1"/>
  <c r="H33" i="1"/>
  <c r="E33" i="1"/>
  <c r="M31" i="1"/>
  <c r="M32" i="1" s="1"/>
  <c r="K30" i="1"/>
  <c r="J30" i="1"/>
  <c r="I30" i="1"/>
  <c r="L30" i="1" s="1"/>
  <c r="F30" i="1"/>
  <c r="M29" i="1"/>
  <c r="K29" i="1"/>
  <c r="H29" i="1"/>
  <c r="G29" i="1"/>
  <c r="D29" i="1"/>
  <c r="M28" i="1"/>
  <c r="G28" i="1"/>
  <c r="F28" i="1"/>
  <c r="E28" i="1"/>
  <c r="M27" i="1"/>
  <c r="K27" i="1"/>
  <c r="H27" i="1"/>
  <c r="D27" i="1"/>
  <c r="M26" i="1"/>
  <c r="H26" i="1"/>
  <c r="G26" i="1"/>
  <c r="I26" i="1" s="1"/>
  <c r="E26" i="1"/>
  <c r="K26" i="1" s="1"/>
  <c r="D26" i="1"/>
  <c r="J26" i="1" s="1"/>
  <c r="M25" i="1"/>
  <c r="H25" i="1"/>
  <c r="H24" i="1" s="1"/>
  <c r="E25" i="1"/>
  <c r="D25" i="1"/>
  <c r="F25" i="1" s="1"/>
  <c r="M23" i="1"/>
  <c r="H23" i="1"/>
  <c r="G23" i="1"/>
  <c r="I23" i="1" s="1"/>
  <c r="D23" i="1"/>
  <c r="M22" i="1"/>
  <c r="E22" i="1"/>
  <c r="D22" i="1"/>
  <c r="M21" i="1"/>
  <c r="H21" i="1"/>
  <c r="E21" i="1"/>
  <c r="D21" i="1"/>
  <c r="F21" i="1" s="1"/>
  <c r="M20" i="1"/>
  <c r="H20" i="1"/>
  <c r="G20" i="1"/>
  <c r="E20" i="1"/>
  <c r="D20" i="1"/>
  <c r="M19" i="1"/>
  <c r="M18" i="1"/>
  <c r="M17" i="1"/>
  <c r="H17" i="1"/>
  <c r="E17" i="1"/>
  <c r="D17" i="1"/>
  <c r="F17" i="1" s="1"/>
  <c r="M16" i="1"/>
  <c r="H16" i="1"/>
  <c r="E16" i="1"/>
  <c r="M15" i="1"/>
  <c r="G15" i="1"/>
  <c r="D15" i="1"/>
  <c r="F15" i="1" s="1"/>
  <c r="M14" i="1"/>
  <c r="G14" i="1"/>
  <c r="E14" i="1"/>
  <c r="D14" i="1"/>
  <c r="J14" i="1" s="1"/>
  <c r="M13" i="1"/>
  <c r="E13" i="1"/>
  <c r="D13" i="1"/>
  <c r="F13" i="1" s="1"/>
  <c r="M12" i="1"/>
  <c r="M11" i="1"/>
  <c r="M10" i="1"/>
  <c r="A4" i="28"/>
  <c r="H35" i="27" l="1"/>
  <c r="J39" i="1"/>
  <c r="K28" i="27"/>
  <c r="K17" i="27"/>
  <c r="I35" i="27"/>
  <c r="E35" i="27"/>
  <c r="J35" i="27"/>
  <c r="H35" i="29"/>
  <c r="I35" i="29"/>
  <c r="K15" i="29"/>
  <c r="J35" i="29"/>
  <c r="K16" i="29"/>
  <c r="E35" i="29"/>
  <c r="K12" i="24"/>
  <c r="K24" i="24"/>
  <c r="H35" i="24"/>
  <c r="K35" i="24" s="1"/>
  <c r="K16" i="24"/>
  <c r="K28" i="24"/>
  <c r="I35" i="24"/>
  <c r="K29" i="24"/>
  <c r="K14" i="24"/>
  <c r="K26" i="24"/>
  <c r="J35" i="24"/>
  <c r="E35" i="24"/>
  <c r="K13" i="24"/>
  <c r="K25" i="24"/>
  <c r="H35" i="23"/>
  <c r="J34" i="1"/>
  <c r="K34" i="1"/>
  <c r="F34" i="1"/>
  <c r="E35" i="23"/>
  <c r="H35" i="22"/>
  <c r="K21" i="22"/>
  <c r="E35" i="22"/>
  <c r="K28" i="22"/>
  <c r="K15" i="22"/>
  <c r="K27" i="22"/>
  <c r="H35" i="21"/>
  <c r="E35" i="21"/>
  <c r="J35" i="21"/>
  <c r="K26" i="21"/>
  <c r="K29" i="21"/>
  <c r="J28" i="1"/>
  <c r="H35" i="19"/>
  <c r="K15" i="19"/>
  <c r="K16" i="19"/>
  <c r="I35" i="19"/>
  <c r="K12" i="19"/>
  <c r="E35" i="19"/>
  <c r="H35" i="18"/>
  <c r="K15" i="18"/>
  <c r="K27" i="18"/>
  <c r="K17" i="18"/>
  <c r="E35" i="18"/>
  <c r="H35" i="17"/>
  <c r="K35" i="17" s="1"/>
  <c r="I35" i="17"/>
  <c r="K15" i="17"/>
  <c r="K27" i="17"/>
  <c r="J35" i="17"/>
  <c r="E35" i="17"/>
  <c r="K24" i="17"/>
  <c r="E24" i="1"/>
  <c r="K24" i="1"/>
  <c r="K16" i="17"/>
  <c r="H35" i="15"/>
  <c r="I35" i="15"/>
  <c r="K28" i="15"/>
  <c r="D24" i="1"/>
  <c r="F24" i="1" s="1"/>
  <c r="H35" i="14"/>
  <c r="I35" i="14"/>
  <c r="K17" i="14"/>
  <c r="G22" i="1"/>
  <c r="H19" i="1"/>
  <c r="H18" i="1" s="1"/>
  <c r="J35" i="13"/>
  <c r="K12" i="13"/>
  <c r="K24" i="13"/>
  <c r="H35" i="13"/>
  <c r="K15" i="13"/>
  <c r="K16" i="13"/>
  <c r="K28" i="13"/>
  <c r="E35" i="13"/>
  <c r="K21" i="1"/>
  <c r="K22" i="12"/>
  <c r="H35" i="12"/>
  <c r="E35" i="12"/>
  <c r="H35" i="11"/>
  <c r="J20" i="1"/>
  <c r="K27" i="11"/>
  <c r="K31" i="11"/>
  <c r="K20" i="1"/>
  <c r="D19" i="1"/>
  <c r="J35" i="11"/>
  <c r="K14" i="10"/>
  <c r="K26" i="10"/>
  <c r="H35" i="10"/>
  <c r="K16" i="10"/>
  <c r="K28" i="10"/>
  <c r="J35" i="10"/>
  <c r="K11" i="10"/>
  <c r="K23" i="10"/>
  <c r="K15" i="10"/>
  <c r="K27" i="10"/>
  <c r="K10" i="9"/>
  <c r="I35" i="9"/>
  <c r="J35" i="9"/>
  <c r="K13" i="9"/>
  <c r="K25" i="9"/>
  <c r="K18" i="9"/>
  <c r="H35" i="8"/>
  <c r="K28" i="8"/>
  <c r="K29" i="8"/>
  <c r="K16" i="8"/>
  <c r="K31" i="8"/>
  <c r="K17" i="1"/>
  <c r="K20" i="8"/>
  <c r="K32" i="8"/>
  <c r="K33" i="8"/>
  <c r="K13" i="7"/>
  <c r="K25" i="7"/>
  <c r="K26" i="7"/>
  <c r="K16" i="7"/>
  <c r="K28" i="7"/>
  <c r="K17" i="7"/>
  <c r="K29" i="7"/>
  <c r="J35" i="7"/>
  <c r="K16" i="6"/>
  <c r="K28" i="6"/>
  <c r="H35" i="6"/>
  <c r="K14" i="6"/>
  <c r="K26" i="6"/>
  <c r="E35" i="6"/>
  <c r="J35" i="6"/>
  <c r="K25" i="6"/>
  <c r="I14" i="1"/>
  <c r="K30" i="5"/>
  <c r="K34" i="5"/>
  <c r="H35" i="5"/>
  <c r="E35" i="5"/>
  <c r="K35" i="5" s="1"/>
  <c r="K27" i="5"/>
  <c r="J35" i="4"/>
  <c r="H35" i="4"/>
  <c r="K13" i="1"/>
  <c r="K16" i="4"/>
  <c r="K28" i="4"/>
  <c r="G13" i="1"/>
  <c r="I13" i="1" s="1"/>
  <c r="L13" i="1" s="1"/>
  <c r="E35" i="4"/>
  <c r="K15" i="4"/>
  <c r="K27" i="4"/>
  <c r="J35" i="3"/>
  <c r="H35" i="3"/>
  <c r="K16" i="3"/>
  <c r="K28" i="3"/>
  <c r="K18" i="3"/>
  <c r="K30" i="3"/>
  <c r="E35" i="3"/>
  <c r="K14" i="3"/>
  <c r="K26" i="3"/>
  <c r="K25" i="3"/>
  <c r="I35" i="3"/>
  <c r="K13" i="27"/>
  <c r="K25" i="27"/>
  <c r="K35" i="27"/>
  <c r="K23" i="27"/>
  <c r="K11" i="27"/>
  <c r="K13" i="29"/>
  <c r="K25" i="29"/>
  <c r="K23" i="29"/>
  <c r="K11" i="29"/>
  <c r="K35" i="29"/>
  <c r="K19" i="24"/>
  <c r="K31" i="24"/>
  <c r="K23" i="24"/>
  <c r="K11" i="24"/>
  <c r="K19" i="23"/>
  <c r="K23" i="23"/>
  <c r="K11" i="23"/>
  <c r="K24" i="23"/>
  <c r="K12" i="23"/>
  <c r="K28" i="23"/>
  <c r="K32" i="23"/>
  <c r="K16" i="23"/>
  <c r="K35" i="22"/>
  <c r="K23" i="22"/>
  <c r="K11" i="22"/>
  <c r="K13" i="21"/>
  <c r="K25" i="21"/>
  <c r="K35" i="21"/>
  <c r="K23" i="21"/>
  <c r="K11" i="21"/>
  <c r="K26" i="20"/>
  <c r="K23" i="20"/>
  <c r="K27" i="20"/>
  <c r="K14" i="20"/>
  <c r="K11" i="20"/>
  <c r="K35" i="19"/>
  <c r="K11" i="19"/>
  <c r="K23" i="18"/>
  <c r="K35" i="18"/>
  <c r="K11" i="18"/>
  <c r="K23" i="17"/>
  <c r="K11" i="17"/>
  <c r="K11" i="15"/>
  <c r="K23" i="15"/>
  <c r="E35" i="15"/>
  <c r="K35" i="15" s="1"/>
  <c r="K15" i="14"/>
  <c r="K11" i="14"/>
  <c r="K23" i="14"/>
  <c r="E35" i="14"/>
  <c r="K35" i="14" s="1"/>
  <c r="K23" i="13"/>
  <c r="K11" i="13"/>
  <c r="K35" i="12"/>
  <c r="K23" i="12"/>
  <c r="K11" i="12"/>
  <c r="K11" i="11"/>
  <c r="K23" i="11"/>
  <c r="E35" i="11"/>
  <c r="K35" i="11" s="1"/>
  <c r="K13" i="10"/>
  <c r="K25" i="10"/>
  <c r="E35" i="10"/>
  <c r="K35" i="10" s="1"/>
  <c r="K23" i="9"/>
  <c r="K11" i="9"/>
  <c r="K35" i="9"/>
  <c r="K35" i="8"/>
  <c r="K23" i="8"/>
  <c r="K11" i="8"/>
  <c r="H35" i="7"/>
  <c r="K35" i="7" s="1"/>
  <c r="K35" i="6"/>
  <c r="K23" i="6"/>
  <c r="K11" i="6"/>
  <c r="K13" i="5"/>
  <c r="K25" i="5"/>
  <c r="K23" i="5"/>
  <c r="K11" i="5"/>
  <c r="K13" i="4"/>
  <c r="K25" i="4"/>
  <c r="K17" i="4"/>
  <c r="K29" i="4"/>
  <c r="K35" i="4"/>
  <c r="K23" i="4"/>
  <c r="K11" i="4"/>
  <c r="K35" i="3"/>
  <c r="K13" i="3"/>
  <c r="K15" i="3"/>
  <c r="K18" i="2"/>
  <c r="K35" i="2"/>
  <c r="K23" i="2"/>
  <c r="I35" i="2"/>
  <c r="A1" i="3"/>
  <c r="A1" i="8"/>
  <c r="A1" i="11"/>
  <c r="A1" i="2"/>
  <c r="A1" i="7"/>
  <c r="A1" i="14"/>
  <c r="A1" i="18"/>
  <c r="A1" i="27"/>
  <c r="A1" i="4"/>
  <c r="A1" i="6"/>
  <c r="A1" i="10"/>
  <c r="A1" i="13"/>
  <c r="A1" i="17"/>
  <c r="A1" i="20"/>
  <c r="A1" i="22"/>
  <c r="A1" i="23"/>
  <c r="A1" i="24"/>
  <c r="A1" i="1"/>
  <c r="A1" i="5"/>
  <c r="A1" i="9"/>
  <c r="A1" i="12"/>
  <c r="A1" i="15"/>
  <c r="A1" i="19"/>
  <c r="A1" i="21"/>
  <c r="F16" i="1"/>
  <c r="D12" i="1"/>
  <c r="E12" i="1"/>
  <c r="F14" i="1"/>
  <c r="L14" i="1" s="1"/>
  <c r="J15" i="1"/>
  <c r="G21" i="1"/>
  <c r="F27" i="1"/>
  <c r="F29" i="1"/>
  <c r="F33" i="1"/>
  <c r="D32" i="1"/>
  <c r="I35" i="11"/>
  <c r="K35" i="13"/>
  <c r="J35" i="19"/>
  <c r="H28" i="1"/>
  <c r="E35" i="20"/>
  <c r="I25" i="1"/>
  <c r="L25" i="1" s="1"/>
  <c r="J25" i="1"/>
  <c r="G24" i="1"/>
  <c r="I20" i="1"/>
  <c r="K25" i="1"/>
  <c r="J35" i="20"/>
  <c r="I35" i="22"/>
  <c r="G33" i="1"/>
  <c r="K18" i="1"/>
  <c r="I35" i="7"/>
  <c r="G16" i="1"/>
  <c r="K35" i="23"/>
  <c r="H12" i="1"/>
  <c r="D18" i="1"/>
  <c r="I15" i="1"/>
  <c r="L15" i="1" s="1"/>
  <c r="E19" i="1"/>
  <c r="E18" i="1" s="1"/>
  <c r="K22" i="1"/>
  <c r="J23" i="1"/>
  <c r="J27" i="1"/>
  <c r="I27" i="1"/>
  <c r="I29" i="1"/>
  <c r="L29" i="1" s="1"/>
  <c r="J29" i="1"/>
  <c r="E32" i="1"/>
  <c r="E31" i="1" s="1"/>
  <c r="L34" i="1"/>
  <c r="K35" i="1"/>
  <c r="J13" i="1"/>
  <c r="K14" i="1"/>
  <c r="H15" i="1"/>
  <c r="K15" i="1" s="1"/>
  <c r="K16" i="1"/>
  <c r="G17" i="1"/>
  <c r="F20" i="1"/>
  <c r="J22" i="1"/>
  <c r="F22" i="1"/>
  <c r="I22" i="1"/>
  <c r="F23" i="1"/>
  <c r="L23" i="1" s="1"/>
  <c r="F26" i="1"/>
  <c r="L26" i="1" s="1"/>
  <c r="H32" i="1"/>
  <c r="K33" i="1"/>
  <c r="J35" i="1"/>
  <c r="F35" i="1"/>
  <c r="I35" i="1"/>
  <c r="L35" i="1" s="1"/>
  <c r="L39" i="1"/>
  <c r="J35" i="14"/>
  <c r="J35" i="18"/>
  <c r="H35" i="20"/>
  <c r="I35" i="21"/>
  <c r="K13" i="23"/>
  <c r="L27" i="1" l="1"/>
  <c r="F18" i="1"/>
  <c r="K35" i="20"/>
  <c r="I17" i="1"/>
  <c r="L17" i="1" s="1"/>
  <c r="J17" i="1"/>
  <c r="K32" i="1"/>
  <c r="H31" i="1"/>
  <c r="K31" i="1" s="1"/>
  <c r="J33" i="1"/>
  <c r="I33" i="1"/>
  <c r="L33" i="1" s="1"/>
  <c r="G32" i="1"/>
  <c r="L20" i="1"/>
  <c r="K19" i="1"/>
  <c r="L22" i="1"/>
  <c r="K12" i="1"/>
  <c r="H11" i="1"/>
  <c r="D11" i="1"/>
  <c r="F12" i="1"/>
  <c r="G12" i="1"/>
  <c r="J16" i="1"/>
  <c r="I16" i="1"/>
  <c r="L16" i="1" s="1"/>
  <c r="J24" i="1"/>
  <c r="I24" i="1"/>
  <c r="L24" i="1" s="1"/>
  <c r="F19" i="1"/>
  <c r="K28" i="1"/>
  <c r="I28" i="1"/>
  <c r="L28" i="1" s="1"/>
  <c r="D31" i="1"/>
  <c r="F31" i="1" s="1"/>
  <c r="F32" i="1"/>
  <c r="I21" i="1"/>
  <c r="L21" i="1" s="1"/>
  <c r="J21" i="1"/>
  <c r="G19" i="1"/>
  <c r="E11" i="1"/>
  <c r="E10" i="1" s="1"/>
  <c r="E38" i="1" s="1"/>
  <c r="K11" i="1" l="1"/>
  <c r="H10" i="1"/>
  <c r="J12" i="1"/>
  <c r="I12" i="1"/>
  <c r="L12" i="1" s="1"/>
  <c r="I32" i="1"/>
  <c r="L32" i="1" s="1"/>
  <c r="G31" i="1"/>
  <c r="J32" i="1"/>
  <c r="I19" i="1"/>
  <c r="L19" i="1" s="1"/>
  <c r="G18" i="1"/>
  <c r="G11" i="1" s="1"/>
  <c r="J19" i="1"/>
  <c r="F11" i="1"/>
  <c r="D10" i="1"/>
  <c r="J31" i="1" l="1"/>
  <c r="I31" i="1"/>
  <c r="L31" i="1" s="1"/>
  <c r="I18" i="1"/>
  <c r="L18" i="1" s="1"/>
  <c r="J18" i="1"/>
  <c r="K10" i="1"/>
  <c r="H38" i="1"/>
  <c r="K38" i="1" s="1"/>
  <c r="D38" i="1"/>
  <c r="F10" i="1"/>
  <c r="F38" i="1" s="1"/>
  <c r="I11" i="1"/>
  <c r="L11" i="1" s="1"/>
  <c r="G10" i="1"/>
  <c r="J11" i="1"/>
  <c r="G38" i="1" l="1"/>
  <c r="J38" i="1" s="1"/>
  <c r="J10" i="1"/>
  <c r="I10" i="1"/>
  <c r="I38" i="1" l="1"/>
  <c r="L38" i="1" s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  <author>菊地　純恵</author>
  </authors>
  <commentList>
    <comment ref="A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この表は、シート2～24より自動入力される。
ただし、「法定外普通税」、「法定外目的税」、「水利地益税」の税目については、手入力のセルがあるため注意すること。</t>
        </r>
      </text>
    </comment>
    <comment ref="M24" authorId="1" shapeId="0" xr:uid="{00000000-0006-0000-0100-000002000000}">
      <text>
        <r>
          <rPr>
            <sz val="11"/>
            <rFont val="ＭＳ Ｐゴシック"/>
            <family val="3"/>
            <charset val="128"/>
          </rPr>
          <t>手入力した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A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第2表以降「(A)、(B)、(D)、（E）、前年度」欄に
税目別集計表から入力。
※前年度欄以外は、県計欄に数式あり。</t>
        </r>
      </text>
    </comment>
  </commentList>
</comments>
</file>

<file path=xl/sharedStrings.xml><?xml version="1.0" encoding="utf-8"?>
<sst xmlns="http://schemas.openxmlformats.org/spreadsheetml/2006/main" count="1669" uniqueCount="166">
  <si>
    <t>区　　分</t>
    <rPh sb="0" eb="1">
      <t>ク</t>
    </rPh>
    <rPh sb="3" eb="4">
      <t>ブン</t>
    </rPh>
    <phoneticPr fontId="10"/>
  </si>
  <si>
    <t>千円</t>
    <rPh sb="0" eb="2">
      <t>センエン</t>
    </rPh>
    <phoneticPr fontId="2"/>
  </si>
  <si>
    <t>大館市</t>
  </si>
  <si>
    <t>前年度</t>
    <rPh sb="0" eb="3">
      <t>ゼンネンド</t>
    </rPh>
    <phoneticPr fontId="2"/>
  </si>
  <si>
    <t>（イ）軽自動車税種別割</t>
    <rPh sb="3" eb="7">
      <t>ケイジドウシャ</t>
    </rPh>
    <rPh sb="7" eb="8">
      <t>ゼイ</t>
    </rPh>
    <rPh sb="8" eb="10">
      <t>シュベツ</t>
    </rPh>
    <rPh sb="10" eb="11">
      <t>ワリ</t>
    </rPh>
    <phoneticPr fontId="2"/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</si>
  <si>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</si>
  <si>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</si>
  <si>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税　目</t>
    <rPh sb="0" eb="1">
      <t>ゼイ</t>
    </rPh>
    <rPh sb="2" eb="3">
      <t>メ</t>
    </rPh>
    <phoneticPr fontId="2"/>
  </si>
  <si>
    <t>第２０表</t>
    <rPh sb="0" eb="1">
      <t>ダイ</t>
    </rPh>
    <rPh sb="3" eb="4">
      <t>ヒョウ</t>
    </rPh>
    <phoneticPr fontId="2"/>
  </si>
  <si>
    <t>総括（県計）</t>
    <rPh sb="0" eb="2">
      <t>ソウカツ</t>
    </rPh>
    <rPh sb="3" eb="4">
      <t>ケン</t>
    </rPh>
    <rPh sb="4" eb="5">
      <t>ケイ</t>
    </rPh>
    <phoneticPr fontId="2"/>
  </si>
  <si>
    <t>計</t>
    <rPh sb="0" eb="1">
      <t>ケイ</t>
    </rPh>
    <phoneticPr fontId="2"/>
  </si>
  <si>
    <t>２　法定外目的税</t>
    <rPh sb="2" eb="5">
      <t>ホウテイガイ</t>
    </rPh>
    <rPh sb="5" eb="8">
      <t>モクテキゼイ</t>
    </rPh>
    <phoneticPr fontId="2"/>
  </si>
  <si>
    <t>うち退職所得分</t>
    <rPh sb="2" eb="4">
      <t>タイショク</t>
    </rPh>
    <rPh sb="4" eb="7">
      <t>ショトクブン</t>
    </rPh>
    <phoneticPr fontId="2"/>
  </si>
  <si>
    <t>男鹿市</t>
  </si>
  <si>
    <t>１　法定普通税</t>
    <rPh sb="2" eb="4">
      <t>ホウテイ</t>
    </rPh>
    <rPh sb="4" eb="7">
      <t>フツウゼイ</t>
    </rPh>
    <phoneticPr fontId="2"/>
  </si>
  <si>
    <t>第１４表　　交付金</t>
    <rPh sb="0" eb="1">
      <t>ダイ</t>
    </rPh>
    <rPh sb="3" eb="4">
      <t>ヒョウ</t>
    </rPh>
    <phoneticPr fontId="2"/>
  </si>
  <si>
    <t>２　法定外普通税</t>
    <rPh sb="2" eb="5">
      <t>ホウテイガイ</t>
    </rPh>
    <rPh sb="5" eb="8">
      <t>フツウゼイ</t>
    </rPh>
    <phoneticPr fontId="2"/>
  </si>
  <si>
    <t>(E)</t>
  </si>
  <si>
    <t>二　目　的　税</t>
    <rPh sb="0" eb="1">
      <t>ニ</t>
    </rPh>
    <phoneticPr fontId="2"/>
  </si>
  <si>
    <t>第８表　　法人税割</t>
    <rPh sb="0" eb="1">
      <t>ダイ</t>
    </rPh>
    <rPh sb="2" eb="3">
      <t>ヒョウ</t>
    </rPh>
    <phoneticPr fontId="2"/>
  </si>
  <si>
    <t>総括（県計）</t>
    <rPh sb="0" eb="2">
      <t>ソウカツ</t>
    </rPh>
    <rPh sb="3" eb="5">
      <t>ケンケイ</t>
    </rPh>
    <phoneticPr fontId="2"/>
  </si>
  <si>
    <t>１　法定目的税</t>
    <rPh sb="2" eb="4">
      <t>ホウテイ</t>
    </rPh>
    <rPh sb="4" eb="7">
      <t>モクテキゼイ</t>
    </rPh>
    <phoneticPr fontId="2"/>
  </si>
  <si>
    <t>(２) 固定資産税</t>
  </si>
  <si>
    <t>純固定資産税</t>
    <rPh sb="0" eb="1">
      <t>ジュン</t>
    </rPh>
    <rPh sb="1" eb="3">
      <t>コテイ</t>
    </rPh>
    <rPh sb="3" eb="6">
      <t>シサンゼイ</t>
    </rPh>
    <phoneticPr fontId="2"/>
  </si>
  <si>
    <t>市町村名</t>
    <rPh sb="0" eb="3">
      <t>シチョウソン</t>
    </rPh>
    <rPh sb="3" eb="4">
      <t>メイ</t>
    </rPh>
    <phoneticPr fontId="2"/>
  </si>
  <si>
    <t>第１０表</t>
    <rPh sb="0" eb="1">
      <t>ダイ</t>
    </rPh>
    <rPh sb="3" eb="4">
      <t>ヒョウ</t>
    </rPh>
    <phoneticPr fontId="2"/>
  </si>
  <si>
    <t>上小阿仁村</t>
  </si>
  <si>
    <t>年度</t>
    <rPh sb="0" eb="2">
      <t>ネンド</t>
    </rPh>
    <phoneticPr fontId="2"/>
  </si>
  <si>
    <t>由利本荘市</t>
  </si>
  <si>
    <t>第１８表</t>
    <rPh sb="0" eb="1">
      <t>ダイ</t>
    </rPh>
    <rPh sb="3" eb="4">
      <t>ヒョウ</t>
    </rPh>
    <phoneticPr fontId="2"/>
  </si>
  <si>
    <t>(ウ) 法人均等割</t>
  </si>
  <si>
    <t>能代市</t>
  </si>
  <si>
    <t>横手市</t>
  </si>
  <si>
    <t>湯沢市</t>
  </si>
  <si>
    <t>鹿角市</t>
  </si>
  <si>
    <t>第７表　　法人均等割</t>
    <rPh sb="0" eb="1">
      <t>ダイ</t>
    </rPh>
    <rPh sb="2" eb="3">
      <t>ヒョウ</t>
    </rPh>
    <phoneticPr fontId="2"/>
  </si>
  <si>
    <t>潟上市</t>
  </si>
  <si>
    <t>(D)</t>
  </si>
  <si>
    <t>大仙市</t>
  </si>
  <si>
    <t>北秋田市</t>
  </si>
  <si>
    <t>小坂町</t>
  </si>
  <si>
    <t>収　　　　　入　　　　　済　　　　　額</t>
    <rPh sb="0" eb="1">
      <t>オサム</t>
    </rPh>
    <rPh sb="6" eb="7">
      <t>イリ</t>
    </rPh>
    <rPh sb="12" eb="13">
      <t>ズミ</t>
    </rPh>
    <rPh sb="18" eb="19">
      <t>ガク</t>
    </rPh>
    <phoneticPr fontId="2"/>
  </si>
  <si>
    <t>第５表　　所得割</t>
    <rPh sb="0" eb="1">
      <t>ダイ</t>
    </rPh>
    <rPh sb="2" eb="3">
      <t>ヒョウ</t>
    </rPh>
    <phoneticPr fontId="2"/>
  </si>
  <si>
    <t>調　　　　　　　定　　　　　　　済　　　　　　　額</t>
    <rPh sb="0" eb="1">
      <t>チョウ</t>
    </rPh>
    <rPh sb="8" eb="9">
      <t>サダム</t>
    </rPh>
    <rPh sb="16" eb="17">
      <t>ズミ</t>
    </rPh>
    <rPh sb="24" eb="25">
      <t>ガク</t>
    </rPh>
    <phoneticPr fontId="2"/>
  </si>
  <si>
    <t>藤里町</t>
  </si>
  <si>
    <t>第１３表　　償却資産</t>
    <rPh sb="0" eb="1">
      <t>ダイ</t>
    </rPh>
    <rPh sb="3" eb="4">
      <t>ヒョウ</t>
    </rPh>
    <phoneticPr fontId="2"/>
  </si>
  <si>
    <t>五城目町</t>
  </si>
  <si>
    <t>八郎潟町</t>
  </si>
  <si>
    <t>個人均等割</t>
    <rPh sb="0" eb="2">
      <t>コジン</t>
    </rPh>
    <rPh sb="2" eb="5">
      <t>キントウワリ</t>
    </rPh>
    <phoneticPr fontId="2"/>
  </si>
  <si>
    <t>第６表</t>
    <rPh sb="0" eb="1">
      <t>ダイ</t>
    </rPh>
    <rPh sb="2" eb="3">
      <t>ヒョウ</t>
    </rPh>
    <phoneticPr fontId="2"/>
  </si>
  <si>
    <t>第２表　　普通税</t>
    <rPh sb="0" eb="1">
      <t>ダイ</t>
    </rPh>
    <rPh sb="2" eb="3">
      <t>ヒョウ</t>
    </rPh>
    <phoneticPr fontId="2"/>
  </si>
  <si>
    <t>井川町</t>
  </si>
  <si>
    <t>大潟村</t>
  </si>
  <si>
    <t>調　　　　　定　　　　　済　　　　　額</t>
    <rPh sb="0" eb="1">
      <t>チョウ</t>
    </rPh>
    <rPh sb="6" eb="7">
      <t>サダム</t>
    </rPh>
    <rPh sb="12" eb="13">
      <t>ズミ</t>
    </rPh>
    <rPh sb="18" eb="19">
      <t>ガク</t>
    </rPh>
    <phoneticPr fontId="2"/>
  </si>
  <si>
    <t>美郷町</t>
  </si>
  <si>
    <t>区　　　　　分</t>
    <rPh sb="0" eb="1">
      <t>ク</t>
    </rPh>
    <rPh sb="6" eb="7">
      <t>ブン</t>
    </rPh>
    <phoneticPr fontId="2"/>
  </si>
  <si>
    <t>第３表　　市町村民税</t>
    <rPh sb="0" eb="1">
      <t>ダイ</t>
    </rPh>
    <rPh sb="2" eb="3">
      <t>ヒョウ</t>
    </rPh>
    <phoneticPr fontId="2"/>
  </si>
  <si>
    <t>羽後町</t>
  </si>
  <si>
    <t>固定資産税</t>
    <rPh sb="0" eb="2">
      <t>コテイ</t>
    </rPh>
    <rPh sb="2" eb="5">
      <t>シサンゼイ</t>
    </rPh>
    <phoneticPr fontId="2"/>
  </si>
  <si>
    <t>秋田市</t>
    <rPh sb="0" eb="3">
      <t>アキタシ</t>
    </rPh>
    <phoneticPr fontId="2"/>
  </si>
  <si>
    <t>東成瀬村</t>
  </si>
  <si>
    <t>県　　計</t>
    <rPh sb="0" eb="1">
      <t>ケン</t>
    </rPh>
    <rPh sb="3" eb="4">
      <t>ケイ</t>
    </rPh>
    <phoneticPr fontId="2"/>
  </si>
  <si>
    <t>収　　　　　　　入　　　　　　　　済　　　　　　　　額</t>
    <rPh sb="0" eb="1">
      <t>オサム</t>
    </rPh>
    <rPh sb="8" eb="9">
      <t>イリ</t>
    </rPh>
    <rPh sb="17" eb="18">
      <t>ズミ</t>
    </rPh>
    <rPh sb="26" eb="27">
      <t>ガク</t>
    </rPh>
    <phoneticPr fontId="2"/>
  </si>
  <si>
    <t>第６表　　所得割のうち退職所得の分離課税に係るもの</t>
    <rPh sb="0" eb="1">
      <t>ダイ</t>
    </rPh>
    <rPh sb="2" eb="3">
      <t>ヒョウ</t>
    </rPh>
    <rPh sb="5" eb="8">
      <t>ショトクワリ</t>
    </rPh>
    <rPh sb="11" eb="13">
      <t>タイショク</t>
    </rPh>
    <rPh sb="13" eb="15">
      <t>ショトク</t>
    </rPh>
    <rPh sb="16" eb="18">
      <t>ブンリ</t>
    </rPh>
    <rPh sb="18" eb="20">
      <t>カゼイ</t>
    </rPh>
    <rPh sb="21" eb="22">
      <t>カカ</t>
    </rPh>
    <phoneticPr fontId="2"/>
  </si>
  <si>
    <t>(１) 市町村民税</t>
  </si>
  <si>
    <t>第１表　　総括表</t>
    <rPh sb="0" eb="1">
      <t>ダイ</t>
    </rPh>
    <rPh sb="2" eb="3">
      <t>ヒョウ</t>
    </rPh>
    <phoneticPr fontId="2"/>
  </si>
  <si>
    <t>徴　　　　　　　　　　収　　　　　　　　　　率</t>
    <rPh sb="0" eb="1">
      <t>シルシ</t>
    </rPh>
    <rPh sb="11" eb="12">
      <t>オサム</t>
    </rPh>
    <rPh sb="22" eb="23">
      <t>リツ</t>
    </rPh>
    <phoneticPr fontId="2"/>
  </si>
  <si>
    <t>％</t>
  </si>
  <si>
    <t>第４表　　個人均等割</t>
    <rPh sb="0" eb="1">
      <t>ダイ</t>
    </rPh>
    <rPh sb="2" eb="3">
      <t>ヒョウ</t>
    </rPh>
    <phoneticPr fontId="2"/>
  </si>
  <si>
    <t>第９表　　固定資産税</t>
    <rPh sb="0" eb="1">
      <t>ダイ</t>
    </rPh>
    <rPh sb="2" eb="3">
      <t>ヒョウ</t>
    </rPh>
    <phoneticPr fontId="2"/>
  </si>
  <si>
    <t>第１０表　　純固定資産税</t>
    <rPh sb="0" eb="1">
      <t>ダイ</t>
    </rPh>
    <rPh sb="3" eb="4">
      <t>ヒョウ</t>
    </rPh>
    <phoneticPr fontId="2"/>
  </si>
  <si>
    <t>普通税</t>
    <rPh sb="0" eb="3">
      <t>フツウゼイ</t>
    </rPh>
    <phoneticPr fontId="2"/>
  </si>
  <si>
    <t>第１４表</t>
    <rPh sb="0" eb="1">
      <t>ダイ</t>
    </rPh>
    <rPh sb="3" eb="4">
      <t>ヒョウ</t>
    </rPh>
    <phoneticPr fontId="2"/>
  </si>
  <si>
    <t>第１２表　　家屋</t>
    <rPh sb="0" eb="1">
      <t>ダイ</t>
    </rPh>
    <rPh sb="3" eb="4">
      <t>ヒョウ</t>
    </rPh>
    <phoneticPr fontId="2"/>
  </si>
  <si>
    <t>法人均等割</t>
    <rPh sb="0" eb="2">
      <t>ホウジン</t>
    </rPh>
    <rPh sb="2" eb="5">
      <t>キントウワリ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</si>
  <si>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</si>
  <si>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総括表</t>
    <rPh sb="0" eb="2">
      <t>ソウカツ</t>
    </rPh>
    <rPh sb="2" eb="3">
      <t>ヒョウ</t>
    </rPh>
    <phoneticPr fontId="2"/>
  </si>
  <si>
    <t>市町村民税</t>
    <rPh sb="0" eb="3">
      <t>シチョウソン</t>
    </rPh>
    <rPh sb="3" eb="4">
      <t>ミン</t>
    </rPh>
    <rPh sb="4" eb="5">
      <t>ゼイ</t>
    </rPh>
    <phoneticPr fontId="2"/>
  </si>
  <si>
    <t>法人税割</t>
    <rPh sb="0" eb="3">
      <t>ホウジンゼイ</t>
    </rPh>
    <rPh sb="3" eb="4">
      <t>ワリ</t>
    </rPh>
    <phoneticPr fontId="2"/>
  </si>
  <si>
    <t>第２０表　　目的税</t>
    <rPh sb="0" eb="1">
      <t>ダイ</t>
    </rPh>
    <rPh sb="3" eb="4">
      <t>ヒョウ</t>
    </rPh>
    <phoneticPr fontId="2"/>
  </si>
  <si>
    <t>所得割のうち退職所得の分離課税に係るもの</t>
    <rPh sb="0" eb="2">
      <t>ショトク</t>
    </rPh>
    <rPh sb="2" eb="3">
      <t>ワリ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カカワ</t>
    </rPh>
    <phoneticPr fontId="2"/>
  </si>
  <si>
    <t>所得割</t>
    <rPh sb="0" eb="3">
      <t>ショトクワリ</t>
    </rPh>
    <phoneticPr fontId="2"/>
  </si>
  <si>
    <t>土地</t>
    <rPh sb="0" eb="2">
      <t>トチ</t>
    </rPh>
    <phoneticPr fontId="2"/>
  </si>
  <si>
    <t>家屋</t>
    <rPh sb="0" eb="2">
      <t>カオク</t>
    </rPh>
    <phoneticPr fontId="2"/>
  </si>
  <si>
    <t>償却資産</t>
    <rPh sb="0" eb="2">
      <t>ショウキャク</t>
    </rPh>
    <rPh sb="2" eb="4">
      <t>シサン</t>
    </rPh>
    <phoneticPr fontId="2"/>
  </si>
  <si>
    <t>交付金</t>
    <rPh sb="0" eb="3">
      <t>コウフキン</t>
    </rPh>
    <phoneticPr fontId="2"/>
  </si>
  <si>
    <t>軽自動車税環境性能割</t>
    <rPh sb="0" eb="4">
      <t>ケイジドウシャ</t>
    </rPh>
    <rPh sb="4" eb="5">
      <t>ゼイ</t>
    </rPh>
    <rPh sb="5" eb="7">
      <t>カンキョウ</t>
    </rPh>
    <rPh sb="7" eb="9">
      <t>セイノウ</t>
    </rPh>
    <rPh sb="9" eb="10">
      <t>ワ</t>
    </rPh>
    <phoneticPr fontId="2"/>
  </si>
  <si>
    <t>市町村たばこ税</t>
    <rPh sb="0" eb="3">
      <t>シチョウソン</t>
    </rPh>
    <rPh sb="6" eb="7">
      <t>ゼイ</t>
    </rPh>
    <phoneticPr fontId="2"/>
  </si>
  <si>
    <t>鉱産税</t>
    <rPh sb="0" eb="2">
      <t>コウサン</t>
    </rPh>
    <rPh sb="2" eb="3">
      <t>ゼイ</t>
    </rPh>
    <phoneticPr fontId="2"/>
  </si>
  <si>
    <t>特別土地保有税</t>
    <rPh sb="0" eb="2">
      <t>トクベツ</t>
    </rPh>
    <rPh sb="2" eb="4">
      <t>トチ</t>
    </rPh>
    <rPh sb="4" eb="7">
      <t>ホユウゼイ</t>
    </rPh>
    <phoneticPr fontId="2"/>
  </si>
  <si>
    <t>目的税</t>
    <rPh sb="0" eb="3">
      <t>モクテキゼイ</t>
    </rPh>
    <phoneticPr fontId="2"/>
  </si>
  <si>
    <t>入湯税</t>
    <rPh sb="0" eb="3">
      <t>ニュウトウゼイ</t>
    </rPh>
    <phoneticPr fontId="2"/>
  </si>
  <si>
    <t>事業所税</t>
    <rPh sb="0" eb="3">
      <t>ジギョウショ</t>
    </rPh>
    <rPh sb="3" eb="4">
      <t>ゼイ</t>
    </rPh>
    <phoneticPr fontId="2"/>
  </si>
  <si>
    <t>国民健康保険税</t>
    <rPh sb="0" eb="2">
      <t>コクミン</t>
    </rPh>
    <rPh sb="2" eb="4">
      <t>ケンコウ</t>
    </rPh>
    <rPh sb="4" eb="7">
      <t>ホケンゼイ</t>
    </rPh>
    <phoneticPr fontId="2"/>
  </si>
  <si>
    <t>表　　　　　　　　　　題</t>
    <rPh sb="0" eb="1">
      <t>ヒョウ</t>
    </rPh>
    <rPh sb="11" eb="12">
      <t>ダイ</t>
    </rPh>
    <phoneticPr fontId="2"/>
  </si>
  <si>
    <t>一般税合計</t>
    <rPh sb="0" eb="2">
      <t>イッパン</t>
    </rPh>
    <rPh sb="2" eb="3">
      <t>ゼイ</t>
    </rPh>
    <rPh sb="3" eb="5">
      <t>ゴウケイ</t>
    </rPh>
    <phoneticPr fontId="2"/>
  </si>
  <si>
    <t>第１１表　　土地</t>
    <rPh sb="0" eb="1">
      <t>ダイ</t>
    </rPh>
    <rPh sb="3" eb="4">
      <t>ヒョウ</t>
    </rPh>
    <phoneticPr fontId="2"/>
  </si>
  <si>
    <t>にかほ市</t>
  </si>
  <si>
    <t>仙北市</t>
  </si>
  <si>
    <t>三種町</t>
  </si>
  <si>
    <t>税目別（市町村別）</t>
    <rPh sb="0" eb="3">
      <t>ゼイモクベツ</t>
    </rPh>
    <rPh sb="4" eb="7">
      <t>シチョウソン</t>
    </rPh>
    <rPh sb="7" eb="8">
      <t>ベツ</t>
    </rPh>
    <phoneticPr fontId="2"/>
  </si>
  <si>
    <t>八峰町</t>
  </si>
  <si>
    <t>表題一覧</t>
    <rPh sb="0" eb="2">
      <t>ヒョウダイ</t>
    </rPh>
    <rPh sb="2" eb="4">
      <t>イチラン</t>
    </rPh>
    <phoneticPr fontId="2"/>
  </si>
  <si>
    <t>第１７表　　市町村たばこ税</t>
    <rPh sb="0" eb="1">
      <t>ダイ</t>
    </rPh>
    <rPh sb="3" eb="4">
      <t>ヒョウ</t>
    </rPh>
    <phoneticPr fontId="2"/>
  </si>
  <si>
    <t>一　普　通　税</t>
    <rPh sb="0" eb="1">
      <t>イチ</t>
    </rPh>
    <rPh sb="2" eb="3">
      <t>ススム</t>
    </rPh>
    <rPh sb="4" eb="5">
      <t>ツウ</t>
    </rPh>
    <phoneticPr fontId="2"/>
  </si>
  <si>
    <t>(イ) 交付金</t>
    <rPh sb="5" eb="6">
      <t>ヅケ</t>
    </rPh>
    <rPh sb="6" eb="7">
      <t>キン</t>
    </rPh>
    <phoneticPr fontId="2"/>
  </si>
  <si>
    <t>(C)</t>
  </si>
  <si>
    <t>三　水利地益税等</t>
    <rPh sb="0" eb="1">
      <t>サン</t>
    </rPh>
    <rPh sb="2" eb="4">
      <t>スイリ</t>
    </rPh>
    <rPh sb="4" eb="5">
      <t>チ</t>
    </rPh>
    <rPh sb="5" eb="6">
      <t>エキ</t>
    </rPh>
    <rPh sb="6" eb="7">
      <t>ゼイ</t>
    </rPh>
    <rPh sb="7" eb="8">
      <t>トウ</t>
    </rPh>
    <phoneticPr fontId="11"/>
  </si>
  <si>
    <t>(D)/(A)*100</t>
  </si>
  <si>
    <t>(E)/(B)*100</t>
  </si>
  <si>
    <t>(１) 入湯税</t>
  </si>
  <si>
    <t>(F)/(C)*100</t>
  </si>
  <si>
    <t>(A)</t>
  </si>
  <si>
    <t>(B)</t>
  </si>
  <si>
    <t>(F)</t>
  </si>
  <si>
    <t>(ア) 個人均等割</t>
  </si>
  <si>
    <t>(イ) 所　得　割</t>
  </si>
  <si>
    <t>(エ) 法人税割</t>
  </si>
  <si>
    <t>(ア) 純固定資産税</t>
  </si>
  <si>
    <t>(ⅰ) 土　　地</t>
  </si>
  <si>
    <t>(ⅱ) 家　　屋</t>
  </si>
  <si>
    <t>(ⅲ) 償却資産</t>
  </si>
  <si>
    <t>(３) 軽自動車税</t>
  </si>
  <si>
    <t>(４) 市町村たばこ税</t>
  </si>
  <si>
    <t>(５) 鉱産税</t>
  </si>
  <si>
    <t>(６) 特別土地保有税</t>
  </si>
  <si>
    <t>(２) 事業所税</t>
  </si>
  <si>
    <t>(３) 都市計画税</t>
  </si>
  <si>
    <t>合　　　　計　</t>
  </si>
  <si>
    <t>国民健康保険税</t>
  </si>
  <si>
    <t>番号</t>
    <rPh sb="0" eb="2">
      <t>バンゴウ</t>
    </rPh>
    <phoneticPr fontId="2"/>
  </si>
  <si>
    <t>-</t>
  </si>
  <si>
    <t>第１表</t>
    <rPh sb="0" eb="1">
      <t>ダイ</t>
    </rPh>
    <rPh sb="2" eb="3">
      <t>ヒョウ</t>
    </rPh>
    <phoneticPr fontId="2"/>
  </si>
  <si>
    <t>秋田県総務部税務課　市町村税政チーム</t>
    <rPh sb="0" eb="3">
      <t>アキタケン</t>
    </rPh>
    <rPh sb="3" eb="5">
      <t>ソウム</t>
    </rPh>
    <rPh sb="5" eb="6">
      <t>ブ</t>
    </rPh>
    <rPh sb="6" eb="9">
      <t>ゼイムカ</t>
    </rPh>
    <rPh sb="10" eb="13">
      <t>シチョウソン</t>
    </rPh>
    <rPh sb="13" eb="15">
      <t>ゼイセイ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</si>
  <si>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</si>
  <si>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</si>
  <si>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</si>
  <si>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</si>
  <si>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</si>
  <si>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</si>
  <si>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第１６表</t>
    <rPh sb="0" eb="1">
      <t>ダイ</t>
    </rPh>
    <rPh sb="3" eb="4">
      <t>ヒョウ</t>
    </rPh>
    <phoneticPr fontId="2"/>
  </si>
  <si>
    <t>第９表</t>
    <rPh sb="0" eb="1">
      <t>ダイ</t>
    </rPh>
    <rPh sb="2" eb="3">
      <t>ヒョウ</t>
    </rPh>
    <phoneticPr fontId="2"/>
  </si>
  <si>
    <t>第１１表</t>
    <rPh sb="0" eb="1">
      <t>ダイ</t>
    </rPh>
    <rPh sb="3" eb="4">
      <t>ヒョウ</t>
    </rPh>
    <phoneticPr fontId="2"/>
  </si>
  <si>
    <t>第１２表</t>
    <rPh sb="0" eb="1">
      <t>ダイ</t>
    </rPh>
    <rPh sb="3" eb="4">
      <t>ヒョウ</t>
    </rPh>
    <phoneticPr fontId="2"/>
  </si>
  <si>
    <t>第１３表</t>
    <rPh sb="0" eb="1">
      <t>ダイ</t>
    </rPh>
    <rPh sb="3" eb="4">
      <t>ヒョウ</t>
    </rPh>
    <phoneticPr fontId="2"/>
  </si>
  <si>
    <t>第１５表</t>
    <rPh sb="0" eb="1">
      <t>ダイ</t>
    </rPh>
    <rPh sb="3" eb="4">
      <t>ヒョウ</t>
    </rPh>
    <phoneticPr fontId="2"/>
  </si>
  <si>
    <t>第１７表</t>
    <rPh sb="0" eb="1">
      <t>ダイ</t>
    </rPh>
    <rPh sb="3" eb="4">
      <t>ヒョウ</t>
    </rPh>
    <phoneticPr fontId="2"/>
  </si>
  <si>
    <t>第１９表</t>
    <rPh sb="0" eb="1">
      <t>ダイ</t>
    </rPh>
    <rPh sb="3" eb="4">
      <t>ヒョウ</t>
    </rPh>
    <phoneticPr fontId="2"/>
  </si>
  <si>
    <t>第２１表</t>
    <rPh sb="0" eb="1">
      <t>ダイ</t>
    </rPh>
    <rPh sb="3" eb="4">
      <t>ヒョウ</t>
    </rPh>
    <phoneticPr fontId="2"/>
  </si>
  <si>
    <t>第２２表</t>
    <rPh sb="0" eb="1">
      <t>ダイ</t>
    </rPh>
    <rPh sb="3" eb="4">
      <t>ヒョウ</t>
    </rPh>
    <phoneticPr fontId="2"/>
  </si>
  <si>
    <t>第２３表</t>
    <rPh sb="0" eb="1">
      <t>ダイ</t>
    </rPh>
    <rPh sb="3" eb="4">
      <t>ヒョウ</t>
    </rPh>
    <phoneticPr fontId="2"/>
  </si>
  <si>
    <t>第２４表</t>
    <rPh sb="0" eb="1">
      <t>ダイ</t>
    </rPh>
    <rPh sb="3" eb="4">
      <t>ヒョウ</t>
    </rPh>
    <phoneticPr fontId="2"/>
  </si>
  <si>
    <t>頁</t>
    <rPh sb="0" eb="1">
      <t>ページ</t>
    </rPh>
    <phoneticPr fontId="2"/>
  </si>
  <si>
    <t>第２５表</t>
    <rPh sb="0" eb="1">
      <t>ダイ</t>
    </rPh>
    <rPh sb="3" eb="4">
      <t>ヒョウ</t>
    </rPh>
    <phoneticPr fontId="2"/>
  </si>
  <si>
    <t>第１８表　　鉱産税</t>
    <rPh sb="0" eb="1">
      <t>ダイ</t>
    </rPh>
    <rPh sb="3" eb="4">
      <t>ヒョウ</t>
    </rPh>
    <phoneticPr fontId="2"/>
  </si>
  <si>
    <t>第１９表　　特別土地保有税</t>
    <rPh sb="0" eb="1">
      <t>ダイ</t>
    </rPh>
    <rPh sb="3" eb="4">
      <t>ヒョウ</t>
    </rPh>
    <phoneticPr fontId="2"/>
  </si>
  <si>
    <t>第２１表　　入湯税</t>
    <rPh sb="0" eb="1">
      <t>ダイ</t>
    </rPh>
    <rPh sb="3" eb="4">
      <t>ヒョウ</t>
    </rPh>
    <phoneticPr fontId="2"/>
  </si>
  <si>
    <t>第２２表　　事業所税</t>
    <rPh sb="0" eb="1">
      <t>ダイ</t>
    </rPh>
    <rPh sb="3" eb="4">
      <t>ヒョウ</t>
    </rPh>
    <phoneticPr fontId="2"/>
  </si>
  <si>
    <t>第２３表　　都市計画税</t>
    <rPh sb="0" eb="1">
      <t>ダイ</t>
    </rPh>
    <rPh sb="3" eb="4">
      <t>ヒョウ</t>
    </rPh>
    <phoneticPr fontId="2"/>
  </si>
  <si>
    <t>第２４表　　一般税合計</t>
    <rPh sb="0" eb="1">
      <t>ダイ</t>
    </rPh>
    <rPh sb="3" eb="4">
      <t>ヒョウ</t>
    </rPh>
    <rPh sb="6" eb="8">
      <t>イッパン</t>
    </rPh>
    <rPh sb="8" eb="9">
      <t>ゼイ</t>
    </rPh>
    <rPh sb="9" eb="10">
      <t>ゴウ</t>
    </rPh>
    <rPh sb="10" eb="11">
      <t>ケイ</t>
    </rPh>
    <phoneticPr fontId="2"/>
  </si>
  <si>
    <t>第２５表　　国民健康保険税</t>
    <rPh sb="0" eb="1">
      <t>ダイ</t>
    </rPh>
    <rPh sb="3" eb="4">
      <t>ヒョウ</t>
    </rPh>
    <phoneticPr fontId="2"/>
  </si>
  <si>
    <t>軽自動車税種別割</t>
    <rPh sb="0" eb="4">
      <t>ケイジドウシャ</t>
    </rPh>
    <rPh sb="4" eb="5">
      <t>ゼイ</t>
    </rPh>
    <rPh sb="5" eb="7">
      <t>シュベツ</t>
    </rPh>
    <rPh sb="7" eb="8">
      <t>ワリ</t>
    </rPh>
    <phoneticPr fontId="2"/>
  </si>
  <si>
    <t>（ア）軽自動車税環境性能割</t>
    <rPh sb="3" eb="7">
      <t>ケイジドウシャ</t>
    </rPh>
    <rPh sb="7" eb="8">
      <t>ゼイ</t>
    </rPh>
    <rPh sb="8" eb="10">
      <t>カンキョウ</t>
    </rPh>
    <rPh sb="10" eb="12">
      <t>セイノウ</t>
    </rPh>
    <rPh sb="12" eb="13">
      <t>ワ</t>
    </rPh>
    <phoneticPr fontId="2"/>
  </si>
  <si>
    <t>第１５表　　軽自動車税環境性能割</t>
    <rPh sb="0" eb="1">
      <t>ダイ</t>
    </rPh>
    <rPh sb="3" eb="4">
      <t>ヒョウ</t>
    </rPh>
    <rPh sb="11" eb="13">
      <t>カンキョウ</t>
    </rPh>
    <rPh sb="13" eb="15">
      <t>セイノウ</t>
    </rPh>
    <rPh sb="15" eb="16">
      <t>ワ</t>
    </rPh>
    <phoneticPr fontId="2"/>
  </si>
  <si>
    <t>第１６表　　軽自動車税種別割</t>
    <rPh sb="0" eb="1">
      <t>ダイ</t>
    </rPh>
    <rPh sb="3" eb="4">
      <t>ヒョウ</t>
    </rPh>
    <rPh sb="11" eb="13">
      <t>シュベツ</t>
    </rPh>
    <rPh sb="13" eb="14">
      <t>ワリ</t>
    </rPh>
    <phoneticPr fontId="2"/>
  </si>
  <si>
    <t>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</si>
</sst>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.00_ ;[Red]\-#,##0.00\ "/>
  </numFmts>
  <fonts count="14" x14ac:knownFonts="1"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9"/>
      <name val="ＭＳ Ｐ明朝"/>
      <family val="1"/>
    </font>
    <font>
      <sz val="12"/>
      <name val="ＭＳ Ｐ明朝"/>
      <family val="1"/>
    </font>
    <font>
      <b/>
      <sz val="20"/>
      <name val="ＭＳ Ｐ明朝"/>
      <family val="1"/>
    </font>
    <font>
      <b/>
      <sz val="12"/>
      <name val="ＭＳ Ｐ明朝"/>
      <family val="1"/>
    </font>
    <font>
      <sz val="10"/>
      <name val="ＭＳ Ｐ明朝"/>
      <family val="1"/>
    </font>
    <font>
      <sz val="8"/>
      <name val="ＭＳ Ｐ明朝"/>
      <family val="1"/>
    </font>
    <font>
      <sz val="11"/>
      <name val="ＭＳ Ｐゴシック"/>
      <family val="3"/>
    </font>
    <font>
      <sz val="6"/>
      <name val="ＭＳ ゴシック"/>
      <family val="3"/>
    </font>
    <font>
      <sz val="11"/>
      <name val="ＭＳ Ｐゴシック"/>
      <family val="3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horizontal="center" vertical="center"/>
    </xf>
    <xf numFmtId="38" fontId="9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49" fontId="3" fillId="0" borderId="7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left" vertical="center" indent="1"/>
    </xf>
    <xf numFmtId="0" fontId="7" fillId="0" borderId="9" xfId="1" applyFont="1" applyFill="1" applyBorder="1" applyAlignment="1">
      <alignment horizontal="left" vertical="center" indent="2"/>
    </xf>
    <xf numFmtId="0" fontId="7" fillId="0" borderId="9" xfId="1" applyFont="1" applyFill="1" applyBorder="1" applyAlignment="1">
      <alignment horizontal="left" vertical="center" indent="3"/>
    </xf>
    <xf numFmtId="0" fontId="7" fillId="0" borderId="9" xfId="1" applyFont="1" applyFill="1" applyBorder="1" applyAlignment="1">
      <alignment horizontal="left" vertical="center" indent="4"/>
    </xf>
    <xf numFmtId="0" fontId="7" fillId="0" borderId="10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Continuous" vertical="center"/>
    </xf>
    <xf numFmtId="0" fontId="7" fillId="0" borderId="13" xfId="1" applyFont="1" applyFill="1" applyBorder="1" applyAlignment="1">
      <alignment horizontal="centerContinuous" vertical="center"/>
    </xf>
    <xf numFmtId="0" fontId="7" fillId="0" borderId="14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Continuous" vertical="center"/>
    </xf>
    <xf numFmtId="0" fontId="7" fillId="0" borderId="17" xfId="1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Continuous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right" vertical="center" wrapText="1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centerContinuous" vertical="center" wrapText="1"/>
    </xf>
    <xf numFmtId="0" fontId="7" fillId="0" borderId="23" xfId="1" applyNumberFormat="1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0" fontId="8" fillId="0" borderId="26" xfId="1" applyFont="1" applyFill="1" applyBorder="1" applyAlignment="1">
      <alignment horizontal="right" vertical="center" wrapText="1"/>
    </xf>
    <xf numFmtId="177" fontId="7" fillId="0" borderId="15" xfId="0" applyNumberFormat="1" applyFont="1" applyFill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7" fillId="0" borderId="28" xfId="1" applyFont="1" applyBorder="1" applyAlignment="1">
      <alignment horizontal="right" vertical="center"/>
    </xf>
    <xf numFmtId="0" fontId="7" fillId="0" borderId="29" xfId="1" applyFont="1" applyBorder="1" applyAlignment="1">
      <alignment horizontal="right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vertical="center"/>
    </xf>
    <xf numFmtId="0" fontId="7" fillId="0" borderId="29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centerContinuous" vertical="center"/>
    </xf>
    <xf numFmtId="176" fontId="7" fillId="0" borderId="33" xfId="2" applyNumberFormat="1" applyFont="1" applyBorder="1" applyAlignment="1">
      <alignment horizontal="right" vertical="center"/>
    </xf>
    <xf numFmtId="177" fontId="7" fillId="0" borderId="33" xfId="2" applyNumberFormat="1" applyFont="1" applyBorder="1" applyAlignment="1">
      <alignment horizontal="right" vertical="center"/>
    </xf>
    <xf numFmtId="40" fontId="7" fillId="0" borderId="0" xfId="0" applyNumberFormat="1" applyFont="1">
      <alignment vertical="center"/>
    </xf>
    <xf numFmtId="0" fontId="7" fillId="0" borderId="34" xfId="0" applyFont="1" applyBorder="1" applyAlignment="1">
      <alignment horizontal="centerContinuous" vertical="center" wrapText="1"/>
    </xf>
    <xf numFmtId="0" fontId="8" fillId="0" borderId="37" xfId="1" applyFont="1" applyBorder="1" applyAlignment="1">
      <alignment horizontal="right" vertical="center" wrapText="1"/>
    </xf>
    <xf numFmtId="177" fontId="7" fillId="0" borderId="38" xfId="2" applyNumberFormat="1" applyFont="1" applyBorder="1" applyAlignment="1">
      <alignment horizontal="right" vertical="center"/>
    </xf>
    <xf numFmtId="177" fontId="7" fillId="0" borderId="39" xfId="2" applyNumberFormat="1" applyFont="1" applyBorder="1" applyAlignment="1">
      <alignment horizontal="right" vertical="center"/>
    </xf>
    <xf numFmtId="177" fontId="7" fillId="0" borderId="40" xfId="2" applyNumberFormat="1" applyFont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0" fillId="0" borderId="0" xfId="0" applyFont="1">
      <alignment vertical="center"/>
    </xf>
    <xf numFmtId="176" fontId="7" fillId="0" borderId="3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21" xfId="1" applyNumberFormat="1" applyFont="1" applyFill="1" applyBorder="1" applyAlignment="1">
      <alignment horizontal="center"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0" fontId="7" fillId="0" borderId="23" xfId="1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textRotation="255"/>
    </xf>
    <xf numFmtId="0" fontId="7" fillId="0" borderId="3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2" xfId="1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textRotation="255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5715</xdr:colOff>
      <xdr:row>9</xdr:row>
      <xdr:rowOff>0</xdr:rowOff>
    </xdr:to>
    <xdr:sp macro="" textlink="">
      <xdr:nvSpPr>
        <xdr:cNvPr id="1111" name="Line 1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>
        <a:xfrm>
          <a:off x="0" y="952500"/>
          <a:ext cx="2005965" cy="1021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327" name="Line 2">
          <a:extLst>
            <a:ext uri="{FF2B5EF4-FFF2-40B4-BE49-F238E27FC236}">
              <a16:creationId xmlns:a16="http://schemas.microsoft.com/office/drawing/2014/main" id="{00000000-0008-0000-0A00-0000572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351" name="Line 2">
          <a:extLst>
            <a:ext uri="{FF2B5EF4-FFF2-40B4-BE49-F238E27FC236}">
              <a16:creationId xmlns:a16="http://schemas.microsoft.com/office/drawing/2014/main" id="{00000000-0008-0000-0B00-0000572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375" name="Line 2">
          <a:extLst>
            <a:ext uri="{FF2B5EF4-FFF2-40B4-BE49-F238E27FC236}">
              <a16:creationId xmlns:a16="http://schemas.microsoft.com/office/drawing/2014/main" id="{00000000-0008-0000-0C00-0000573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3399" name="Line 2">
          <a:extLst>
            <a:ext uri="{FF2B5EF4-FFF2-40B4-BE49-F238E27FC236}">
              <a16:creationId xmlns:a16="http://schemas.microsoft.com/office/drawing/2014/main" id="{00000000-0008-0000-0D00-0000573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4423" name="Line 2">
          <a:extLst>
            <a:ext uri="{FF2B5EF4-FFF2-40B4-BE49-F238E27FC236}">
              <a16:creationId xmlns:a16="http://schemas.microsoft.com/office/drawing/2014/main" id="{00000000-0008-0000-0E00-0000573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7495" name="Line 2">
          <a:extLst>
            <a:ext uri="{FF2B5EF4-FFF2-40B4-BE49-F238E27FC236}">
              <a16:creationId xmlns:a16="http://schemas.microsoft.com/office/drawing/2014/main" id="{00000000-0008-0000-1000-0000574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8519" name="Line 2">
          <a:extLst>
            <a:ext uri="{FF2B5EF4-FFF2-40B4-BE49-F238E27FC236}">
              <a16:creationId xmlns:a16="http://schemas.microsoft.com/office/drawing/2014/main" id="{00000000-0008-0000-1100-0000574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9543" name="Line 2">
          <a:extLst>
            <a:ext uri="{FF2B5EF4-FFF2-40B4-BE49-F238E27FC236}">
              <a16:creationId xmlns:a16="http://schemas.microsoft.com/office/drawing/2014/main" id="{00000000-0008-0000-1200-0000574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0567" name="Line 2">
          <a:extLst>
            <a:ext uri="{FF2B5EF4-FFF2-40B4-BE49-F238E27FC236}">
              <a16:creationId xmlns:a16="http://schemas.microsoft.com/office/drawing/2014/main" id="{00000000-0008-0000-1300-0000575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136" name="Line 2">
          <a:extLst>
            <a:ext uri="{FF2B5EF4-FFF2-40B4-BE49-F238E27FC236}">
              <a16:creationId xmlns:a16="http://schemas.microsoft.com/office/drawing/2014/main" id="{00000000-0008-0000-0200-0000580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1591" name="Line 2">
          <a:extLst>
            <a:ext uri="{FF2B5EF4-FFF2-40B4-BE49-F238E27FC236}">
              <a16:creationId xmlns:a16="http://schemas.microsoft.com/office/drawing/2014/main" id="{00000000-0008-0000-1400-0000575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2615" name="Line 2">
          <a:extLst>
            <a:ext uri="{FF2B5EF4-FFF2-40B4-BE49-F238E27FC236}">
              <a16:creationId xmlns:a16="http://schemas.microsoft.com/office/drawing/2014/main" id="{00000000-0008-0000-1500-0000575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3639" name="Line 2">
          <a:extLst>
            <a:ext uri="{FF2B5EF4-FFF2-40B4-BE49-F238E27FC236}">
              <a16:creationId xmlns:a16="http://schemas.microsoft.com/office/drawing/2014/main" id="{00000000-0008-0000-1600-0000575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4663" name="Line 2">
          <a:extLst>
            <a:ext uri="{FF2B5EF4-FFF2-40B4-BE49-F238E27FC236}">
              <a16:creationId xmlns:a16="http://schemas.microsoft.com/office/drawing/2014/main" id="{00000000-0008-0000-1700-0000576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26710" name="Line 1">
          <a:extLst>
            <a:ext uri="{FF2B5EF4-FFF2-40B4-BE49-F238E27FC236}">
              <a16:creationId xmlns:a16="http://schemas.microsoft.com/office/drawing/2014/main" id="{00000000-0008-0000-1800-0000566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10160</xdr:rowOff>
    </xdr:from>
    <xdr:to>
      <xdr:col>2</xdr:col>
      <xdr:colOff>0</xdr:colOff>
      <xdr:row>9</xdr:row>
      <xdr:rowOff>0</xdr:rowOff>
    </xdr:to>
    <xdr:sp macro="" textlink="">
      <xdr:nvSpPr>
        <xdr:cNvPr id="25686" name="Line 1">
          <a:extLst>
            <a:ext uri="{FF2B5EF4-FFF2-40B4-BE49-F238E27FC236}">
              <a16:creationId xmlns:a16="http://schemas.microsoft.com/office/drawing/2014/main" id="{00000000-0008-0000-1900-000056640000}"/>
            </a:ext>
          </a:extLst>
        </xdr:cNvPr>
        <xdr:cNvSpPr>
          <a:spLocks noChangeShapeType="1"/>
        </xdr:cNvSpPr>
      </xdr:nvSpPr>
      <xdr:spPr>
        <a:xfrm>
          <a:off x="0" y="1286510"/>
          <a:ext cx="1543050" cy="1010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3160" name="Line 3">
          <a:extLst>
            <a:ext uri="{FF2B5EF4-FFF2-40B4-BE49-F238E27FC236}">
              <a16:creationId xmlns:a16="http://schemas.microsoft.com/office/drawing/2014/main" id="{00000000-0008-0000-0300-0000580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4183" name="Line 2">
          <a:extLst>
            <a:ext uri="{FF2B5EF4-FFF2-40B4-BE49-F238E27FC236}">
              <a16:creationId xmlns:a16="http://schemas.microsoft.com/office/drawing/2014/main" id="{00000000-0008-0000-0400-0000571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5207" name="Line 2">
          <a:extLst>
            <a:ext uri="{FF2B5EF4-FFF2-40B4-BE49-F238E27FC236}">
              <a16:creationId xmlns:a16="http://schemas.microsoft.com/office/drawing/2014/main" id="{00000000-0008-0000-0500-0000571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6231" name="Line 2">
          <a:extLst>
            <a:ext uri="{FF2B5EF4-FFF2-40B4-BE49-F238E27FC236}">
              <a16:creationId xmlns:a16="http://schemas.microsoft.com/office/drawing/2014/main" id="{00000000-0008-0000-0600-00005718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7255" name="Line 2">
          <a:extLst>
            <a:ext uri="{FF2B5EF4-FFF2-40B4-BE49-F238E27FC236}">
              <a16:creationId xmlns:a16="http://schemas.microsoft.com/office/drawing/2014/main" id="{00000000-0008-0000-0700-0000571C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8279" name="Line 2">
          <a:extLst>
            <a:ext uri="{FF2B5EF4-FFF2-40B4-BE49-F238E27FC236}">
              <a16:creationId xmlns:a16="http://schemas.microsoft.com/office/drawing/2014/main" id="{00000000-0008-0000-0800-00005720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9302" name="Line 1">
          <a:extLst>
            <a:ext uri="{FF2B5EF4-FFF2-40B4-BE49-F238E27FC236}">
              <a16:creationId xmlns:a16="http://schemas.microsoft.com/office/drawing/2014/main" id="{00000000-0008-0000-0900-000056240000}"/>
            </a:ext>
          </a:extLst>
        </xdr:cNvPr>
        <xdr:cNvSpPr>
          <a:spLocks noChangeShapeType="1"/>
        </xdr:cNvSpPr>
      </xdr:nvSpPr>
      <xdr:spPr>
        <a:xfrm>
          <a:off x="0" y="1276350"/>
          <a:ext cx="1543050" cy="102108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BreakPreview" zoomScaleSheetLayoutView="100" workbookViewId="0">
      <selection activeCell="G7" sqref="G7"/>
    </sheetView>
  </sheetViews>
  <sheetFormatPr defaultRowHeight="20.100000000000001" customHeight="1" x14ac:dyDescent="0.15"/>
  <cols>
    <col min="1" max="1" width="15.625" style="1" customWidth="1"/>
    <col min="2" max="2" width="6.25" style="1" customWidth="1"/>
    <col min="3" max="3" width="40" style="1" customWidth="1"/>
    <col min="4" max="5" width="5.625" style="1" customWidth="1"/>
    <col min="6" max="6" width="10.625" style="1" customWidth="1"/>
    <col min="7" max="7" width="9" style="1" customWidth="1"/>
    <col min="8" max="16384" width="9" style="1"/>
  </cols>
  <sheetData>
    <row r="1" spans="1:8" ht="20.100000000000001" customHeight="1" x14ac:dyDescent="0.15">
      <c r="G1" s="13" t="s">
        <v>165</v>
      </c>
      <c r="H1" s="1" t="s">
        <v>27</v>
      </c>
    </row>
    <row r="4" spans="1:8" ht="20.100000000000001" customHeight="1" x14ac:dyDescent="0.15">
      <c r="A4" s="88" t="str">
        <f>"市町村税の概要（令和"&amp;DBCS(G1)&amp;"年度調査分）"</f>
        <v>市町村税の概要（令和６年度調査分）</v>
      </c>
      <c r="B4" s="88"/>
      <c r="C4" s="88"/>
      <c r="D4" s="88"/>
      <c r="E4" s="88"/>
      <c r="F4" s="11"/>
    </row>
    <row r="6" spans="1:8" ht="24" x14ac:dyDescent="0.15">
      <c r="A6" s="89" t="str">
        <f>"令和"&amp;DBCS(G1-1)&amp;"年度　市町村税の徴収実績調"</f>
        <v>令和５年度　市町村税の徴収実績調</v>
      </c>
      <c r="B6" s="89"/>
      <c r="C6" s="89"/>
      <c r="D6" s="89"/>
      <c r="E6" s="89"/>
      <c r="F6" s="12"/>
    </row>
    <row r="8" spans="1:8" ht="19.5" customHeight="1" x14ac:dyDescent="0.15"/>
    <row r="9" spans="1:8" ht="19.5" customHeight="1" x14ac:dyDescent="0.15"/>
    <row r="10" spans="1:8" ht="20.100000000000001" customHeight="1" x14ac:dyDescent="0.15">
      <c r="A10" s="2" t="s">
        <v>102</v>
      </c>
      <c r="B10" s="2"/>
      <c r="F10" s="2"/>
    </row>
    <row r="11" spans="1:8" ht="15" customHeight="1" x14ac:dyDescent="0.15"/>
    <row r="12" spans="1:8" ht="13.5" customHeight="1" x14ac:dyDescent="0.15">
      <c r="A12" s="3" t="s">
        <v>55</v>
      </c>
      <c r="B12" s="90" t="s">
        <v>94</v>
      </c>
      <c r="C12" s="91"/>
      <c r="D12" s="3" t="s">
        <v>152</v>
      </c>
    </row>
    <row r="13" spans="1:8" ht="15" customHeight="1" x14ac:dyDescent="0.15">
      <c r="A13" s="4" t="s">
        <v>9</v>
      </c>
      <c r="B13" s="7" t="s">
        <v>132</v>
      </c>
      <c r="C13" s="8" t="s">
        <v>76</v>
      </c>
      <c r="D13" s="3">
        <v>1</v>
      </c>
    </row>
    <row r="14" spans="1:8" ht="15" customHeight="1" x14ac:dyDescent="0.15">
      <c r="A14" s="4" t="s">
        <v>100</v>
      </c>
      <c r="B14" s="8" t="s">
        <v>134</v>
      </c>
      <c r="C14" s="8" t="s">
        <v>71</v>
      </c>
      <c r="D14" s="3">
        <v>3</v>
      </c>
    </row>
    <row r="15" spans="1:8" ht="15" customHeight="1" x14ac:dyDescent="0.15">
      <c r="A15" s="5"/>
      <c r="B15" s="8" t="s">
        <v>135</v>
      </c>
      <c r="C15" s="8" t="s">
        <v>77</v>
      </c>
      <c r="D15" s="3">
        <v>5</v>
      </c>
    </row>
    <row r="16" spans="1:8" ht="15" customHeight="1" x14ac:dyDescent="0.15">
      <c r="A16" s="5"/>
      <c r="B16" s="8" t="s">
        <v>136</v>
      </c>
      <c r="C16" s="8" t="s">
        <v>48</v>
      </c>
      <c r="D16" s="3">
        <v>7</v>
      </c>
    </row>
    <row r="17" spans="1:4" ht="15" customHeight="1" x14ac:dyDescent="0.15">
      <c r="A17" s="5"/>
      <c r="B17" s="8" t="s">
        <v>137</v>
      </c>
      <c r="C17" s="8" t="s">
        <v>81</v>
      </c>
      <c r="D17" s="3">
        <v>9</v>
      </c>
    </row>
    <row r="18" spans="1:4" ht="15" customHeight="1" x14ac:dyDescent="0.15">
      <c r="A18" s="5"/>
      <c r="B18" s="8" t="s">
        <v>49</v>
      </c>
      <c r="C18" s="8" t="s">
        <v>80</v>
      </c>
      <c r="D18" s="3">
        <v>11</v>
      </c>
    </row>
    <row r="19" spans="1:4" ht="15" customHeight="1" x14ac:dyDescent="0.15">
      <c r="A19" s="5"/>
      <c r="B19" s="8" t="s">
        <v>138</v>
      </c>
      <c r="C19" s="8" t="s">
        <v>74</v>
      </c>
      <c r="D19" s="3">
        <v>13</v>
      </c>
    </row>
    <row r="20" spans="1:4" ht="15" customHeight="1" x14ac:dyDescent="0.15">
      <c r="A20" s="5"/>
      <c r="B20" s="8" t="s">
        <v>139</v>
      </c>
      <c r="C20" s="8" t="s">
        <v>78</v>
      </c>
      <c r="D20" s="3">
        <v>15</v>
      </c>
    </row>
    <row r="21" spans="1:4" ht="15" customHeight="1" x14ac:dyDescent="0.15">
      <c r="A21" s="5"/>
      <c r="B21" s="8" t="s">
        <v>141</v>
      </c>
      <c r="C21" s="8" t="s">
        <v>58</v>
      </c>
      <c r="D21" s="3">
        <v>17</v>
      </c>
    </row>
    <row r="22" spans="1:4" ht="15" customHeight="1" x14ac:dyDescent="0.15">
      <c r="A22" s="5"/>
      <c r="B22" s="8" t="s">
        <v>25</v>
      </c>
      <c r="C22" s="8" t="s">
        <v>23</v>
      </c>
      <c r="D22" s="3">
        <v>19</v>
      </c>
    </row>
    <row r="23" spans="1:4" ht="15" customHeight="1" x14ac:dyDescent="0.15">
      <c r="A23" s="5"/>
      <c r="B23" s="8" t="s">
        <v>142</v>
      </c>
      <c r="C23" s="8" t="s">
        <v>82</v>
      </c>
      <c r="D23" s="3">
        <v>21</v>
      </c>
    </row>
    <row r="24" spans="1:4" ht="15" customHeight="1" x14ac:dyDescent="0.15">
      <c r="A24" s="5"/>
      <c r="B24" s="8" t="s">
        <v>143</v>
      </c>
      <c r="C24" s="8" t="s">
        <v>83</v>
      </c>
      <c r="D24" s="3">
        <v>23</v>
      </c>
    </row>
    <row r="25" spans="1:4" ht="15" customHeight="1" x14ac:dyDescent="0.15">
      <c r="A25" s="5"/>
      <c r="B25" s="8" t="s">
        <v>144</v>
      </c>
      <c r="C25" s="8" t="s">
        <v>84</v>
      </c>
      <c r="D25" s="3">
        <v>25</v>
      </c>
    </row>
    <row r="26" spans="1:4" ht="15" customHeight="1" x14ac:dyDescent="0.15">
      <c r="A26" s="5"/>
      <c r="B26" s="8" t="s">
        <v>72</v>
      </c>
      <c r="C26" s="8" t="s">
        <v>85</v>
      </c>
      <c r="D26" s="3">
        <v>27</v>
      </c>
    </row>
    <row r="27" spans="1:4" ht="15" customHeight="1" x14ac:dyDescent="0.15">
      <c r="A27" s="5"/>
      <c r="B27" s="8" t="s">
        <v>145</v>
      </c>
      <c r="C27" s="8" t="s">
        <v>86</v>
      </c>
      <c r="D27" s="3">
        <v>29</v>
      </c>
    </row>
    <row r="28" spans="1:4" ht="15" customHeight="1" x14ac:dyDescent="0.15">
      <c r="A28" s="5"/>
      <c r="B28" s="8" t="s">
        <v>140</v>
      </c>
      <c r="C28" s="8" t="s">
        <v>161</v>
      </c>
      <c r="D28" s="3">
        <v>31</v>
      </c>
    </row>
    <row r="29" spans="1:4" ht="15" customHeight="1" x14ac:dyDescent="0.15">
      <c r="A29" s="5"/>
      <c r="B29" s="8" t="s">
        <v>146</v>
      </c>
      <c r="C29" s="8" t="s">
        <v>87</v>
      </c>
      <c r="D29" s="3">
        <v>33</v>
      </c>
    </row>
    <row r="30" spans="1:4" ht="15" customHeight="1" x14ac:dyDescent="0.15">
      <c r="A30" s="5"/>
      <c r="B30" s="8" t="s">
        <v>29</v>
      </c>
      <c r="C30" s="8" t="s">
        <v>88</v>
      </c>
      <c r="D30" s="3">
        <v>35</v>
      </c>
    </row>
    <row r="31" spans="1:4" ht="15" customHeight="1" x14ac:dyDescent="0.15">
      <c r="A31" s="5"/>
      <c r="B31" s="8" t="s">
        <v>147</v>
      </c>
      <c r="C31" s="8" t="s">
        <v>89</v>
      </c>
      <c r="D31" s="3">
        <v>37</v>
      </c>
    </row>
    <row r="32" spans="1:4" ht="15" customHeight="1" x14ac:dyDescent="0.15">
      <c r="A32" s="5"/>
      <c r="B32" s="8" t="s">
        <v>8</v>
      </c>
      <c r="C32" s="8" t="s">
        <v>90</v>
      </c>
      <c r="D32" s="3">
        <v>39</v>
      </c>
    </row>
    <row r="33" spans="1:5" ht="15" customHeight="1" x14ac:dyDescent="0.15">
      <c r="A33" s="5"/>
      <c r="B33" s="8" t="s">
        <v>148</v>
      </c>
      <c r="C33" s="8" t="s">
        <v>91</v>
      </c>
      <c r="D33" s="3">
        <v>41</v>
      </c>
    </row>
    <row r="34" spans="1:5" ht="15" customHeight="1" x14ac:dyDescent="0.15">
      <c r="A34" s="5"/>
      <c r="B34" s="8" t="s">
        <v>149</v>
      </c>
      <c r="C34" s="8" t="s">
        <v>92</v>
      </c>
      <c r="D34" s="3">
        <v>43</v>
      </c>
    </row>
    <row r="35" spans="1:5" ht="15" customHeight="1" x14ac:dyDescent="0.15">
      <c r="A35" s="5"/>
      <c r="B35" s="8" t="s">
        <v>150</v>
      </c>
      <c r="C35" s="8" t="s">
        <v>75</v>
      </c>
      <c r="D35" s="3">
        <v>45</v>
      </c>
    </row>
    <row r="36" spans="1:5" ht="15" customHeight="1" x14ac:dyDescent="0.15">
      <c r="A36" s="5"/>
      <c r="B36" s="8" t="s">
        <v>151</v>
      </c>
      <c r="C36" s="8" t="s">
        <v>95</v>
      </c>
      <c r="D36" s="3">
        <v>47</v>
      </c>
    </row>
    <row r="37" spans="1:5" ht="15" customHeight="1" x14ac:dyDescent="0.15">
      <c r="A37" s="6"/>
      <c r="B37" s="8" t="s">
        <v>153</v>
      </c>
      <c r="C37" s="8" t="s">
        <v>93</v>
      </c>
      <c r="D37" s="3">
        <v>49</v>
      </c>
    </row>
    <row r="38" spans="1:5" ht="20.100000000000001" customHeight="1" x14ac:dyDescent="0.15">
      <c r="E38" s="9"/>
    </row>
    <row r="39" spans="1:5" ht="20.100000000000001" customHeight="1" x14ac:dyDescent="0.15">
      <c r="E39" s="9"/>
    </row>
    <row r="40" spans="1:5" ht="20.100000000000001" customHeight="1" x14ac:dyDescent="0.15">
      <c r="E40" s="9"/>
    </row>
    <row r="41" spans="1:5" ht="20.100000000000001" customHeight="1" x14ac:dyDescent="0.15">
      <c r="E41" s="9"/>
    </row>
    <row r="42" spans="1:5" ht="20.100000000000001" customHeight="1" x14ac:dyDescent="0.15">
      <c r="E42" s="10" t="s">
        <v>133</v>
      </c>
    </row>
    <row r="43" spans="1:5" ht="20.100000000000001" customHeight="1" x14ac:dyDescent="0.15">
      <c r="E43" s="9"/>
    </row>
    <row r="44" spans="1:5" ht="20.100000000000001" customHeight="1" x14ac:dyDescent="0.15">
      <c r="E44" s="9"/>
    </row>
    <row r="45" spans="1:5" ht="20.100000000000001" customHeight="1" x14ac:dyDescent="0.15">
      <c r="E45" s="9"/>
    </row>
    <row r="46" spans="1:5" ht="20.100000000000001" customHeight="1" x14ac:dyDescent="0.15">
      <c r="E46" s="9"/>
    </row>
    <row r="47" spans="1:5" ht="20.100000000000001" customHeight="1" x14ac:dyDescent="0.15">
      <c r="E47" s="9"/>
    </row>
  </sheetData>
  <mergeCells count="3">
    <mergeCell ref="A4:E4"/>
    <mergeCell ref="A6:E6"/>
    <mergeCell ref="B12:C1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6" max="4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M35"/>
  <sheetViews>
    <sheetView view="pageBreakPreview" zoomScaleNormal="85" zoomScaleSheetLayoutView="100" workbookViewId="0">
      <selection activeCell="L13" sqref="L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69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19513135</v>
      </c>
      <c r="D10" s="50">
        <v>849434</v>
      </c>
      <c r="E10" s="50">
        <f>C10+D10</f>
        <v>20362569</v>
      </c>
      <c r="F10" s="50">
        <v>19300060</v>
      </c>
      <c r="G10" s="50">
        <v>194829</v>
      </c>
      <c r="H10" s="50">
        <f>F10+G10</f>
        <v>19494889</v>
      </c>
      <c r="I10" s="58">
        <f t="shared" ref="I10:K35" si="0">IF(ISERROR(ROUND(F10/C10*100,2)),"-",ROUND(F10/C10*100,2))</f>
        <v>98.91</v>
      </c>
      <c r="J10" s="58">
        <f t="shared" si="0"/>
        <v>22.94</v>
      </c>
      <c r="K10" s="58">
        <f t="shared" si="0"/>
        <v>95.74</v>
      </c>
      <c r="L10" s="78">
        <v>94.97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4706913</v>
      </c>
      <c r="D11" s="51">
        <v>233925</v>
      </c>
      <c r="E11" s="51">
        <f>C11+D11</f>
        <v>4940838</v>
      </c>
      <c r="F11" s="51">
        <v>4664805</v>
      </c>
      <c r="G11" s="51">
        <v>27879</v>
      </c>
      <c r="H11" s="51">
        <f>F11+G11</f>
        <v>4692684</v>
      </c>
      <c r="I11" s="59">
        <f t="shared" si="0"/>
        <v>99.11</v>
      </c>
      <c r="J11" s="59">
        <f t="shared" si="0"/>
        <v>11.92</v>
      </c>
      <c r="K11" s="59">
        <f t="shared" si="0"/>
        <v>94.98</v>
      </c>
      <c r="L11" s="79">
        <v>94.4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3919066</v>
      </c>
      <c r="D12" s="51">
        <v>291319</v>
      </c>
      <c r="E12" s="51">
        <f t="shared" ref="E12:E34" si="1">C12+D12</f>
        <v>4210385</v>
      </c>
      <c r="F12" s="51">
        <v>3853001</v>
      </c>
      <c r="G12" s="51">
        <v>32768</v>
      </c>
      <c r="H12" s="51">
        <f t="shared" ref="H12:H34" si="2">F12+G12</f>
        <v>3885769</v>
      </c>
      <c r="I12" s="59">
        <f t="shared" si="0"/>
        <v>98.31</v>
      </c>
      <c r="J12" s="59">
        <f t="shared" si="0"/>
        <v>11.25</v>
      </c>
      <c r="K12" s="59">
        <f t="shared" si="0"/>
        <v>92.29</v>
      </c>
      <c r="L12" s="79">
        <v>92.09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4002037</v>
      </c>
      <c r="D13" s="51">
        <v>132163</v>
      </c>
      <c r="E13" s="51">
        <f t="shared" si="1"/>
        <v>4134200</v>
      </c>
      <c r="F13" s="51">
        <v>3981030</v>
      </c>
      <c r="G13" s="51">
        <v>14589</v>
      </c>
      <c r="H13" s="51">
        <f t="shared" si="2"/>
        <v>3995619</v>
      </c>
      <c r="I13" s="59">
        <f t="shared" si="0"/>
        <v>99.48</v>
      </c>
      <c r="J13" s="59">
        <f t="shared" si="0"/>
        <v>11.04</v>
      </c>
      <c r="K13" s="59">
        <f t="shared" si="0"/>
        <v>96.65</v>
      </c>
      <c r="L13" s="79">
        <v>96.48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1945404</v>
      </c>
      <c r="D14" s="73">
        <v>86923</v>
      </c>
      <c r="E14" s="87">
        <f t="shared" si="1"/>
        <v>2032327</v>
      </c>
      <c r="F14" s="73">
        <v>1918802</v>
      </c>
      <c r="G14" s="73">
        <v>7252</v>
      </c>
      <c r="H14" s="87">
        <f t="shared" si="2"/>
        <v>1926054</v>
      </c>
      <c r="I14" s="74">
        <f t="shared" si="0"/>
        <v>98.63</v>
      </c>
      <c r="J14" s="74">
        <f t="shared" si="0"/>
        <v>8.34</v>
      </c>
      <c r="K14" s="74">
        <f t="shared" si="0"/>
        <v>94.77</v>
      </c>
      <c r="L14" s="80">
        <v>94.85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2222224</v>
      </c>
      <c r="D15" s="51">
        <v>100543</v>
      </c>
      <c r="E15" s="51">
        <f t="shared" si="1"/>
        <v>2322767</v>
      </c>
      <c r="F15" s="51">
        <v>2199619</v>
      </c>
      <c r="G15" s="51">
        <v>15532</v>
      </c>
      <c r="H15" s="51">
        <f t="shared" si="2"/>
        <v>2215151</v>
      </c>
      <c r="I15" s="59">
        <f t="shared" si="0"/>
        <v>98.98</v>
      </c>
      <c r="J15" s="59">
        <f t="shared" si="0"/>
        <v>15.45</v>
      </c>
      <c r="K15" s="59">
        <f t="shared" si="0"/>
        <v>95.37</v>
      </c>
      <c r="L15" s="79">
        <v>94.73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1561058</v>
      </c>
      <c r="D16" s="51">
        <v>123335</v>
      </c>
      <c r="E16" s="51">
        <f t="shared" si="1"/>
        <v>1684393</v>
      </c>
      <c r="F16" s="51">
        <v>1540473</v>
      </c>
      <c r="G16" s="51">
        <v>15656</v>
      </c>
      <c r="H16" s="51">
        <f t="shared" si="2"/>
        <v>1556129</v>
      </c>
      <c r="I16" s="59">
        <f t="shared" si="0"/>
        <v>98.68</v>
      </c>
      <c r="J16" s="59">
        <f t="shared" si="0"/>
        <v>12.69</v>
      </c>
      <c r="K16" s="59">
        <f t="shared" si="0"/>
        <v>92.39</v>
      </c>
      <c r="L16" s="79">
        <v>92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4245208</v>
      </c>
      <c r="D17" s="51">
        <v>130944</v>
      </c>
      <c r="E17" s="51">
        <f t="shared" si="1"/>
        <v>4376152</v>
      </c>
      <c r="F17" s="51">
        <v>4201063</v>
      </c>
      <c r="G17" s="51">
        <v>14002</v>
      </c>
      <c r="H17" s="51">
        <f t="shared" si="2"/>
        <v>4215065</v>
      </c>
      <c r="I17" s="59">
        <f t="shared" si="0"/>
        <v>98.96</v>
      </c>
      <c r="J17" s="59">
        <f t="shared" si="0"/>
        <v>10.69</v>
      </c>
      <c r="K17" s="59">
        <f t="shared" si="0"/>
        <v>96.32</v>
      </c>
      <c r="L17" s="79">
        <v>96.47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1299015</v>
      </c>
      <c r="D18" s="51">
        <v>48839</v>
      </c>
      <c r="E18" s="51">
        <f t="shared" si="1"/>
        <v>1347854</v>
      </c>
      <c r="F18" s="51">
        <v>1288156</v>
      </c>
      <c r="G18" s="51">
        <v>8054</v>
      </c>
      <c r="H18" s="51">
        <f t="shared" si="2"/>
        <v>1296210</v>
      </c>
      <c r="I18" s="59">
        <f t="shared" si="0"/>
        <v>99.16</v>
      </c>
      <c r="J18" s="59">
        <f t="shared" si="0"/>
        <v>16.489999999999998</v>
      </c>
      <c r="K18" s="59">
        <f t="shared" si="0"/>
        <v>96.17</v>
      </c>
      <c r="L18" s="79">
        <v>95.89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3850071</v>
      </c>
      <c r="D19" s="73">
        <v>210813</v>
      </c>
      <c r="E19" s="87">
        <f t="shared" si="1"/>
        <v>4060884</v>
      </c>
      <c r="F19" s="73">
        <v>3797977</v>
      </c>
      <c r="G19" s="73">
        <v>42711</v>
      </c>
      <c r="H19" s="87">
        <f t="shared" si="2"/>
        <v>3840688</v>
      </c>
      <c r="I19" s="74">
        <f t="shared" si="0"/>
        <v>98.65</v>
      </c>
      <c r="J19" s="74">
        <f t="shared" si="0"/>
        <v>20.260000000000002</v>
      </c>
      <c r="K19" s="74">
        <f t="shared" si="0"/>
        <v>94.58</v>
      </c>
      <c r="L19" s="80">
        <v>93.9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1634973</v>
      </c>
      <c r="D20" s="51">
        <v>77135</v>
      </c>
      <c r="E20" s="51">
        <f t="shared" si="1"/>
        <v>1712108</v>
      </c>
      <c r="F20" s="51">
        <v>1619503</v>
      </c>
      <c r="G20" s="51">
        <v>12662</v>
      </c>
      <c r="H20" s="51">
        <f t="shared" si="2"/>
        <v>1632165</v>
      </c>
      <c r="I20" s="59">
        <f t="shared" si="0"/>
        <v>99.05</v>
      </c>
      <c r="J20" s="59">
        <f t="shared" si="0"/>
        <v>16.420000000000002</v>
      </c>
      <c r="K20" s="59">
        <f t="shared" si="0"/>
        <v>95.33</v>
      </c>
      <c r="L20" s="79">
        <v>94.66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1480126</v>
      </c>
      <c r="D21" s="51">
        <v>49118</v>
      </c>
      <c r="E21" s="51">
        <f t="shared" si="1"/>
        <v>1529244</v>
      </c>
      <c r="F21" s="51">
        <v>1458665</v>
      </c>
      <c r="G21" s="51">
        <v>12570</v>
      </c>
      <c r="H21" s="51">
        <f t="shared" si="2"/>
        <v>1471235</v>
      </c>
      <c r="I21" s="59">
        <f t="shared" si="0"/>
        <v>98.55</v>
      </c>
      <c r="J21" s="59">
        <f t="shared" si="0"/>
        <v>25.59</v>
      </c>
      <c r="K21" s="59">
        <f t="shared" si="0"/>
        <v>96.21</v>
      </c>
      <c r="L21" s="79">
        <v>96.18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1480035</v>
      </c>
      <c r="D22" s="51">
        <v>90008</v>
      </c>
      <c r="E22" s="51">
        <f t="shared" si="1"/>
        <v>1570043</v>
      </c>
      <c r="F22" s="51">
        <v>1464377</v>
      </c>
      <c r="G22" s="51">
        <v>6854</v>
      </c>
      <c r="H22" s="51">
        <f t="shared" si="2"/>
        <v>1471231</v>
      </c>
      <c r="I22" s="59">
        <f t="shared" si="0"/>
        <v>98.94</v>
      </c>
      <c r="J22" s="59">
        <f t="shared" si="0"/>
        <v>7.61</v>
      </c>
      <c r="K22" s="59">
        <f t="shared" si="0"/>
        <v>93.71</v>
      </c>
      <c r="L22" s="79">
        <v>93.66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454870</v>
      </c>
      <c r="D23" s="51">
        <v>16092</v>
      </c>
      <c r="E23" s="51">
        <f t="shared" si="1"/>
        <v>470962</v>
      </c>
      <c r="F23" s="51">
        <v>452138</v>
      </c>
      <c r="G23" s="51">
        <v>4831</v>
      </c>
      <c r="H23" s="51">
        <f t="shared" si="2"/>
        <v>456969</v>
      </c>
      <c r="I23" s="59">
        <f t="shared" si="0"/>
        <v>99.4</v>
      </c>
      <c r="J23" s="59">
        <f t="shared" si="0"/>
        <v>30.02</v>
      </c>
      <c r="K23" s="59">
        <f t="shared" si="0"/>
        <v>97.03</v>
      </c>
      <c r="L23" s="79">
        <v>94.92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93579</v>
      </c>
      <c r="D24" s="73">
        <v>4346</v>
      </c>
      <c r="E24" s="87">
        <f t="shared" si="1"/>
        <v>97925</v>
      </c>
      <c r="F24" s="73">
        <v>92357</v>
      </c>
      <c r="G24" s="73">
        <v>331</v>
      </c>
      <c r="H24" s="87">
        <f t="shared" si="2"/>
        <v>92688</v>
      </c>
      <c r="I24" s="74">
        <f t="shared" si="0"/>
        <v>98.69</v>
      </c>
      <c r="J24" s="74">
        <f t="shared" si="0"/>
        <v>7.62</v>
      </c>
      <c r="K24" s="74">
        <f t="shared" si="0"/>
        <v>94.65</v>
      </c>
      <c r="L24" s="80">
        <v>94.67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126662</v>
      </c>
      <c r="D25" s="51">
        <v>4850</v>
      </c>
      <c r="E25" s="51">
        <f t="shared" si="1"/>
        <v>131512</v>
      </c>
      <c r="F25" s="51">
        <v>123646</v>
      </c>
      <c r="G25" s="51">
        <v>325</v>
      </c>
      <c r="H25" s="51">
        <f t="shared" si="2"/>
        <v>123971</v>
      </c>
      <c r="I25" s="59">
        <f t="shared" si="0"/>
        <v>97.62</v>
      </c>
      <c r="J25" s="59">
        <f t="shared" si="0"/>
        <v>6.7</v>
      </c>
      <c r="K25" s="59">
        <f t="shared" si="0"/>
        <v>94.27</v>
      </c>
      <c r="L25" s="79">
        <v>94.72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800744</v>
      </c>
      <c r="D26" s="51">
        <v>69412</v>
      </c>
      <c r="E26" s="51">
        <f t="shared" si="1"/>
        <v>870156</v>
      </c>
      <c r="F26" s="51">
        <v>782862</v>
      </c>
      <c r="G26" s="51">
        <v>4676</v>
      </c>
      <c r="H26" s="51">
        <f t="shared" si="2"/>
        <v>787538</v>
      </c>
      <c r="I26" s="59">
        <f t="shared" si="0"/>
        <v>97.77</v>
      </c>
      <c r="J26" s="59">
        <f t="shared" si="0"/>
        <v>6.74</v>
      </c>
      <c r="K26" s="59">
        <f t="shared" si="0"/>
        <v>90.51</v>
      </c>
      <c r="L26" s="79">
        <v>89.32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329100</v>
      </c>
      <c r="D27" s="51">
        <v>17380</v>
      </c>
      <c r="E27" s="51">
        <f t="shared" si="1"/>
        <v>346480</v>
      </c>
      <c r="F27" s="51">
        <v>323543</v>
      </c>
      <c r="G27" s="51">
        <v>659</v>
      </c>
      <c r="H27" s="51">
        <f t="shared" si="2"/>
        <v>324202</v>
      </c>
      <c r="I27" s="59">
        <f t="shared" si="0"/>
        <v>98.31</v>
      </c>
      <c r="J27" s="59">
        <f t="shared" si="0"/>
        <v>3.79</v>
      </c>
      <c r="K27" s="59">
        <f t="shared" si="0"/>
        <v>93.57</v>
      </c>
      <c r="L27" s="79">
        <v>93.87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372509</v>
      </c>
      <c r="D28" s="51">
        <v>45975</v>
      </c>
      <c r="E28" s="51">
        <f t="shared" si="1"/>
        <v>418484</v>
      </c>
      <c r="F28" s="51">
        <v>361374</v>
      </c>
      <c r="G28" s="51">
        <v>1937</v>
      </c>
      <c r="H28" s="51">
        <f t="shared" si="2"/>
        <v>363311</v>
      </c>
      <c r="I28" s="59">
        <f t="shared" si="0"/>
        <v>97.01</v>
      </c>
      <c r="J28" s="59">
        <f t="shared" si="0"/>
        <v>4.21</v>
      </c>
      <c r="K28" s="59">
        <f t="shared" si="0"/>
        <v>86.82</v>
      </c>
      <c r="L28" s="79">
        <v>87.68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211806</v>
      </c>
      <c r="D29" s="73">
        <v>16529</v>
      </c>
      <c r="E29" s="87">
        <f t="shared" si="1"/>
        <v>228335</v>
      </c>
      <c r="F29" s="73">
        <v>208443</v>
      </c>
      <c r="G29" s="73">
        <v>2129</v>
      </c>
      <c r="H29" s="87">
        <f t="shared" si="2"/>
        <v>210572</v>
      </c>
      <c r="I29" s="74">
        <f t="shared" si="0"/>
        <v>98.41</v>
      </c>
      <c r="J29" s="74">
        <f t="shared" si="0"/>
        <v>12.88</v>
      </c>
      <c r="K29" s="74">
        <f t="shared" si="0"/>
        <v>92.22</v>
      </c>
      <c r="L29" s="80">
        <v>91.86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236361</v>
      </c>
      <c r="D30" s="51">
        <v>7194</v>
      </c>
      <c r="E30" s="51">
        <f t="shared" si="1"/>
        <v>243555</v>
      </c>
      <c r="F30" s="51">
        <v>234560</v>
      </c>
      <c r="G30" s="51">
        <v>1415</v>
      </c>
      <c r="H30" s="51">
        <f t="shared" si="2"/>
        <v>235975</v>
      </c>
      <c r="I30" s="59">
        <f t="shared" si="0"/>
        <v>99.24</v>
      </c>
      <c r="J30" s="59">
        <f t="shared" si="0"/>
        <v>19.670000000000002</v>
      </c>
      <c r="K30" s="59">
        <f t="shared" si="0"/>
        <v>96.89</v>
      </c>
      <c r="L30" s="79">
        <v>96.44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405296</v>
      </c>
      <c r="D31" s="51">
        <v>1015</v>
      </c>
      <c r="E31" s="51">
        <f t="shared" si="1"/>
        <v>406311</v>
      </c>
      <c r="F31" s="51">
        <v>404853</v>
      </c>
      <c r="G31" s="51">
        <v>93</v>
      </c>
      <c r="H31" s="51">
        <f t="shared" si="2"/>
        <v>404946</v>
      </c>
      <c r="I31" s="59">
        <f t="shared" si="0"/>
        <v>99.89</v>
      </c>
      <c r="J31" s="59">
        <f t="shared" si="0"/>
        <v>9.16</v>
      </c>
      <c r="K31" s="59">
        <f t="shared" si="0"/>
        <v>99.66</v>
      </c>
      <c r="L31" s="79">
        <v>99.74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679492</v>
      </c>
      <c r="D32" s="51">
        <v>43861</v>
      </c>
      <c r="E32" s="51">
        <f t="shared" si="1"/>
        <v>723353</v>
      </c>
      <c r="F32" s="51">
        <v>668437</v>
      </c>
      <c r="G32" s="51">
        <v>8394</v>
      </c>
      <c r="H32" s="51">
        <f t="shared" si="2"/>
        <v>676831</v>
      </c>
      <c r="I32" s="59">
        <f t="shared" si="0"/>
        <v>98.37</v>
      </c>
      <c r="J32" s="59">
        <f t="shared" si="0"/>
        <v>19.14</v>
      </c>
      <c r="K32" s="59">
        <f t="shared" si="0"/>
        <v>93.57</v>
      </c>
      <c r="L32" s="79">
        <v>92.72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551268</v>
      </c>
      <c r="D33" s="51">
        <v>25364</v>
      </c>
      <c r="E33" s="51">
        <f t="shared" si="1"/>
        <v>576632</v>
      </c>
      <c r="F33" s="51">
        <v>541265</v>
      </c>
      <c r="G33" s="51">
        <v>3479</v>
      </c>
      <c r="H33" s="51">
        <f t="shared" si="2"/>
        <v>544744</v>
      </c>
      <c r="I33" s="59">
        <f t="shared" si="0"/>
        <v>98.19</v>
      </c>
      <c r="J33" s="59">
        <f t="shared" si="0"/>
        <v>13.72</v>
      </c>
      <c r="K33" s="59">
        <f t="shared" si="0"/>
        <v>94.47</v>
      </c>
      <c r="L33" s="79">
        <v>93.91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97026</v>
      </c>
      <c r="D34" s="73">
        <v>2458</v>
      </c>
      <c r="E34" s="51">
        <f t="shared" si="1"/>
        <v>99484</v>
      </c>
      <c r="F34" s="73">
        <v>96445</v>
      </c>
      <c r="G34" s="73">
        <v>615</v>
      </c>
      <c r="H34" s="51">
        <f t="shared" si="2"/>
        <v>97060</v>
      </c>
      <c r="I34" s="74">
        <f t="shared" si="0"/>
        <v>99.4</v>
      </c>
      <c r="J34" s="74">
        <f t="shared" si="0"/>
        <v>25.02</v>
      </c>
      <c r="K34" s="74">
        <f t="shared" si="0"/>
        <v>97.56</v>
      </c>
      <c r="L34" s="80">
        <v>97.29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56217978</v>
      </c>
      <c r="D35" s="54">
        <f t="shared" si="3"/>
        <v>2678975</v>
      </c>
      <c r="E35" s="54">
        <f t="shared" si="3"/>
        <v>58896953</v>
      </c>
      <c r="F35" s="54">
        <f t="shared" si="3"/>
        <v>55577454</v>
      </c>
      <c r="G35" s="54">
        <f t="shared" si="3"/>
        <v>434242</v>
      </c>
      <c r="H35" s="54">
        <f t="shared" si="3"/>
        <v>56011696</v>
      </c>
      <c r="I35" s="61">
        <f t="shared" si="0"/>
        <v>98.86</v>
      </c>
      <c r="J35" s="61">
        <f t="shared" si="0"/>
        <v>16.21</v>
      </c>
      <c r="K35" s="61">
        <f t="shared" si="0"/>
        <v>95.1</v>
      </c>
      <c r="L35" s="81">
        <v>94.61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7" orientation="portrait" useFirstPageNumber="1" r:id="rId1"/>
  <headerFooter scaleWithDoc="0" alignWithMargins="0">
    <oddFooter>&amp;C- &amp;P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M35"/>
  <sheetViews>
    <sheetView view="pageBreakPreview" zoomScaleNormal="85" zoomScaleSheetLayoutView="100" workbookViewId="0">
      <selection activeCell="J13" sqref="J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70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19309466</v>
      </c>
      <c r="D10" s="50">
        <v>849434</v>
      </c>
      <c r="E10" s="50">
        <f>C10+D10</f>
        <v>20158900</v>
      </c>
      <c r="F10" s="50">
        <v>19096391</v>
      </c>
      <c r="G10" s="50">
        <v>194829</v>
      </c>
      <c r="H10" s="50">
        <f>F10+G10</f>
        <v>19291220</v>
      </c>
      <c r="I10" s="58">
        <f t="shared" ref="I10:K35" si="0">IF(ISERROR(ROUND(F10/C10*100,2)),"-",ROUND(F10/C10*100,2))</f>
        <v>98.9</v>
      </c>
      <c r="J10" s="58">
        <f t="shared" si="0"/>
        <v>22.94</v>
      </c>
      <c r="K10" s="58">
        <f t="shared" si="0"/>
        <v>95.7</v>
      </c>
      <c r="L10" s="78">
        <v>94.92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4695611</v>
      </c>
      <c r="D11" s="51">
        <v>233925</v>
      </c>
      <c r="E11" s="51">
        <f>C11+D11</f>
        <v>4929536</v>
      </c>
      <c r="F11" s="51">
        <v>4653503</v>
      </c>
      <c r="G11" s="51">
        <v>27879</v>
      </c>
      <c r="H11" s="51">
        <f>F11+G11</f>
        <v>4681382</v>
      </c>
      <c r="I11" s="59">
        <f t="shared" si="0"/>
        <v>99.1</v>
      </c>
      <c r="J11" s="59">
        <f t="shared" si="0"/>
        <v>11.92</v>
      </c>
      <c r="K11" s="59">
        <f t="shared" si="0"/>
        <v>94.97</v>
      </c>
      <c r="L11" s="79">
        <v>94.39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3903802</v>
      </c>
      <c r="D12" s="51">
        <v>291319</v>
      </c>
      <c r="E12" s="51">
        <f t="shared" ref="E12:E34" si="1">C12+D12</f>
        <v>4195121</v>
      </c>
      <c r="F12" s="51">
        <v>3837737</v>
      </c>
      <c r="G12" s="51">
        <v>32768</v>
      </c>
      <c r="H12" s="51">
        <f t="shared" ref="H12:H34" si="2">F12+G12</f>
        <v>3870505</v>
      </c>
      <c r="I12" s="59">
        <f t="shared" si="0"/>
        <v>98.31</v>
      </c>
      <c r="J12" s="59">
        <f t="shared" si="0"/>
        <v>11.25</v>
      </c>
      <c r="K12" s="59">
        <f t="shared" si="0"/>
        <v>92.26</v>
      </c>
      <c r="L12" s="79">
        <v>92.06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3895479</v>
      </c>
      <c r="D13" s="51">
        <v>132163</v>
      </c>
      <c r="E13" s="51">
        <f t="shared" si="1"/>
        <v>4027642</v>
      </c>
      <c r="F13" s="51">
        <v>3874472</v>
      </c>
      <c r="G13" s="51">
        <v>14589</v>
      </c>
      <c r="H13" s="51">
        <f t="shared" si="2"/>
        <v>3889061</v>
      </c>
      <c r="I13" s="59">
        <f t="shared" si="0"/>
        <v>99.46</v>
      </c>
      <c r="J13" s="59">
        <f t="shared" si="0"/>
        <v>11.04</v>
      </c>
      <c r="K13" s="59">
        <f t="shared" si="0"/>
        <v>96.56</v>
      </c>
      <c r="L13" s="79">
        <v>96.38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1252653</v>
      </c>
      <c r="D14" s="73">
        <v>86923</v>
      </c>
      <c r="E14" s="87">
        <f t="shared" si="1"/>
        <v>1339576</v>
      </c>
      <c r="F14" s="73">
        <v>1226051</v>
      </c>
      <c r="G14" s="73">
        <v>7252</v>
      </c>
      <c r="H14" s="87">
        <f t="shared" si="2"/>
        <v>1233303</v>
      </c>
      <c r="I14" s="74">
        <f t="shared" si="0"/>
        <v>97.88</v>
      </c>
      <c r="J14" s="74">
        <f t="shared" si="0"/>
        <v>8.34</v>
      </c>
      <c r="K14" s="74">
        <f t="shared" si="0"/>
        <v>92.07</v>
      </c>
      <c r="L14" s="80">
        <v>92.1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2173392</v>
      </c>
      <c r="D15" s="51">
        <v>100543</v>
      </c>
      <c r="E15" s="51">
        <f t="shared" si="1"/>
        <v>2273935</v>
      </c>
      <c r="F15" s="51">
        <v>2150787</v>
      </c>
      <c r="G15" s="51">
        <v>15532</v>
      </c>
      <c r="H15" s="51">
        <f t="shared" si="2"/>
        <v>2166319</v>
      </c>
      <c r="I15" s="59">
        <f t="shared" si="0"/>
        <v>98.96</v>
      </c>
      <c r="J15" s="59">
        <f t="shared" si="0"/>
        <v>15.45</v>
      </c>
      <c r="K15" s="59">
        <f t="shared" si="0"/>
        <v>95.27</v>
      </c>
      <c r="L15" s="79">
        <v>94.61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1510521</v>
      </c>
      <c r="D16" s="51">
        <v>123335</v>
      </c>
      <c r="E16" s="51">
        <f t="shared" si="1"/>
        <v>1633856</v>
      </c>
      <c r="F16" s="51">
        <v>1489936</v>
      </c>
      <c r="G16" s="51">
        <v>15656</v>
      </c>
      <c r="H16" s="51">
        <f t="shared" si="2"/>
        <v>1505592</v>
      </c>
      <c r="I16" s="59">
        <f t="shared" si="0"/>
        <v>98.64</v>
      </c>
      <c r="J16" s="59">
        <f t="shared" si="0"/>
        <v>12.69</v>
      </c>
      <c r="K16" s="59">
        <f t="shared" si="0"/>
        <v>92.15</v>
      </c>
      <c r="L16" s="79">
        <v>91.77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4208261</v>
      </c>
      <c r="D17" s="51">
        <v>130944</v>
      </c>
      <c r="E17" s="51">
        <f t="shared" si="1"/>
        <v>4339205</v>
      </c>
      <c r="F17" s="51">
        <v>4164116</v>
      </c>
      <c r="G17" s="51">
        <v>14002</v>
      </c>
      <c r="H17" s="51">
        <f t="shared" si="2"/>
        <v>4178118</v>
      </c>
      <c r="I17" s="59">
        <f t="shared" si="0"/>
        <v>98.95</v>
      </c>
      <c r="J17" s="59">
        <f t="shared" si="0"/>
        <v>10.69</v>
      </c>
      <c r="K17" s="59">
        <f t="shared" si="0"/>
        <v>96.29</v>
      </c>
      <c r="L17" s="79">
        <v>96.44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1296564</v>
      </c>
      <c r="D18" s="51">
        <v>48839</v>
      </c>
      <c r="E18" s="51">
        <f t="shared" si="1"/>
        <v>1345403</v>
      </c>
      <c r="F18" s="51">
        <v>1285705</v>
      </c>
      <c r="G18" s="51">
        <v>8054</v>
      </c>
      <c r="H18" s="51">
        <f t="shared" si="2"/>
        <v>1293759</v>
      </c>
      <c r="I18" s="59">
        <f t="shared" si="0"/>
        <v>99.16</v>
      </c>
      <c r="J18" s="59">
        <f t="shared" si="0"/>
        <v>16.489999999999998</v>
      </c>
      <c r="K18" s="59">
        <f t="shared" si="0"/>
        <v>96.16</v>
      </c>
      <c r="L18" s="79">
        <v>95.88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3823443</v>
      </c>
      <c r="D19" s="73">
        <v>210813</v>
      </c>
      <c r="E19" s="87">
        <f t="shared" si="1"/>
        <v>4034256</v>
      </c>
      <c r="F19" s="73">
        <v>3771349</v>
      </c>
      <c r="G19" s="73">
        <v>42711</v>
      </c>
      <c r="H19" s="87">
        <f t="shared" si="2"/>
        <v>3814060</v>
      </c>
      <c r="I19" s="74">
        <f t="shared" si="0"/>
        <v>98.64</v>
      </c>
      <c r="J19" s="74">
        <f t="shared" si="0"/>
        <v>20.260000000000002</v>
      </c>
      <c r="K19" s="74">
        <f t="shared" si="0"/>
        <v>94.54</v>
      </c>
      <c r="L19" s="80">
        <v>93.86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1542050</v>
      </c>
      <c r="D20" s="51">
        <v>77135</v>
      </c>
      <c r="E20" s="51">
        <f t="shared" si="1"/>
        <v>1619185</v>
      </c>
      <c r="F20" s="51">
        <v>1526580</v>
      </c>
      <c r="G20" s="51">
        <v>12662</v>
      </c>
      <c r="H20" s="51">
        <f t="shared" si="2"/>
        <v>1539242</v>
      </c>
      <c r="I20" s="59">
        <f t="shared" si="0"/>
        <v>99</v>
      </c>
      <c r="J20" s="59">
        <f t="shared" si="0"/>
        <v>16.420000000000002</v>
      </c>
      <c r="K20" s="59">
        <f t="shared" si="0"/>
        <v>95.06</v>
      </c>
      <c r="L20" s="79">
        <v>94.34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1474644</v>
      </c>
      <c r="D21" s="51">
        <v>49118</v>
      </c>
      <c r="E21" s="51">
        <f t="shared" si="1"/>
        <v>1523762</v>
      </c>
      <c r="F21" s="51">
        <v>1453183</v>
      </c>
      <c r="G21" s="51">
        <v>12570</v>
      </c>
      <c r="H21" s="51">
        <f t="shared" si="2"/>
        <v>1465753</v>
      </c>
      <c r="I21" s="59">
        <f t="shared" si="0"/>
        <v>98.54</v>
      </c>
      <c r="J21" s="59">
        <f t="shared" si="0"/>
        <v>25.59</v>
      </c>
      <c r="K21" s="59">
        <f t="shared" si="0"/>
        <v>96.19</v>
      </c>
      <c r="L21" s="79">
        <v>96.17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1317308</v>
      </c>
      <c r="D22" s="51">
        <v>90008</v>
      </c>
      <c r="E22" s="51">
        <f t="shared" si="1"/>
        <v>1407316</v>
      </c>
      <c r="F22" s="51">
        <v>1301650</v>
      </c>
      <c r="G22" s="51">
        <v>6854</v>
      </c>
      <c r="H22" s="51">
        <f t="shared" si="2"/>
        <v>1308504</v>
      </c>
      <c r="I22" s="59">
        <f t="shared" si="0"/>
        <v>98.81</v>
      </c>
      <c r="J22" s="59">
        <f t="shared" si="0"/>
        <v>7.61</v>
      </c>
      <c r="K22" s="59">
        <f t="shared" si="0"/>
        <v>92.98</v>
      </c>
      <c r="L22" s="79">
        <v>92.91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445134</v>
      </c>
      <c r="D23" s="51">
        <v>16092</v>
      </c>
      <c r="E23" s="51">
        <f t="shared" si="1"/>
        <v>461226</v>
      </c>
      <c r="F23" s="51">
        <v>442402</v>
      </c>
      <c r="G23" s="51">
        <v>4831</v>
      </c>
      <c r="H23" s="51">
        <f t="shared" si="2"/>
        <v>447233</v>
      </c>
      <c r="I23" s="59">
        <f t="shared" si="0"/>
        <v>99.39</v>
      </c>
      <c r="J23" s="59">
        <f t="shared" si="0"/>
        <v>30.02</v>
      </c>
      <c r="K23" s="59">
        <f t="shared" si="0"/>
        <v>96.97</v>
      </c>
      <c r="L23" s="79">
        <v>94.8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69560</v>
      </c>
      <c r="D24" s="73">
        <v>4346</v>
      </c>
      <c r="E24" s="87">
        <f t="shared" si="1"/>
        <v>73906</v>
      </c>
      <c r="F24" s="73">
        <v>68338</v>
      </c>
      <c r="G24" s="73">
        <v>331</v>
      </c>
      <c r="H24" s="87">
        <f t="shared" si="2"/>
        <v>68669</v>
      </c>
      <c r="I24" s="74">
        <f t="shared" si="0"/>
        <v>98.24</v>
      </c>
      <c r="J24" s="74">
        <f t="shared" si="0"/>
        <v>7.62</v>
      </c>
      <c r="K24" s="74">
        <f t="shared" si="0"/>
        <v>92.91</v>
      </c>
      <c r="L24" s="80">
        <v>92.96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103800</v>
      </c>
      <c r="D25" s="51">
        <v>4850</v>
      </c>
      <c r="E25" s="51">
        <f t="shared" si="1"/>
        <v>108650</v>
      </c>
      <c r="F25" s="51">
        <v>100784</v>
      </c>
      <c r="G25" s="51">
        <v>325</v>
      </c>
      <c r="H25" s="51">
        <f t="shared" si="2"/>
        <v>101109</v>
      </c>
      <c r="I25" s="59">
        <f t="shared" si="0"/>
        <v>97.09</v>
      </c>
      <c r="J25" s="59">
        <f t="shared" si="0"/>
        <v>6.7</v>
      </c>
      <c r="K25" s="59">
        <f t="shared" si="0"/>
        <v>93.06</v>
      </c>
      <c r="L25" s="79">
        <v>93.65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795101</v>
      </c>
      <c r="D26" s="51">
        <v>69412</v>
      </c>
      <c r="E26" s="51">
        <f t="shared" si="1"/>
        <v>864513</v>
      </c>
      <c r="F26" s="51">
        <v>777219</v>
      </c>
      <c r="G26" s="51">
        <v>4676</v>
      </c>
      <c r="H26" s="51">
        <f t="shared" si="2"/>
        <v>781895</v>
      </c>
      <c r="I26" s="59">
        <f t="shared" si="0"/>
        <v>97.75</v>
      </c>
      <c r="J26" s="59">
        <f t="shared" si="0"/>
        <v>6.74</v>
      </c>
      <c r="K26" s="59">
        <f t="shared" si="0"/>
        <v>90.44</v>
      </c>
      <c r="L26" s="79">
        <v>89.25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323661</v>
      </c>
      <c r="D27" s="51">
        <v>17380</v>
      </c>
      <c r="E27" s="51">
        <f t="shared" si="1"/>
        <v>341041</v>
      </c>
      <c r="F27" s="51">
        <v>318104</v>
      </c>
      <c r="G27" s="51">
        <v>659</v>
      </c>
      <c r="H27" s="51">
        <f t="shared" si="2"/>
        <v>318763</v>
      </c>
      <c r="I27" s="59">
        <f t="shared" si="0"/>
        <v>98.28</v>
      </c>
      <c r="J27" s="59">
        <f t="shared" si="0"/>
        <v>3.79</v>
      </c>
      <c r="K27" s="59">
        <f t="shared" si="0"/>
        <v>93.47</v>
      </c>
      <c r="L27" s="79">
        <v>93.76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357828</v>
      </c>
      <c r="D28" s="51">
        <v>45975</v>
      </c>
      <c r="E28" s="51">
        <f t="shared" si="1"/>
        <v>403803</v>
      </c>
      <c r="F28" s="51">
        <v>346693</v>
      </c>
      <c r="G28" s="51">
        <v>1937</v>
      </c>
      <c r="H28" s="51">
        <f t="shared" si="2"/>
        <v>348630</v>
      </c>
      <c r="I28" s="59">
        <f t="shared" si="0"/>
        <v>96.89</v>
      </c>
      <c r="J28" s="59">
        <f t="shared" si="0"/>
        <v>4.21</v>
      </c>
      <c r="K28" s="59">
        <f t="shared" si="0"/>
        <v>86.34</v>
      </c>
      <c r="L28" s="79">
        <v>87.26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211616</v>
      </c>
      <c r="D29" s="73">
        <v>16529</v>
      </c>
      <c r="E29" s="87">
        <f t="shared" si="1"/>
        <v>228145</v>
      </c>
      <c r="F29" s="73">
        <v>208253</v>
      </c>
      <c r="G29" s="73">
        <v>2129</v>
      </c>
      <c r="H29" s="87">
        <f t="shared" si="2"/>
        <v>210382</v>
      </c>
      <c r="I29" s="74">
        <f t="shared" si="0"/>
        <v>98.41</v>
      </c>
      <c r="J29" s="74">
        <f t="shared" si="0"/>
        <v>12.88</v>
      </c>
      <c r="K29" s="74">
        <f t="shared" si="0"/>
        <v>92.21</v>
      </c>
      <c r="L29" s="80">
        <v>91.86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234617</v>
      </c>
      <c r="D30" s="51">
        <v>7194</v>
      </c>
      <c r="E30" s="51">
        <f t="shared" si="1"/>
        <v>241811</v>
      </c>
      <c r="F30" s="51">
        <v>232816</v>
      </c>
      <c r="G30" s="51">
        <v>1415</v>
      </c>
      <c r="H30" s="51">
        <f t="shared" si="2"/>
        <v>234231</v>
      </c>
      <c r="I30" s="59">
        <f t="shared" si="0"/>
        <v>99.23</v>
      </c>
      <c r="J30" s="59">
        <f t="shared" si="0"/>
        <v>19.670000000000002</v>
      </c>
      <c r="K30" s="59">
        <f t="shared" si="0"/>
        <v>96.87</v>
      </c>
      <c r="L30" s="79">
        <v>96.41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404726</v>
      </c>
      <c r="D31" s="51">
        <v>1015</v>
      </c>
      <c r="E31" s="51">
        <f t="shared" si="1"/>
        <v>405741</v>
      </c>
      <c r="F31" s="51">
        <v>404283</v>
      </c>
      <c r="G31" s="51">
        <v>93</v>
      </c>
      <c r="H31" s="51">
        <f t="shared" si="2"/>
        <v>404376</v>
      </c>
      <c r="I31" s="59">
        <f t="shared" si="0"/>
        <v>99.89</v>
      </c>
      <c r="J31" s="59">
        <f t="shared" si="0"/>
        <v>9.16</v>
      </c>
      <c r="K31" s="59">
        <f t="shared" si="0"/>
        <v>99.66</v>
      </c>
      <c r="L31" s="79">
        <v>99.74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672452</v>
      </c>
      <c r="D32" s="51">
        <v>43861</v>
      </c>
      <c r="E32" s="51">
        <f t="shared" si="1"/>
        <v>716313</v>
      </c>
      <c r="F32" s="51">
        <v>661397</v>
      </c>
      <c r="G32" s="51">
        <v>8394</v>
      </c>
      <c r="H32" s="51">
        <f t="shared" si="2"/>
        <v>669791</v>
      </c>
      <c r="I32" s="59">
        <f t="shared" si="0"/>
        <v>98.36</v>
      </c>
      <c r="J32" s="59">
        <f t="shared" si="0"/>
        <v>19.14</v>
      </c>
      <c r="K32" s="59">
        <f t="shared" si="0"/>
        <v>93.51</v>
      </c>
      <c r="L32" s="79">
        <v>92.65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548908</v>
      </c>
      <c r="D33" s="51">
        <v>25364</v>
      </c>
      <c r="E33" s="51">
        <f t="shared" si="1"/>
        <v>574272</v>
      </c>
      <c r="F33" s="51">
        <v>538905</v>
      </c>
      <c r="G33" s="51">
        <v>3479</v>
      </c>
      <c r="H33" s="51">
        <f t="shared" si="2"/>
        <v>542384</v>
      </c>
      <c r="I33" s="59">
        <f t="shared" si="0"/>
        <v>98.18</v>
      </c>
      <c r="J33" s="59">
        <f t="shared" si="0"/>
        <v>13.72</v>
      </c>
      <c r="K33" s="59">
        <f t="shared" si="0"/>
        <v>94.45</v>
      </c>
      <c r="L33" s="79">
        <v>93.88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90787</v>
      </c>
      <c r="D34" s="73">
        <v>2458</v>
      </c>
      <c r="E34" s="51">
        <f t="shared" si="1"/>
        <v>93245</v>
      </c>
      <c r="F34" s="73">
        <v>90206</v>
      </c>
      <c r="G34" s="73">
        <v>615</v>
      </c>
      <c r="H34" s="51">
        <f t="shared" si="2"/>
        <v>90821</v>
      </c>
      <c r="I34" s="74">
        <f t="shared" si="0"/>
        <v>99.36</v>
      </c>
      <c r="J34" s="74">
        <f t="shared" si="0"/>
        <v>25.02</v>
      </c>
      <c r="K34" s="74">
        <f t="shared" si="0"/>
        <v>97.4</v>
      </c>
      <c r="L34" s="80">
        <v>97.12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54661384</v>
      </c>
      <c r="D35" s="54">
        <f t="shared" si="3"/>
        <v>2678975</v>
      </c>
      <c r="E35" s="54">
        <f t="shared" si="3"/>
        <v>57340359</v>
      </c>
      <c r="F35" s="54">
        <f t="shared" si="3"/>
        <v>54020860</v>
      </c>
      <c r="G35" s="54">
        <f t="shared" si="3"/>
        <v>434242</v>
      </c>
      <c r="H35" s="54">
        <f t="shared" si="3"/>
        <v>54455102</v>
      </c>
      <c r="I35" s="61">
        <f t="shared" si="0"/>
        <v>98.83</v>
      </c>
      <c r="J35" s="61">
        <f t="shared" si="0"/>
        <v>16.21</v>
      </c>
      <c r="K35" s="61">
        <f t="shared" si="0"/>
        <v>94.97</v>
      </c>
      <c r="L35" s="81">
        <v>94.46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9" orientation="portrait" useFirstPageNumber="1" r:id="rId1"/>
  <headerFooter scaleWithDoc="0" alignWithMargins="0">
    <oddFooter>&amp;C- &amp;P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M35"/>
  <sheetViews>
    <sheetView view="pageBreakPreview" zoomScaleNormal="85" zoomScaleSheetLayoutView="100" workbookViewId="0">
      <selection activeCell="D10" sqref="D1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96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5277201</v>
      </c>
      <c r="D10" s="50">
        <v>289116</v>
      </c>
      <c r="E10" s="50">
        <f>C10+D10</f>
        <v>5566317</v>
      </c>
      <c r="F10" s="50">
        <v>5205849</v>
      </c>
      <c r="G10" s="50">
        <v>66806</v>
      </c>
      <c r="H10" s="50">
        <f>F10+G10</f>
        <v>5272655</v>
      </c>
      <c r="I10" s="58">
        <f t="shared" ref="I10:K35" si="0">IF(ISERROR(ROUND(F10/C10*100,2)),"-",ROUND(F10/C10*100,2))</f>
        <v>98.65</v>
      </c>
      <c r="J10" s="58">
        <f t="shared" si="0"/>
        <v>23.11</v>
      </c>
      <c r="K10" s="58">
        <f t="shared" si="0"/>
        <v>94.72</v>
      </c>
      <c r="L10" s="78">
        <v>93.7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627740</v>
      </c>
      <c r="D11" s="51">
        <v>45258</v>
      </c>
      <c r="E11" s="51">
        <f>C11+D11</f>
        <v>672998</v>
      </c>
      <c r="F11" s="51">
        <v>620610</v>
      </c>
      <c r="G11" s="51">
        <v>5394</v>
      </c>
      <c r="H11" s="51">
        <f>F11+G11</f>
        <v>626004</v>
      </c>
      <c r="I11" s="59">
        <f t="shared" si="0"/>
        <v>98.86</v>
      </c>
      <c r="J11" s="59">
        <f t="shared" si="0"/>
        <v>11.92</v>
      </c>
      <c r="K11" s="59">
        <f t="shared" si="0"/>
        <v>93.02</v>
      </c>
      <c r="L11" s="79">
        <v>91.29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1081469</v>
      </c>
      <c r="D12" s="51">
        <v>80704</v>
      </c>
      <c r="E12" s="51">
        <f t="shared" ref="E12:E34" si="1">C12+D12</f>
        <v>1162173</v>
      </c>
      <c r="F12" s="51">
        <v>1063167</v>
      </c>
      <c r="G12" s="51">
        <v>9078</v>
      </c>
      <c r="H12" s="51">
        <f t="shared" ref="H12:H34" si="2">F12+G12</f>
        <v>1072245</v>
      </c>
      <c r="I12" s="59">
        <f t="shared" si="0"/>
        <v>98.31</v>
      </c>
      <c r="J12" s="59">
        <f t="shared" si="0"/>
        <v>11.25</v>
      </c>
      <c r="K12" s="59">
        <f t="shared" si="0"/>
        <v>92.26</v>
      </c>
      <c r="L12" s="79">
        <v>92.06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869450</v>
      </c>
      <c r="D13" s="51">
        <v>29498</v>
      </c>
      <c r="E13" s="51">
        <f t="shared" si="1"/>
        <v>898948</v>
      </c>
      <c r="F13" s="51">
        <v>864761</v>
      </c>
      <c r="G13" s="51">
        <v>3256</v>
      </c>
      <c r="H13" s="51">
        <f t="shared" si="2"/>
        <v>868017</v>
      </c>
      <c r="I13" s="59">
        <f t="shared" si="0"/>
        <v>99.46</v>
      </c>
      <c r="J13" s="59">
        <f t="shared" si="0"/>
        <v>11.04</v>
      </c>
      <c r="K13" s="59">
        <f t="shared" si="0"/>
        <v>96.56</v>
      </c>
      <c r="L13" s="79">
        <v>96.38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261187</v>
      </c>
      <c r="D14" s="73">
        <v>18124</v>
      </c>
      <c r="E14" s="87">
        <f t="shared" si="1"/>
        <v>279311</v>
      </c>
      <c r="F14" s="73">
        <v>255640</v>
      </c>
      <c r="G14" s="73">
        <v>1512</v>
      </c>
      <c r="H14" s="87">
        <f t="shared" si="2"/>
        <v>257152</v>
      </c>
      <c r="I14" s="74">
        <f t="shared" si="0"/>
        <v>97.88</v>
      </c>
      <c r="J14" s="74">
        <f t="shared" si="0"/>
        <v>8.34</v>
      </c>
      <c r="K14" s="74">
        <f t="shared" si="0"/>
        <v>92.07</v>
      </c>
      <c r="L14" s="80">
        <v>92.1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439950</v>
      </c>
      <c r="D15" s="51">
        <v>24033</v>
      </c>
      <c r="E15" s="51">
        <f t="shared" si="1"/>
        <v>463983</v>
      </c>
      <c r="F15" s="51">
        <v>435374</v>
      </c>
      <c r="G15" s="51">
        <v>3713</v>
      </c>
      <c r="H15" s="51">
        <f t="shared" si="2"/>
        <v>439087</v>
      </c>
      <c r="I15" s="59">
        <f t="shared" si="0"/>
        <v>98.96</v>
      </c>
      <c r="J15" s="59">
        <f t="shared" si="0"/>
        <v>15.45</v>
      </c>
      <c r="K15" s="59">
        <f t="shared" si="0"/>
        <v>94.63</v>
      </c>
      <c r="L15" s="79">
        <v>94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353573</v>
      </c>
      <c r="D16" s="51">
        <v>28870</v>
      </c>
      <c r="E16" s="51">
        <f t="shared" si="1"/>
        <v>382443</v>
      </c>
      <c r="F16" s="51">
        <v>348755</v>
      </c>
      <c r="G16" s="51">
        <v>3665</v>
      </c>
      <c r="H16" s="51">
        <f t="shared" si="2"/>
        <v>352420</v>
      </c>
      <c r="I16" s="59">
        <f t="shared" si="0"/>
        <v>98.64</v>
      </c>
      <c r="J16" s="59">
        <f t="shared" si="0"/>
        <v>12.69</v>
      </c>
      <c r="K16" s="59">
        <f t="shared" si="0"/>
        <v>92.15</v>
      </c>
      <c r="L16" s="79">
        <v>91.77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963615</v>
      </c>
      <c r="D17" s="51">
        <v>29984</v>
      </c>
      <c r="E17" s="51">
        <f t="shared" si="1"/>
        <v>993599</v>
      </c>
      <c r="F17" s="51">
        <v>953507</v>
      </c>
      <c r="G17" s="51">
        <v>3206</v>
      </c>
      <c r="H17" s="51">
        <f t="shared" si="2"/>
        <v>956713</v>
      </c>
      <c r="I17" s="59">
        <f t="shared" si="0"/>
        <v>98.95</v>
      </c>
      <c r="J17" s="59">
        <f t="shared" si="0"/>
        <v>10.69</v>
      </c>
      <c r="K17" s="59">
        <f t="shared" si="0"/>
        <v>96.29</v>
      </c>
      <c r="L17" s="79">
        <v>96.44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241562</v>
      </c>
      <c r="D18" s="51">
        <v>12944</v>
      </c>
      <c r="E18" s="51">
        <f t="shared" si="1"/>
        <v>254506</v>
      </c>
      <c r="F18" s="51">
        <v>238691</v>
      </c>
      <c r="G18" s="51">
        <v>2142</v>
      </c>
      <c r="H18" s="51">
        <f t="shared" si="2"/>
        <v>240833</v>
      </c>
      <c r="I18" s="59">
        <f t="shared" si="0"/>
        <v>98.81</v>
      </c>
      <c r="J18" s="59">
        <f t="shared" si="0"/>
        <v>16.55</v>
      </c>
      <c r="K18" s="59">
        <f t="shared" si="0"/>
        <v>94.63</v>
      </c>
      <c r="L18" s="79">
        <v>94.26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1027788</v>
      </c>
      <c r="D19" s="73">
        <v>56669</v>
      </c>
      <c r="E19" s="87">
        <f t="shared" si="1"/>
        <v>1084457</v>
      </c>
      <c r="F19" s="73">
        <v>1013785</v>
      </c>
      <c r="G19" s="73">
        <v>11481</v>
      </c>
      <c r="H19" s="87">
        <f t="shared" si="2"/>
        <v>1025266</v>
      </c>
      <c r="I19" s="74">
        <f t="shared" si="0"/>
        <v>98.64</v>
      </c>
      <c r="J19" s="74">
        <f t="shared" si="0"/>
        <v>20.260000000000002</v>
      </c>
      <c r="K19" s="74">
        <f t="shared" si="0"/>
        <v>94.54</v>
      </c>
      <c r="L19" s="80">
        <v>93.86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328683</v>
      </c>
      <c r="D20" s="51">
        <v>16441</v>
      </c>
      <c r="E20" s="51">
        <f t="shared" si="1"/>
        <v>345124</v>
      </c>
      <c r="F20" s="51">
        <v>325386</v>
      </c>
      <c r="G20" s="51">
        <v>2698</v>
      </c>
      <c r="H20" s="51">
        <f t="shared" si="2"/>
        <v>328084</v>
      </c>
      <c r="I20" s="59">
        <f t="shared" si="0"/>
        <v>99</v>
      </c>
      <c r="J20" s="59">
        <f t="shared" si="0"/>
        <v>16.41</v>
      </c>
      <c r="K20" s="59">
        <f t="shared" si="0"/>
        <v>95.06</v>
      </c>
      <c r="L20" s="79">
        <v>94.34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259685</v>
      </c>
      <c r="D21" s="51">
        <v>8650</v>
      </c>
      <c r="E21" s="51">
        <f t="shared" si="1"/>
        <v>268335</v>
      </c>
      <c r="F21" s="51">
        <v>255906</v>
      </c>
      <c r="G21" s="51">
        <v>2214</v>
      </c>
      <c r="H21" s="51">
        <f t="shared" si="2"/>
        <v>258120</v>
      </c>
      <c r="I21" s="59">
        <f t="shared" si="0"/>
        <v>98.54</v>
      </c>
      <c r="J21" s="59">
        <f t="shared" si="0"/>
        <v>25.6</v>
      </c>
      <c r="K21" s="59">
        <f t="shared" si="0"/>
        <v>96.19</v>
      </c>
      <c r="L21" s="79">
        <v>96.17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285698</v>
      </c>
      <c r="D22" s="51">
        <v>19521</v>
      </c>
      <c r="E22" s="51">
        <f t="shared" si="1"/>
        <v>305219</v>
      </c>
      <c r="F22" s="51">
        <v>282302</v>
      </c>
      <c r="G22" s="51">
        <v>1486</v>
      </c>
      <c r="H22" s="51">
        <f t="shared" si="2"/>
        <v>283788</v>
      </c>
      <c r="I22" s="59">
        <f t="shared" si="0"/>
        <v>98.81</v>
      </c>
      <c r="J22" s="59">
        <f t="shared" si="0"/>
        <v>7.61</v>
      </c>
      <c r="K22" s="59">
        <f t="shared" si="0"/>
        <v>92.98</v>
      </c>
      <c r="L22" s="79">
        <v>92.91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59648</v>
      </c>
      <c r="D23" s="51">
        <v>2156</v>
      </c>
      <c r="E23" s="51">
        <f t="shared" si="1"/>
        <v>61804</v>
      </c>
      <c r="F23" s="51">
        <v>59282</v>
      </c>
      <c r="G23" s="51">
        <v>647</v>
      </c>
      <c r="H23" s="51">
        <f t="shared" si="2"/>
        <v>59929</v>
      </c>
      <c r="I23" s="59">
        <f t="shared" si="0"/>
        <v>99.39</v>
      </c>
      <c r="J23" s="59">
        <f t="shared" si="0"/>
        <v>30.01</v>
      </c>
      <c r="K23" s="59">
        <f t="shared" si="0"/>
        <v>96.97</v>
      </c>
      <c r="L23" s="79">
        <v>94.8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18086</v>
      </c>
      <c r="D24" s="73">
        <v>1495</v>
      </c>
      <c r="E24" s="87">
        <f t="shared" si="1"/>
        <v>19581</v>
      </c>
      <c r="F24" s="73">
        <v>17526</v>
      </c>
      <c r="G24" s="73">
        <v>114</v>
      </c>
      <c r="H24" s="87">
        <f t="shared" si="2"/>
        <v>17640</v>
      </c>
      <c r="I24" s="74">
        <f t="shared" si="0"/>
        <v>96.9</v>
      </c>
      <c r="J24" s="74">
        <f t="shared" si="0"/>
        <v>7.63</v>
      </c>
      <c r="K24" s="74">
        <f t="shared" si="0"/>
        <v>90.09</v>
      </c>
      <c r="L24" s="80">
        <v>90.38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23427</v>
      </c>
      <c r="D25" s="51">
        <v>1385</v>
      </c>
      <c r="E25" s="51">
        <f t="shared" si="1"/>
        <v>24812</v>
      </c>
      <c r="F25" s="51">
        <v>22746</v>
      </c>
      <c r="G25" s="51">
        <v>93</v>
      </c>
      <c r="H25" s="51">
        <f t="shared" si="2"/>
        <v>22839</v>
      </c>
      <c r="I25" s="59">
        <f t="shared" si="0"/>
        <v>97.09</v>
      </c>
      <c r="J25" s="59">
        <f t="shared" si="0"/>
        <v>6.71</v>
      </c>
      <c r="K25" s="59">
        <f t="shared" si="0"/>
        <v>92.05</v>
      </c>
      <c r="L25" s="79">
        <v>92.04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170956</v>
      </c>
      <c r="D26" s="51">
        <v>14924</v>
      </c>
      <c r="E26" s="51">
        <f t="shared" si="1"/>
        <v>185880</v>
      </c>
      <c r="F26" s="51">
        <v>167110</v>
      </c>
      <c r="G26" s="51">
        <v>1005</v>
      </c>
      <c r="H26" s="51">
        <f t="shared" si="2"/>
        <v>168115</v>
      </c>
      <c r="I26" s="59">
        <f t="shared" si="0"/>
        <v>97.75</v>
      </c>
      <c r="J26" s="59">
        <f t="shared" si="0"/>
        <v>6.73</v>
      </c>
      <c r="K26" s="59">
        <f t="shared" si="0"/>
        <v>90.44</v>
      </c>
      <c r="L26" s="79">
        <v>89.25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64640</v>
      </c>
      <c r="D27" s="51">
        <v>4710</v>
      </c>
      <c r="E27" s="51">
        <f t="shared" si="1"/>
        <v>69350</v>
      </c>
      <c r="F27" s="51">
        <v>63530</v>
      </c>
      <c r="G27" s="51">
        <v>178</v>
      </c>
      <c r="H27" s="51">
        <f t="shared" si="2"/>
        <v>63708</v>
      </c>
      <c r="I27" s="59">
        <f t="shared" si="0"/>
        <v>98.28</v>
      </c>
      <c r="J27" s="59">
        <f t="shared" si="0"/>
        <v>3.78</v>
      </c>
      <c r="K27" s="59">
        <f t="shared" si="0"/>
        <v>91.86</v>
      </c>
      <c r="L27" s="79">
        <v>92.45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105588</v>
      </c>
      <c r="D28" s="51">
        <v>12965</v>
      </c>
      <c r="E28" s="51">
        <f t="shared" si="1"/>
        <v>118553</v>
      </c>
      <c r="F28" s="51">
        <v>102303</v>
      </c>
      <c r="G28" s="51">
        <v>546</v>
      </c>
      <c r="H28" s="51">
        <f t="shared" si="2"/>
        <v>102849</v>
      </c>
      <c r="I28" s="59">
        <f t="shared" si="0"/>
        <v>96.89</v>
      </c>
      <c r="J28" s="59">
        <f t="shared" si="0"/>
        <v>4.21</v>
      </c>
      <c r="K28" s="59">
        <f t="shared" si="0"/>
        <v>86.75</v>
      </c>
      <c r="L28" s="79">
        <v>87.24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61295</v>
      </c>
      <c r="D29" s="73">
        <v>5785</v>
      </c>
      <c r="E29" s="87">
        <f t="shared" si="1"/>
        <v>67080</v>
      </c>
      <c r="F29" s="73">
        <v>60077</v>
      </c>
      <c r="G29" s="73">
        <v>745</v>
      </c>
      <c r="H29" s="87">
        <f t="shared" si="2"/>
        <v>60822</v>
      </c>
      <c r="I29" s="74">
        <f t="shared" si="0"/>
        <v>98.01</v>
      </c>
      <c r="J29" s="74">
        <f t="shared" si="0"/>
        <v>12.88</v>
      </c>
      <c r="K29" s="74">
        <f t="shared" si="0"/>
        <v>90.67</v>
      </c>
      <c r="L29" s="80">
        <v>90.93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53984</v>
      </c>
      <c r="D30" s="51">
        <v>1983</v>
      </c>
      <c r="E30" s="51">
        <f t="shared" si="1"/>
        <v>55967</v>
      </c>
      <c r="F30" s="51">
        <v>53495</v>
      </c>
      <c r="G30" s="51">
        <v>390</v>
      </c>
      <c r="H30" s="51">
        <f t="shared" si="2"/>
        <v>53885</v>
      </c>
      <c r="I30" s="59">
        <f t="shared" si="0"/>
        <v>99.09</v>
      </c>
      <c r="J30" s="59">
        <f t="shared" si="0"/>
        <v>19.670000000000002</v>
      </c>
      <c r="K30" s="59">
        <f t="shared" si="0"/>
        <v>96.28</v>
      </c>
      <c r="L30" s="79">
        <v>95.81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205962</v>
      </c>
      <c r="D31" s="51">
        <v>173</v>
      </c>
      <c r="E31" s="51">
        <f t="shared" si="1"/>
        <v>206135</v>
      </c>
      <c r="F31" s="51">
        <v>205814</v>
      </c>
      <c r="G31" s="51">
        <v>18</v>
      </c>
      <c r="H31" s="51">
        <f t="shared" si="2"/>
        <v>205832</v>
      </c>
      <c r="I31" s="59">
        <f t="shared" si="0"/>
        <v>99.93</v>
      </c>
      <c r="J31" s="59">
        <f t="shared" si="0"/>
        <v>10.4</v>
      </c>
      <c r="K31" s="59">
        <f t="shared" si="0"/>
        <v>99.85</v>
      </c>
      <c r="L31" s="79">
        <v>99.91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187486</v>
      </c>
      <c r="D32" s="51">
        <v>13336</v>
      </c>
      <c r="E32" s="51">
        <f t="shared" si="1"/>
        <v>200822</v>
      </c>
      <c r="F32" s="51">
        <v>184404</v>
      </c>
      <c r="G32" s="51">
        <v>2552</v>
      </c>
      <c r="H32" s="51">
        <f t="shared" si="2"/>
        <v>186956</v>
      </c>
      <c r="I32" s="59">
        <f t="shared" si="0"/>
        <v>98.36</v>
      </c>
      <c r="J32" s="59">
        <f t="shared" si="0"/>
        <v>19.14</v>
      </c>
      <c r="K32" s="59">
        <f t="shared" si="0"/>
        <v>93.1</v>
      </c>
      <c r="L32" s="79">
        <v>92.16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154353</v>
      </c>
      <c r="D33" s="51">
        <v>7132</v>
      </c>
      <c r="E33" s="51">
        <f t="shared" si="1"/>
        <v>161485</v>
      </c>
      <c r="F33" s="51">
        <v>151540</v>
      </c>
      <c r="G33" s="51">
        <v>978</v>
      </c>
      <c r="H33" s="51">
        <f t="shared" si="2"/>
        <v>152518</v>
      </c>
      <c r="I33" s="59">
        <f t="shared" si="0"/>
        <v>98.18</v>
      </c>
      <c r="J33" s="59">
        <f t="shared" si="0"/>
        <v>13.71</v>
      </c>
      <c r="K33" s="59">
        <f t="shared" si="0"/>
        <v>94.45</v>
      </c>
      <c r="L33" s="79">
        <v>93.88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15433</v>
      </c>
      <c r="D34" s="73">
        <v>608</v>
      </c>
      <c r="E34" s="51">
        <f t="shared" si="1"/>
        <v>16041</v>
      </c>
      <c r="F34" s="73">
        <v>15203</v>
      </c>
      <c r="G34" s="73">
        <v>160</v>
      </c>
      <c r="H34" s="51">
        <f t="shared" si="2"/>
        <v>15363</v>
      </c>
      <c r="I34" s="74">
        <f t="shared" si="0"/>
        <v>98.51</v>
      </c>
      <c r="J34" s="74">
        <f t="shared" si="0"/>
        <v>26.32</v>
      </c>
      <c r="K34" s="74">
        <f t="shared" si="0"/>
        <v>95.77</v>
      </c>
      <c r="L34" s="80">
        <v>95.77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13138459</v>
      </c>
      <c r="D35" s="54">
        <f t="shared" si="3"/>
        <v>726464</v>
      </c>
      <c r="E35" s="54">
        <f t="shared" si="3"/>
        <v>13864923</v>
      </c>
      <c r="F35" s="54">
        <f t="shared" si="3"/>
        <v>12966763</v>
      </c>
      <c r="G35" s="54">
        <f t="shared" si="3"/>
        <v>124077</v>
      </c>
      <c r="H35" s="54">
        <f t="shared" si="3"/>
        <v>13090840</v>
      </c>
      <c r="I35" s="61">
        <f t="shared" si="0"/>
        <v>98.69</v>
      </c>
      <c r="J35" s="61">
        <f t="shared" si="0"/>
        <v>17.079999999999998</v>
      </c>
      <c r="K35" s="61">
        <f t="shared" si="0"/>
        <v>94.42</v>
      </c>
      <c r="L35" s="81">
        <v>93.75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1" orientation="portrait" useFirstPageNumber="1" r:id="rId1"/>
  <headerFooter scaleWithDoc="0" alignWithMargins="0">
    <oddFooter>&amp;C- &amp;P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M35"/>
  <sheetViews>
    <sheetView view="pageBreakPreview" zoomScaleNormal="85" zoomScaleSheetLayoutView="100" workbookViewId="0">
      <selection activeCell="L14" sqref="L1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73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9962418</v>
      </c>
      <c r="D10" s="50">
        <v>545800</v>
      </c>
      <c r="E10" s="50">
        <f>C10+D10</f>
        <v>10508218</v>
      </c>
      <c r="F10" s="50">
        <v>9827717</v>
      </c>
      <c r="G10" s="50">
        <v>124837</v>
      </c>
      <c r="H10" s="50">
        <f>F10+G10</f>
        <v>9952554</v>
      </c>
      <c r="I10" s="58">
        <f t="shared" ref="I10:K35" si="0">IF(ISERROR(ROUND(F10/C10*100,2)),"-",ROUND(F10/C10*100,2))</f>
        <v>98.65</v>
      </c>
      <c r="J10" s="58">
        <f t="shared" si="0"/>
        <v>22.87</v>
      </c>
      <c r="K10" s="58">
        <f t="shared" si="0"/>
        <v>94.71</v>
      </c>
      <c r="L10" s="78">
        <v>93.7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1410367</v>
      </c>
      <c r="D11" s="51">
        <v>98142</v>
      </c>
      <c r="E11" s="51">
        <f>C11+D11</f>
        <v>1508509</v>
      </c>
      <c r="F11" s="51">
        <v>1392907</v>
      </c>
      <c r="G11" s="51">
        <v>11696</v>
      </c>
      <c r="H11" s="51">
        <f>F11+G11</f>
        <v>1404603</v>
      </c>
      <c r="I11" s="59">
        <f t="shared" si="0"/>
        <v>98.76</v>
      </c>
      <c r="J11" s="59">
        <f t="shared" si="0"/>
        <v>11.92</v>
      </c>
      <c r="K11" s="59">
        <f t="shared" si="0"/>
        <v>93.11</v>
      </c>
      <c r="L11" s="79">
        <v>91.78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2144328</v>
      </c>
      <c r="D12" s="51">
        <v>160019</v>
      </c>
      <c r="E12" s="51">
        <f t="shared" ref="E12:E34" si="1">C12+D12</f>
        <v>2304347</v>
      </c>
      <c r="F12" s="51">
        <v>2108039</v>
      </c>
      <c r="G12" s="51">
        <v>17999</v>
      </c>
      <c r="H12" s="51">
        <f t="shared" ref="H12:H34" si="2">F12+G12</f>
        <v>2126038</v>
      </c>
      <c r="I12" s="59">
        <f t="shared" si="0"/>
        <v>98.31</v>
      </c>
      <c r="J12" s="59">
        <f t="shared" si="0"/>
        <v>11.25</v>
      </c>
      <c r="K12" s="59">
        <f t="shared" si="0"/>
        <v>92.26</v>
      </c>
      <c r="L12" s="79">
        <v>92.06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2028423</v>
      </c>
      <c r="D13" s="51">
        <v>68819</v>
      </c>
      <c r="E13" s="51">
        <f t="shared" si="1"/>
        <v>2097242</v>
      </c>
      <c r="F13" s="51">
        <v>2017485</v>
      </c>
      <c r="G13" s="51">
        <v>7597</v>
      </c>
      <c r="H13" s="51">
        <f t="shared" si="2"/>
        <v>2025082</v>
      </c>
      <c r="I13" s="59">
        <f t="shared" si="0"/>
        <v>99.46</v>
      </c>
      <c r="J13" s="59">
        <f t="shared" si="0"/>
        <v>11.04</v>
      </c>
      <c r="K13" s="59">
        <f t="shared" si="0"/>
        <v>96.56</v>
      </c>
      <c r="L13" s="79">
        <v>96.38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581604</v>
      </c>
      <c r="D14" s="73">
        <v>40358</v>
      </c>
      <c r="E14" s="87">
        <f t="shared" si="1"/>
        <v>621962</v>
      </c>
      <c r="F14" s="73">
        <v>569253</v>
      </c>
      <c r="G14" s="73">
        <v>3367</v>
      </c>
      <c r="H14" s="87">
        <f t="shared" si="2"/>
        <v>572620</v>
      </c>
      <c r="I14" s="74">
        <f t="shared" si="0"/>
        <v>97.88</v>
      </c>
      <c r="J14" s="74">
        <f t="shared" si="0"/>
        <v>8.34</v>
      </c>
      <c r="K14" s="74">
        <f t="shared" si="0"/>
        <v>92.07</v>
      </c>
      <c r="L14" s="80">
        <v>92.1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1043837</v>
      </c>
      <c r="D15" s="51">
        <v>50899</v>
      </c>
      <c r="E15" s="51">
        <f t="shared" si="1"/>
        <v>1094736</v>
      </c>
      <c r="F15" s="51">
        <v>1032981</v>
      </c>
      <c r="G15" s="51">
        <v>7863</v>
      </c>
      <c r="H15" s="51">
        <f t="shared" si="2"/>
        <v>1040844</v>
      </c>
      <c r="I15" s="59">
        <f t="shared" si="0"/>
        <v>98.96</v>
      </c>
      <c r="J15" s="59">
        <f t="shared" si="0"/>
        <v>15.45</v>
      </c>
      <c r="K15" s="59">
        <f t="shared" si="0"/>
        <v>95.08</v>
      </c>
      <c r="L15" s="79">
        <v>94.53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769031</v>
      </c>
      <c r="D16" s="51">
        <v>62791</v>
      </c>
      <c r="E16" s="51">
        <f t="shared" si="1"/>
        <v>831822</v>
      </c>
      <c r="F16" s="51">
        <v>758550</v>
      </c>
      <c r="G16" s="51">
        <v>7971</v>
      </c>
      <c r="H16" s="51">
        <f t="shared" si="2"/>
        <v>766521</v>
      </c>
      <c r="I16" s="59">
        <f t="shared" si="0"/>
        <v>98.64</v>
      </c>
      <c r="J16" s="59">
        <f t="shared" si="0"/>
        <v>12.69</v>
      </c>
      <c r="K16" s="59">
        <f t="shared" si="0"/>
        <v>92.15</v>
      </c>
      <c r="L16" s="79">
        <v>91.77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1781926</v>
      </c>
      <c r="D17" s="51">
        <v>55446</v>
      </c>
      <c r="E17" s="51">
        <f t="shared" si="1"/>
        <v>1837372</v>
      </c>
      <c r="F17" s="51">
        <v>1763234</v>
      </c>
      <c r="G17" s="51">
        <v>5929</v>
      </c>
      <c r="H17" s="51">
        <f t="shared" si="2"/>
        <v>1769163</v>
      </c>
      <c r="I17" s="59">
        <f t="shared" si="0"/>
        <v>98.95</v>
      </c>
      <c r="J17" s="59">
        <f t="shared" si="0"/>
        <v>10.69</v>
      </c>
      <c r="K17" s="59">
        <f t="shared" si="0"/>
        <v>96.29</v>
      </c>
      <c r="L17" s="79">
        <v>96.44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669842</v>
      </c>
      <c r="D18" s="51">
        <v>35717</v>
      </c>
      <c r="E18" s="51">
        <f t="shared" si="1"/>
        <v>705559</v>
      </c>
      <c r="F18" s="51">
        <v>661881</v>
      </c>
      <c r="G18" s="51">
        <v>5912</v>
      </c>
      <c r="H18" s="51">
        <f t="shared" si="2"/>
        <v>667793</v>
      </c>
      <c r="I18" s="59">
        <f t="shared" si="0"/>
        <v>98.81</v>
      </c>
      <c r="J18" s="59">
        <f t="shared" si="0"/>
        <v>16.55</v>
      </c>
      <c r="K18" s="59">
        <f t="shared" si="0"/>
        <v>94.65</v>
      </c>
      <c r="L18" s="79">
        <v>94.28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1983346</v>
      </c>
      <c r="D19" s="73">
        <v>109356</v>
      </c>
      <c r="E19" s="87">
        <f t="shared" si="1"/>
        <v>2092702</v>
      </c>
      <c r="F19" s="73">
        <v>1956323</v>
      </c>
      <c r="G19" s="73">
        <v>22156</v>
      </c>
      <c r="H19" s="87">
        <f t="shared" si="2"/>
        <v>1978479</v>
      </c>
      <c r="I19" s="74">
        <f t="shared" si="0"/>
        <v>98.64</v>
      </c>
      <c r="J19" s="74">
        <f t="shared" si="0"/>
        <v>20.260000000000002</v>
      </c>
      <c r="K19" s="74">
        <f t="shared" si="0"/>
        <v>94.54</v>
      </c>
      <c r="L19" s="80">
        <v>93.86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712275</v>
      </c>
      <c r="D20" s="51">
        <v>35629</v>
      </c>
      <c r="E20" s="51">
        <f t="shared" si="1"/>
        <v>747904</v>
      </c>
      <c r="F20" s="51">
        <v>705129</v>
      </c>
      <c r="G20" s="51">
        <v>5849</v>
      </c>
      <c r="H20" s="51">
        <f t="shared" si="2"/>
        <v>710978</v>
      </c>
      <c r="I20" s="59">
        <f t="shared" si="0"/>
        <v>99</v>
      </c>
      <c r="J20" s="59">
        <f t="shared" si="0"/>
        <v>16.420000000000002</v>
      </c>
      <c r="K20" s="59">
        <f t="shared" si="0"/>
        <v>95.06</v>
      </c>
      <c r="L20" s="79">
        <v>94.34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619940</v>
      </c>
      <c r="D21" s="51">
        <v>20649</v>
      </c>
      <c r="E21" s="51">
        <f t="shared" si="1"/>
        <v>640589</v>
      </c>
      <c r="F21" s="51">
        <v>610918</v>
      </c>
      <c r="G21" s="51">
        <v>5284</v>
      </c>
      <c r="H21" s="51">
        <f t="shared" si="2"/>
        <v>616202</v>
      </c>
      <c r="I21" s="59">
        <f t="shared" si="0"/>
        <v>98.54</v>
      </c>
      <c r="J21" s="59">
        <f t="shared" si="0"/>
        <v>25.59</v>
      </c>
      <c r="K21" s="59">
        <f t="shared" si="0"/>
        <v>96.19</v>
      </c>
      <c r="L21" s="79">
        <v>96.17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615730</v>
      </c>
      <c r="D22" s="51">
        <v>42071</v>
      </c>
      <c r="E22" s="51">
        <f t="shared" si="1"/>
        <v>657801</v>
      </c>
      <c r="F22" s="51">
        <v>608411</v>
      </c>
      <c r="G22" s="51">
        <v>3204</v>
      </c>
      <c r="H22" s="51">
        <f t="shared" si="2"/>
        <v>611615</v>
      </c>
      <c r="I22" s="59">
        <f t="shared" si="0"/>
        <v>98.81</v>
      </c>
      <c r="J22" s="59">
        <f t="shared" si="0"/>
        <v>7.62</v>
      </c>
      <c r="K22" s="59">
        <f t="shared" si="0"/>
        <v>92.98</v>
      </c>
      <c r="L22" s="79">
        <v>92.91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177608</v>
      </c>
      <c r="D23" s="51">
        <v>6421</v>
      </c>
      <c r="E23" s="51">
        <f t="shared" si="1"/>
        <v>184029</v>
      </c>
      <c r="F23" s="51">
        <v>176518</v>
      </c>
      <c r="G23" s="51">
        <v>1928</v>
      </c>
      <c r="H23" s="51">
        <f t="shared" si="2"/>
        <v>178446</v>
      </c>
      <c r="I23" s="59">
        <f t="shared" si="0"/>
        <v>99.39</v>
      </c>
      <c r="J23" s="59">
        <f t="shared" si="0"/>
        <v>30.03</v>
      </c>
      <c r="K23" s="59">
        <f t="shared" si="0"/>
        <v>96.97</v>
      </c>
      <c r="L23" s="79">
        <v>94.8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34084</v>
      </c>
      <c r="D24" s="73">
        <v>2851</v>
      </c>
      <c r="E24" s="87">
        <f t="shared" si="1"/>
        <v>36935</v>
      </c>
      <c r="F24" s="73">
        <v>33422</v>
      </c>
      <c r="G24" s="73">
        <v>217</v>
      </c>
      <c r="H24" s="87">
        <f t="shared" si="2"/>
        <v>33639</v>
      </c>
      <c r="I24" s="74">
        <f t="shared" si="0"/>
        <v>98.06</v>
      </c>
      <c r="J24" s="74">
        <f t="shared" si="0"/>
        <v>7.61</v>
      </c>
      <c r="K24" s="74">
        <f t="shared" si="0"/>
        <v>91.08</v>
      </c>
      <c r="L24" s="80">
        <v>90.99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53648</v>
      </c>
      <c r="D25" s="51">
        <v>3184</v>
      </c>
      <c r="E25" s="51">
        <f t="shared" si="1"/>
        <v>56832</v>
      </c>
      <c r="F25" s="51">
        <v>52090</v>
      </c>
      <c r="G25" s="51">
        <v>213</v>
      </c>
      <c r="H25" s="51">
        <f t="shared" si="2"/>
        <v>52303</v>
      </c>
      <c r="I25" s="59">
        <f t="shared" si="0"/>
        <v>97.1</v>
      </c>
      <c r="J25" s="59">
        <f t="shared" si="0"/>
        <v>6.69</v>
      </c>
      <c r="K25" s="59">
        <f t="shared" si="0"/>
        <v>92.03</v>
      </c>
      <c r="L25" s="79">
        <v>92.77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345307</v>
      </c>
      <c r="D26" s="51">
        <v>30145</v>
      </c>
      <c r="E26" s="51">
        <f t="shared" si="1"/>
        <v>375452</v>
      </c>
      <c r="F26" s="51">
        <v>337539</v>
      </c>
      <c r="G26" s="51">
        <v>2031</v>
      </c>
      <c r="H26" s="51">
        <f t="shared" si="2"/>
        <v>339570</v>
      </c>
      <c r="I26" s="59">
        <f t="shared" si="0"/>
        <v>97.75</v>
      </c>
      <c r="J26" s="59">
        <f t="shared" si="0"/>
        <v>6.74</v>
      </c>
      <c r="K26" s="59">
        <f t="shared" si="0"/>
        <v>90.44</v>
      </c>
      <c r="L26" s="79">
        <v>89.25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126686</v>
      </c>
      <c r="D27" s="51">
        <v>8812</v>
      </c>
      <c r="E27" s="51">
        <f t="shared" si="1"/>
        <v>135498</v>
      </c>
      <c r="F27" s="51">
        <v>124511</v>
      </c>
      <c r="G27" s="51">
        <v>334</v>
      </c>
      <c r="H27" s="51">
        <f t="shared" si="2"/>
        <v>124845</v>
      </c>
      <c r="I27" s="59">
        <f t="shared" si="0"/>
        <v>98.28</v>
      </c>
      <c r="J27" s="59">
        <f t="shared" si="0"/>
        <v>3.79</v>
      </c>
      <c r="K27" s="59">
        <f t="shared" si="0"/>
        <v>92.14</v>
      </c>
      <c r="L27" s="79">
        <v>92.68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179107</v>
      </c>
      <c r="D28" s="51">
        <v>24137</v>
      </c>
      <c r="E28" s="51">
        <f t="shared" si="1"/>
        <v>203244</v>
      </c>
      <c r="F28" s="51">
        <v>173533</v>
      </c>
      <c r="G28" s="51">
        <v>1017</v>
      </c>
      <c r="H28" s="51">
        <f t="shared" si="2"/>
        <v>174550</v>
      </c>
      <c r="I28" s="59">
        <f t="shared" si="0"/>
        <v>96.89</v>
      </c>
      <c r="J28" s="59">
        <f t="shared" si="0"/>
        <v>4.21</v>
      </c>
      <c r="K28" s="59">
        <f t="shared" si="0"/>
        <v>85.88</v>
      </c>
      <c r="L28" s="79">
        <v>87.18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113718</v>
      </c>
      <c r="D29" s="73">
        <v>10744</v>
      </c>
      <c r="E29" s="87">
        <f t="shared" si="1"/>
        <v>124462</v>
      </c>
      <c r="F29" s="73">
        <v>111573</v>
      </c>
      <c r="G29" s="73">
        <v>1384</v>
      </c>
      <c r="H29" s="87">
        <f t="shared" si="2"/>
        <v>112957</v>
      </c>
      <c r="I29" s="74">
        <f t="shared" si="0"/>
        <v>98.11</v>
      </c>
      <c r="J29" s="74">
        <f t="shared" si="0"/>
        <v>12.88</v>
      </c>
      <c r="K29" s="74">
        <f t="shared" si="0"/>
        <v>90.76</v>
      </c>
      <c r="L29" s="80">
        <v>89.83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109734</v>
      </c>
      <c r="D30" s="51">
        <v>5211</v>
      </c>
      <c r="E30" s="51">
        <f t="shared" si="1"/>
        <v>114945</v>
      </c>
      <c r="F30" s="51">
        <v>108422</v>
      </c>
      <c r="G30" s="51">
        <v>1025</v>
      </c>
      <c r="H30" s="51">
        <f t="shared" si="2"/>
        <v>109447</v>
      </c>
      <c r="I30" s="59">
        <f t="shared" si="0"/>
        <v>98.8</v>
      </c>
      <c r="J30" s="59">
        <f t="shared" si="0"/>
        <v>19.670000000000002</v>
      </c>
      <c r="K30" s="59">
        <f t="shared" si="0"/>
        <v>95.22</v>
      </c>
      <c r="L30" s="79">
        <v>94.74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132736</v>
      </c>
      <c r="D31" s="51">
        <v>812</v>
      </c>
      <c r="E31" s="51">
        <f t="shared" si="1"/>
        <v>133548</v>
      </c>
      <c r="F31" s="51">
        <v>132454</v>
      </c>
      <c r="G31" s="51">
        <v>75</v>
      </c>
      <c r="H31" s="51">
        <f t="shared" si="2"/>
        <v>132529</v>
      </c>
      <c r="I31" s="59">
        <f t="shared" si="0"/>
        <v>99.79</v>
      </c>
      <c r="J31" s="59">
        <f t="shared" si="0"/>
        <v>9.24</v>
      </c>
      <c r="K31" s="59">
        <f t="shared" si="0"/>
        <v>99.24</v>
      </c>
      <c r="L31" s="79">
        <v>99.37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365699</v>
      </c>
      <c r="D32" s="51">
        <v>23363</v>
      </c>
      <c r="E32" s="51">
        <f t="shared" si="1"/>
        <v>389062</v>
      </c>
      <c r="F32" s="51">
        <v>359687</v>
      </c>
      <c r="G32" s="51">
        <v>4471</v>
      </c>
      <c r="H32" s="51">
        <f t="shared" si="2"/>
        <v>364158</v>
      </c>
      <c r="I32" s="59">
        <f t="shared" si="0"/>
        <v>98.36</v>
      </c>
      <c r="J32" s="59">
        <f t="shared" si="0"/>
        <v>19.14</v>
      </c>
      <c r="K32" s="59">
        <f t="shared" si="0"/>
        <v>93.6</v>
      </c>
      <c r="L32" s="79">
        <v>92.71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308815</v>
      </c>
      <c r="D33" s="51">
        <v>14270</v>
      </c>
      <c r="E33" s="51">
        <f t="shared" si="1"/>
        <v>323085</v>
      </c>
      <c r="F33" s="51">
        <v>303188</v>
      </c>
      <c r="G33" s="51">
        <v>1957</v>
      </c>
      <c r="H33" s="51">
        <f t="shared" si="2"/>
        <v>305145</v>
      </c>
      <c r="I33" s="59">
        <f t="shared" si="0"/>
        <v>98.18</v>
      </c>
      <c r="J33" s="59">
        <f t="shared" si="0"/>
        <v>13.71</v>
      </c>
      <c r="K33" s="59">
        <f t="shared" si="0"/>
        <v>94.45</v>
      </c>
      <c r="L33" s="79">
        <v>93.88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43620</v>
      </c>
      <c r="D34" s="73">
        <v>1729</v>
      </c>
      <c r="E34" s="51">
        <f t="shared" si="1"/>
        <v>45349</v>
      </c>
      <c r="F34" s="73">
        <v>43269</v>
      </c>
      <c r="G34" s="73">
        <v>455</v>
      </c>
      <c r="H34" s="51">
        <f t="shared" si="2"/>
        <v>43724</v>
      </c>
      <c r="I34" s="74">
        <f t="shared" si="0"/>
        <v>99.2</v>
      </c>
      <c r="J34" s="74">
        <f t="shared" si="0"/>
        <v>26.32</v>
      </c>
      <c r="K34" s="74">
        <f t="shared" si="0"/>
        <v>96.42</v>
      </c>
      <c r="L34" s="80">
        <v>95.77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v>26313829</v>
      </c>
      <c r="D35" s="54">
        <v>1457375</v>
      </c>
      <c r="E35" s="54">
        <f t="shared" ref="E35:H35" si="3">SUM(E10:E34)</f>
        <v>27771204</v>
      </c>
      <c r="F35" s="54">
        <f t="shared" si="3"/>
        <v>25969034</v>
      </c>
      <c r="G35" s="54">
        <f t="shared" si="3"/>
        <v>244771</v>
      </c>
      <c r="H35" s="54">
        <f t="shared" si="3"/>
        <v>26213805</v>
      </c>
      <c r="I35" s="61">
        <f t="shared" si="0"/>
        <v>98.69</v>
      </c>
      <c r="J35" s="61">
        <f t="shared" si="0"/>
        <v>16.8</v>
      </c>
      <c r="K35" s="61">
        <f t="shared" si="0"/>
        <v>94.39</v>
      </c>
      <c r="L35" s="81">
        <v>93.75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3" orientation="portrait" useFirstPageNumber="1" r:id="rId1"/>
  <headerFooter scaleWithDoc="0" alignWithMargins="0">
    <oddFooter>&amp;C- &amp;P 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M35"/>
  <sheetViews>
    <sheetView view="pageBreakPreview" zoomScaleNormal="85" zoomScaleSheetLayoutView="100" workbookViewId="0">
      <selection activeCell="L13" sqref="L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45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4069847</v>
      </c>
      <c r="D10" s="50">
        <v>14518</v>
      </c>
      <c r="E10" s="50">
        <f>C10+D10</f>
        <v>4084365</v>
      </c>
      <c r="F10" s="50">
        <v>4062825</v>
      </c>
      <c r="G10" s="50">
        <v>3186</v>
      </c>
      <c r="H10" s="50">
        <f>F10+G10</f>
        <v>4066011</v>
      </c>
      <c r="I10" s="58">
        <f t="shared" ref="I10:K35" si="0">IF(ISERROR(ROUND(F10/C10*100,2)),"-",ROUND(F10/C10*100,2))</f>
        <v>99.83</v>
      </c>
      <c r="J10" s="58">
        <f t="shared" si="0"/>
        <v>21.95</v>
      </c>
      <c r="K10" s="58">
        <f t="shared" si="0"/>
        <v>99.55</v>
      </c>
      <c r="L10" s="78">
        <v>99.66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2657504</v>
      </c>
      <c r="D11" s="51">
        <v>90525</v>
      </c>
      <c r="E11" s="51">
        <f>C11+D11</f>
        <v>2748029</v>
      </c>
      <c r="F11" s="51">
        <v>2639986</v>
      </c>
      <c r="G11" s="51">
        <v>10789</v>
      </c>
      <c r="H11" s="51">
        <f>F11+G11</f>
        <v>2650775</v>
      </c>
      <c r="I11" s="59">
        <f t="shared" si="0"/>
        <v>99.34</v>
      </c>
      <c r="J11" s="59">
        <f t="shared" si="0"/>
        <v>11.92</v>
      </c>
      <c r="K11" s="59">
        <f t="shared" si="0"/>
        <v>96.46</v>
      </c>
      <c r="L11" s="79">
        <v>96.96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678005</v>
      </c>
      <c r="D12" s="51">
        <v>50596</v>
      </c>
      <c r="E12" s="51">
        <f t="shared" ref="E12:E34" si="1">C12+D12</f>
        <v>728601</v>
      </c>
      <c r="F12" s="51">
        <v>666531</v>
      </c>
      <c r="G12" s="51">
        <v>5691</v>
      </c>
      <c r="H12" s="51">
        <f t="shared" ref="H12:H34" si="2">F12+G12</f>
        <v>672222</v>
      </c>
      <c r="I12" s="59">
        <f t="shared" si="0"/>
        <v>98.31</v>
      </c>
      <c r="J12" s="59">
        <f t="shared" si="0"/>
        <v>11.25</v>
      </c>
      <c r="K12" s="59">
        <f t="shared" si="0"/>
        <v>92.26</v>
      </c>
      <c r="L12" s="79">
        <v>92.06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997606</v>
      </c>
      <c r="D13" s="51">
        <v>33846</v>
      </c>
      <c r="E13" s="51">
        <f t="shared" si="1"/>
        <v>1031452</v>
      </c>
      <c r="F13" s="51">
        <v>992226</v>
      </c>
      <c r="G13" s="51">
        <v>3736</v>
      </c>
      <c r="H13" s="51">
        <f t="shared" si="2"/>
        <v>995962</v>
      </c>
      <c r="I13" s="59">
        <f t="shared" si="0"/>
        <v>99.46</v>
      </c>
      <c r="J13" s="59">
        <f t="shared" si="0"/>
        <v>11.04</v>
      </c>
      <c r="K13" s="59">
        <f t="shared" si="0"/>
        <v>96.56</v>
      </c>
      <c r="L13" s="79">
        <v>96.38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409862</v>
      </c>
      <c r="D14" s="73">
        <v>28441</v>
      </c>
      <c r="E14" s="87">
        <f t="shared" si="1"/>
        <v>438303</v>
      </c>
      <c r="F14" s="73">
        <v>401158</v>
      </c>
      <c r="G14" s="73">
        <v>2373</v>
      </c>
      <c r="H14" s="87">
        <f t="shared" si="2"/>
        <v>403531</v>
      </c>
      <c r="I14" s="74">
        <f t="shared" si="0"/>
        <v>97.88</v>
      </c>
      <c r="J14" s="74">
        <f t="shared" si="0"/>
        <v>8.34</v>
      </c>
      <c r="K14" s="74">
        <f t="shared" si="0"/>
        <v>92.07</v>
      </c>
      <c r="L14" s="80">
        <v>92.1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689605</v>
      </c>
      <c r="D15" s="51">
        <v>25611</v>
      </c>
      <c r="E15" s="51">
        <f t="shared" si="1"/>
        <v>715216</v>
      </c>
      <c r="F15" s="51">
        <v>682432</v>
      </c>
      <c r="G15" s="51">
        <v>3956</v>
      </c>
      <c r="H15" s="51">
        <f t="shared" si="2"/>
        <v>686388</v>
      </c>
      <c r="I15" s="59">
        <f t="shared" si="0"/>
        <v>98.96</v>
      </c>
      <c r="J15" s="59">
        <f t="shared" si="0"/>
        <v>15.45</v>
      </c>
      <c r="K15" s="59">
        <f t="shared" si="0"/>
        <v>95.97</v>
      </c>
      <c r="L15" s="79">
        <v>95.21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387917</v>
      </c>
      <c r="D16" s="51">
        <v>31674</v>
      </c>
      <c r="E16" s="51">
        <f t="shared" si="1"/>
        <v>419591</v>
      </c>
      <c r="F16" s="51">
        <v>382631</v>
      </c>
      <c r="G16" s="51">
        <v>4020</v>
      </c>
      <c r="H16" s="51">
        <f t="shared" si="2"/>
        <v>386651</v>
      </c>
      <c r="I16" s="59">
        <f t="shared" si="0"/>
        <v>98.64</v>
      </c>
      <c r="J16" s="59">
        <f t="shared" si="0"/>
        <v>12.69</v>
      </c>
      <c r="K16" s="59">
        <f t="shared" si="0"/>
        <v>92.15</v>
      </c>
      <c r="L16" s="79">
        <v>91.77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1462720</v>
      </c>
      <c r="D17" s="51">
        <v>45514</v>
      </c>
      <c r="E17" s="51">
        <f t="shared" si="1"/>
        <v>1508234</v>
      </c>
      <c r="F17" s="51">
        <v>1447375</v>
      </c>
      <c r="G17" s="51">
        <v>4867</v>
      </c>
      <c r="H17" s="51">
        <f t="shared" si="2"/>
        <v>1452242</v>
      </c>
      <c r="I17" s="59">
        <f t="shared" si="0"/>
        <v>98.95</v>
      </c>
      <c r="J17" s="59">
        <f t="shared" si="0"/>
        <v>10.69</v>
      </c>
      <c r="K17" s="59">
        <f t="shared" si="0"/>
        <v>96.29</v>
      </c>
      <c r="L17" s="79">
        <v>96.44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385160</v>
      </c>
      <c r="D18" s="51">
        <v>178</v>
      </c>
      <c r="E18" s="51">
        <f t="shared" si="1"/>
        <v>385338</v>
      </c>
      <c r="F18" s="51">
        <v>385133</v>
      </c>
      <c r="G18" s="51">
        <v>0</v>
      </c>
      <c r="H18" s="51">
        <f t="shared" si="2"/>
        <v>385133</v>
      </c>
      <c r="I18" s="59">
        <f t="shared" si="0"/>
        <v>99.99</v>
      </c>
      <c r="J18" s="59">
        <f t="shared" si="0"/>
        <v>0</v>
      </c>
      <c r="K18" s="59">
        <f t="shared" si="0"/>
        <v>99.95</v>
      </c>
      <c r="L18" s="79">
        <v>99.95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812309</v>
      </c>
      <c r="D19" s="73">
        <v>44788</v>
      </c>
      <c r="E19" s="87">
        <f t="shared" si="1"/>
        <v>857097</v>
      </c>
      <c r="F19" s="73">
        <v>801241</v>
      </c>
      <c r="G19" s="73">
        <v>9074</v>
      </c>
      <c r="H19" s="87">
        <f t="shared" si="2"/>
        <v>810315</v>
      </c>
      <c r="I19" s="74">
        <f t="shared" si="0"/>
        <v>98.64</v>
      </c>
      <c r="J19" s="74">
        <f t="shared" si="0"/>
        <v>20.260000000000002</v>
      </c>
      <c r="K19" s="74">
        <f t="shared" si="0"/>
        <v>94.54</v>
      </c>
      <c r="L19" s="80">
        <v>93.86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501092</v>
      </c>
      <c r="D20" s="51">
        <v>25065</v>
      </c>
      <c r="E20" s="51">
        <f t="shared" si="1"/>
        <v>526157</v>
      </c>
      <c r="F20" s="51">
        <v>496065</v>
      </c>
      <c r="G20" s="51">
        <v>4115</v>
      </c>
      <c r="H20" s="51">
        <f t="shared" si="2"/>
        <v>500180</v>
      </c>
      <c r="I20" s="59">
        <f t="shared" si="0"/>
        <v>99</v>
      </c>
      <c r="J20" s="59">
        <f t="shared" si="0"/>
        <v>16.420000000000002</v>
      </c>
      <c r="K20" s="59">
        <f t="shared" si="0"/>
        <v>95.06</v>
      </c>
      <c r="L20" s="79">
        <v>94.34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595019</v>
      </c>
      <c r="D21" s="51">
        <v>19819</v>
      </c>
      <c r="E21" s="51">
        <f t="shared" si="1"/>
        <v>614838</v>
      </c>
      <c r="F21" s="51">
        <v>586359</v>
      </c>
      <c r="G21" s="51">
        <v>5072</v>
      </c>
      <c r="H21" s="51">
        <f t="shared" si="2"/>
        <v>591431</v>
      </c>
      <c r="I21" s="59">
        <f t="shared" si="0"/>
        <v>98.54</v>
      </c>
      <c r="J21" s="59">
        <f t="shared" si="0"/>
        <v>25.59</v>
      </c>
      <c r="K21" s="59">
        <f t="shared" si="0"/>
        <v>96.19</v>
      </c>
      <c r="L21" s="79">
        <v>96.17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415880</v>
      </c>
      <c r="D22" s="51">
        <v>28416</v>
      </c>
      <c r="E22" s="51">
        <f t="shared" si="1"/>
        <v>444296</v>
      </c>
      <c r="F22" s="51">
        <v>410937</v>
      </c>
      <c r="G22" s="51">
        <v>2164</v>
      </c>
      <c r="H22" s="51">
        <f t="shared" si="2"/>
        <v>413101</v>
      </c>
      <c r="I22" s="59">
        <f t="shared" si="0"/>
        <v>98.81</v>
      </c>
      <c r="J22" s="59">
        <f t="shared" si="0"/>
        <v>7.62</v>
      </c>
      <c r="K22" s="59">
        <f t="shared" si="0"/>
        <v>92.98</v>
      </c>
      <c r="L22" s="79">
        <v>92.91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207878</v>
      </c>
      <c r="D23" s="51">
        <v>7515</v>
      </c>
      <c r="E23" s="51">
        <f t="shared" si="1"/>
        <v>215393</v>
      </c>
      <c r="F23" s="51">
        <v>206602</v>
      </c>
      <c r="G23" s="51">
        <v>2256</v>
      </c>
      <c r="H23" s="51">
        <f t="shared" si="2"/>
        <v>208858</v>
      </c>
      <c r="I23" s="59">
        <f t="shared" si="0"/>
        <v>99.39</v>
      </c>
      <c r="J23" s="59">
        <f t="shared" si="0"/>
        <v>30.02</v>
      </c>
      <c r="K23" s="59">
        <f t="shared" si="0"/>
        <v>96.97</v>
      </c>
      <c r="L23" s="79">
        <v>94.8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17390</v>
      </c>
      <c r="D24" s="73">
        <v>0</v>
      </c>
      <c r="E24" s="87">
        <f t="shared" si="1"/>
        <v>17390</v>
      </c>
      <c r="F24" s="73">
        <v>17390</v>
      </c>
      <c r="G24" s="73">
        <v>0</v>
      </c>
      <c r="H24" s="87">
        <f t="shared" si="2"/>
        <v>17390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26725</v>
      </c>
      <c r="D25" s="51">
        <v>281</v>
      </c>
      <c r="E25" s="51">
        <f t="shared" si="1"/>
        <v>27006</v>
      </c>
      <c r="F25" s="51">
        <v>25948</v>
      </c>
      <c r="G25" s="51">
        <v>19</v>
      </c>
      <c r="H25" s="51">
        <f t="shared" si="2"/>
        <v>25967</v>
      </c>
      <c r="I25" s="59">
        <f t="shared" si="0"/>
        <v>97.09</v>
      </c>
      <c r="J25" s="59">
        <f t="shared" si="0"/>
        <v>6.76</v>
      </c>
      <c r="K25" s="59">
        <f t="shared" si="0"/>
        <v>96.15</v>
      </c>
      <c r="L25" s="79">
        <v>96.98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278838</v>
      </c>
      <c r="D26" s="51">
        <v>24343</v>
      </c>
      <c r="E26" s="51">
        <f t="shared" si="1"/>
        <v>303181</v>
      </c>
      <c r="F26" s="51">
        <v>272570</v>
      </c>
      <c r="G26" s="51">
        <v>1640</v>
      </c>
      <c r="H26" s="51">
        <f t="shared" si="2"/>
        <v>274210</v>
      </c>
      <c r="I26" s="59">
        <f t="shared" si="0"/>
        <v>97.75</v>
      </c>
      <c r="J26" s="59">
        <f t="shared" si="0"/>
        <v>6.74</v>
      </c>
      <c r="K26" s="59">
        <f t="shared" si="0"/>
        <v>90.44</v>
      </c>
      <c r="L26" s="79">
        <v>89.25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132335</v>
      </c>
      <c r="D27" s="51">
        <v>3858</v>
      </c>
      <c r="E27" s="51">
        <f t="shared" si="1"/>
        <v>136193</v>
      </c>
      <c r="F27" s="51">
        <v>130063</v>
      </c>
      <c r="G27" s="51">
        <v>147</v>
      </c>
      <c r="H27" s="51">
        <f t="shared" si="2"/>
        <v>130210</v>
      </c>
      <c r="I27" s="59">
        <f t="shared" si="0"/>
        <v>98.28</v>
      </c>
      <c r="J27" s="59">
        <f t="shared" si="0"/>
        <v>3.81</v>
      </c>
      <c r="K27" s="59">
        <f t="shared" si="0"/>
        <v>95.61</v>
      </c>
      <c r="L27" s="79">
        <v>95.73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73133</v>
      </c>
      <c r="D28" s="51">
        <v>8873</v>
      </c>
      <c r="E28" s="51">
        <f t="shared" si="1"/>
        <v>82006</v>
      </c>
      <c r="F28" s="51">
        <v>70857</v>
      </c>
      <c r="G28" s="51">
        <v>374</v>
      </c>
      <c r="H28" s="51">
        <f t="shared" si="2"/>
        <v>71231</v>
      </c>
      <c r="I28" s="59">
        <f t="shared" si="0"/>
        <v>96.89</v>
      </c>
      <c r="J28" s="59">
        <f t="shared" si="0"/>
        <v>4.22</v>
      </c>
      <c r="K28" s="59">
        <f t="shared" si="0"/>
        <v>86.86</v>
      </c>
      <c r="L28" s="79">
        <v>87.56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36603</v>
      </c>
      <c r="D29" s="73">
        <v>0</v>
      </c>
      <c r="E29" s="87">
        <f t="shared" si="1"/>
        <v>36603</v>
      </c>
      <c r="F29" s="73">
        <v>36603</v>
      </c>
      <c r="G29" s="73">
        <v>0</v>
      </c>
      <c r="H29" s="87">
        <f t="shared" si="2"/>
        <v>36603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70899</v>
      </c>
      <c r="D30" s="51">
        <v>0</v>
      </c>
      <c r="E30" s="51">
        <f t="shared" si="1"/>
        <v>70899</v>
      </c>
      <c r="F30" s="51">
        <v>70899</v>
      </c>
      <c r="G30" s="51">
        <v>0</v>
      </c>
      <c r="H30" s="51">
        <f t="shared" si="2"/>
        <v>70899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66028</v>
      </c>
      <c r="D31" s="51">
        <v>30</v>
      </c>
      <c r="E31" s="51">
        <f t="shared" si="1"/>
        <v>66058</v>
      </c>
      <c r="F31" s="51">
        <v>66015</v>
      </c>
      <c r="G31" s="51">
        <v>0</v>
      </c>
      <c r="H31" s="51">
        <f t="shared" si="2"/>
        <v>66015</v>
      </c>
      <c r="I31" s="59">
        <f t="shared" si="0"/>
        <v>99.98</v>
      </c>
      <c r="J31" s="59">
        <f t="shared" si="0"/>
        <v>0</v>
      </c>
      <c r="K31" s="59">
        <f t="shared" si="0"/>
        <v>99.93</v>
      </c>
      <c r="L31" s="79">
        <v>99.95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119267</v>
      </c>
      <c r="D32" s="51">
        <v>7162</v>
      </c>
      <c r="E32" s="51">
        <f t="shared" si="1"/>
        <v>126429</v>
      </c>
      <c r="F32" s="51">
        <v>117306</v>
      </c>
      <c r="G32" s="51">
        <v>1371</v>
      </c>
      <c r="H32" s="51">
        <f t="shared" si="2"/>
        <v>118677</v>
      </c>
      <c r="I32" s="59">
        <f t="shared" si="0"/>
        <v>98.36</v>
      </c>
      <c r="J32" s="59">
        <f t="shared" si="0"/>
        <v>19.14</v>
      </c>
      <c r="K32" s="59">
        <f t="shared" si="0"/>
        <v>93.87</v>
      </c>
      <c r="L32" s="79">
        <v>93.25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85740</v>
      </c>
      <c r="D33" s="51">
        <v>3962</v>
      </c>
      <c r="E33" s="51">
        <f t="shared" si="1"/>
        <v>89702</v>
      </c>
      <c r="F33" s="51">
        <v>84177</v>
      </c>
      <c r="G33" s="51">
        <v>544</v>
      </c>
      <c r="H33" s="51">
        <f t="shared" si="2"/>
        <v>84721</v>
      </c>
      <c r="I33" s="59">
        <f t="shared" si="0"/>
        <v>98.18</v>
      </c>
      <c r="J33" s="59">
        <f t="shared" si="0"/>
        <v>13.73</v>
      </c>
      <c r="K33" s="59">
        <f t="shared" si="0"/>
        <v>94.45</v>
      </c>
      <c r="L33" s="79">
        <v>93.88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31734</v>
      </c>
      <c r="D34" s="73">
        <v>121</v>
      </c>
      <c r="E34" s="51">
        <f t="shared" si="1"/>
        <v>31855</v>
      </c>
      <c r="F34" s="73">
        <v>31734</v>
      </c>
      <c r="G34" s="73">
        <v>0</v>
      </c>
      <c r="H34" s="51">
        <f t="shared" si="2"/>
        <v>31734</v>
      </c>
      <c r="I34" s="74">
        <f t="shared" si="0"/>
        <v>100</v>
      </c>
      <c r="J34" s="74">
        <f t="shared" si="0"/>
        <v>0</v>
      </c>
      <c r="K34" s="74">
        <f t="shared" si="0"/>
        <v>99.62</v>
      </c>
      <c r="L34" s="80">
        <v>99.54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15209096</v>
      </c>
      <c r="D35" s="54">
        <f t="shared" si="3"/>
        <v>495136</v>
      </c>
      <c r="E35" s="54">
        <f t="shared" si="3"/>
        <v>15704232</v>
      </c>
      <c r="F35" s="54">
        <f t="shared" si="3"/>
        <v>15085063</v>
      </c>
      <c r="G35" s="54">
        <f t="shared" si="3"/>
        <v>65394</v>
      </c>
      <c r="H35" s="54">
        <f t="shared" si="3"/>
        <v>15150457</v>
      </c>
      <c r="I35" s="61">
        <f t="shared" si="0"/>
        <v>99.18</v>
      </c>
      <c r="J35" s="61">
        <f t="shared" si="0"/>
        <v>13.21</v>
      </c>
      <c r="K35" s="61">
        <f t="shared" si="0"/>
        <v>96.47</v>
      </c>
      <c r="L35" s="81">
        <v>96.47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5" orientation="portrait" useFirstPageNumber="1" r:id="rId1"/>
  <headerFooter scaleWithDoc="0" alignWithMargins="0">
    <oddFooter>&amp;C- &amp;P 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M35"/>
  <sheetViews>
    <sheetView view="pageBreakPreview" zoomScaleNormal="85" zoomScaleSheetLayoutView="100" workbookViewId="0">
      <selection activeCell="D13" sqref="D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203669</v>
      </c>
      <c r="D10" s="50">
        <v>0</v>
      </c>
      <c r="E10" s="50">
        <f>C10+D10</f>
        <v>203669</v>
      </c>
      <c r="F10" s="50">
        <v>203669</v>
      </c>
      <c r="G10" s="50">
        <v>0</v>
      </c>
      <c r="H10" s="50">
        <f>F10+G10</f>
        <v>203669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11302</v>
      </c>
      <c r="D11" s="51">
        <v>0</v>
      </c>
      <c r="E11" s="51">
        <f>C11+D11</f>
        <v>11302</v>
      </c>
      <c r="F11" s="51">
        <v>11302</v>
      </c>
      <c r="G11" s="51">
        <v>0</v>
      </c>
      <c r="H11" s="51">
        <f>F11+G11</f>
        <v>11302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15264</v>
      </c>
      <c r="D12" s="51">
        <v>0</v>
      </c>
      <c r="E12" s="51">
        <f t="shared" ref="E12:E34" si="1">C12+D12</f>
        <v>15264</v>
      </c>
      <c r="F12" s="51">
        <v>15264</v>
      </c>
      <c r="G12" s="51">
        <v>0</v>
      </c>
      <c r="H12" s="51">
        <f t="shared" ref="H12:H34" si="2">F12+G12</f>
        <v>15264</v>
      </c>
      <c r="I12" s="59">
        <f t="shared" si="0"/>
        <v>100</v>
      </c>
      <c r="J12" s="59" t="str">
        <f t="shared" si="0"/>
        <v>-</v>
      </c>
      <c r="K12" s="59">
        <f t="shared" si="0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106558</v>
      </c>
      <c r="D13" s="51">
        <v>0</v>
      </c>
      <c r="E13" s="51">
        <f t="shared" si="1"/>
        <v>106558</v>
      </c>
      <c r="F13" s="51">
        <v>106558</v>
      </c>
      <c r="G13" s="51">
        <v>0</v>
      </c>
      <c r="H13" s="51">
        <f t="shared" si="2"/>
        <v>106558</v>
      </c>
      <c r="I13" s="59">
        <f t="shared" si="0"/>
        <v>100</v>
      </c>
      <c r="J13" s="59" t="str">
        <f t="shared" si="0"/>
        <v>-</v>
      </c>
      <c r="K13" s="59">
        <f t="shared" si="0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692751</v>
      </c>
      <c r="D14" s="73">
        <v>0</v>
      </c>
      <c r="E14" s="87">
        <f t="shared" si="1"/>
        <v>692751</v>
      </c>
      <c r="F14" s="73">
        <v>692751</v>
      </c>
      <c r="G14" s="73">
        <v>0</v>
      </c>
      <c r="H14" s="87">
        <f t="shared" si="2"/>
        <v>692751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48832</v>
      </c>
      <c r="D15" s="51">
        <v>0</v>
      </c>
      <c r="E15" s="51">
        <f t="shared" si="1"/>
        <v>48832</v>
      </c>
      <c r="F15" s="51">
        <v>48832</v>
      </c>
      <c r="G15" s="51">
        <v>0</v>
      </c>
      <c r="H15" s="51">
        <f t="shared" si="2"/>
        <v>48832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50537</v>
      </c>
      <c r="D16" s="51">
        <v>0</v>
      </c>
      <c r="E16" s="51">
        <f t="shared" si="1"/>
        <v>50537</v>
      </c>
      <c r="F16" s="51">
        <v>50537</v>
      </c>
      <c r="G16" s="51">
        <v>0</v>
      </c>
      <c r="H16" s="51">
        <f t="shared" si="2"/>
        <v>50537</v>
      </c>
      <c r="I16" s="59">
        <f t="shared" si="0"/>
        <v>100</v>
      </c>
      <c r="J16" s="59" t="str">
        <f t="shared" si="0"/>
        <v>-</v>
      </c>
      <c r="K16" s="59">
        <f t="shared" si="0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36947</v>
      </c>
      <c r="D17" s="51">
        <v>0</v>
      </c>
      <c r="E17" s="51">
        <f t="shared" si="1"/>
        <v>36947</v>
      </c>
      <c r="F17" s="51">
        <v>36947</v>
      </c>
      <c r="G17" s="51">
        <v>0</v>
      </c>
      <c r="H17" s="51">
        <f t="shared" si="2"/>
        <v>36947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2451</v>
      </c>
      <c r="D18" s="51">
        <v>0</v>
      </c>
      <c r="E18" s="51">
        <f t="shared" si="1"/>
        <v>2451</v>
      </c>
      <c r="F18" s="51">
        <v>2451</v>
      </c>
      <c r="G18" s="51">
        <v>0</v>
      </c>
      <c r="H18" s="51">
        <f t="shared" si="2"/>
        <v>2451</v>
      </c>
      <c r="I18" s="59">
        <f t="shared" si="0"/>
        <v>100</v>
      </c>
      <c r="J18" s="59" t="str">
        <f t="shared" si="0"/>
        <v>-</v>
      </c>
      <c r="K18" s="59">
        <f t="shared" si="0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26628</v>
      </c>
      <c r="D19" s="73">
        <v>0</v>
      </c>
      <c r="E19" s="87">
        <f t="shared" si="1"/>
        <v>26628</v>
      </c>
      <c r="F19" s="73">
        <v>26628</v>
      </c>
      <c r="G19" s="73">
        <v>0</v>
      </c>
      <c r="H19" s="87">
        <f t="shared" si="2"/>
        <v>26628</v>
      </c>
      <c r="I19" s="74">
        <f t="shared" si="0"/>
        <v>100</v>
      </c>
      <c r="J19" s="74" t="str">
        <f t="shared" si="0"/>
        <v>-</v>
      </c>
      <c r="K19" s="74">
        <f t="shared" si="0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92923</v>
      </c>
      <c r="D20" s="51">
        <v>0</v>
      </c>
      <c r="E20" s="51">
        <f t="shared" si="1"/>
        <v>92923</v>
      </c>
      <c r="F20" s="51">
        <v>92923</v>
      </c>
      <c r="G20" s="51">
        <v>0</v>
      </c>
      <c r="H20" s="51">
        <f t="shared" si="2"/>
        <v>92923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5482</v>
      </c>
      <c r="D21" s="51">
        <v>0</v>
      </c>
      <c r="E21" s="51">
        <f t="shared" si="1"/>
        <v>5482</v>
      </c>
      <c r="F21" s="51">
        <v>5482</v>
      </c>
      <c r="G21" s="51">
        <v>0</v>
      </c>
      <c r="H21" s="51">
        <f t="shared" si="2"/>
        <v>5482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162727</v>
      </c>
      <c r="D22" s="51">
        <v>0</v>
      </c>
      <c r="E22" s="51">
        <f t="shared" si="1"/>
        <v>162727</v>
      </c>
      <c r="F22" s="51">
        <v>162727</v>
      </c>
      <c r="G22" s="51">
        <v>0</v>
      </c>
      <c r="H22" s="51">
        <f t="shared" si="2"/>
        <v>162727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9736</v>
      </c>
      <c r="D23" s="51">
        <v>0</v>
      </c>
      <c r="E23" s="51">
        <f t="shared" si="1"/>
        <v>9736</v>
      </c>
      <c r="F23" s="51">
        <v>9736</v>
      </c>
      <c r="G23" s="51">
        <v>0</v>
      </c>
      <c r="H23" s="51">
        <f t="shared" si="2"/>
        <v>9736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24019</v>
      </c>
      <c r="D24" s="73">
        <v>0</v>
      </c>
      <c r="E24" s="87">
        <f t="shared" si="1"/>
        <v>24019</v>
      </c>
      <c r="F24" s="73">
        <v>24019</v>
      </c>
      <c r="G24" s="73">
        <v>0</v>
      </c>
      <c r="H24" s="87">
        <f t="shared" si="2"/>
        <v>24019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22862</v>
      </c>
      <c r="D25" s="51">
        <v>0</v>
      </c>
      <c r="E25" s="51">
        <f t="shared" si="1"/>
        <v>22862</v>
      </c>
      <c r="F25" s="51">
        <v>22862</v>
      </c>
      <c r="G25" s="51">
        <v>0</v>
      </c>
      <c r="H25" s="51">
        <f t="shared" si="2"/>
        <v>22862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5643</v>
      </c>
      <c r="D26" s="51">
        <v>0</v>
      </c>
      <c r="E26" s="51">
        <f t="shared" si="1"/>
        <v>5643</v>
      </c>
      <c r="F26" s="51">
        <v>5643</v>
      </c>
      <c r="G26" s="51">
        <v>0</v>
      </c>
      <c r="H26" s="51">
        <f t="shared" si="2"/>
        <v>5643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5439</v>
      </c>
      <c r="D27" s="51">
        <v>0</v>
      </c>
      <c r="E27" s="51">
        <f t="shared" si="1"/>
        <v>5439</v>
      </c>
      <c r="F27" s="51">
        <v>5439</v>
      </c>
      <c r="G27" s="51">
        <v>0</v>
      </c>
      <c r="H27" s="51">
        <f t="shared" si="2"/>
        <v>5439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14681</v>
      </c>
      <c r="D28" s="51">
        <v>0</v>
      </c>
      <c r="E28" s="51">
        <f t="shared" si="1"/>
        <v>14681</v>
      </c>
      <c r="F28" s="51">
        <v>14681</v>
      </c>
      <c r="G28" s="51">
        <v>0</v>
      </c>
      <c r="H28" s="51">
        <f t="shared" si="2"/>
        <v>14681</v>
      </c>
      <c r="I28" s="59">
        <f t="shared" si="0"/>
        <v>100</v>
      </c>
      <c r="J28" s="59" t="str">
        <f t="shared" si="0"/>
        <v>-</v>
      </c>
      <c r="K28" s="59">
        <f t="shared" si="0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190</v>
      </c>
      <c r="D29" s="73">
        <v>0</v>
      </c>
      <c r="E29" s="87">
        <f t="shared" si="1"/>
        <v>190</v>
      </c>
      <c r="F29" s="73">
        <v>190</v>
      </c>
      <c r="G29" s="73">
        <v>0</v>
      </c>
      <c r="H29" s="87">
        <f t="shared" si="2"/>
        <v>190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1744</v>
      </c>
      <c r="D30" s="51">
        <v>0</v>
      </c>
      <c r="E30" s="51">
        <f t="shared" si="1"/>
        <v>1744</v>
      </c>
      <c r="F30" s="51">
        <v>1744</v>
      </c>
      <c r="G30" s="51">
        <v>0</v>
      </c>
      <c r="H30" s="51">
        <f t="shared" si="2"/>
        <v>1744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570</v>
      </c>
      <c r="D31" s="51">
        <v>0</v>
      </c>
      <c r="E31" s="51">
        <f t="shared" si="1"/>
        <v>570</v>
      </c>
      <c r="F31" s="51">
        <v>570</v>
      </c>
      <c r="G31" s="51">
        <v>0</v>
      </c>
      <c r="H31" s="51">
        <f t="shared" si="2"/>
        <v>570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7040</v>
      </c>
      <c r="D32" s="51">
        <v>0</v>
      </c>
      <c r="E32" s="51">
        <f t="shared" si="1"/>
        <v>7040</v>
      </c>
      <c r="F32" s="51">
        <v>7040</v>
      </c>
      <c r="G32" s="51">
        <v>0</v>
      </c>
      <c r="H32" s="51">
        <f t="shared" si="2"/>
        <v>7040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2360</v>
      </c>
      <c r="D33" s="51">
        <v>0</v>
      </c>
      <c r="E33" s="51">
        <f t="shared" si="1"/>
        <v>2360</v>
      </c>
      <c r="F33" s="51">
        <v>2360</v>
      </c>
      <c r="G33" s="51">
        <v>0</v>
      </c>
      <c r="H33" s="51">
        <f t="shared" si="2"/>
        <v>2360</v>
      </c>
      <c r="I33" s="59">
        <f t="shared" si="0"/>
        <v>100</v>
      </c>
      <c r="J33" s="59" t="str">
        <f t="shared" si="0"/>
        <v>-</v>
      </c>
      <c r="K33" s="59">
        <f t="shared" si="0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6239</v>
      </c>
      <c r="D34" s="73">
        <v>0</v>
      </c>
      <c r="E34" s="51">
        <f t="shared" si="1"/>
        <v>6239</v>
      </c>
      <c r="F34" s="73">
        <v>6239</v>
      </c>
      <c r="G34" s="73">
        <v>0</v>
      </c>
      <c r="H34" s="51">
        <f t="shared" si="2"/>
        <v>6239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1556594</v>
      </c>
      <c r="D35" s="54">
        <f t="shared" si="3"/>
        <v>0</v>
      </c>
      <c r="E35" s="54">
        <f t="shared" si="3"/>
        <v>1556594</v>
      </c>
      <c r="F35" s="54">
        <f t="shared" si="3"/>
        <v>1556594</v>
      </c>
      <c r="G35" s="54">
        <f t="shared" si="3"/>
        <v>0</v>
      </c>
      <c r="H35" s="54">
        <f t="shared" si="3"/>
        <v>1556594</v>
      </c>
      <c r="I35" s="61">
        <f t="shared" si="0"/>
        <v>100</v>
      </c>
      <c r="J35" s="61" t="str">
        <f t="shared" si="0"/>
        <v>-</v>
      </c>
      <c r="K35" s="61">
        <f t="shared" si="0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7" orientation="portrait" useFirstPageNumber="1" r:id="rId1"/>
  <headerFooter scaleWithDoc="0" alignWithMargins="0">
    <oddFooter>&amp;C- &amp;P 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M35"/>
  <sheetViews>
    <sheetView view="pageBreakPreview" zoomScaleNormal="85" zoomScaleSheetLayoutView="100" workbookViewId="0">
      <selection activeCell="G13" sqref="G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163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84093</v>
      </c>
      <c r="D10" s="50">
        <v>0</v>
      </c>
      <c r="E10" s="50">
        <f>C10+D10</f>
        <v>84093</v>
      </c>
      <c r="F10" s="50">
        <v>84093</v>
      </c>
      <c r="G10" s="50">
        <v>0</v>
      </c>
      <c r="H10" s="50">
        <f>F10+G10</f>
        <v>84093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16858</v>
      </c>
      <c r="D11" s="51">
        <v>0</v>
      </c>
      <c r="E11" s="51">
        <f>C11+D11</f>
        <v>16858</v>
      </c>
      <c r="F11" s="51">
        <v>16858</v>
      </c>
      <c r="G11" s="51">
        <v>0</v>
      </c>
      <c r="H11" s="51">
        <f>F11+G11</f>
        <v>16858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29212</v>
      </c>
      <c r="D12" s="51">
        <v>0</v>
      </c>
      <c r="E12" s="51">
        <f t="shared" ref="E12:E34" si="1">C12+D12</f>
        <v>29212</v>
      </c>
      <c r="F12" s="51">
        <v>29212</v>
      </c>
      <c r="G12" s="51">
        <v>0</v>
      </c>
      <c r="H12" s="51">
        <f t="shared" ref="H12:H34" si="2">F12+G12</f>
        <v>29212</v>
      </c>
      <c r="I12" s="59">
        <f t="shared" si="0"/>
        <v>100</v>
      </c>
      <c r="J12" s="59" t="str">
        <f t="shared" si="0"/>
        <v>-</v>
      </c>
      <c r="K12" s="59">
        <f t="shared" si="0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22320</v>
      </c>
      <c r="D13" s="51">
        <v>0</v>
      </c>
      <c r="E13" s="51">
        <f t="shared" si="1"/>
        <v>22320</v>
      </c>
      <c r="F13" s="51">
        <v>22320</v>
      </c>
      <c r="G13" s="51">
        <v>0</v>
      </c>
      <c r="H13" s="51">
        <f t="shared" si="2"/>
        <v>22320</v>
      </c>
      <c r="I13" s="59">
        <f t="shared" si="0"/>
        <v>100</v>
      </c>
      <c r="J13" s="59" t="str">
        <f t="shared" si="0"/>
        <v>-</v>
      </c>
      <c r="K13" s="59">
        <f t="shared" si="0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5873</v>
      </c>
      <c r="D14" s="73">
        <v>0</v>
      </c>
      <c r="E14" s="87">
        <f t="shared" si="1"/>
        <v>5873</v>
      </c>
      <c r="F14" s="73">
        <v>5873</v>
      </c>
      <c r="G14" s="73">
        <v>0</v>
      </c>
      <c r="H14" s="87">
        <f t="shared" si="2"/>
        <v>5873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13904</v>
      </c>
      <c r="D15" s="51">
        <v>0</v>
      </c>
      <c r="E15" s="51">
        <f t="shared" si="1"/>
        <v>13904</v>
      </c>
      <c r="F15" s="51">
        <v>13904</v>
      </c>
      <c r="G15" s="51">
        <v>0</v>
      </c>
      <c r="H15" s="51">
        <f t="shared" si="2"/>
        <v>13904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11289</v>
      </c>
      <c r="D16" s="51">
        <v>0</v>
      </c>
      <c r="E16" s="51">
        <f t="shared" si="1"/>
        <v>11289</v>
      </c>
      <c r="F16" s="51">
        <v>11289</v>
      </c>
      <c r="G16" s="51">
        <v>0</v>
      </c>
      <c r="H16" s="51">
        <f t="shared" si="2"/>
        <v>11289</v>
      </c>
      <c r="I16" s="59">
        <f t="shared" si="0"/>
        <v>100</v>
      </c>
      <c r="J16" s="59" t="str">
        <f t="shared" si="0"/>
        <v>-</v>
      </c>
      <c r="K16" s="59">
        <f t="shared" si="0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23859</v>
      </c>
      <c r="D17" s="51">
        <v>0</v>
      </c>
      <c r="E17" s="51">
        <f t="shared" si="1"/>
        <v>23859</v>
      </c>
      <c r="F17" s="51">
        <v>23859</v>
      </c>
      <c r="G17" s="51">
        <v>0</v>
      </c>
      <c r="H17" s="51">
        <f t="shared" si="2"/>
        <v>23859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6858</v>
      </c>
      <c r="D18" s="51">
        <v>0</v>
      </c>
      <c r="E18" s="51">
        <f t="shared" si="1"/>
        <v>6858</v>
      </c>
      <c r="F18" s="51">
        <v>6858</v>
      </c>
      <c r="G18" s="51">
        <v>0</v>
      </c>
      <c r="H18" s="51">
        <f t="shared" si="2"/>
        <v>6858</v>
      </c>
      <c r="I18" s="59">
        <f t="shared" si="0"/>
        <v>100</v>
      </c>
      <c r="J18" s="59" t="str">
        <f t="shared" si="0"/>
        <v>-</v>
      </c>
      <c r="K18" s="59">
        <f t="shared" si="0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26880</v>
      </c>
      <c r="D19" s="73">
        <v>0</v>
      </c>
      <c r="E19" s="87">
        <f t="shared" si="1"/>
        <v>26880</v>
      </c>
      <c r="F19" s="73">
        <v>26880</v>
      </c>
      <c r="G19" s="73">
        <v>0</v>
      </c>
      <c r="H19" s="87">
        <f t="shared" si="2"/>
        <v>26880</v>
      </c>
      <c r="I19" s="74">
        <f t="shared" si="0"/>
        <v>100</v>
      </c>
      <c r="J19" s="74" t="str">
        <f t="shared" si="0"/>
        <v>-</v>
      </c>
      <c r="K19" s="74">
        <f t="shared" si="0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7989</v>
      </c>
      <c r="D20" s="51">
        <v>0</v>
      </c>
      <c r="E20" s="51">
        <f t="shared" si="1"/>
        <v>7989</v>
      </c>
      <c r="F20" s="51">
        <v>7989</v>
      </c>
      <c r="G20" s="51">
        <v>0</v>
      </c>
      <c r="H20" s="51">
        <f t="shared" si="2"/>
        <v>7989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5742</v>
      </c>
      <c r="D21" s="51">
        <v>0</v>
      </c>
      <c r="E21" s="51">
        <f t="shared" si="1"/>
        <v>5742</v>
      </c>
      <c r="F21" s="51">
        <v>5742</v>
      </c>
      <c r="G21" s="51">
        <v>0</v>
      </c>
      <c r="H21" s="51">
        <f t="shared" si="2"/>
        <v>5742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7966</v>
      </c>
      <c r="D22" s="51">
        <v>0</v>
      </c>
      <c r="E22" s="51">
        <f t="shared" si="1"/>
        <v>7966</v>
      </c>
      <c r="F22" s="51">
        <v>7966</v>
      </c>
      <c r="G22" s="51">
        <v>0</v>
      </c>
      <c r="H22" s="51">
        <f t="shared" si="2"/>
        <v>7966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2121</v>
      </c>
      <c r="D23" s="51">
        <v>0</v>
      </c>
      <c r="E23" s="51">
        <f t="shared" si="1"/>
        <v>2121</v>
      </c>
      <c r="F23" s="51">
        <v>2121</v>
      </c>
      <c r="G23" s="51">
        <v>0</v>
      </c>
      <c r="H23" s="51">
        <f t="shared" si="2"/>
        <v>2121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409</v>
      </c>
      <c r="D24" s="73">
        <v>0</v>
      </c>
      <c r="E24" s="87">
        <f t="shared" si="1"/>
        <v>409</v>
      </c>
      <c r="F24" s="73">
        <v>409</v>
      </c>
      <c r="G24" s="73">
        <v>0</v>
      </c>
      <c r="H24" s="87">
        <f t="shared" si="2"/>
        <v>409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1030</v>
      </c>
      <c r="D25" s="51">
        <v>0</v>
      </c>
      <c r="E25" s="51">
        <f t="shared" si="1"/>
        <v>1030</v>
      </c>
      <c r="F25" s="51">
        <v>1030</v>
      </c>
      <c r="G25" s="51">
        <v>0</v>
      </c>
      <c r="H25" s="51">
        <f t="shared" si="2"/>
        <v>1030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4528</v>
      </c>
      <c r="D26" s="51">
        <v>0</v>
      </c>
      <c r="E26" s="51">
        <f t="shared" si="1"/>
        <v>4528</v>
      </c>
      <c r="F26" s="51">
        <v>4528</v>
      </c>
      <c r="G26" s="51">
        <v>0</v>
      </c>
      <c r="H26" s="51">
        <f t="shared" si="2"/>
        <v>4528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2245</v>
      </c>
      <c r="D27" s="51">
        <v>0</v>
      </c>
      <c r="E27" s="51">
        <f t="shared" si="1"/>
        <v>2245</v>
      </c>
      <c r="F27" s="51">
        <v>2245</v>
      </c>
      <c r="G27" s="51">
        <v>0</v>
      </c>
      <c r="H27" s="51">
        <f t="shared" si="2"/>
        <v>2245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2704</v>
      </c>
      <c r="D28" s="51">
        <v>0</v>
      </c>
      <c r="E28" s="51">
        <f t="shared" si="1"/>
        <v>2704</v>
      </c>
      <c r="F28" s="51">
        <v>2704</v>
      </c>
      <c r="G28" s="51">
        <v>0</v>
      </c>
      <c r="H28" s="51">
        <f t="shared" si="2"/>
        <v>2704</v>
      </c>
      <c r="I28" s="59">
        <f t="shared" si="0"/>
        <v>100</v>
      </c>
      <c r="J28" s="59" t="str">
        <f t="shared" si="0"/>
        <v>-</v>
      </c>
      <c r="K28" s="59">
        <f t="shared" si="0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2935</v>
      </c>
      <c r="D29" s="73">
        <v>0</v>
      </c>
      <c r="E29" s="87">
        <f t="shared" si="1"/>
        <v>2935</v>
      </c>
      <c r="F29" s="73">
        <v>2935</v>
      </c>
      <c r="G29" s="73">
        <v>0</v>
      </c>
      <c r="H29" s="87">
        <f t="shared" si="2"/>
        <v>2935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957</v>
      </c>
      <c r="D30" s="51">
        <v>0</v>
      </c>
      <c r="E30" s="51">
        <f t="shared" si="1"/>
        <v>957</v>
      </c>
      <c r="F30" s="51">
        <v>957</v>
      </c>
      <c r="G30" s="51">
        <v>0</v>
      </c>
      <c r="H30" s="51">
        <f t="shared" si="2"/>
        <v>957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858</v>
      </c>
      <c r="D31" s="51">
        <v>0</v>
      </c>
      <c r="E31" s="51">
        <f t="shared" si="1"/>
        <v>858</v>
      </c>
      <c r="F31" s="51">
        <v>858</v>
      </c>
      <c r="G31" s="51">
        <v>0</v>
      </c>
      <c r="H31" s="51">
        <f t="shared" si="2"/>
        <v>858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5241</v>
      </c>
      <c r="D32" s="51">
        <v>0</v>
      </c>
      <c r="E32" s="51">
        <f t="shared" si="1"/>
        <v>5241</v>
      </c>
      <c r="F32" s="51">
        <v>5241</v>
      </c>
      <c r="G32" s="51">
        <v>0</v>
      </c>
      <c r="H32" s="51">
        <f t="shared" si="2"/>
        <v>5241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3902</v>
      </c>
      <c r="D33" s="51">
        <v>0</v>
      </c>
      <c r="E33" s="51">
        <f t="shared" si="1"/>
        <v>3902</v>
      </c>
      <c r="F33" s="51">
        <v>3902</v>
      </c>
      <c r="G33" s="51">
        <v>0</v>
      </c>
      <c r="H33" s="51">
        <f t="shared" si="2"/>
        <v>3902</v>
      </c>
      <c r="I33" s="59">
        <f t="shared" si="0"/>
        <v>100</v>
      </c>
      <c r="J33" s="59" t="str">
        <f t="shared" si="0"/>
        <v>-</v>
      </c>
      <c r="K33" s="59">
        <f t="shared" si="0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1023</v>
      </c>
      <c r="D34" s="73">
        <v>0</v>
      </c>
      <c r="E34" s="51">
        <f t="shared" si="1"/>
        <v>1023</v>
      </c>
      <c r="F34" s="73">
        <v>1023</v>
      </c>
      <c r="G34" s="73">
        <v>0</v>
      </c>
      <c r="H34" s="51">
        <f t="shared" si="2"/>
        <v>1023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290796</v>
      </c>
      <c r="D35" s="54">
        <f t="shared" si="3"/>
        <v>0</v>
      </c>
      <c r="E35" s="54">
        <f t="shared" si="3"/>
        <v>290796</v>
      </c>
      <c r="F35" s="54">
        <f t="shared" si="3"/>
        <v>290796</v>
      </c>
      <c r="G35" s="54">
        <f t="shared" si="3"/>
        <v>0</v>
      </c>
      <c r="H35" s="54">
        <f t="shared" si="3"/>
        <v>290796</v>
      </c>
      <c r="I35" s="61">
        <f t="shared" si="0"/>
        <v>100</v>
      </c>
      <c r="J35" s="61" t="str">
        <f t="shared" si="0"/>
        <v>-</v>
      </c>
      <c r="K35" s="61">
        <f t="shared" si="0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29" orientation="portrait" useFirstPageNumber="1" r:id="rId1"/>
  <headerFooter scaleWithDoc="0" alignWithMargins="0">
    <oddFooter>&amp;C- &amp;P 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M35"/>
  <sheetViews>
    <sheetView view="pageBreakPreview" zoomScaleNormal="85" zoomScaleSheetLayoutView="100" workbookViewId="0">
      <selection activeCell="L14" sqref="L1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164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851599</v>
      </c>
      <c r="D10" s="50">
        <v>23215</v>
      </c>
      <c r="E10" s="50">
        <f>C10+D10</f>
        <v>874814</v>
      </c>
      <c r="F10" s="50">
        <v>845996</v>
      </c>
      <c r="G10" s="50">
        <v>5153</v>
      </c>
      <c r="H10" s="50">
        <f>F10+G10</f>
        <v>851149</v>
      </c>
      <c r="I10" s="58">
        <f t="shared" ref="I10:K35" si="0">IF(ISERROR(ROUND(F10/C10*100,2)),"-",ROUND(F10/C10*100,2))</f>
        <v>99.34</v>
      </c>
      <c r="J10" s="58">
        <f t="shared" si="0"/>
        <v>22.2</v>
      </c>
      <c r="K10" s="58">
        <f t="shared" si="0"/>
        <v>97.29</v>
      </c>
      <c r="L10" s="78">
        <v>96.97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186751</v>
      </c>
      <c r="D11" s="51">
        <v>9741</v>
      </c>
      <c r="E11" s="51">
        <f>C11+D11</f>
        <v>196492</v>
      </c>
      <c r="F11" s="51">
        <v>184509</v>
      </c>
      <c r="G11" s="51">
        <v>1413</v>
      </c>
      <c r="H11" s="51">
        <f>F11+G11</f>
        <v>185922</v>
      </c>
      <c r="I11" s="59">
        <f t="shared" si="0"/>
        <v>98.8</v>
      </c>
      <c r="J11" s="59">
        <f t="shared" si="0"/>
        <v>14.51</v>
      </c>
      <c r="K11" s="59">
        <f t="shared" si="0"/>
        <v>94.62</v>
      </c>
      <c r="L11" s="79">
        <v>94.48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344690</v>
      </c>
      <c r="D12" s="51">
        <v>14372</v>
      </c>
      <c r="E12" s="51">
        <f t="shared" ref="E12:E34" si="1">C12+D12</f>
        <v>359062</v>
      </c>
      <c r="F12" s="51">
        <v>340235</v>
      </c>
      <c r="G12" s="51">
        <v>2323</v>
      </c>
      <c r="H12" s="51">
        <f t="shared" ref="H12:H34" si="2">F12+G12</f>
        <v>342558</v>
      </c>
      <c r="I12" s="59">
        <f t="shared" si="0"/>
        <v>98.71</v>
      </c>
      <c r="J12" s="59">
        <f t="shared" si="0"/>
        <v>16.16</v>
      </c>
      <c r="K12" s="59">
        <f t="shared" si="0"/>
        <v>95.4</v>
      </c>
      <c r="L12" s="79">
        <v>95.4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245386</v>
      </c>
      <c r="D13" s="51">
        <v>3261</v>
      </c>
      <c r="E13" s="51">
        <f t="shared" si="1"/>
        <v>248647</v>
      </c>
      <c r="F13" s="51">
        <v>244367</v>
      </c>
      <c r="G13" s="51">
        <v>580</v>
      </c>
      <c r="H13" s="51">
        <f t="shared" si="2"/>
        <v>244947</v>
      </c>
      <c r="I13" s="59">
        <f t="shared" si="0"/>
        <v>99.58</v>
      </c>
      <c r="J13" s="59">
        <f t="shared" si="0"/>
        <v>17.79</v>
      </c>
      <c r="K13" s="59">
        <f t="shared" si="0"/>
        <v>98.51</v>
      </c>
      <c r="L13" s="79">
        <v>98.36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93662</v>
      </c>
      <c r="D14" s="73">
        <v>3478</v>
      </c>
      <c r="E14" s="87">
        <f t="shared" si="1"/>
        <v>97140</v>
      </c>
      <c r="F14" s="73">
        <v>92563</v>
      </c>
      <c r="G14" s="73">
        <v>942</v>
      </c>
      <c r="H14" s="87">
        <f t="shared" si="2"/>
        <v>93505</v>
      </c>
      <c r="I14" s="74">
        <f t="shared" si="0"/>
        <v>98.83</v>
      </c>
      <c r="J14" s="74">
        <f t="shared" si="0"/>
        <v>27.08</v>
      </c>
      <c r="K14" s="74">
        <f t="shared" si="0"/>
        <v>96.26</v>
      </c>
      <c r="L14" s="80">
        <v>96.04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165102</v>
      </c>
      <c r="D15" s="51">
        <v>4593</v>
      </c>
      <c r="E15" s="51">
        <f t="shared" si="1"/>
        <v>169695</v>
      </c>
      <c r="F15" s="51">
        <v>163398</v>
      </c>
      <c r="G15" s="51">
        <v>1142</v>
      </c>
      <c r="H15" s="51">
        <f t="shared" si="2"/>
        <v>164540</v>
      </c>
      <c r="I15" s="59">
        <f t="shared" si="0"/>
        <v>98.97</v>
      </c>
      <c r="J15" s="59">
        <f t="shared" si="0"/>
        <v>24.86</v>
      </c>
      <c r="K15" s="59">
        <f t="shared" si="0"/>
        <v>96.96</v>
      </c>
      <c r="L15" s="79">
        <v>96.98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119137</v>
      </c>
      <c r="D16" s="51">
        <v>1759</v>
      </c>
      <c r="E16" s="51">
        <f t="shared" si="1"/>
        <v>120896</v>
      </c>
      <c r="F16" s="51">
        <v>118527</v>
      </c>
      <c r="G16" s="51">
        <v>454</v>
      </c>
      <c r="H16" s="51">
        <f t="shared" si="2"/>
        <v>118981</v>
      </c>
      <c r="I16" s="59">
        <f t="shared" si="0"/>
        <v>99.49</v>
      </c>
      <c r="J16" s="59">
        <f t="shared" si="0"/>
        <v>25.81</v>
      </c>
      <c r="K16" s="59">
        <f t="shared" si="0"/>
        <v>98.42</v>
      </c>
      <c r="L16" s="79">
        <v>98.25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271562</v>
      </c>
      <c r="D17" s="51">
        <v>4335</v>
      </c>
      <c r="E17" s="51">
        <f t="shared" si="1"/>
        <v>275897</v>
      </c>
      <c r="F17" s="51">
        <v>269903</v>
      </c>
      <c r="G17" s="51">
        <v>1172</v>
      </c>
      <c r="H17" s="51">
        <f t="shared" si="2"/>
        <v>271075</v>
      </c>
      <c r="I17" s="59">
        <f t="shared" si="0"/>
        <v>99.39</v>
      </c>
      <c r="J17" s="59">
        <f t="shared" si="0"/>
        <v>27.04</v>
      </c>
      <c r="K17" s="59">
        <f t="shared" si="0"/>
        <v>98.25</v>
      </c>
      <c r="L17" s="79">
        <v>98.05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113051</v>
      </c>
      <c r="D18" s="51">
        <v>3283</v>
      </c>
      <c r="E18" s="51">
        <f t="shared" si="1"/>
        <v>116334</v>
      </c>
      <c r="F18" s="51">
        <v>111919</v>
      </c>
      <c r="G18" s="51">
        <v>963</v>
      </c>
      <c r="H18" s="51">
        <f t="shared" si="2"/>
        <v>112882</v>
      </c>
      <c r="I18" s="59">
        <f t="shared" si="0"/>
        <v>99</v>
      </c>
      <c r="J18" s="59">
        <f t="shared" si="0"/>
        <v>29.33</v>
      </c>
      <c r="K18" s="59">
        <f t="shared" si="0"/>
        <v>97.03</v>
      </c>
      <c r="L18" s="79">
        <v>96.66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301403</v>
      </c>
      <c r="D19" s="73">
        <v>16618</v>
      </c>
      <c r="E19" s="87">
        <f t="shared" si="1"/>
        <v>318021</v>
      </c>
      <c r="F19" s="73">
        <v>296769</v>
      </c>
      <c r="G19" s="73">
        <v>3319</v>
      </c>
      <c r="H19" s="87">
        <f t="shared" si="2"/>
        <v>300088</v>
      </c>
      <c r="I19" s="74">
        <f t="shared" si="0"/>
        <v>98.46</v>
      </c>
      <c r="J19" s="74">
        <f t="shared" si="0"/>
        <v>19.97</v>
      </c>
      <c r="K19" s="74">
        <f t="shared" si="0"/>
        <v>94.36</v>
      </c>
      <c r="L19" s="80">
        <v>93.92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99237</v>
      </c>
      <c r="D20" s="51">
        <v>1905</v>
      </c>
      <c r="E20" s="51">
        <f t="shared" si="1"/>
        <v>101142</v>
      </c>
      <c r="F20" s="51">
        <v>98462</v>
      </c>
      <c r="G20" s="51">
        <v>488</v>
      </c>
      <c r="H20" s="51">
        <f t="shared" si="2"/>
        <v>98950</v>
      </c>
      <c r="I20" s="59">
        <f t="shared" si="0"/>
        <v>99.22</v>
      </c>
      <c r="J20" s="59">
        <f t="shared" si="0"/>
        <v>25.62</v>
      </c>
      <c r="K20" s="59">
        <f t="shared" si="0"/>
        <v>97.83</v>
      </c>
      <c r="L20" s="79">
        <v>97.67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82097</v>
      </c>
      <c r="D21" s="51">
        <v>1382</v>
      </c>
      <c r="E21" s="51">
        <f t="shared" si="1"/>
        <v>83479</v>
      </c>
      <c r="F21" s="51">
        <v>81714</v>
      </c>
      <c r="G21" s="51">
        <v>516</v>
      </c>
      <c r="H21" s="51">
        <f t="shared" si="2"/>
        <v>82230</v>
      </c>
      <c r="I21" s="59">
        <f t="shared" si="0"/>
        <v>99.53</v>
      </c>
      <c r="J21" s="59">
        <f t="shared" si="0"/>
        <v>37.340000000000003</v>
      </c>
      <c r="K21" s="59">
        <f t="shared" si="0"/>
        <v>98.5</v>
      </c>
      <c r="L21" s="79">
        <v>98.14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93858</v>
      </c>
      <c r="D22" s="51">
        <v>1911</v>
      </c>
      <c r="E22" s="51">
        <f t="shared" si="1"/>
        <v>95769</v>
      </c>
      <c r="F22" s="51">
        <v>93091</v>
      </c>
      <c r="G22" s="51">
        <v>402</v>
      </c>
      <c r="H22" s="51">
        <f t="shared" si="2"/>
        <v>93493</v>
      </c>
      <c r="I22" s="59">
        <f t="shared" si="0"/>
        <v>99.18</v>
      </c>
      <c r="J22" s="59">
        <f t="shared" si="0"/>
        <v>21.04</v>
      </c>
      <c r="K22" s="59">
        <f t="shared" si="0"/>
        <v>97.62</v>
      </c>
      <c r="L22" s="79">
        <v>97.28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18744</v>
      </c>
      <c r="D23" s="51">
        <v>0</v>
      </c>
      <c r="E23" s="51">
        <f t="shared" si="1"/>
        <v>18744</v>
      </c>
      <c r="F23" s="51">
        <v>18715</v>
      </c>
      <c r="G23" s="51">
        <v>0</v>
      </c>
      <c r="H23" s="51">
        <f t="shared" si="2"/>
        <v>18715</v>
      </c>
      <c r="I23" s="59">
        <f t="shared" si="0"/>
        <v>99.85</v>
      </c>
      <c r="J23" s="59" t="str">
        <f t="shared" si="0"/>
        <v>-</v>
      </c>
      <c r="K23" s="59">
        <f t="shared" si="0"/>
        <v>99.85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6258</v>
      </c>
      <c r="D24" s="73">
        <v>130</v>
      </c>
      <c r="E24" s="87">
        <f t="shared" si="1"/>
        <v>6388</v>
      </c>
      <c r="F24" s="73">
        <v>6200</v>
      </c>
      <c r="G24" s="73">
        <v>16</v>
      </c>
      <c r="H24" s="87">
        <f t="shared" si="2"/>
        <v>6216</v>
      </c>
      <c r="I24" s="74">
        <f t="shared" si="0"/>
        <v>99.07</v>
      </c>
      <c r="J24" s="74">
        <f t="shared" si="0"/>
        <v>12.31</v>
      </c>
      <c r="K24" s="74">
        <f t="shared" si="0"/>
        <v>97.31</v>
      </c>
      <c r="L24" s="80">
        <v>97.54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11773</v>
      </c>
      <c r="D25" s="51">
        <v>209</v>
      </c>
      <c r="E25" s="51">
        <f t="shared" si="1"/>
        <v>11982</v>
      </c>
      <c r="F25" s="51">
        <v>11680</v>
      </c>
      <c r="G25" s="51">
        <v>35</v>
      </c>
      <c r="H25" s="51">
        <f t="shared" si="2"/>
        <v>11715</v>
      </c>
      <c r="I25" s="59">
        <f t="shared" si="0"/>
        <v>99.21</v>
      </c>
      <c r="J25" s="59">
        <f t="shared" si="0"/>
        <v>16.75</v>
      </c>
      <c r="K25" s="59">
        <f t="shared" si="0"/>
        <v>97.77</v>
      </c>
      <c r="L25" s="79">
        <v>98.06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64957</v>
      </c>
      <c r="D26" s="51">
        <v>2958</v>
      </c>
      <c r="E26" s="51">
        <f t="shared" si="1"/>
        <v>67915</v>
      </c>
      <c r="F26" s="51">
        <v>64273</v>
      </c>
      <c r="G26" s="51">
        <v>490</v>
      </c>
      <c r="H26" s="51">
        <f t="shared" si="2"/>
        <v>64763</v>
      </c>
      <c r="I26" s="59">
        <f t="shared" si="0"/>
        <v>98.95</v>
      </c>
      <c r="J26" s="59">
        <f t="shared" si="0"/>
        <v>16.57</v>
      </c>
      <c r="K26" s="59">
        <f t="shared" si="0"/>
        <v>95.36</v>
      </c>
      <c r="L26" s="79">
        <v>94.72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26838</v>
      </c>
      <c r="D27" s="51">
        <v>1253</v>
      </c>
      <c r="E27" s="51">
        <f t="shared" si="1"/>
        <v>28091</v>
      </c>
      <c r="F27" s="51">
        <v>26541</v>
      </c>
      <c r="G27" s="51">
        <v>143</v>
      </c>
      <c r="H27" s="51">
        <f t="shared" si="2"/>
        <v>26684</v>
      </c>
      <c r="I27" s="59">
        <f t="shared" si="0"/>
        <v>98.89</v>
      </c>
      <c r="J27" s="59">
        <f t="shared" si="0"/>
        <v>11.41</v>
      </c>
      <c r="K27" s="59">
        <f t="shared" si="0"/>
        <v>94.99</v>
      </c>
      <c r="L27" s="79">
        <v>94.61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30225</v>
      </c>
      <c r="D28" s="51">
        <v>1834</v>
      </c>
      <c r="E28" s="51">
        <f t="shared" si="1"/>
        <v>32059</v>
      </c>
      <c r="F28" s="51">
        <v>29774</v>
      </c>
      <c r="G28" s="51">
        <v>121</v>
      </c>
      <c r="H28" s="51">
        <f t="shared" si="2"/>
        <v>29895</v>
      </c>
      <c r="I28" s="59">
        <f t="shared" si="0"/>
        <v>98.51</v>
      </c>
      <c r="J28" s="59">
        <f t="shared" si="0"/>
        <v>6.6</v>
      </c>
      <c r="K28" s="59">
        <f t="shared" si="0"/>
        <v>93.25</v>
      </c>
      <c r="L28" s="79">
        <v>93.46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20327</v>
      </c>
      <c r="D29" s="73">
        <v>805</v>
      </c>
      <c r="E29" s="87">
        <f t="shared" si="1"/>
        <v>21132</v>
      </c>
      <c r="F29" s="73">
        <v>20180</v>
      </c>
      <c r="G29" s="73">
        <v>286</v>
      </c>
      <c r="H29" s="87">
        <f t="shared" si="2"/>
        <v>20466</v>
      </c>
      <c r="I29" s="74">
        <f t="shared" si="0"/>
        <v>99.28</v>
      </c>
      <c r="J29" s="74">
        <f t="shared" si="0"/>
        <v>35.53</v>
      </c>
      <c r="K29" s="74">
        <f t="shared" si="0"/>
        <v>96.85</v>
      </c>
      <c r="L29" s="80">
        <v>95.44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17077</v>
      </c>
      <c r="D30" s="51">
        <v>372</v>
      </c>
      <c r="E30" s="51">
        <f t="shared" si="1"/>
        <v>17449</v>
      </c>
      <c r="F30" s="51">
        <v>16978</v>
      </c>
      <c r="G30" s="51">
        <v>116</v>
      </c>
      <c r="H30" s="51">
        <f t="shared" si="2"/>
        <v>17094</v>
      </c>
      <c r="I30" s="59">
        <f t="shared" si="0"/>
        <v>99.42</v>
      </c>
      <c r="J30" s="59">
        <f t="shared" si="0"/>
        <v>31.18</v>
      </c>
      <c r="K30" s="59">
        <f t="shared" si="0"/>
        <v>97.97</v>
      </c>
      <c r="L30" s="79">
        <v>97.38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19074</v>
      </c>
      <c r="D31" s="51">
        <v>13</v>
      </c>
      <c r="E31" s="51">
        <f t="shared" si="1"/>
        <v>19087</v>
      </c>
      <c r="F31" s="51">
        <v>19061</v>
      </c>
      <c r="G31" s="51">
        <v>0</v>
      </c>
      <c r="H31" s="51">
        <f t="shared" si="2"/>
        <v>19061</v>
      </c>
      <c r="I31" s="59">
        <f t="shared" si="0"/>
        <v>99.93</v>
      </c>
      <c r="J31" s="59">
        <f t="shared" si="0"/>
        <v>0</v>
      </c>
      <c r="K31" s="59">
        <f t="shared" si="0"/>
        <v>99.86</v>
      </c>
      <c r="L31" s="79">
        <v>99.93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78811</v>
      </c>
      <c r="D32" s="51">
        <v>2613</v>
      </c>
      <c r="E32" s="51">
        <f t="shared" si="1"/>
        <v>81424</v>
      </c>
      <c r="F32" s="51">
        <v>78318</v>
      </c>
      <c r="G32" s="51">
        <v>375</v>
      </c>
      <c r="H32" s="51">
        <f t="shared" si="2"/>
        <v>78693</v>
      </c>
      <c r="I32" s="59">
        <f t="shared" si="0"/>
        <v>99.37</v>
      </c>
      <c r="J32" s="59">
        <f t="shared" si="0"/>
        <v>14.35</v>
      </c>
      <c r="K32" s="59">
        <f t="shared" si="0"/>
        <v>96.65</v>
      </c>
      <c r="L32" s="79">
        <v>96.27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57559</v>
      </c>
      <c r="D33" s="51">
        <v>1841</v>
      </c>
      <c r="E33" s="51">
        <f t="shared" si="1"/>
        <v>59400</v>
      </c>
      <c r="F33" s="51">
        <v>57061</v>
      </c>
      <c r="G33" s="51">
        <v>301</v>
      </c>
      <c r="H33" s="51">
        <f t="shared" si="2"/>
        <v>57362</v>
      </c>
      <c r="I33" s="59">
        <f t="shared" si="0"/>
        <v>99.13</v>
      </c>
      <c r="J33" s="59">
        <f t="shared" si="0"/>
        <v>16.350000000000001</v>
      </c>
      <c r="K33" s="59">
        <f t="shared" si="0"/>
        <v>96.57</v>
      </c>
      <c r="L33" s="79">
        <v>96.47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10170</v>
      </c>
      <c r="D34" s="73">
        <v>120</v>
      </c>
      <c r="E34" s="51">
        <f t="shared" si="1"/>
        <v>10290</v>
      </c>
      <c r="F34" s="73">
        <v>10138</v>
      </c>
      <c r="G34" s="73">
        <v>18</v>
      </c>
      <c r="H34" s="51">
        <f t="shared" si="2"/>
        <v>10156</v>
      </c>
      <c r="I34" s="74">
        <f t="shared" si="0"/>
        <v>99.69</v>
      </c>
      <c r="J34" s="74">
        <f t="shared" si="0"/>
        <v>15</v>
      </c>
      <c r="K34" s="74">
        <f t="shared" si="0"/>
        <v>98.7</v>
      </c>
      <c r="L34" s="80">
        <v>98.52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3329348</v>
      </c>
      <c r="D35" s="54">
        <f t="shared" si="3"/>
        <v>102001</v>
      </c>
      <c r="E35" s="54">
        <f t="shared" si="3"/>
        <v>3431349</v>
      </c>
      <c r="F35" s="54">
        <f t="shared" si="3"/>
        <v>3300372</v>
      </c>
      <c r="G35" s="54">
        <f t="shared" si="3"/>
        <v>20768</v>
      </c>
      <c r="H35" s="54">
        <f t="shared" si="3"/>
        <v>3321140</v>
      </c>
      <c r="I35" s="61">
        <f t="shared" si="0"/>
        <v>99.13</v>
      </c>
      <c r="J35" s="61">
        <f t="shared" si="0"/>
        <v>20.36</v>
      </c>
      <c r="K35" s="61">
        <f t="shared" si="0"/>
        <v>96.79</v>
      </c>
      <c r="L35" s="81">
        <v>96.55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1" orientation="portrait" useFirstPageNumber="1" r:id="rId1"/>
  <headerFooter scaleWithDoc="0" alignWithMargins="0">
    <oddFooter>&amp;C- &amp;P 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M35"/>
  <sheetViews>
    <sheetView view="pageBreakPreview" zoomScaleNormal="85" zoomScaleSheetLayoutView="100" workbookViewId="0">
      <selection activeCell="G17" sqref="G17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103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2208937</v>
      </c>
      <c r="D10" s="50">
        <v>0</v>
      </c>
      <c r="E10" s="50">
        <f>C10+D10</f>
        <v>2208937</v>
      </c>
      <c r="F10" s="50">
        <v>2208937</v>
      </c>
      <c r="G10" s="50">
        <v>0</v>
      </c>
      <c r="H10" s="50">
        <f>F10+G10</f>
        <v>2208937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476117</v>
      </c>
      <c r="D11" s="51">
        <v>0</v>
      </c>
      <c r="E11" s="51">
        <f>C11+D11</f>
        <v>476117</v>
      </c>
      <c r="F11" s="51">
        <v>476117</v>
      </c>
      <c r="G11" s="51">
        <v>0</v>
      </c>
      <c r="H11" s="51">
        <f>F11+G11</f>
        <v>476117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665694</v>
      </c>
      <c r="D12" s="51">
        <v>0</v>
      </c>
      <c r="E12" s="51">
        <f t="shared" ref="E12:E34" si="1">C12+D12</f>
        <v>665694</v>
      </c>
      <c r="F12" s="51">
        <v>665694</v>
      </c>
      <c r="G12" s="51">
        <v>0</v>
      </c>
      <c r="H12" s="51">
        <f t="shared" ref="H12:H34" si="2">F12+G12</f>
        <v>665694</v>
      </c>
      <c r="I12" s="59">
        <f t="shared" si="0"/>
        <v>100</v>
      </c>
      <c r="J12" s="59" t="str">
        <f t="shared" si="0"/>
        <v>-</v>
      </c>
      <c r="K12" s="59">
        <f t="shared" si="0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540454</v>
      </c>
      <c r="D13" s="51">
        <v>0</v>
      </c>
      <c r="E13" s="51">
        <f t="shared" si="1"/>
        <v>540454</v>
      </c>
      <c r="F13" s="51">
        <v>540454</v>
      </c>
      <c r="G13" s="51">
        <v>0</v>
      </c>
      <c r="H13" s="51">
        <f t="shared" si="2"/>
        <v>540454</v>
      </c>
      <c r="I13" s="59">
        <f t="shared" si="0"/>
        <v>100</v>
      </c>
      <c r="J13" s="59" t="str">
        <f t="shared" si="0"/>
        <v>-</v>
      </c>
      <c r="K13" s="59">
        <f t="shared" si="0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198908</v>
      </c>
      <c r="D14" s="73">
        <v>0</v>
      </c>
      <c r="E14" s="87">
        <f t="shared" si="1"/>
        <v>198908</v>
      </c>
      <c r="F14" s="73">
        <v>198908</v>
      </c>
      <c r="G14" s="73">
        <v>0</v>
      </c>
      <c r="H14" s="87">
        <f t="shared" si="2"/>
        <v>198908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301307</v>
      </c>
      <c r="D15" s="51">
        <v>0</v>
      </c>
      <c r="E15" s="51">
        <f t="shared" si="1"/>
        <v>301307</v>
      </c>
      <c r="F15" s="51">
        <v>301307</v>
      </c>
      <c r="G15" s="51">
        <v>0</v>
      </c>
      <c r="H15" s="51">
        <f t="shared" si="2"/>
        <v>301307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244533</v>
      </c>
      <c r="D16" s="51">
        <v>0</v>
      </c>
      <c r="E16" s="51">
        <f t="shared" si="1"/>
        <v>244533</v>
      </c>
      <c r="F16" s="51">
        <v>244533</v>
      </c>
      <c r="G16" s="51">
        <v>0</v>
      </c>
      <c r="H16" s="51">
        <f t="shared" si="2"/>
        <v>244533</v>
      </c>
      <c r="I16" s="59">
        <f t="shared" si="0"/>
        <v>100</v>
      </c>
      <c r="J16" s="59" t="str">
        <f t="shared" si="0"/>
        <v>-</v>
      </c>
      <c r="K16" s="59">
        <f t="shared" si="0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573768</v>
      </c>
      <c r="D17" s="51">
        <v>0</v>
      </c>
      <c r="E17" s="51">
        <f t="shared" si="1"/>
        <v>573768</v>
      </c>
      <c r="F17" s="51">
        <v>573768</v>
      </c>
      <c r="G17" s="51">
        <v>0</v>
      </c>
      <c r="H17" s="51">
        <f t="shared" si="2"/>
        <v>573768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233423</v>
      </c>
      <c r="D18" s="51">
        <v>0</v>
      </c>
      <c r="E18" s="51">
        <f t="shared" si="1"/>
        <v>233423</v>
      </c>
      <c r="F18" s="51">
        <v>233423</v>
      </c>
      <c r="G18" s="51">
        <v>0</v>
      </c>
      <c r="H18" s="51">
        <f t="shared" si="2"/>
        <v>233423</v>
      </c>
      <c r="I18" s="59">
        <f t="shared" si="0"/>
        <v>100</v>
      </c>
      <c r="J18" s="59" t="str">
        <f t="shared" si="0"/>
        <v>-</v>
      </c>
      <c r="K18" s="59">
        <f t="shared" si="0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622420</v>
      </c>
      <c r="D19" s="73">
        <v>0</v>
      </c>
      <c r="E19" s="87">
        <f t="shared" si="1"/>
        <v>622420</v>
      </c>
      <c r="F19" s="73">
        <v>622420</v>
      </c>
      <c r="G19" s="73">
        <v>0</v>
      </c>
      <c r="H19" s="87">
        <f t="shared" si="2"/>
        <v>622420</v>
      </c>
      <c r="I19" s="74">
        <f t="shared" si="0"/>
        <v>100</v>
      </c>
      <c r="J19" s="74" t="str">
        <f t="shared" si="0"/>
        <v>-</v>
      </c>
      <c r="K19" s="74">
        <f t="shared" si="0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218319</v>
      </c>
      <c r="D20" s="51">
        <v>0</v>
      </c>
      <c r="E20" s="51">
        <f t="shared" si="1"/>
        <v>218319</v>
      </c>
      <c r="F20" s="51">
        <v>218319</v>
      </c>
      <c r="G20" s="51">
        <v>0</v>
      </c>
      <c r="H20" s="51">
        <f t="shared" si="2"/>
        <v>218319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159689</v>
      </c>
      <c r="D21" s="51">
        <v>0</v>
      </c>
      <c r="E21" s="51">
        <f t="shared" si="1"/>
        <v>159689</v>
      </c>
      <c r="F21" s="51">
        <v>159689</v>
      </c>
      <c r="G21" s="51">
        <v>0</v>
      </c>
      <c r="H21" s="51">
        <f t="shared" si="2"/>
        <v>159689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177431</v>
      </c>
      <c r="D22" s="51">
        <v>0</v>
      </c>
      <c r="E22" s="51">
        <f t="shared" si="1"/>
        <v>177431</v>
      </c>
      <c r="F22" s="51">
        <v>177431</v>
      </c>
      <c r="G22" s="51">
        <v>0</v>
      </c>
      <c r="H22" s="51">
        <f t="shared" si="2"/>
        <v>177431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37060</v>
      </c>
      <c r="D23" s="51">
        <v>0</v>
      </c>
      <c r="E23" s="51">
        <f t="shared" si="1"/>
        <v>37060</v>
      </c>
      <c r="F23" s="51">
        <v>37060</v>
      </c>
      <c r="G23" s="51">
        <v>0</v>
      </c>
      <c r="H23" s="51">
        <f t="shared" si="2"/>
        <v>37060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13238</v>
      </c>
      <c r="D24" s="73">
        <v>0</v>
      </c>
      <c r="E24" s="87">
        <f t="shared" si="1"/>
        <v>13238</v>
      </c>
      <c r="F24" s="73">
        <v>13238</v>
      </c>
      <c r="G24" s="73">
        <v>0</v>
      </c>
      <c r="H24" s="87">
        <f t="shared" si="2"/>
        <v>13238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6925</v>
      </c>
      <c r="D25" s="51">
        <v>0</v>
      </c>
      <c r="E25" s="51">
        <f t="shared" si="1"/>
        <v>6925</v>
      </c>
      <c r="F25" s="51">
        <v>6925</v>
      </c>
      <c r="G25" s="51">
        <v>0</v>
      </c>
      <c r="H25" s="51">
        <f t="shared" si="2"/>
        <v>6925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101030</v>
      </c>
      <c r="D26" s="51">
        <v>0</v>
      </c>
      <c r="E26" s="51">
        <f t="shared" si="1"/>
        <v>101030</v>
      </c>
      <c r="F26" s="51">
        <v>101030</v>
      </c>
      <c r="G26" s="51">
        <v>0</v>
      </c>
      <c r="H26" s="51">
        <f t="shared" si="2"/>
        <v>101030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47379</v>
      </c>
      <c r="D27" s="51">
        <v>0</v>
      </c>
      <c r="E27" s="51">
        <f t="shared" si="1"/>
        <v>47379</v>
      </c>
      <c r="F27" s="51">
        <v>47379</v>
      </c>
      <c r="G27" s="51">
        <v>0</v>
      </c>
      <c r="H27" s="51">
        <f t="shared" si="2"/>
        <v>47379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54339</v>
      </c>
      <c r="D28" s="51">
        <v>0</v>
      </c>
      <c r="E28" s="51">
        <f t="shared" si="1"/>
        <v>54339</v>
      </c>
      <c r="F28" s="51">
        <v>54339</v>
      </c>
      <c r="G28" s="51">
        <v>0</v>
      </c>
      <c r="H28" s="51">
        <f t="shared" si="2"/>
        <v>54339</v>
      </c>
      <c r="I28" s="59">
        <f t="shared" si="0"/>
        <v>100</v>
      </c>
      <c r="J28" s="59" t="str">
        <f t="shared" si="0"/>
        <v>-</v>
      </c>
      <c r="K28" s="59">
        <f t="shared" si="0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49058</v>
      </c>
      <c r="D29" s="73">
        <v>0</v>
      </c>
      <c r="E29" s="87">
        <f t="shared" si="1"/>
        <v>49058</v>
      </c>
      <c r="F29" s="73">
        <v>49058</v>
      </c>
      <c r="G29" s="73">
        <v>0</v>
      </c>
      <c r="H29" s="87">
        <f t="shared" si="2"/>
        <v>49058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33734</v>
      </c>
      <c r="D30" s="51">
        <v>0</v>
      </c>
      <c r="E30" s="51">
        <f t="shared" si="1"/>
        <v>33734</v>
      </c>
      <c r="F30" s="51">
        <v>33734</v>
      </c>
      <c r="G30" s="51">
        <v>0</v>
      </c>
      <c r="H30" s="51">
        <f t="shared" si="2"/>
        <v>33734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30281</v>
      </c>
      <c r="D31" s="51">
        <v>0</v>
      </c>
      <c r="E31" s="51">
        <f t="shared" si="1"/>
        <v>30281</v>
      </c>
      <c r="F31" s="51">
        <v>30281</v>
      </c>
      <c r="G31" s="51">
        <v>0</v>
      </c>
      <c r="H31" s="51">
        <f t="shared" si="2"/>
        <v>30281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110890</v>
      </c>
      <c r="D32" s="51">
        <v>0</v>
      </c>
      <c r="E32" s="51">
        <f t="shared" si="1"/>
        <v>110890</v>
      </c>
      <c r="F32" s="51">
        <v>110890</v>
      </c>
      <c r="G32" s="51">
        <v>0</v>
      </c>
      <c r="H32" s="51">
        <f t="shared" si="2"/>
        <v>110890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70681</v>
      </c>
      <c r="D33" s="51">
        <v>0</v>
      </c>
      <c r="E33" s="51">
        <f t="shared" si="1"/>
        <v>70681</v>
      </c>
      <c r="F33" s="51">
        <v>70681</v>
      </c>
      <c r="G33" s="51">
        <v>0</v>
      </c>
      <c r="H33" s="51">
        <f t="shared" si="2"/>
        <v>70681</v>
      </c>
      <c r="I33" s="59">
        <f t="shared" si="0"/>
        <v>100</v>
      </c>
      <c r="J33" s="59" t="str">
        <f t="shared" si="0"/>
        <v>-</v>
      </c>
      <c r="K33" s="59">
        <f t="shared" si="0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23550</v>
      </c>
      <c r="D34" s="73">
        <v>0</v>
      </c>
      <c r="E34" s="51">
        <f t="shared" si="1"/>
        <v>23550</v>
      </c>
      <c r="F34" s="73">
        <v>23550</v>
      </c>
      <c r="G34" s="73">
        <v>0</v>
      </c>
      <c r="H34" s="51">
        <f t="shared" si="2"/>
        <v>23550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7199165</v>
      </c>
      <c r="D35" s="54">
        <f t="shared" si="3"/>
        <v>0</v>
      </c>
      <c r="E35" s="54">
        <f t="shared" si="3"/>
        <v>7199165</v>
      </c>
      <c r="F35" s="54">
        <f t="shared" si="3"/>
        <v>7199165</v>
      </c>
      <c r="G35" s="54">
        <f t="shared" si="3"/>
        <v>0</v>
      </c>
      <c r="H35" s="54">
        <f t="shared" si="3"/>
        <v>7199165</v>
      </c>
      <c r="I35" s="61">
        <f t="shared" si="0"/>
        <v>100</v>
      </c>
      <c r="J35" s="61" t="str">
        <f t="shared" si="0"/>
        <v>-</v>
      </c>
      <c r="K35" s="61">
        <f t="shared" si="0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43" right="0.74803149606299213" top="0.78740157480314943" bottom="0.74803149606299213" header="0.51181102362204722" footer="0.51181102362204722"/>
  <pageSetup paperSize="9" firstPageNumber="33" orientation="portrait" useFirstPageNumber="1" r:id="rId1"/>
  <headerFooter scaleWithDoc="0" alignWithMargins="0">
    <oddFooter>&amp;C- &amp;P 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M35"/>
  <sheetViews>
    <sheetView view="pageBreakPreview" zoomScaleNormal="85" zoomScaleSheetLayoutView="100" workbookViewId="0">
      <selection activeCell="G13" sqref="G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154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4395</v>
      </c>
      <c r="D10" s="50">
        <v>0</v>
      </c>
      <c r="E10" s="50">
        <f>C10+D10</f>
        <v>4395</v>
      </c>
      <c r="F10" s="50">
        <v>4395</v>
      </c>
      <c r="G10" s="50">
        <v>0</v>
      </c>
      <c r="H10" s="50">
        <f>F10+G10</f>
        <v>4395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0</v>
      </c>
      <c r="D11" s="51">
        <v>0</v>
      </c>
      <c r="E11" s="51">
        <f>C11+D11</f>
        <v>0</v>
      </c>
      <c r="F11" s="51">
        <v>0</v>
      </c>
      <c r="G11" s="51">
        <v>0</v>
      </c>
      <c r="H11" s="51">
        <f>F11+G11</f>
        <v>0</v>
      </c>
      <c r="I11" s="59" t="str">
        <f t="shared" si="0"/>
        <v>-</v>
      </c>
      <c r="J11" s="59" t="str">
        <f t="shared" si="0"/>
        <v>-</v>
      </c>
      <c r="K11" s="59" t="str">
        <f t="shared" si="0"/>
        <v>-</v>
      </c>
      <c r="L11" s="79" t="s">
        <v>131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ref="E12:E34" si="1">C12+D12</f>
        <v>0</v>
      </c>
      <c r="F12" s="51">
        <v>0</v>
      </c>
      <c r="G12" s="51">
        <v>0</v>
      </c>
      <c r="H12" s="51">
        <f t="shared" ref="H12:H34" si="2">F12+G12</f>
        <v>0</v>
      </c>
      <c r="I12" s="59" t="str">
        <f t="shared" si="0"/>
        <v>-</v>
      </c>
      <c r="J12" s="59" t="str">
        <f t="shared" si="0"/>
        <v>-</v>
      </c>
      <c r="K12" s="59" t="str">
        <f t="shared" si="0"/>
        <v>-</v>
      </c>
      <c r="L12" s="79" t="s">
        <v>131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0</v>
      </c>
      <c r="D13" s="51">
        <v>0</v>
      </c>
      <c r="E13" s="51">
        <f t="shared" si="1"/>
        <v>0</v>
      </c>
      <c r="F13" s="51">
        <v>0</v>
      </c>
      <c r="G13" s="51">
        <v>0</v>
      </c>
      <c r="H13" s="51">
        <f t="shared" si="2"/>
        <v>0</v>
      </c>
      <c r="I13" s="59" t="str">
        <f t="shared" si="0"/>
        <v>-</v>
      </c>
      <c r="J13" s="59" t="str">
        <f t="shared" si="0"/>
        <v>-</v>
      </c>
      <c r="K13" s="59" t="str">
        <f t="shared" si="0"/>
        <v>-</v>
      </c>
      <c r="L13" s="79" t="s">
        <v>131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19686</v>
      </c>
      <c r="D14" s="73">
        <v>0</v>
      </c>
      <c r="E14" s="87">
        <f t="shared" si="1"/>
        <v>19686</v>
      </c>
      <c r="F14" s="73">
        <v>19686</v>
      </c>
      <c r="G14" s="73">
        <v>0</v>
      </c>
      <c r="H14" s="87">
        <f t="shared" si="2"/>
        <v>19686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1"/>
        <v>0</v>
      </c>
      <c r="F15" s="51">
        <v>0</v>
      </c>
      <c r="G15" s="51">
        <v>0</v>
      </c>
      <c r="H15" s="51">
        <f t="shared" si="2"/>
        <v>0</v>
      </c>
      <c r="I15" s="59" t="str">
        <f t="shared" si="0"/>
        <v>-</v>
      </c>
      <c r="J15" s="59" t="str">
        <f t="shared" si="0"/>
        <v>-</v>
      </c>
      <c r="K15" s="59" t="str">
        <f t="shared" si="0"/>
        <v>-</v>
      </c>
      <c r="L15" s="79" t="s">
        <v>131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1"/>
        <v>0</v>
      </c>
      <c r="F16" s="51">
        <v>0</v>
      </c>
      <c r="G16" s="51">
        <v>0</v>
      </c>
      <c r="H16" s="51">
        <f t="shared" si="2"/>
        <v>0</v>
      </c>
      <c r="I16" s="59" t="str">
        <f t="shared" si="0"/>
        <v>-</v>
      </c>
      <c r="J16" s="59" t="str">
        <f t="shared" si="0"/>
        <v>-</v>
      </c>
      <c r="K16" s="59" t="str">
        <f t="shared" si="0"/>
        <v>-</v>
      </c>
      <c r="L16" s="79" t="s">
        <v>131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40954</v>
      </c>
      <c r="D17" s="51">
        <v>0</v>
      </c>
      <c r="E17" s="51">
        <f t="shared" si="1"/>
        <v>40954</v>
      </c>
      <c r="F17" s="51">
        <v>40954</v>
      </c>
      <c r="G17" s="51">
        <v>0</v>
      </c>
      <c r="H17" s="51">
        <f t="shared" si="2"/>
        <v>40954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52</v>
      </c>
      <c r="D18" s="51">
        <v>0</v>
      </c>
      <c r="E18" s="51">
        <f t="shared" si="1"/>
        <v>52</v>
      </c>
      <c r="F18" s="51">
        <v>52</v>
      </c>
      <c r="G18" s="51">
        <v>0</v>
      </c>
      <c r="H18" s="51">
        <f t="shared" si="2"/>
        <v>52</v>
      </c>
      <c r="I18" s="59">
        <f t="shared" si="0"/>
        <v>100</v>
      </c>
      <c r="J18" s="59" t="str">
        <f t="shared" si="0"/>
        <v>-</v>
      </c>
      <c r="K18" s="59">
        <f t="shared" si="0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87">
        <f t="shared" si="1"/>
        <v>0</v>
      </c>
      <c r="F19" s="73">
        <v>0</v>
      </c>
      <c r="G19" s="73">
        <v>0</v>
      </c>
      <c r="H19" s="87">
        <f t="shared" si="2"/>
        <v>0</v>
      </c>
      <c r="I19" s="74" t="str">
        <f t="shared" si="0"/>
        <v>-</v>
      </c>
      <c r="J19" s="74" t="str">
        <f t="shared" si="0"/>
        <v>-</v>
      </c>
      <c r="K19" s="74" t="str">
        <f t="shared" si="0"/>
        <v>-</v>
      </c>
      <c r="L19" s="80" t="s">
        <v>131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1"/>
        <v>0</v>
      </c>
      <c r="F20" s="51">
        <v>0</v>
      </c>
      <c r="G20" s="51">
        <v>0</v>
      </c>
      <c r="H20" s="51">
        <f t="shared" si="2"/>
        <v>0</v>
      </c>
      <c r="I20" s="59" t="str">
        <f t="shared" si="0"/>
        <v>-</v>
      </c>
      <c r="J20" s="59" t="str">
        <f t="shared" si="0"/>
        <v>-</v>
      </c>
      <c r="K20" s="59" t="str">
        <f t="shared" si="0"/>
        <v>-</v>
      </c>
      <c r="L20" s="79" t="s">
        <v>131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1"/>
        <v>0</v>
      </c>
      <c r="F21" s="51">
        <v>0</v>
      </c>
      <c r="G21" s="51">
        <v>0</v>
      </c>
      <c r="H21" s="51">
        <f t="shared" si="2"/>
        <v>0</v>
      </c>
      <c r="I21" s="59" t="str">
        <f t="shared" si="0"/>
        <v>-</v>
      </c>
      <c r="J21" s="59" t="str">
        <f t="shared" si="0"/>
        <v>-</v>
      </c>
      <c r="K21" s="59" t="str">
        <f t="shared" si="0"/>
        <v>-</v>
      </c>
      <c r="L21" s="79" t="s">
        <v>131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1"/>
        <v>0</v>
      </c>
      <c r="F22" s="51">
        <v>0</v>
      </c>
      <c r="G22" s="51">
        <v>0</v>
      </c>
      <c r="H22" s="51">
        <f t="shared" si="2"/>
        <v>0</v>
      </c>
      <c r="I22" s="59" t="str">
        <f t="shared" si="0"/>
        <v>-</v>
      </c>
      <c r="J22" s="59" t="str">
        <f t="shared" si="0"/>
        <v>-</v>
      </c>
      <c r="K22" s="59" t="str">
        <f t="shared" si="0"/>
        <v>-</v>
      </c>
      <c r="L22" s="79" t="s">
        <v>131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1"/>
        <v>0</v>
      </c>
      <c r="F23" s="51">
        <v>0</v>
      </c>
      <c r="G23" s="51">
        <v>0</v>
      </c>
      <c r="H23" s="51">
        <f t="shared" si="2"/>
        <v>0</v>
      </c>
      <c r="I23" s="59" t="str">
        <f t="shared" si="0"/>
        <v>-</v>
      </c>
      <c r="J23" s="59" t="str">
        <f t="shared" si="0"/>
        <v>-</v>
      </c>
      <c r="K23" s="59" t="str">
        <f t="shared" si="0"/>
        <v>-</v>
      </c>
      <c r="L23" s="79" t="s">
        <v>131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0</v>
      </c>
      <c r="D25" s="51">
        <v>0</v>
      </c>
      <c r="E25" s="51">
        <f t="shared" si="1"/>
        <v>0</v>
      </c>
      <c r="F25" s="51">
        <v>0</v>
      </c>
      <c r="G25" s="51">
        <v>0</v>
      </c>
      <c r="H25" s="51">
        <f t="shared" si="2"/>
        <v>0</v>
      </c>
      <c r="I25" s="59" t="str">
        <f t="shared" si="0"/>
        <v>-</v>
      </c>
      <c r="J25" s="59" t="str">
        <f t="shared" si="0"/>
        <v>-</v>
      </c>
      <c r="K25" s="59" t="str">
        <f t="shared" si="0"/>
        <v>-</v>
      </c>
      <c r="L25" s="79" t="s">
        <v>131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1"/>
        <v>0</v>
      </c>
      <c r="F26" s="51">
        <v>0</v>
      </c>
      <c r="G26" s="51">
        <v>0</v>
      </c>
      <c r="H26" s="51">
        <f t="shared" si="2"/>
        <v>0</v>
      </c>
      <c r="I26" s="59" t="str">
        <f t="shared" si="0"/>
        <v>-</v>
      </c>
      <c r="J26" s="59" t="str">
        <f t="shared" si="0"/>
        <v>-</v>
      </c>
      <c r="K26" s="59" t="str">
        <f t="shared" si="0"/>
        <v>-</v>
      </c>
      <c r="L26" s="79" t="s">
        <v>131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0</v>
      </c>
      <c r="D27" s="51">
        <v>0</v>
      </c>
      <c r="E27" s="51">
        <f t="shared" si="1"/>
        <v>0</v>
      </c>
      <c r="F27" s="51">
        <v>0</v>
      </c>
      <c r="G27" s="51">
        <v>0</v>
      </c>
      <c r="H27" s="51">
        <f t="shared" si="2"/>
        <v>0</v>
      </c>
      <c r="I27" s="59" t="str">
        <f t="shared" si="0"/>
        <v>-</v>
      </c>
      <c r="J27" s="59" t="str">
        <f t="shared" si="0"/>
        <v>-</v>
      </c>
      <c r="K27" s="59" t="str">
        <f t="shared" si="0"/>
        <v>-</v>
      </c>
      <c r="L27" s="79" t="s">
        <v>131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0</v>
      </c>
      <c r="D28" s="51">
        <v>0</v>
      </c>
      <c r="E28" s="51">
        <f t="shared" si="1"/>
        <v>0</v>
      </c>
      <c r="F28" s="51">
        <v>0</v>
      </c>
      <c r="G28" s="51">
        <v>0</v>
      </c>
      <c r="H28" s="51">
        <f t="shared" si="2"/>
        <v>0</v>
      </c>
      <c r="I28" s="59" t="str">
        <f t="shared" si="0"/>
        <v>-</v>
      </c>
      <c r="J28" s="59" t="str">
        <f t="shared" si="0"/>
        <v>-</v>
      </c>
      <c r="K28" s="59" t="str">
        <f t="shared" si="0"/>
        <v>-</v>
      </c>
      <c r="L28" s="79" t="s">
        <v>131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1"/>
        <v>0</v>
      </c>
      <c r="F31" s="51">
        <v>0</v>
      </c>
      <c r="G31" s="51">
        <v>0</v>
      </c>
      <c r="H31" s="51">
        <f t="shared" si="2"/>
        <v>0</v>
      </c>
      <c r="I31" s="59" t="str">
        <f t="shared" si="0"/>
        <v>-</v>
      </c>
      <c r="J31" s="59" t="str">
        <f t="shared" si="0"/>
        <v>-</v>
      </c>
      <c r="K31" s="59" t="str">
        <f t="shared" si="0"/>
        <v>-</v>
      </c>
      <c r="L31" s="79" t="s">
        <v>131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0</v>
      </c>
      <c r="D32" s="51">
        <v>0</v>
      </c>
      <c r="E32" s="51">
        <f t="shared" si="1"/>
        <v>0</v>
      </c>
      <c r="F32" s="51">
        <v>0</v>
      </c>
      <c r="G32" s="51">
        <v>0</v>
      </c>
      <c r="H32" s="51">
        <f t="shared" si="2"/>
        <v>0</v>
      </c>
      <c r="I32" s="59" t="str">
        <f t="shared" si="0"/>
        <v>-</v>
      </c>
      <c r="J32" s="59" t="str">
        <f t="shared" si="0"/>
        <v>-</v>
      </c>
      <c r="K32" s="59" t="str">
        <f t="shared" si="0"/>
        <v>-</v>
      </c>
      <c r="L32" s="79" t="s">
        <v>131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0</v>
      </c>
      <c r="D34" s="73">
        <v>0</v>
      </c>
      <c r="E34" s="51">
        <f t="shared" si="1"/>
        <v>0</v>
      </c>
      <c r="F34" s="73">
        <v>0</v>
      </c>
      <c r="G34" s="73">
        <v>0</v>
      </c>
      <c r="H34" s="51">
        <f t="shared" si="2"/>
        <v>0</v>
      </c>
      <c r="I34" s="74" t="str">
        <f t="shared" si="0"/>
        <v>-</v>
      </c>
      <c r="J34" s="74" t="str">
        <f t="shared" si="0"/>
        <v>-</v>
      </c>
      <c r="K34" s="74" t="str">
        <f t="shared" si="0"/>
        <v>-</v>
      </c>
      <c r="L34" s="80" t="s">
        <v>131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65087</v>
      </c>
      <c r="D35" s="54">
        <f t="shared" si="3"/>
        <v>0</v>
      </c>
      <c r="E35" s="54">
        <f t="shared" si="3"/>
        <v>65087</v>
      </c>
      <c r="F35" s="54">
        <f t="shared" si="3"/>
        <v>65087</v>
      </c>
      <c r="G35" s="54">
        <f t="shared" si="3"/>
        <v>0</v>
      </c>
      <c r="H35" s="54">
        <f t="shared" si="3"/>
        <v>65087</v>
      </c>
      <c r="I35" s="61">
        <f t="shared" si="0"/>
        <v>100</v>
      </c>
      <c r="J35" s="61" t="str">
        <f t="shared" si="0"/>
        <v>-</v>
      </c>
      <c r="K35" s="61">
        <f t="shared" si="0"/>
        <v>100</v>
      </c>
      <c r="L35" s="81">
        <v>100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5" orientation="portrait" useFirstPageNumber="1" r:id="rId1"/>
  <headerFooter scaleWithDoc="0"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view="pageBreakPreview" zoomScale="85" zoomScaleNormal="85" zoomScaleSheetLayoutView="85" workbookViewId="0">
      <selection activeCell="B15" sqref="B15"/>
    </sheetView>
  </sheetViews>
  <sheetFormatPr defaultColWidth="10.625" defaultRowHeight="15" customHeight="1" x14ac:dyDescent="0.15"/>
  <cols>
    <col min="1" max="1" width="5" style="14" customWidth="1"/>
    <col min="2" max="2" width="21.25" style="14" customWidth="1"/>
    <col min="3" max="3" width="3.5" style="15" bestFit="1" customWidth="1"/>
    <col min="4" max="9" width="16.125" style="14" customWidth="1"/>
    <col min="10" max="13" width="13.625" style="14" customWidth="1"/>
    <col min="14" max="14" width="3.5" style="15" customWidth="1"/>
    <col min="15" max="16384" width="10.625" style="14"/>
  </cols>
  <sheetData>
    <row r="1" spans="1:14" s="16" customFormat="1" ht="15" customHeight="1" x14ac:dyDescent="0.15">
      <c r="A1" s="16" t="str">
        <f>目次!A6</f>
        <v>令和５年度　市町村税の徴収実績調</v>
      </c>
      <c r="C1" s="39"/>
      <c r="N1" s="39"/>
    </row>
    <row r="2" spans="1:14" s="16" customFormat="1" ht="15" customHeight="1" x14ac:dyDescent="0.15">
      <c r="A2" s="16" t="s">
        <v>20</v>
      </c>
      <c r="C2" s="39"/>
      <c r="N2" s="39"/>
    </row>
    <row r="4" spans="1:14" ht="15" customHeight="1" x14ac:dyDescent="0.15">
      <c r="A4" s="14" t="s">
        <v>65</v>
      </c>
    </row>
    <row r="5" spans="1:14" ht="15" customHeight="1" x14ac:dyDescent="0.15">
      <c r="I5" s="57"/>
      <c r="J5" s="57"/>
    </row>
    <row r="6" spans="1:14" ht="20.100000000000001" customHeight="1" x14ac:dyDescent="0.15">
      <c r="A6" s="17"/>
      <c r="B6" s="29" t="s">
        <v>0</v>
      </c>
      <c r="C6" s="95" t="s">
        <v>130</v>
      </c>
      <c r="D6" s="46" t="s">
        <v>53</v>
      </c>
      <c r="E6" s="55"/>
      <c r="F6" s="56"/>
      <c r="G6" s="92" t="s">
        <v>41</v>
      </c>
      <c r="H6" s="93"/>
      <c r="I6" s="94"/>
      <c r="J6" s="46" t="s">
        <v>66</v>
      </c>
      <c r="K6" s="55"/>
      <c r="L6" s="55"/>
      <c r="M6" s="55"/>
      <c r="N6" s="95" t="s">
        <v>130</v>
      </c>
    </row>
    <row r="7" spans="1:14" ht="20.100000000000001" customHeight="1" x14ac:dyDescent="0.15">
      <c r="A7" s="18"/>
      <c r="B7" s="30"/>
      <c r="C7" s="96"/>
      <c r="D7" s="47" t="s">
        <v>5</v>
      </c>
      <c r="E7" s="47" t="s">
        <v>6</v>
      </c>
      <c r="F7" s="47" t="s">
        <v>10</v>
      </c>
      <c r="G7" s="47" t="s">
        <v>5</v>
      </c>
      <c r="H7" s="47" t="s">
        <v>6</v>
      </c>
      <c r="I7" s="47" t="s">
        <v>10</v>
      </c>
      <c r="J7" s="98" t="s">
        <v>108</v>
      </c>
      <c r="K7" s="98" t="s">
        <v>109</v>
      </c>
      <c r="L7" s="98" t="s">
        <v>111</v>
      </c>
      <c r="M7" s="100" t="s">
        <v>3</v>
      </c>
      <c r="N7" s="96"/>
    </row>
    <row r="8" spans="1:14" ht="20.100000000000001" customHeight="1" x14ac:dyDescent="0.15">
      <c r="A8" s="18"/>
      <c r="B8" s="30"/>
      <c r="C8" s="96"/>
      <c r="D8" s="48" t="s">
        <v>112</v>
      </c>
      <c r="E8" s="48" t="s">
        <v>113</v>
      </c>
      <c r="F8" s="48" t="s">
        <v>106</v>
      </c>
      <c r="G8" s="48" t="s">
        <v>37</v>
      </c>
      <c r="H8" s="48" t="s">
        <v>17</v>
      </c>
      <c r="I8" s="48" t="s">
        <v>114</v>
      </c>
      <c r="J8" s="99"/>
      <c r="K8" s="99"/>
      <c r="L8" s="99"/>
      <c r="M8" s="101"/>
      <c r="N8" s="96"/>
    </row>
    <row r="9" spans="1:14" ht="20.100000000000001" customHeight="1" x14ac:dyDescent="0.15">
      <c r="A9" s="19" t="s">
        <v>7</v>
      </c>
      <c r="B9" s="31"/>
      <c r="C9" s="97"/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1</v>
      </c>
      <c r="J9" s="49" t="s">
        <v>67</v>
      </c>
      <c r="K9" s="49" t="s">
        <v>67</v>
      </c>
      <c r="L9" s="49" t="s">
        <v>67</v>
      </c>
      <c r="M9" s="62" t="s">
        <v>67</v>
      </c>
      <c r="N9" s="97"/>
    </row>
    <row r="10" spans="1:14" ht="20.100000000000001" customHeight="1" x14ac:dyDescent="0.15">
      <c r="A10" s="20" t="s">
        <v>104</v>
      </c>
      <c r="B10" s="32"/>
      <c r="C10" s="40">
        <v>1</v>
      </c>
      <c r="D10" s="50">
        <f>+D11</f>
        <v>113998089</v>
      </c>
      <c r="E10" s="50">
        <f>+E11</f>
        <v>3796522</v>
      </c>
      <c r="F10" s="50">
        <f t="shared" ref="F10:F37" si="0">SUM(D10:E10)</f>
        <v>117794611</v>
      </c>
      <c r="G10" s="50">
        <f>+G11</f>
        <v>113060316</v>
      </c>
      <c r="H10" s="50">
        <f>+H11</f>
        <v>675274</v>
      </c>
      <c r="I10" s="50">
        <f t="shared" ref="I10:I37" si="1">SUM(G10:H10)</f>
        <v>113735590</v>
      </c>
      <c r="J10" s="58">
        <f t="shared" ref="J10:L39" si="2">IF(ISERROR(ROUND(G10/D10*100,2)),"-",ROUND(G10/D10*100,2))</f>
        <v>99.18</v>
      </c>
      <c r="K10" s="58">
        <f t="shared" si="2"/>
        <v>17.79</v>
      </c>
      <c r="L10" s="58">
        <f t="shared" si="2"/>
        <v>96.55</v>
      </c>
      <c r="M10" s="58">
        <f>'2(p.3-4)'!L35</f>
        <v>96.3</v>
      </c>
      <c r="N10" s="40">
        <v>1</v>
      </c>
    </row>
    <row r="11" spans="1:14" ht="20.100000000000001" customHeight="1" x14ac:dyDescent="0.15">
      <c r="A11" s="21" t="s">
        <v>14</v>
      </c>
      <c r="B11" s="33"/>
      <c r="C11" s="41">
        <v>2</v>
      </c>
      <c r="D11" s="51">
        <f>+D12+D18+D24+D27+D28+D29</f>
        <v>113998089</v>
      </c>
      <c r="E11" s="51">
        <f>+E12+E18+E24+E27+E28+E29</f>
        <v>3796522</v>
      </c>
      <c r="F11" s="51">
        <f t="shared" si="0"/>
        <v>117794611</v>
      </c>
      <c r="G11" s="51">
        <f>+G12+G18+G24+G27+G28+G29</f>
        <v>113060316</v>
      </c>
      <c r="H11" s="51">
        <f>+H12+H18+H24+H27+H28+H29</f>
        <v>675274</v>
      </c>
      <c r="I11" s="51">
        <f t="shared" si="1"/>
        <v>113735590</v>
      </c>
      <c r="J11" s="59">
        <f t="shared" si="2"/>
        <v>99.18</v>
      </c>
      <c r="K11" s="59">
        <f t="shared" si="2"/>
        <v>17.79</v>
      </c>
      <c r="L11" s="59">
        <f t="shared" si="2"/>
        <v>96.55</v>
      </c>
      <c r="M11" s="59">
        <f>'2(p.3-4)'!L35</f>
        <v>96.3</v>
      </c>
      <c r="N11" s="41">
        <v>2</v>
      </c>
    </row>
    <row r="12" spans="1:14" ht="20.100000000000001" customHeight="1" x14ac:dyDescent="0.15">
      <c r="A12" s="22" t="s">
        <v>64</v>
      </c>
      <c r="B12" s="33"/>
      <c r="C12" s="41">
        <v>3</v>
      </c>
      <c r="D12" s="51">
        <f>+D13+D14+D16+D17</f>
        <v>46895715</v>
      </c>
      <c r="E12" s="51">
        <f>+E13+E14+E16+E17</f>
        <v>1015546</v>
      </c>
      <c r="F12" s="51">
        <f t="shared" si="0"/>
        <v>47911261</v>
      </c>
      <c r="G12" s="51">
        <f>+G13+G14+G16+G17</f>
        <v>46627442</v>
      </c>
      <c r="H12" s="51">
        <f>+H13+H14+H16+H17</f>
        <v>220264</v>
      </c>
      <c r="I12" s="51">
        <f t="shared" si="1"/>
        <v>46847706</v>
      </c>
      <c r="J12" s="59">
        <f t="shared" si="2"/>
        <v>99.43</v>
      </c>
      <c r="K12" s="59">
        <f t="shared" si="2"/>
        <v>21.69</v>
      </c>
      <c r="L12" s="59">
        <f t="shared" si="2"/>
        <v>97.78</v>
      </c>
      <c r="M12" s="59">
        <f>'3(p.5-6)'!L35</f>
        <v>97.73</v>
      </c>
      <c r="N12" s="41">
        <v>3</v>
      </c>
    </row>
    <row r="13" spans="1:14" ht="20.100000000000001" customHeight="1" x14ac:dyDescent="0.15">
      <c r="A13" s="23" t="s">
        <v>115</v>
      </c>
      <c r="B13" s="33"/>
      <c r="C13" s="41">
        <v>4</v>
      </c>
      <c r="D13" s="51">
        <f>'4(p.7-8)'!C35</f>
        <v>1618889</v>
      </c>
      <c r="E13" s="51">
        <f>'4(p.7-8)'!D35</f>
        <v>39791</v>
      </c>
      <c r="F13" s="51">
        <f t="shared" si="0"/>
        <v>1658680</v>
      </c>
      <c r="G13" s="51">
        <f>'4(p.7-8)'!F35</f>
        <v>1607426</v>
      </c>
      <c r="H13" s="51">
        <f>'4(p.7-8)'!G35</f>
        <v>8937</v>
      </c>
      <c r="I13" s="51">
        <f t="shared" si="1"/>
        <v>1616363</v>
      </c>
      <c r="J13" s="59">
        <f t="shared" si="2"/>
        <v>99.29</v>
      </c>
      <c r="K13" s="59">
        <f t="shared" si="2"/>
        <v>22.46</v>
      </c>
      <c r="L13" s="59">
        <f t="shared" si="2"/>
        <v>97.45</v>
      </c>
      <c r="M13" s="59">
        <f>'4(p.7-8)'!L35</f>
        <v>97.31</v>
      </c>
      <c r="N13" s="41">
        <v>4</v>
      </c>
    </row>
    <row r="14" spans="1:14" ht="20.100000000000001" customHeight="1" x14ac:dyDescent="0.15">
      <c r="A14" s="23" t="s">
        <v>116</v>
      </c>
      <c r="B14" s="33"/>
      <c r="C14" s="41">
        <v>5</v>
      </c>
      <c r="D14" s="51">
        <f>'5(p.9-10)'!C35</f>
        <v>37768492</v>
      </c>
      <c r="E14" s="51">
        <f>'5(p.9-10)'!D35</f>
        <v>893160</v>
      </c>
      <c r="F14" s="51">
        <f t="shared" si="0"/>
        <v>38661652</v>
      </c>
      <c r="G14" s="51">
        <f>'5(p.9-10)'!F35</f>
        <v>37528823</v>
      </c>
      <c r="H14" s="51">
        <f>'5(p.9-10)'!G35</f>
        <v>196460</v>
      </c>
      <c r="I14" s="51">
        <f t="shared" si="1"/>
        <v>37725283</v>
      </c>
      <c r="J14" s="59">
        <f t="shared" si="2"/>
        <v>99.37</v>
      </c>
      <c r="K14" s="59">
        <f t="shared" si="2"/>
        <v>22</v>
      </c>
      <c r="L14" s="59">
        <f t="shared" si="2"/>
        <v>97.58</v>
      </c>
      <c r="M14" s="59">
        <f>'5(p.9-10)'!L35</f>
        <v>97.51</v>
      </c>
      <c r="N14" s="41">
        <v>5</v>
      </c>
    </row>
    <row r="15" spans="1:14" ht="20.100000000000001" customHeight="1" x14ac:dyDescent="0.15">
      <c r="A15" s="24" t="s">
        <v>12</v>
      </c>
      <c r="B15" s="33"/>
      <c r="C15" s="41">
        <v>6</v>
      </c>
      <c r="D15" s="51">
        <f>'6(p.11-12)'!C35</f>
        <v>274577</v>
      </c>
      <c r="E15" s="51">
        <f>'6(p.11-12)'!D35</f>
        <v>0</v>
      </c>
      <c r="F15" s="51">
        <f t="shared" si="0"/>
        <v>274577</v>
      </c>
      <c r="G15" s="51">
        <f>'6(p.11-12)'!F35</f>
        <v>274577</v>
      </c>
      <c r="H15" s="51">
        <f>'6(p.11-12)'!G35</f>
        <v>0</v>
      </c>
      <c r="I15" s="51">
        <f t="shared" si="1"/>
        <v>274577</v>
      </c>
      <c r="J15" s="59">
        <f t="shared" si="2"/>
        <v>100</v>
      </c>
      <c r="K15" s="59" t="str">
        <f t="shared" si="2"/>
        <v>-</v>
      </c>
      <c r="L15" s="59">
        <f t="shared" si="2"/>
        <v>100</v>
      </c>
      <c r="M15" s="59">
        <f>'6(p.11-12)'!L35</f>
        <v>100</v>
      </c>
      <c r="N15" s="41">
        <v>6</v>
      </c>
    </row>
    <row r="16" spans="1:14" ht="20.100000000000001" customHeight="1" x14ac:dyDescent="0.15">
      <c r="A16" s="23" t="s">
        <v>30</v>
      </c>
      <c r="B16" s="33"/>
      <c r="C16" s="41">
        <v>7</v>
      </c>
      <c r="D16" s="51">
        <f>'7(p.13-14)'!C35</f>
        <v>2934167</v>
      </c>
      <c r="E16" s="51">
        <f>'7(p.13-14)'!D35</f>
        <v>64972</v>
      </c>
      <c r="F16" s="51">
        <f t="shared" si="0"/>
        <v>2999139</v>
      </c>
      <c r="G16" s="51">
        <f>'7(p.13-14)'!F35</f>
        <v>2921065</v>
      </c>
      <c r="H16" s="51">
        <f>'7(p.13-14)'!G35</f>
        <v>11354</v>
      </c>
      <c r="I16" s="51">
        <f t="shared" si="1"/>
        <v>2932419</v>
      </c>
      <c r="J16" s="59">
        <f t="shared" si="2"/>
        <v>99.55</v>
      </c>
      <c r="K16" s="59">
        <f t="shared" si="2"/>
        <v>17.48</v>
      </c>
      <c r="L16" s="59">
        <f t="shared" si="2"/>
        <v>97.78</v>
      </c>
      <c r="M16" s="59">
        <f>'7(p.13-14)'!L35</f>
        <v>97.7</v>
      </c>
      <c r="N16" s="41">
        <v>7</v>
      </c>
    </row>
    <row r="17" spans="1:14" ht="20.100000000000001" customHeight="1" x14ac:dyDescent="0.15">
      <c r="A17" s="23" t="s">
        <v>117</v>
      </c>
      <c r="B17" s="33"/>
      <c r="C17" s="41">
        <v>8</v>
      </c>
      <c r="D17" s="51">
        <f>'8(p.15-16)'!C35</f>
        <v>4574167</v>
      </c>
      <c r="E17" s="51">
        <f>'8(p.15-16)'!D35</f>
        <v>17623</v>
      </c>
      <c r="F17" s="51">
        <f t="shared" si="0"/>
        <v>4591790</v>
      </c>
      <c r="G17" s="51">
        <f>'8(p.15-16)'!F35</f>
        <v>4570128</v>
      </c>
      <c r="H17" s="51">
        <f>'8(p.15-16)'!G35</f>
        <v>3513</v>
      </c>
      <c r="I17" s="51">
        <f t="shared" si="1"/>
        <v>4573641</v>
      </c>
      <c r="J17" s="59">
        <f t="shared" si="2"/>
        <v>99.91</v>
      </c>
      <c r="K17" s="59">
        <f t="shared" si="2"/>
        <v>19.93</v>
      </c>
      <c r="L17" s="59">
        <f t="shared" si="2"/>
        <v>99.6</v>
      </c>
      <c r="M17" s="59">
        <f>'8(p.15-16)'!L35</f>
        <v>99.5</v>
      </c>
      <c r="N17" s="41">
        <v>8</v>
      </c>
    </row>
    <row r="18" spans="1:14" ht="20.100000000000001" customHeight="1" x14ac:dyDescent="0.15">
      <c r="A18" s="22" t="s">
        <v>22</v>
      </c>
      <c r="B18" s="33"/>
      <c r="C18" s="41">
        <v>9</v>
      </c>
      <c r="D18" s="51">
        <f>+D19+D23</f>
        <v>56217978</v>
      </c>
      <c r="E18" s="51">
        <f>+E19+E23</f>
        <v>2678975</v>
      </c>
      <c r="F18" s="51">
        <f t="shared" si="0"/>
        <v>58896953</v>
      </c>
      <c r="G18" s="51">
        <f>+G19+G23</f>
        <v>55577454</v>
      </c>
      <c r="H18" s="51">
        <f>+H19+H23</f>
        <v>434242</v>
      </c>
      <c r="I18" s="51">
        <f t="shared" si="1"/>
        <v>56011696</v>
      </c>
      <c r="J18" s="59">
        <f t="shared" si="2"/>
        <v>98.86</v>
      </c>
      <c r="K18" s="59">
        <f t="shared" si="2"/>
        <v>16.21</v>
      </c>
      <c r="L18" s="59">
        <f t="shared" si="2"/>
        <v>95.1</v>
      </c>
      <c r="M18" s="59">
        <f>'9(p.17-18)'!L35</f>
        <v>94.61</v>
      </c>
      <c r="N18" s="41">
        <v>9</v>
      </c>
    </row>
    <row r="19" spans="1:14" ht="20.100000000000001" customHeight="1" x14ac:dyDescent="0.15">
      <c r="A19" s="23" t="s">
        <v>118</v>
      </c>
      <c r="B19" s="33"/>
      <c r="C19" s="41">
        <v>10</v>
      </c>
      <c r="D19" s="51">
        <f>+D20+D21+D22</f>
        <v>54661384</v>
      </c>
      <c r="E19" s="51">
        <f>+E20+E21+E22</f>
        <v>2678975</v>
      </c>
      <c r="F19" s="51">
        <f t="shared" si="0"/>
        <v>57340359</v>
      </c>
      <c r="G19" s="51">
        <f>+G20+G21+G22</f>
        <v>54020860</v>
      </c>
      <c r="H19" s="51">
        <f>+H20+H21+H22</f>
        <v>434242</v>
      </c>
      <c r="I19" s="51">
        <f t="shared" si="1"/>
        <v>54455102</v>
      </c>
      <c r="J19" s="59">
        <f t="shared" si="2"/>
        <v>98.83</v>
      </c>
      <c r="K19" s="59">
        <f t="shared" si="2"/>
        <v>16.21</v>
      </c>
      <c r="L19" s="59">
        <f t="shared" si="2"/>
        <v>94.97</v>
      </c>
      <c r="M19" s="59">
        <f>'10(p.19-20)'!L35</f>
        <v>94.46</v>
      </c>
      <c r="N19" s="41">
        <v>10</v>
      </c>
    </row>
    <row r="20" spans="1:14" ht="20.100000000000001" customHeight="1" x14ac:dyDescent="0.15">
      <c r="A20" s="24" t="s">
        <v>119</v>
      </c>
      <c r="B20" s="33"/>
      <c r="C20" s="41">
        <v>11</v>
      </c>
      <c r="D20" s="51">
        <f>'11(p.21-22)'!C35</f>
        <v>13138459</v>
      </c>
      <c r="E20" s="51">
        <f>'11(p.21-22)'!D35</f>
        <v>726464</v>
      </c>
      <c r="F20" s="51">
        <f t="shared" si="0"/>
        <v>13864923</v>
      </c>
      <c r="G20" s="51">
        <f>'11(p.21-22)'!F35</f>
        <v>12966763</v>
      </c>
      <c r="H20" s="51">
        <f>'11(p.21-22)'!G35</f>
        <v>124077</v>
      </c>
      <c r="I20" s="51">
        <f t="shared" si="1"/>
        <v>13090840</v>
      </c>
      <c r="J20" s="59">
        <f t="shared" si="2"/>
        <v>98.69</v>
      </c>
      <c r="K20" s="59">
        <f t="shared" si="2"/>
        <v>17.079999999999998</v>
      </c>
      <c r="L20" s="59">
        <f t="shared" si="2"/>
        <v>94.42</v>
      </c>
      <c r="M20" s="59">
        <f>'11(p.21-22)'!L35</f>
        <v>93.75</v>
      </c>
      <c r="N20" s="41">
        <v>11</v>
      </c>
    </row>
    <row r="21" spans="1:14" ht="20.100000000000001" customHeight="1" x14ac:dyDescent="0.15">
      <c r="A21" s="24" t="s">
        <v>120</v>
      </c>
      <c r="B21" s="33"/>
      <c r="C21" s="41">
        <v>12</v>
      </c>
      <c r="D21" s="51">
        <f>'12(p.23-24)'!C35</f>
        <v>26313829</v>
      </c>
      <c r="E21" s="51">
        <f>'12(p.23-24)'!D35</f>
        <v>1457375</v>
      </c>
      <c r="F21" s="51">
        <f t="shared" si="0"/>
        <v>27771204</v>
      </c>
      <c r="G21" s="51">
        <f>'12(p.23-24)'!F35</f>
        <v>25969034</v>
      </c>
      <c r="H21" s="51">
        <f>'12(p.23-24)'!G35</f>
        <v>244771</v>
      </c>
      <c r="I21" s="51">
        <f t="shared" si="1"/>
        <v>26213805</v>
      </c>
      <c r="J21" s="59">
        <f t="shared" si="2"/>
        <v>98.69</v>
      </c>
      <c r="K21" s="59">
        <f t="shared" si="2"/>
        <v>16.8</v>
      </c>
      <c r="L21" s="59">
        <f t="shared" si="2"/>
        <v>94.39</v>
      </c>
      <c r="M21" s="59">
        <f>'12(p.23-24)'!L35</f>
        <v>93.75</v>
      </c>
      <c r="N21" s="41">
        <v>12</v>
      </c>
    </row>
    <row r="22" spans="1:14" ht="20.100000000000001" customHeight="1" x14ac:dyDescent="0.15">
      <c r="A22" s="24" t="s">
        <v>121</v>
      </c>
      <c r="B22" s="33"/>
      <c r="C22" s="41">
        <v>13</v>
      </c>
      <c r="D22" s="51">
        <f>'13(p.25-26)'!C35</f>
        <v>15209096</v>
      </c>
      <c r="E22" s="51">
        <f>'13(p.25-26)'!D35</f>
        <v>495136</v>
      </c>
      <c r="F22" s="51">
        <f t="shared" si="0"/>
        <v>15704232</v>
      </c>
      <c r="G22" s="51">
        <f>'13(p.25-26)'!F35</f>
        <v>15085063</v>
      </c>
      <c r="H22" s="51">
        <f>'13(p.25-26)'!G35</f>
        <v>65394</v>
      </c>
      <c r="I22" s="51">
        <f t="shared" si="1"/>
        <v>15150457</v>
      </c>
      <c r="J22" s="59">
        <f t="shared" si="2"/>
        <v>99.18</v>
      </c>
      <c r="K22" s="59">
        <f t="shared" si="2"/>
        <v>13.21</v>
      </c>
      <c r="L22" s="59">
        <f t="shared" si="2"/>
        <v>96.47</v>
      </c>
      <c r="M22" s="59">
        <f>'13(p.25-26)'!L35</f>
        <v>96.47</v>
      </c>
      <c r="N22" s="41">
        <v>13</v>
      </c>
    </row>
    <row r="23" spans="1:14" ht="20.100000000000001" customHeight="1" x14ac:dyDescent="0.15">
      <c r="A23" s="23" t="s">
        <v>105</v>
      </c>
      <c r="B23" s="33"/>
      <c r="C23" s="41">
        <v>14</v>
      </c>
      <c r="D23" s="51">
        <f>'14(p.27-28)'!C35</f>
        <v>1556594</v>
      </c>
      <c r="E23" s="51">
        <f>'14(p.27-28)'!D35</f>
        <v>0</v>
      </c>
      <c r="F23" s="51">
        <f t="shared" si="0"/>
        <v>1556594</v>
      </c>
      <c r="G23" s="51">
        <f>'14(p.27-28)'!F35</f>
        <v>1556594</v>
      </c>
      <c r="H23" s="51">
        <f>'14(p.27-28)'!G35</f>
        <v>0</v>
      </c>
      <c r="I23" s="51">
        <f t="shared" si="1"/>
        <v>1556594</v>
      </c>
      <c r="J23" s="59">
        <f t="shared" si="2"/>
        <v>100</v>
      </c>
      <c r="K23" s="59" t="str">
        <f t="shared" si="2"/>
        <v>-</v>
      </c>
      <c r="L23" s="59">
        <f t="shared" si="2"/>
        <v>100</v>
      </c>
      <c r="M23" s="59">
        <f>'14(p.27-28)'!L35</f>
        <v>100</v>
      </c>
      <c r="N23" s="41">
        <v>14</v>
      </c>
    </row>
    <row r="24" spans="1:14" ht="20.100000000000001" customHeight="1" x14ac:dyDescent="0.15">
      <c r="A24" s="22" t="s">
        <v>122</v>
      </c>
      <c r="B24" s="33"/>
      <c r="C24" s="41">
        <v>15</v>
      </c>
      <c r="D24" s="51">
        <f>+D25+D26</f>
        <v>3620144</v>
      </c>
      <c r="E24" s="51">
        <f>+E25+E26</f>
        <v>102001</v>
      </c>
      <c r="F24" s="51">
        <f t="shared" si="0"/>
        <v>3722145</v>
      </c>
      <c r="G24" s="51">
        <f>+G25+G26</f>
        <v>3591168</v>
      </c>
      <c r="H24" s="51">
        <f>+H25+H26</f>
        <v>20768</v>
      </c>
      <c r="I24" s="51">
        <f t="shared" si="1"/>
        <v>3611936</v>
      </c>
      <c r="J24" s="59">
        <f t="shared" si="2"/>
        <v>99.2</v>
      </c>
      <c r="K24" s="59">
        <f t="shared" si="2"/>
        <v>20.36</v>
      </c>
      <c r="L24" s="59">
        <f t="shared" si="2"/>
        <v>97.04</v>
      </c>
      <c r="M24" s="59">
        <v>96.84</v>
      </c>
      <c r="N24" s="41">
        <v>15</v>
      </c>
    </row>
    <row r="25" spans="1:14" ht="20.100000000000001" customHeight="1" x14ac:dyDescent="0.15">
      <c r="A25" s="22"/>
      <c r="B25" s="34" t="s">
        <v>162</v>
      </c>
      <c r="C25" s="41">
        <v>16</v>
      </c>
      <c r="D25" s="51">
        <f>'15(p.29-30) '!C35</f>
        <v>290796</v>
      </c>
      <c r="E25" s="51">
        <f>'15(p.29-30) '!D35</f>
        <v>0</v>
      </c>
      <c r="F25" s="51">
        <f t="shared" si="0"/>
        <v>290796</v>
      </c>
      <c r="G25" s="51">
        <f>'15(p.29-30) '!F35</f>
        <v>290796</v>
      </c>
      <c r="H25" s="51">
        <f>'15(p.29-30) '!G35</f>
        <v>0</v>
      </c>
      <c r="I25" s="51">
        <f t="shared" si="1"/>
        <v>290796</v>
      </c>
      <c r="J25" s="59">
        <f t="shared" si="2"/>
        <v>100</v>
      </c>
      <c r="K25" s="59" t="str">
        <f t="shared" si="2"/>
        <v>-</v>
      </c>
      <c r="L25" s="59">
        <f t="shared" si="2"/>
        <v>100</v>
      </c>
      <c r="M25" s="59">
        <f>'15(p.29-30) '!L35</f>
        <v>100</v>
      </c>
      <c r="N25" s="41">
        <v>16</v>
      </c>
    </row>
    <row r="26" spans="1:14" ht="20.100000000000001" customHeight="1" x14ac:dyDescent="0.15">
      <c r="A26" s="22"/>
      <c r="B26" s="34" t="s">
        <v>4</v>
      </c>
      <c r="C26" s="41">
        <v>17</v>
      </c>
      <c r="D26" s="51">
        <f>'16(p.31-32)'!C35</f>
        <v>3329348</v>
      </c>
      <c r="E26" s="51">
        <f>'16(p.31-32)'!D35</f>
        <v>102001</v>
      </c>
      <c r="F26" s="51">
        <f t="shared" si="0"/>
        <v>3431349</v>
      </c>
      <c r="G26" s="51">
        <f>'16(p.31-32)'!F35</f>
        <v>3300372</v>
      </c>
      <c r="H26" s="51">
        <f>'16(p.31-32)'!G35</f>
        <v>20768</v>
      </c>
      <c r="I26" s="51">
        <f t="shared" si="1"/>
        <v>3321140</v>
      </c>
      <c r="J26" s="59">
        <f t="shared" si="2"/>
        <v>99.13</v>
      </c>
      <c r="K26" s="59">
        <f t="shared" si="2"/>
        <v>20.36</v>
      </c>
      <c r="L26" s="59">
        <f t="shared" si="2"/>
        <v>96.79</v>
      </c>
      <c r="M26" s="59">
        <f>'16(p.31-32)'!L35</f>
        <v>96.55</v>
      </c>
      <c r="N26" s="41">
        <v>17</v>
      </c>
    </row>
    <row r="27" spans="1:14" ht="20.100000000000001" customHeight="1" x14ac:dyDescent="0.15">
      <c r="A27" s="22" t="s">
        <v>123</v>
      </c>
      <c r="B27" s="33"/>
      <c r="C27" s="41">
        <v>18</v>
      </c>
      <c r="D27" s="51">
        <f>'17(p.33-34)'!C35</f>
        <v>7199165</v>
      </c>
      <c r="E27" s="51">
        <f>'17(p.33-34)'!D35</f>
        <v>0</v>
      </c>
      <c r="F27" s="51">
        <f t="shared" si="0"/>
        <v>7199165</v>
      </c>
      <c r="G27" s="51">
        <f>'17(p.33-34)'!F35</f>
        <v>7199165</v>
      </c>
      <c r="H27" s="51">
        <f>'17(p.33-34)'!G35</f>
        <v>0</v>
      </c>
      <c r="I27" s="51">
        <f t="shared" si="1"/>
        <v>7199165</v>
      </c>
      <c r="J27" s="59">
        <f t="shared" si="2"/>
        <v>100</v>
      </c>
      <c r="K27" s="59" t="str">
        <f t="shared" si="2"/>
        <v>-</v>
      </c>
      <c r="L27" s="59">
        <f t="shared" si="2"/>
        <v>100</v>
      </c>
      <c r="M27" s="59">
        <f>'17(p.33-34)'!L35</f>
        <v>100</v>
      </c>
      <c r="N27" s="41">
        <v>18</v>
      </c>
    </row>
    <row r="28" spans="1:14" ht="20.100000000000001" customHeight="1" x14ac:dyDescent="0.15">
      <c r="A28" s="22" t="s">
        <v>124</v>
      </c>
      <c r="B28" s="33"/>
      <c r="C28" s="41">
        <v>19</v>
      </c>
      <c r="D28" s="51">
        <f>'18(p.35-36)'!C35</f>
        <v>65087</v>
      </c>
      <c r="E28" s="51">
        <f>'18(p.35-36)'!D35</f>
        <v>0</v>
      </c>
      <c r="F28" s="51">
        <f t="shared" si="0"/>
        <v>65087</v>
      </c>
      <c r="G28" s="51">
        <f>'18(p.35-36)'!F35</f>
        <v>65087</v>
      </c>
      <c r="H28" s="51">
        <f>'18(p.35-36)'!G35</f>
        <v>0</v>
      </c>
      <c r="I28" s="51">
        <f t="shared" si="1"/>
        <v>65087</v>
      </c>
      <c r="J28" s="59">
        <f t="shared" si="2"/>
        <v>100</v>
      </c>
      <c r="K28" s="59" t="str">
        <f t="shared" si="2"/>
        <v>-</v>
      </c>
      <c r="L28" s="59">
        <f t="shared" si="2"/>
        <v>100</v>
      </c>
      <c r="M28" s="59">
        <f>'18(p.35-36)'!L35</f>
        <v>100</v>
      </c>
      <c r="N28" s="41">
        <v>19</v>
      </c>
    </row>
    <row r="29" spans="1:14" ht="20.100000000000001" customHeight="1" x14ac:dyDescent="0.15">
      <c r="A29" s="22" t="s">
        <v>125</v>
      </c>
      <c r="B29" s="33"/>
      <c r="C29" s="41">
        <v>20</v>
      </c>
      <c r="D29" s="51">
        <f>'19(p.37-38)'!C35</f>
        <v>0</v>
      </c>
      <c r="E29" s="51">
        <f>'19(p.37-38)'!D35</f>
        <v>0</v>
      </c>
      <c r="F29" s="51">
        <f t="shared" si="0"/>
        <v>0</v>
      </c>
      <c r="G29" s="51">
        <f>'19(p.37-38)'!F35</f>
        <v>0</v>
      </c>
      <c r="H29" s="51">
        <f>'19(p.37-38)'!G35</f>
        <v>0</v>
      </c>
      <c r="I29" s="51">
        <f t="shared" si="1"/>
        <v>0</v>
      </c>
      <c r="J29" s="59" t="str">
        <f t="shared" si="2"/>
        <v>-</v>
      </c>
      <c r="K29" s="59" t="str">
        <f t="shared" si="2"/>
        <v>-</v>
      </c>
      <c r="L29" s="59" t="str">
        <f t="shared" si="2"/>
        <v>-</v>
      </c>
      <c r="M29" s="59" t="str">
        <f>'19(p.37-38)'!L35</f>
        <v>-</v>
      </c>
      <c r="N29" s="41">
        <v>20</v>
      </c>
    </row>
    <row r="30" spans="1:14" ht="20.100000000000001" customHeight="1" x14ac:dyDescent="0.15">
      <c r="A30" s="25" t="s">
        <v>16</v>
      </c>
      <c r="B30" s="35"/>
      <c r="C30" s="42">
        <v>21</v>
      </c>
      <c r="D30" s="52">
        <v>0</v>
      </c>
      <c r="E30" s="52">
        <v>0</v>
      </c>
      <c r="F30" s="52">
        <f t="shared" si="0"/>
        <v>0</v>
      </c>
      <c r="G30" s="52">
        <v>0</v>
      </c>
      <c r="H30" s="52">
        <v>0</v>
      </c>
      <c r="I30" s="52">
        <f t="shared" si="1"/>
        <v>0</v>
      </c>
      <c r="J30" s="59" t="str">
        <f t="shared" si="2"/>
        <v>-</v>
      </c>
      <c r="K30" s="59" t="str">
        <f t="shared" si="2"/>
        <v>-</v>
      </c>
      <c r="L30" s="59" t="str">
        <f t="shared" si="2"/>
        <v>-</v>
      </c>
      <c r="M30" s="63" t="s">
        <v>131</v>
      </c>
      <c r="N30" s="42">
        <v>21</v>
      </c>
    </row>
    <row r="31" spans="1:14" ht="20.100000000000001" customHeight="1" x14ac:dyDescent="0.15">
      <c r="A31" s="20" t="s">
        <v>18</v>
      </c>
      <c r="B31" s="32"/>
      <c r="C31" s="41">
        <v>22</v>
      </c>
      <c r="D31" s="50">
        <f>+D32</f>
        <v>2049004</v>
      </c>
      <c r="E31" s="50">
        <f>+E32</f>
        <v>74280</v>
      </c>
      <c r="F31" s="50">
        <f t="shared" si="0"/>
        <v>2123284</v>
      </c>
      <c r="G31" s="50">
        <f>+G32</f>
        <v>2009781</v>
      </c>
      <c r="H31" s="50">
        <f>+H32</f>
        <v>29381</v>
      </c>
      <c r="I31" s="50">
        <f t="shared" si="1"/>
        <v>2039162</v>
      </c>
      <c r="J31" s="58">
        <f t="shared" si="2"/>
        <v>98.09</v>
      </c>
      <c r="K31" s="58">
        <f t="shared" si="2"/>
        <v>39.549999999999997</v>
      </c>
      <c r="L31" s="58">
        <f t="shared" si="2"/>
        <v>96.04</v>
      </c>
      <c r="M31" s="58">
        <f>'20(p.39-40)'!L35</f>
        <v>96.55</v>
      </c>
      <c r="N31" s="41">
        <v>22</v>
      </c>
    </row>
    <row r="32" spans="1:14" ht="20.100000000000001" customHeight="1" x14ac:dyDescent="0.15">
      <c r="A32" s="21" t="s">
        <v>21</v>
      </c>
      <c r="B32" s="33"/>
      <c r="C32" s="41">
        <v>23</v>
      </c>
      <c r="D32" s="51">
        <f>+D33+D34+D35</f>
        <v>2049004</v>
      </c>
      <c r="E32" s="51">
        <f>+E33+E34+E35</f>
        <v>74280</v>
      </c>
      <c r="F32" s="51">
        <f t="shared" si="0"/>
        <v>2123284</v>
      </c>
      <c r="G32" s="51">
        <f>+G33+G34+G35</f>
        <v>2009781</v>
      </c>
      <c r="H32" s="51">
        <f>+H33+H34+H35</f>
        <v>29381</v>
      </c>
      <c r="I32" s="51">
        <f t="shared" si="1"/>
        <v>2039162</v>
      </c>
      <c r="J32" s="59">
        <f t="shared" si="2"/>
        <v>98.09</v>
      </c>
      <c r="K32" s="59">
        <f t="shared" si="2"/>
        <v>39.549999999999997</v>
      </c>
      <c r="L32" s="59">
        <f t="shared" si="2"/>
        <v>96.04</v>
      </c>
      <c r="M32" s="59">
        <f>M31</f>
        <v>96.55</v>
      </c>
      <c r="N32" s="41">
        <v>23</v>
      </c>
    </row>
    <row r="33" spans="1:14" ht="20.100000000000001" customHeight="1" x14ac:dyDescent="0.15">
      <c r="A33" s="22" t="s">
        <v>110</v>
      </c>
      <c r="B33" s="33"/>
      <c r="C33" s="41">
        <v>24</v>
      </c>
      <c r="D33" s="51">
        <f>'21(p.41-42)'!C35</f>
        <v>414546</v>
      </c>
      <c r="E33" s="51">
        <f>'21(p.41-42)'!D35</f>
        <v>7608</v>
      </c>
      <c r="F33" s="51">
        <f t="shared" si="0"/>
        <v>422154</v>
      </c>
      <c r="G33" s="51">
        <f>'21(p.41-42)'!F35</f>
        <v>395256</v>
      </c>
      <c r="H33" s="51">
        <f>'21(p.41-42)'!G35</f>
        <v>0</v>
      </c>
      <c r="I33" s="51">
        <f t="shared" si="1"/>
        <v>395256</v>
      </c>
      <c r="J33" s="59">
        <f t="shared" si="2"/>
        <v>95.35</v>
      </c>
      <c r="K33" s="59">
        <f t="shared" si="2"/>
        <v>0</v>
      </c>
      <c r="L33" s="59">
        <f t="shared" si="2"/>
        <v>93.63</v>
      </c>
      <c r="M33" s="59">
        <f>'21(p.41-42)'!L35</f>
        <v>98.04</v>
      </c>
      <c r="N33" s="41">
        <v>24</v>
      </c>
    </row>
    <row r="34" spans="1:14" ht="20.100000000000001" customHeight="1" x14ac:dyDescent="0.15">
      <c r="A34" s="22" t="s">
        <v>126</v>
      </c>
      <c r="B34" s="33"/>
      <c r="C34" s="41">
        <v>25</v>
      </c>
      <c r="D34" s="51">
        <f>'22(p.43-44)'!C35</f>
        <v>1523055</v>
      </c>
      <c r="E34" s="51">
        <f>'22(p.43-44)'!D35</f>
        <v>60927</v>
      </c>
      <c r="F34" s="51">
        <f t="shared" si="0"/>
        <v>1583982</v>
      </c>
      <c r="G34" s="51">
        <f>'22(p.43-44)'!F35</f>
        <v>1504291</v>
      </c>
      <c r="H34" s="51">
        <f>'22(p.43-44)'!G35</f>
        <v>28688</v>
      </c>
      <c r="I34" s="51">
        <f t="shared" si="1"/>
        <v>1532979</v>
      </c>
      <c r="J34" s="59">
        <f t="shared" si="2"/>
        <v>98.77</v>
      </c>
      <c r="K34" s="59">
        <f t="shared" si="2"/>
        <v>47.09</v>
      </c>
      <c r="L34" s="59">
        <f t="shared" si="2"/>
        <v>96.78</v>
      </c>
      <c r="M34" s="59">
        <f>'22(p.43-44)'!L35</f>
        <v>96.33</v>
      </c>
      <c r="N34" s="41">
        <v>25</v>
      </c>
    </row>
    <row r="35" spans="1:14" ht="20.100000000000001" customHeight="1" x14ac:dyDescent="0.15">
      <c r="A35" s="22" t="s">
        <v>127</v>
      </c>
      <c r="B35" s="33"/>
      <c r="C35" s="41">
        <v>26</v>
      </c>
      <c r="D35" s="51">
        <f>'23(p.45-46)'!C35</f>
        <v>111403</v>
      </c>
      <c r="E35" s="51">
        <f>'23(p.45-46)'!D35</f>
        <v>5745</v>
      </c>
      <c r="F35" s="51">
        <f t="shared" si="0"/>
        <v>117148</v>
      </c>
      <c r="G35" s="51">
        <f>'23(p.45-46)'!F35</f>
        <v>110234</v>
      </c>
      <c r="H35" s="51">
        <f>'23(p.45-46)'!G35</f>
        <v>693</v>
      </c>
      <c r="I35" s="51">
        <f t="shared" si="1"/>
        <v>110927</v>
      </c>
      <c r="J35" s="59">
        <f t="shared" si="2"/>
        <v>98.95</v>
      </c>
      <c r="K35" s="59">
        <f t="shared" si="2"/>
        <v>12.06</v>
      </c>
      <c r="L35" s="59">
        <f t="shared" si="2"/>
        <v>94.69</v>
      </c>
      <c r="M35" s="59">
        <f>'23(p.45-46)'!L35</f>
        <v>94.44</v>
      </c>
      <c r="N35" s="41">
        <v>26</v>
      </c>
    </row>
    <row r="36" spans="1:14" ht="20.100000000000001" customHeight="1" x14ac:dyDescent="0.15">
      <c r="A36" s="25" t="s">
        <v>11</v>
      </c>
      <c r="B36" s="35"/>
      <c r="C36" s="43">
        <v>27</v>
      </c>
      <c r="D36" s="52">
        <v>0</v>
      </c>
      <c r="E36" s="52">
        <v>0</v>
      </c>
      <c r="F36" s="52">
        <f t="shared" si="0"/>
        <v>0</v>
      </c>
      <c r="G36" s="52">
        <v>0</v>
      </c>
      <c r="H36" s="52">
        <v>0</v>
      </c>
      <c r="I36" s="52">
        <f t="shared" si="1"/>
        <v>0</v>
      </c>
      <c r="J36" s="59" t="str">
        <f t="shared" si="2"/>
        <v>-</v>
      </c>
      <c r="K36" s="59" t="str">
        <f t="shared" si="2"/>
        <v>-</v>
      </c>
      <c r="L36" s="59" t="str">
        <f t="shared" si="2"/>
        <v>-</v>
      </c>
      <c r="M36" s="63" t="s">
        <v>131</v>
      </c>
      <c r="N36" s="43">
        <v>27</v>
      </c>
    </row>
    <row r="37" spans="1:14" ht="20.100000000000001" customHeight="1" x14ac:dyDescent="0.15">
      <c r="A37" s="26" t="s">
        <v>107</v>
      </c>
      <c r="B37" s="36"/>
      <c r="C37" s="44">
        <v>28</v>
      </c>
      <c r="D37" s="53">
        <v>0</v>
      </c>
      <c r="E37" s="53">
        <v>0</v>
      </c>
      <c r="F37" s="53">
        <f t="shared" si="0"/>
        <v>0</v>
      </c>
      <c r="G37" s="53">
        <v>0</v>
      </c>
      <c r="H37" s="53">
        <v>0</v>
      </c>
      <c r="I37" s="53">
        <f t="shared" si="1"/>
        <v>0</v>
      </c>
      <c r="J37" s="60" t="str">
        <f t="shared" si="2"/>
        <v>-</v>
      </c>
      <c r="K37" s="60" t="str">
        <f t="shared" si="2"/>
        <v>-</v>
      </c>
      <c r="L37" s="60" t="str">
        <f t="shared" si="2"/>
        <v>-</v>
      </c>
      <c r="M37" s="60" t="s">
        <v>131</v>
      </c>
      <c r="N37" s="44">
        <v>28</v>
      </c>
    </row>
    <row r="38" spans="1:14" ht="20.100000000000001" customHeight="1" x14ac:dyDescent="0.15">
      <c r="A38" s="27" t="s">
        <v>128</v>
      </c>
      <c r="B38" s="37"/>
      <c r="C38" s="44">
        <v>29</v>
      </c>
      <c r="D38" s="53">
        <f t="shared" ref="D38:I38" si="3">D10+D31+D37</f>
        <v>116047093</v>
      </c>
      <c r="E38" s="53">
        <f t="shared" si="3"/>
        <v>3870802</v>
      </c>
      <c r="F38" s="53">
        <f t="shared" si="3"/>
        <v>119917895</v>
      </c>
      <c r="G38" s="53">
        <f t="shared" si="3"/>
        <v>115070097</v>
      </c>
      <c r="H38" s="53">
        <f t="shared" si="3"/>
        <v>704655</v>
      </c>
      <c r="I38" s="53">
        <f t="shared" si="3"/>
        <v>115774752</v>
      </c>
      <c r="J38" s="60">
        <f t="shared" si="2"/>
        <v>99.16</v>
      </c>
      <c r="K38" s="60">
        <f t="shared" si="2"/>
        <v>18.2</v>
      </c>
      <c r="L38" s="60">
        <f t="shared" si="2"/>
        <v>96.55</v>
      </c>
      <c r="M38" s="60">
        <f>'24(p.47-48)'!L35</f>
        <v>96.3</v>
      </c>
      <c r="N38" s="44">
        <v>29</v>
      </c>
    </row>
    <row r="39" spans="1:14" ht="20.100000000000001" customHeight="1" x14ac:dyDescent="0.15">
      <c r="A39" s="28" t="s">
        <v>129</v>
      </c>
      <c r="B39" s="38"/>
      <c r="C39" s="45">
        <v>30</v>
      </c>
      <c r="D39" s="54">
        <f>'25(p.49-50)'!C35</f>
        <v>15808790</v>
      </c>
      <c r="E39" s="54">
        <f>'25(p.49-50)'!D35</f>
        <v>3930771</v>
      </c>
      <c r="F39" s="54">
        <f>SUM(D39:E39)</f>
        <v>19739561</v>
      </c>
      <c r="G39" s="54">
        <f>'25(p.49-50)'!F35</f>
        <v>15016996</v>
      </c>
      <c r="H39" s="54">
        <f>'25(p.49-50)'!G35</f>
        <v>615203</v>
      </c>
      <c r="I39" s="54">
        <f>SUM(G39:H39)</f>
        <v>15632199</v>
      </c>
      <c r="J39" s="61">
        <f t="shared" si="2"/>
        <v>94.99</v>
      </c>
      <c r="K39" s="61">
        <f t="shared" si="2"/>
        <v>15.65</v>
      </c>
      <c r="L39" s="61">
        <f t="shared" si="2"/>
        <v>79.19</v>
      </c>
      <c r="M39" s="61">
        <f>'25(p.49-50)'!L35</f>
        <v>78.540000000000006</v>
      </c>
      <c r="N39" s="45">
        <v>30</v>
      </c>
    </row>
  </sheetData>
  <mergeCells count="7">
    <mergeCell ref="G6:I6"/>
    <mergeCell ref="C6:C9"/>
    <mergeCell ref="N6:N9"/>
    <mergeCell ref="J7:J8"/>
    <mergeCell ref="K7:K8"/>
    <mergeCell ref="L7:L8"/>
    <mergeCell ref="M7:M8"/>
  </mergeCells>
  <phoneticPr fontId="2"/>
  <pageMargins left="0.78740157480314965" right="0.74803149606299213" top="0.78740157480314965" bottom="0.74803149606299213" header="0.51181102362204722" footer="0.51181102362204722"/>
  <pageSetup paperSize="9" scale="90" fitToWidth="2" orientation="portrait" useFirstPageNumber="1" r:id="rId1"/>
  <headerFooter scaleWithDoc="0" alignWithMargins="0">
    <oddFooter>&amp;C- &amp;P -</oddFooter>
  </headerFooter>
  <rowBreaks count="1" manualBreakCount="1">
    <brk id="25" max="13" man="1"/>
  </rowBreaks>
  <colBreaks count="1" manualBreakCount="1">
    <brk id="7" max="38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M35"/>
  <sheetViews>
    <sheetView view="pageBreakPreview" zoomScaleNormal="85" zoomScaleSheetLayoutView="100" workbookViewId="0">
      <selection activeCell="D17" sqref="D17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F10+G10</f>
        <v>0</v>
      </c>
      <c r="I10" s="58" t="str">
        <f t="shared" ref="I10:K35" si="0">IF(ISERROR(ROUND(F10/C10*100,2)),"-",ROUND(F10/C10*100,2))</f>
        <v>-</v>
      </c>
      <c r="J10" s="58" t="str">
        <f t="shared" si="0"/>
        <v>-</v>
      </c>
      <c r="K10" s="58" t="str">
        <f t="shared" si="0"/>
        <v>-</v>
      </c>
      <c r="L10" s="78" t="s">
        <v>131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0</v>
      </c>
      <c r="D11" s="51">
        <v>0</v>
      </c>
      <c r="E11" s="51">
        <f>C11+D11</f>
        <v>0</v>
      </c>
      <c r="F11" s="51">
        <v>0</v>
      </c>
      <c r="G11" s="51">
        <v>0</v>
      </c>
      <c r="H11" s="51">
        <f>F11+G11</f>
        <v>0</v>
      </c>
      <c r="I11" s="59" t="str">
        <f t="shared" si="0"/>
        <v>-</v>
      </c>
      <c r="J11" s="59" t="str">
        <f t="shared" si="0"/>
        <v>-</v>
      </c>
      <c r="K11" s="59" t="str">
        <f t="shared" si="0"/>
        <v>-</v>
      </c>
      <c r="L11" s="79" t="s">
        <v>131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ref="E12:E34" si="1">C12+D12</f>
        <v>0</v>
      </c>
      <c r="F12" s="51">
        <v>0</v>
      </c>
      <c r="G12" s="51">
        <v>0</v>
      </c>
      <c r="H12" s="51">
        <f t="shared" ref="H12:H34" si="2">F12+G12</f>
        <v>0</v>
      </c>
      <c r="I12" s="59" t="str">
        <f t="shared" si="0"/>
        <v>-</v>
      </c>
      <c r="J12" s="59" t="str">
        <f t="shared" si="0"/>
        <v>-</v>
      </c>
      <c r="K12" s="59" t="str">
        <f t="shared" si="0"/>
        <v>-</v>
      </c>
      <c r="L12" s="79" t="s">
        <v>131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0</v>
      </c>
      <c r="D13" s="51">
        <v>0</v>
      </c>
      <c r="E13" s="51">
        <f t="shared" si="1"/>
        <v>0</v>
      </c>
      <c r="F13" s="51">
        <v>0</v>
      </c>
      <c r="G13" s="51">
        <v>0</v>
      </c>
      <c r="H13" s="51">
        <f t="shared" si="2"/>
        <v>0</v>
      </c>
      <c r="I13" s="59" t="str">
        <f t="shared" si="0"/>
        <v>-</v>
      </c>
      <c r="J13" s="59" t="str">
        <f t="shared" si="0"/>
        <v>-</v>
      </c>
      <c r="K13" s="59" t="str">
        <f t="shared" si="0"/>
        <v>-</v>
      </c>
      <c r="L13" s="79" t="s">
        <v>131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0</v>
      </c>
      <c r="D14" s="73">
        <v>0</v>
      </c>
      <c r="E14" s="87">
        <f t="shared" si="1"/>
        <v>0</v>
      </c>
      <c r="F14" s="73">
        <v>0</v>
      </c>
      <c r="G14" s="73">
        <v>0</v>
      </c>
      <c r="H14" s="87">
        <f t="shared" si="2"/>
        <v>0</v>
      </c>
      <c r="I14" s="74" t="str">
        <f t="shared" si="0"/>
        <v>-</v>
      </c>
      <c r="J14" s="74" t="str">
        <f t="shared" si="0"/>
        <v>-</v>
      </c>
      <c r="K14" s="74" t="str">
        <f t="shared" si="0"/>
        <v>-</v>
      </c>
      <c r="L14" s="80" t="s">
        <v>131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1"/>
        <v>0</v>
      </c>
      <c r="F15" s="51">
        <v>0</v>
      </c>
      <c r="G15" s="51">
        <v>0</v>
      </c>
      <c r="H15" s="51">
        <f t="shared" si="2"/>
        <v>0</v>
      </c>
      <c r="I15" s="59" t="str">
        <f t="shared" si="0"/>
        <v>-</v>
      </c>
      <c r="J15" s="59" t="str">
        <f t="shared" si="0"/>
        <v>-</v>
      </c>
      <c r="K15" s="59" t="str">
        <f t="shared" si="0"/>
        <v>-</v>
      </c>
      <c r="L15" s="79" t="s">
        <v>131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1"/>
        <v>0</v>
      </c>
      <c r="F16" s="51">
        <v>0</v>
      </c>
      <c r="G16" s="51">
        <v>0</v>
      </c>
      <c r="H16" s="51">
        <f t="shared" si="2"/>
        <v>0</v>
      </c>
      <c r="I16" s="59" t="str">
        <f t="shared" si="0"/>
        <v>-</v>
      </c>
      <c r="J16" s="59" t="str">
        <f t="shared" si="0"/>
        <v>-</v>
      </c>
      <c r="K16" s="59" t="str">
        <f t="shared" si="0"/>
        <v>-</v>
      </c>
      <c r="L16" s="79" t="s">
        <v>131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0</v>
      </c>
      <c r="D17" s="51">
        <v>0</v>
      </c>
      <c r="E17" s="51">
        <f t="shared" si="1"/>
        <v>0</v>
      </c>
      <c r="F17" s="51">
        <v>0</v>
      </c>
      <c r="G17" s="51">
        <v>0</v>
      </c>
      <c r="H17" s="51">
        <f t="shared" si="2"/>
        <v>0</v>
      </c>
      <c r="I17" s="59" t="str">
        <f t="shared" si="0"/>
        <v>-</v>
      </c>
      <c r="J17" s="59" t="str">
        <f t="shared" si="0"/>
        <v>-</v>
      </c>
      <c r="K17" s="59" t="str">
        <f t="shared" si="0"/>
        <v>-</v>
      </c>
      <c r="L17" s="79" t="s">
        <v>131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0</v>
      </c>
      <c r="D18" s="51">
        <v>0</v>
      </c>
      <c r="E18" s="51">
        <f t="shared" si="1"/>
        <v>0</v>
      </c>
      <c r="F18" s="51">
        <v>0</v>
      </c>
      <c r="G18" s="51">
        <v>0</v>
      </c>
      <c r="H18" s="51">
        <f t="shared" si="2"/>
        <v>0</v>
      </c>
      <c r="I18" s="59" t="str">
        <f t="shared" si="0"/>
        <v>-</v>
      </c>
      <c r="J18" s="59" t="str">
        <f t="shared" si="0"/>
        <v>-</v>
      </c>
      <c r="K18" s="59" t="str">
        <f t="shared" si="0"/>
        <v>-</v>
      </c>
      <c r="L18" s="79" t="s">
        <v>131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87">
        <f t="shared" si="1"/>
        <v>0</v>
      </c>
      <c r="F19" s="73">
        <v>0</v>
      </c>
      <c r="G19" s="73">
        <v>0</v>
      </c>
      <c r="H19" s="87">
        <f t="shared" si="2"/>
        <v>0</v>
      </c>
      <c r="I19" s="74" t="str">
        <f t="shared" si="0"/>
        <v>-</v>
      </c>
      <c r="J19" s="74" t="str">
        <f t="shared" si="0"/>
        <v>-</v>
      </c>
      <c r="K19" s="74" t="str">
        <f t="shared" si="0"/>
        <v>-</v>
      </c>
      <c r="L19" s="80" t="s">
        <v>131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1"/>
        <v>0</v>
      </c>
      <c r="F20" s="51">
        <v>0</v>
      </c>
      <c r="G20" s="51">
        <v>0</v>
      </c>
      <c r="H20" s="51">
        <f t="shared" si="2"/>
        <v>0</v>
      </c>
      <c r="I20" s="59" t="str">
        <f t="shared" si="0"/>
        <v>-</v>
      </c>
      <c r="J20" s="59" t="str">
        <f t="shared" si="0"/>
        <v>-</v>
      </c>
      <c r="K20" s="59" t="str">
        <f t="shared" si="0"/>
        <v>-</v>
      </c>
      <c r="L20" s="79" t="s">
        <v>131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1"/>
        <v>0</v>
      </c>
      <c r="F21" s="51">
        <v>0</v>
      </c>
      <c r="G21" s="51">
        <v>0</v>
      </c>
      <c r="H21" s="51">
        <f t="shared" si="2"/>
        <v>0</v>
      </c>
      <c r="I21" s="59" t="str">
        <f t="shared" si="0"/>
        <v>-</v>
      </c>
      <c r="J21" s="59" t="str">
        <f t="shared" si="0"/>
        <v>-</v>
      </c>
      <c r="K21" s="59" t="str">
        <f t="shared" si="0"/>
        <v>-</v>
      </c>
      <c r="L21" s="79" t="s">
        <v>131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1"/>
        <v>0</v>
      </c>
      <c r="F22" s="51">
        <v>0</v>
      </c>
      <c r="G22" s="51">
        <v>0</v>
      </c>
      <c r="H22" s="51">
        <f t="shared" si="2"/>
        <v>0</v>
      </c>
      <c r="I22" s="59" t="str">
        <f t="shared" si="0"/>
        <v>-</v>
      </c>
      <c r="J22" s="59" t="str">
        <f t="shared" si="0"/>
        <v>-</v>
      </c>
      <c r="K22" s="59" t="str">
        <f t="shared" si="0"/>
        <v>-</v>
      </c>
      <c r="L22" s="79" t="s">
        <v>131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1"/>
        <v>0</v>
      </c>
      <c r="F23" s="51">
        <v>0</v>
      </c>
      <c r="G23" s="51">
        <v>0</v>
      </c>
      <c r="H23" s="51">
        <f t="shared" si="2"/>
        <v>0</v>
      </c>
      <c r="I23" s="59" t="str">
        <f t="shared" si="0"/>
        <v>-</v>
      </c>
      <c r="J23" s="59" t="str">
        <f t="shared" si="0"/>
        <v>-</v>
      </c>
      <c r="K23" s="59" t="str">
        <f t="shared" si="0"/>
        <v>-</v>
      </c>
      <c r="L23" s="79" t="s">
        <v>131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0</v>
      </c>
      <c r="D25" s="51">
        <v>0</v>
      </c>
      <c r="E25" s="51">
        <f t="shared" si="1"/>
        <v>0</v>
      </c>
      <c r="F25" s="51">
        <v>0</v>
      </c>
      <c r="G25" s="51">
        <v>0</v>
      </c>
      <c r="H25" s="51">
        <f t="shared" si="2"/>
        <v>0</v>
      </c>
      <c r="I25" s="59" t="str">
        <f t="shared" si="0"/>
        <v>-</v>
      </c>
      <c r="J25" s="59" t="str">
        <f t="shared" si="0"/>
        <v>-</v>
      </c>
      <c r="K25" s="59" t="str">
        <f t="shared" si="0"/>
        <v>-</v>
      </c>
      <c r="L25" s="79" t="s">
        <v>131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1"/>
        <v>0</v>
      </c>
      <c r="F26" s="51">
        <v>0</v>
      </c>
      <c r="G26" s="51">
        <v>0</v>
      </c>
      <c r="H26" s="51">
        <f t="shared" si="2"/>
        <v>0</v>
      </c>
      <c r="I26" s="59" t="str">
        <f t="shared" si="0"/>
        <v>-</v>
      </c>
      <c r="J26" s="59" t="str">
        <f t="shared" si="0"/>
        <v>-</v>
      </c>
      <c r="K26" s="59" t="str">
        <f t="shared" si="0"/>
        <v>-</v>
      </c>
      <c r="L26" s="79" t="s">
        <v>131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0</v>
      </c>
      <c r="D27" s="51">
        <v>0</v>
      </c>
      <c r="E27" s="51">
        <f t="shared" si="1"/>
        <v>0</v>
      </c>
      <c r="F27" s="51">
        <v>0</v>
      </c>
      <c r="G27" s="51">
        <v>0</v>
      </c>
      <c r="H27" s="51">
        <f t="shared" si="2"/>
        <v>0</v>
      </c>
      <c r="I27" s="59" t="str">
        <f t="shared" si="0"/>
        <v>-</v>
      </c>
      <c r="J27" s="59" t="str">
        <f t="shared" si="0"/>
        <v>-</v>
      </c>
      <c r="K27" s="59" t="str">
        <f t="shared" si="0"/>
        <v>-</v>
      </c>
      <c r="L27" s="79" t="s">
        <v>131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0</v>
      </c>
      <c r="D28" s="51">
        <v>0</v>
      </c>
      <c r="E28" s="51">
        <f t="shared" si="1"/>
        <v>0</v>
      </c>
      <c r="F28" s="51">
        <v>0</v>
      </c>
      <c r="G28" s="51">
        <v>0</v>
      </c>
      <c r="H28" s="51">
        <f t="shared" si="2"/>
        <v>0</v>
      </c>
      <c r="I28" s="59" t="str">
        <f t="shared" si="0"/>
        <v>-</v>
      </c>
      <c r="J28" s="59" t="str">
        <f t="shared" si="0"/>
        <v>-</v>
      </c>
      <c r="K28" s="59" t="str">
        <f t="shared" si="0"/>
        <v>-</v>
      </c>
      <c r="L28" s="79" t="s">
        <v>131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1"/>
        <v>0</v>
      </c>
      <c r="F31" s="51">
        <v>0</v>
      </c>
      <c r="G31" s="51">
        <v>0</v>
      </c>
      <c r="H31" s="51">
        <f t="shared" si="2"/>
        <v>0</v>
      </c>
      <c r="I31" s="59" t="str">
        <f t="shared" si="0"/>
        <v>-</v>
      </c>
      <c r="J31" s="59" t="str">
        <f t="shared" si="0"/>
        <v>-</v>
      </c>
      <c r="K31" s="59" t="str">
        <f t="shared" si="0"/>
        <v>-</v>
      </c>
      <c r="L31" s="79" t="s">
        <v>131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0</v>
      </c>
      <c r="D32" s="51">
        <v>0</v>
      </c>
      <c r="E32" s="51">
        <f t="shared" si="1"/>
        <v>0</v>
      </c>
      <c r="F32" s="51">
        <v>0</v>
      </c>
      <c r="G32" s="51">
        <v>0</v>
      </c>
      <c r="H32" s="51">
        <f t="shared" si="2"/>
        <v>0</v>
      </c>
      <c r="I32" s="59" t="str">
        <f t="shared" si="0"/>
        <v>-</v>
      </c>
      <c r="J32" s="59" t="str">
        <f t="shared" si="0"/>
        <v>-</v>
      </c>
      <c r="K32" s="59" t="str">
        <f t="shared" si="0"/>
        <v>-</v>
      </c>
      <c r="L32" s="79" t="s">
        <v>131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0</v>
      </c>
      <c r="D34" s="73">
        <v>0</v>
      </c>
      <c r="E34" s="51">
        <f t="shared" si="1"/>
        <v>0</v>
      </c>
      <c r="F34" s="73">
        <v>0</v>
      </c>
      <c r="G34" s="73">
        <v>0</v>
      </c>
      <c r="H34" s="51">
        <f t="shared" si="2"/>
        <v>0</v>
      </c>
      <c r="I34" s="74" t="str">
        <f t="shared" si="0"/>
        <v>-</v>
      </c>
      <c r="J34" s="74" t="str">
        <f t="shared" si="0"/>
        <v>-</v>
      </c>
      <c r="K34" s="74" t="str">
        <f t="shared" si="0"/>
        <v>-</v>
      </c>
      <c r="L34" s="80" t="s">
        <v>131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0</v>
      </c>
      <c r="D35" s="54">
        <f t="shared" si="3"/>
        <v>0</v>
      </c>
      <c r="E35" s="54">
        <f t="shared" si="3"/>
        <v>0</v>
      </c>
      <c r="F35" s="54">
        <f t="shared" si="3"/>
        <v>0</v>
      </c>
      <c r="G35" s="54">
        <f t="shared" si="3"/>
        <v>0</v>
      </c>
      <c r="H35" s="54">
        <f t="shared" si="3"/>
        <v>0</v>
      </c>
      <c r="I35" s="61" t="str">
        <f t="shared" si="0"/>
        <v>-</v>
      </c>
      <c r="J35" s="61" t="str">
        <f t="shared" si="0"/>
        <v>-</v>
      </c>
      <c r="K35" s="61" t="str">
        <f t="shared" si="0"/>
        <v>-</v>
      </c>
      <c r="L35" s="81" t="s">
        <v>131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7" orientation="portrait" useFirstPageNumber="1" r:id="rId1"/>
  <headerFooter scaleWithDoc="0" alignWithMargins="0">
    <oddFooter>&amp;C- &amp;P -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M35"/>
  <sheetViews>
    <sheetView view="pageBreakPreview" zoomScaleNormal="85" zoomScaleSheetLayoutView="100" workbookViewId="0">
      <selection activeCell="L12" sqref="L12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>
      <c r="F3" s="86"/>
    </row>
    <row r="4" spans="1:13" ht="20.100000000000001" customHeight="1" x14ac:dyDescent="0.15">
      <c r="A4" s="14" t="s">
        <v>79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1566191</v>
      </c>
      <c r="D10" s="50">
        <v>60927</v>
      </c>
      <c r="E10" s="50">
        <f>C10+D10</f>
        <v>1627118</v>
      </c>
      <c r="F10" s="50">
        <v>1547427</v>
      </c>
      <c r="G10" s="50">
        <v>28688</v>
      </c>
      <c r="H10" s="50">
        <f>F10+G10</f>
        <v>1576115</v>
      </c>
      <c r="I10" s="58">
        <f t="shared" ref="I10:K35" si="0">IF(ISERROR(ROUND(F10/C10*100,2)),"-",ROUND(F10/C10*100,2))</f>
        <v>98.8</v>
      </c>
      <c r="J10" s="58">
        <f t="shared" si="0"/>
        <v>47.09</v>
      </c>
      <c r="K10" s="58">
        <f t="shared" si="0"/>
        <v>96.87</v>
      </c>
      <c r="L10" s="78">
        <v>96.43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2198</v>
      </c>
      <c r="D11" s="51">
        <v>0</v>
      </c>
      <c r="E11" s="51">
        <f>C11+D11</f>
        <v>2198</v>
      </c>
      <c r="F11" s="51">
        <v>2198</v>
      </c>
      <c r="G11" s="51">
        <v>0</v>
      </c>
      <c r="H11" s="51">
        <f>F11+G11</f>
        <v>2198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40862</v>
      </c>
      <c r="D12" s="51">
        <v>3</v>
      </c>
      <c r="E12" s="51">
        <f t="shared" ref="E12:E34" si="1">C12+D12</f>
        <v>40865</v>
      </c>
      <c r="F12" s="51">
        <v>40862</v>
      </c>
      <c r="G12" s="51">
        <v>0</v>
      </c>
      <c r="H12" s="51">
        <f t="shared" ref="H12:H34" si="2">F12+G12</f>
        <v>40862</v>
      </c>
      <c r="I12" s="59">
        <f t="shared" si="0"/>
        <v>100</v>
      </c>
      <c r="J12" s="59">
        <f t="shared" si="0"/>
        <v>0</v>
      </c>
      <c r="K12" s="59">
        <f t="shared" si="0"/>
        <v>99.99</v>
      </c>
      <c r="L12" s="79">
        <v>99.99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3530</v>
      </c>
      <c r="D13" s="51">
        <v>2185</v>
      </c>
      <c r="E13" s="51">
        <f t="shared" si="1"/>
        <v>5715</v>
      </c>
      <c r="F13" s="51">
        <v>3522</v>
      </c>
      <c r="G13" s="51">
        <v>319</v>
      </c>
      <c r="H13" s="51">
        <f t="shared" si="2"/>
        <v>3841</v>
      </c>
      <c r="I13" s="59">
        <f t="shared" si="0"/>
        <v>99.77</v>
      </c>
      <c r="J13" s="59">
        <f t="shared" si="0"/>
        <v>14.6</v>
      </c>
      <c r="K13" s="59">
        <f t="shared" si="0"/>
        <v>67.209999999999994</v>
      </c>
      <c r="L13" s="79">
        <v>60.94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22925</v>
      </c>
      <c r="D14" s="73">
        <v>0</v>
      </c>
      <c r="E14" s="87">
        <f t="shared" si="1"/>
        <v>22925</v>
      </c>
      <c r="F14" s="73">
        <v>22925</v>
      </c>
      <c r="G14" s="73">
        <v>0</v>
      </c>
      <c r="H14" s="87">
        <f t="shared" si="2"/>
        <v>22925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26910</v>
      </c>
      <c r="D15" s="51">
        <v>0</v>
      </c>
      <c r="E15" s="51">
        <f t="shared" si="1"/>
        <v>26910</v>
      </c>
      <c r="F15" s="51">
        <v>26910</v>
      </c>
      <c r="G15" s="51">
        <v>0</v>
      </c>
      <c r="H15" s="51">
        <f t="shared" si="2"/>
        <v>26910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46279</v>
      </c>
      <c r="D16" s="51">
        <v>0</v>
      </c>
      <c r="E16" s="51">
        <f t="shared" si="1"/>
        <v>46279</v>
      </c>
      <c r="F16" s="51">
        <v>26997</v>
      </c>
      <c r="G16" s="51">
        <v>0</v>
      </c>
      <c r="H16" s="51">
        <f t="shared" si="2"/>
        <v>26997</v>
      </c>
      <c r="I16" s="59">
        <f t="shared" si="0"/>
        <v>58.34</v>
      </c>
      <c r="J16" s="59" t="str">
        <f t="shared" si="0"/>
        <v>-</v>
      </c>
      <c r="K16" s="59">
        <f t="shared" si="0"/>
        <v>58.34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116378</v>
      </c>
      <c r="D17" s="51">
        <v>3493</v>
      </c>
      <c r="E17" s="51">
        <f t="shared" si="1"/>
        <v>119871</v>
      </c>
      <c r="F17" s="51">
        <v>115209</v>
      </c>
      <c r="G17" s="51">
        <v>374</v>
      </c>
      <c r="H17" s="51">
        <f t="shared" si="2"/>
        <v>115583</v>
      </c>
      <c r="I17" s="59">
        <f t="shared" si="0"/>
        <v>99</v>
      </c>
      <c r="J17" s="59">
        <f t="shared" si="0"/>
        <v>10.71</v>
      </c>
      <c r="K17" s="59">
        <f t="shared" si="0"/>
        <v>96.42</v>
      </c>
      <c r="L17" s="79">
        <v>96.63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0</v>
      </c>
      <c r="D18" s="51">
        <v>0</v>
      </c>
      <c r="E18" s="51">
        <f t="shared" si="1"/>
        <v>0</v>
      </c>
      <c r="F18" s="51">
        <v>0</v>
      </c>
      <c r="G18" s="51">
        <v>0</v>
      </c>
      <c r="H18" s="51">
        <f t="shared" si="2"/>
        <v>0</v>
      </c>
      <c r="I18" s="59" t="str">
        <f t="shared" si="0"/>
        <v>-</v>
      </c>
      <c r="J18" s="59" t="str">
        <f t="shared" si="0"/>
        <v>-</v>
      </c>
      <c r="K18" s="59" t="str">
        <f t="shared" si="0"/>
        <v>-</v>
      </c>
      <c r="L18" s="79" t="s">
        <v>131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3339</v>
      </c>
      <c r="D19" s="73">
        <v>7608</v>
      </c>
      <c r="E19" s="87">
        <f t="shared" si="1"/>
        <v>10947</v>
      </c>
      <c r="F19" s="73">
        <v>3339</v>
      </c>
      <c r="G19" s="73">
        <v>0</v>
      </c>
      <c r="H19" s="87">
        <f t="shared" si="2"/>
        <v>3339</v>
      </c>
      <c r="I19" s="74">
        <f t="shared" si="0"/>
        <v>100</v>
      </c>
      <c r="J19" s="74">
        <f t="shared" si="0"/>
        <v>0</v>
      </c>
      <c r="K19" s="74">
        <f t="shared" si="0"/>
        <v>30.5</v>
      </c>
      <c r="L19" s="80">
        <v>28.31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2637</v>
      </c>
      <c r="D20" s="51">
        <v>0</v>
      </c>
      <c r="E20" s="51">
        <f t="shared" si="1"/>
        <v>2637</v>
      </c>
      <c r="F20" s="51">
        <v>2637</v>
      </c>
      <c r="G20" s="51">
        <v>0</v>
      </c>
      <c r="H20" s="51">
        <f t="shared" si="2"/>
        <v>2637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5303</v>
      </c>
      <c r="D21" s="51">
        <v>0</v>
      </c>
      <c r="E21" s="51">
        <f t="shared" si="1"/>
        <v>5303</v>
      </c>
      <c r="F21" s="51">
        <v>5303</v>
      </c>
      <c r="G21" s="51">
        <v>0</v>
      </c>
      <c r="H21" s="51">
        <f t="shared" si="2"/>
        <v>5303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104408</v>
      </c>
      <c r="D22" s="51">
        <v>0</v>
      </c>
      <c r="E22" s="51">
        <f t="shared" si="1"/>
        <v>104408</v>
      </c>
      <c r="F22" s="51">
        <v>104408</v>
      </c>
      <c r="G22" s="51">
        <v>0</v>
      </c>
      <c r="H22" s="51">
        <f t="shared" si="2"/>
        <v>104408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6712</v>
      </c>
      <c r="D23" s="51">
        <v>0</v>
      </c>
      <c r="E23" s="51">
        <f t="shared" si="1"/>
        <v>6712</v>
      </c>
      <c r="F23" s="51">
        <v>6712</v>
      </c>
      <c r="G23" s="51">
        <v>0</v>
      </c>
      <c r="H23" s="51">
        <f t="shared" si="2"/>
        <v>6712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7846</v>
      </c>
      <c r="D25" s="51">
        <v>0</v>
      </c>
      <c r="E25" s="51">
        <f t="shared" si="1"/>
        <v>7846</v>
      </c>
      <c r="F25" s="51">
        <v>7846</v>
      </c>
      <c r="G25" s="51">
        <v>0</v>
      </c>
      <c r="H25" s="51">
        <f t="shared" si="2"/>
        <v>7846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36797</v>
      </c>
      <c r="D26" s="51">
        <v>0</v>
      </c>
      <c r="E26" s="51">
        <f t="shared" si="1"/>
        <v>36797</v>
      </c>
      <c r="F26" s="51">
        <v>36797</v>
      </c>
      <c r="G26" s="51">
        <v>0</v>
      </c>
      <c r="H26" s="51">
        <f t="shared" si="2"/>
        <v>36797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14141</v>
      </c>
      <c r="D27" s="51">
        <v>0</v>
      </c>
      <c r="E27" s="51">
        <f t="shared" si="1"/>
        <v>14141</v>
      </c>
      <c r="F27" s="51">
        <v>14141</v>
      </c>
      <c r="G27" s="51">
        <v>0</v>
      </c>
      <c r="H27" s="51">
        <f t="shared" si="2"/>
        <v>14141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1966</v>
      </c>
      <c r="D28" s="51">
        <v>64</v>
      </c>
      <c r="E28" s="51">
        <f t="shared" si="1"/>
        <v>2030</v>
      </c>
      <c r="F28" s="51">
        <v>1966</v>
      </c>
      <c r="G28" s="51">
        <v>0</v>
      </c>
      <c r="H28" s="51">
        <f t="shared" si="2"/>
        <v>1966</v>
      </c>
      <c r="I28" s="59">
        <f t="shared" si="0"/>
        <v>100</v>
      </c>
      <c r="J28" s="59">
        <f t="shared" si="0"/>
        <v>0</v>
      </c>
      <c r="K28" s="59">
        <f t="shared" si="0"/>
        <v>96.85</v>
      </c>
      <c r="L28" s="79">
        <v>97.08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29869</v>
      </c>
      <c r="D31" s="51">
        <v>0</v>
      </c>
      <c r="E31" s="51">
        <f t="shared" si="1"/>
        <v>29869</v>
      </c>
      <c r="F31" s="51">
        <v>29869</v>
      </c>
      <c r="G31" s="51">
        <v>0</v>
      </c>
      <c r="H31" s="51">
        <f t="shared" si="2"/>
        <v>29869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715</v>
      </c>
      <c r="D32" s="51">
        <v>0</v>
      </c>
      <c r="E32" s="51">
        <f t="shared" si="1"/>
        <v>715</v>
      </c>
      <c r="F32" s="51">
        <v>715</v>
      </c>
      <c r="G32" s="51">
        <v>0</v>
      </c>
      <c r="H32" s="51">
        <f t="shared" si="2"/>
        <v>715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9998</v>
      </c>
      <c r="D34" s="73">
        <v>0</v>
      </c>
      <c r="E34" s="51">
        <f t="shared" si="1"/>
        <v>9998</v>
      </c>
      <c r="F34" s="73">
        <v>9998</v>
      </c>
      <c r="G34" s="73">
        <v>0</v>
      </c>
      <c r="H34" s="51">
        <f t="shared" si="2"/>
        <v>9998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2049004</v>
      </c>
      <c r="D35" s="54">
        <f t="shared" si="3"/>
        <v>74280</v>
      </c>
      <c r="E35" s="54">
        <f t="shared" si="3"/>
        <v>2123284</v>
      </c>
      <c r="F35" s="54">
        <f t="shared" si="3"/>
        <v>2009781</v>
      </c>
      <c r="G35" s="54">
        <f t="shared" si="3"/>
        <v>29381</v>
      </c>
      <c r="H35" s="54">
        <f t="shared" si="3"/>
        <v>2039162</v>
      </c>
      <c r="I35" s="61">
        <f t="shared" si="0"/>
        <v>98.09</v>
      </c>
      <c r="J35" s="61">
        <f t="shared" si="0"/>
        <v>39.549999999999997</v>
      </c>
      <c r="K35" s="61">
        <f t="shared" si="0"/>
        <v>96.04</v>
      </c>
      <c r="L35" s="81">
        <v>96.55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9" orientation="portrait" useFirstPageNumber="1" r:id="rId1"/>
  <headerFooter scaleWithDoc="0" alignWithMargins="0">
    <oddFooter>&amp;C- &amp;P -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M35"/>
  <sheetViews>
    <sheetView view="pageBreakPreview" zoomScaleNormal="85" zoomScaleSheetLayoutView="100" workbookViewId="0">
      <selection activeCell="L14" sqref="L1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43136</v>
      </c>
      <c r="D10" s="50">
        <v>0</v>
      </c>
      <c r="E10" s="50">
        <f>C10+D10</f>
        <v>43136</v>
      </c>
      <c r="F10" s="50">
        <v>43136</v>
      </c>
      <c r="G10" s="50">
        <v>0</v>
      </c>
      <c r="H10" s="50">
        <f>F10+G10</f>
        <v>43136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2198</v>
      </c>
      <c r="D11" s="51">
        <v>0</v>
      </c>
      <c r="E11" s="51">
        <f>C11+D11</f>
        <v>2198</v>
      </c>
      <c r="F11" s="51">
        <v>2198</v>
      </c>
      <c r="G11" s="51">
        <v>0</v>
      </c>
      <c r="H11" s="51">
        <f>F11+G11</f>
        <v>2198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40862</v>
      </c>
      <c r="D12" s="51">
        <v>0</v>
      </c>
      <c r="E12" s="51">
        <f t="shared" ref="E12:E34" si="1">C12+D12</f>
        <v>40862</v>
      </c>
      <c r="F12" s="51">
        <v>40862</v>
      </c>
      <c r="G12" s="51">
        <v>0</v>
      </c>
      <c r="H12" s="51">
        <f t="shared" ref="H12:H34" si="2">F12+G12</f>
        <v>40862</v>
      </c>
      <c r="I12" s="59">
        <f t="shared" si="0"/>
        <v>100</v>
      </c>
      <c r="J12" s="59" t="str">
        <f t="shared" si="0"/>
        <v>-</v>
      </c>
      <c r="K12" s="59">
        <f t="shared" si="0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3530</v>
      </c>
      <c r="D13" s="51">
        <v>0</v>
      </c>
      <c r="E13" s="51">
        <f t="shared" si="1"/>
        <v>3530</v>
      </c>
      <c r="F13" s="51">
        <v>3522</v>
      </c>
      <c r="G13" s="51">
        <v>0</v>
      </c>
      <c r="H13" s="51">
        <f t="shared" si="2"/>
        <v>3522</v>
      </c>
      <c r="I13" s="59">
        <f t="shared" si="0"/>
        <v>99.77</v>
      </c>
      <c r="J13" s="59" t="str">
        <f t="shared" si="0"/>
        <v>-</v>
      </c>
      <c r="K13" s="59">
        <f t="shared" si="0"/>
        <v>99.77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22925</v>
      </c>
      <c r="D14" s="73">
        <v>0</v>
      </c>
      <c r="E14" s="87">
        <f t="shared" si="1"/>
        <v>22925</v>
      </c>
      <c r="F14" s="73">
        <v>22925</v>
      </c>
      <c r="G14" s="73">
        <v>0</v>
      </c>
      <c r="H14" s="87">
        <f t="shared" si="2"/>
        <v>22925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26910</v>
      </c>
      <c r="D15" s="51">
        <v>0</v>
      </c>
      <c r="E15" s="51">
        <f t="shared" si="1"/>
        <v>26910</v>
      </c>
      <c r="F15" s="51">
        <v>26910</v>
      </c>
      <c r="G15" s="51">
        <v>0</v>
      </c>
      <c r="H15" s="51">
        <f t="shared" si="2"/>
        <v>26910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46279</v>
      </c>
      <c r="D16" s="51">
        <v>0</v>
      </c>
      <c r="E16" s="51">
        <f t="shared" si="1"/>
        <v>46279</v>
      </c>
      <c r="F16" s="51">
        <v>26997</v>
      </c>
      <c r="G16" s="51">
        <v>0</v>
      </c>
      <c r="H16" s="51">
        <f t="shared" si="2"/>
        <v>26997</v>
      </c>
      <c r="I16" s="59">
        <f t="shared" si="0"/>
        <v>58.34</v>
      </c>
      <c r="J16" s="59" t="str">
        <f t="shared" si="0"/>
        <v>-</v>
      </c>
      <c r="K16" s="59">
        <f t="shared" si="0"/>
        <v>58.34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4975</v>
      </c>
      <c r="D17" s="51">
        <v>0</v>
      </c>
      <c r="E17" s="51">
        <f t="shared" si="1"/>
        <v>4975</v>
      </c>
      <c r="F17" s="51">
        <v>4975</v>
      </c>
      <c r="G17" s="51">
        <v>0</v>
      </c>
      <c r="H17" s="51">
        <f t="shared" si="2"/>
        <v>4975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0</v>
      </c>
      <c r="D18" s="51">
        <v>0</v>
      </c>
      <c r="E18" s="51">
        <f t="shared" si="1"/>
        <v>0</v>
      </c>
      <c r="F18" s="51">
        <v>0</v>
      </c>
      <c r="G18" s="51">
        <v>0</v>
      </c>
      <c r="H18" s="51">
        <f t="shared" si="2"/>
        <v>0</v>
      </c>
      <c r="I18" s="59" t="str">
        <f t="shared" si="0"/>
        <v>-</v>
      </c>
      <c r="J18" s="59" t="str">
        <f t="shared" si="0"/>
        <v>-</v>
      </c>
      <c r="K18" s="59" t="str">
        <f t="shared" si="0"/>
        <v>-</v>
      </c>
      <c r="L18" s="79" t="s">
        <v>131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3339</v>
      </c>
      <c r="D19" s="73">
        <v>7608</v>
      </c>
      <c r="E19" s="87">
        <f t="shared" si="1"/>
        <v>10947</v>
      </c>
      <c r="F19" s="73">
        <v>3339</v>
      </c>
      <c r="G19" s="73">
        <v>0</v>
      </c>
      <c r="H19" s="87">
        <f t="shared" si="2"/>
        <v>3339</v>
      </c>
      <c r="I19" s="74">
        <f t="shared" si="0"/>
        <v>100</v>
      </c>
      <c r="J19" s="74">
        <f t="shared" si="0"/>
        <v>0</v>
      </c>
      <c r="K19" s="74">
        <f t="shared" si="0"/>
        <v>30.5</v>
      </c>
      <c r="L19" s="80">
        <v>28.31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2637</v>
      </c>
      <c r="D20" s="51">
        <v>0</v>
      </c>
      <c r="E20" s="51">
        <f t="shared" si="1"/>
        <v>2637</v>
      </c>
      <c r="F20" s="51">
        <v>2637</v>
      </c>
      <c r="G20" s="51">
        <v>0</v>
      </c>
      <c r="H20" s="51">
        <f t="shared" si="2"/>
        <v>2637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5303</v>
      </c>
      <c r="D21" s="51">
        <v>0</v>
      </c>
      <c r="E21" s="51">
        <f t="shared" si="1"/>
        <v>5303</v>
      </c>
      <c r="F21" s="51">
        <v>5303</v>
      </c>
      <c r="G21" s="51">
        <v>0</v>
      </c>
      <c r="H21" s="51">
        <f t="shared" si="2"/>
        <v>5303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104408</v>
      </c>
      <c r="D22" s="51">
        <v>0</v>
      </c>
      <c r="E22" s="51">
        <f t="shared" si="1"/>
        <v>104408</v>
      </c>
      <c r="F22" s="51">
        <v>104408</v>
      </c>
      <c r="G22" s="51">
        <v>0</v>
      </c>
      <c r="H22" s="51">
        <f t="shared" si="2"/>
        <v>104408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6712</v>
      </c>
      <c r="D23" s="51">
        <v>0</v>
      </c>
      <c r="E23" s="51">
        <f t="shared" si="1"/>
        <v>6712</v>
      </c>
      <c r="F23" s="51">
        <v>6712</v>
      </c>
      <c r="G23" s="51">
        <v>0</v>
      </c>
      <c r="H23" s="51">
        <f t="shared" si="2"/>
        <v>6712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7846</v>
      </c>
      <c r="D25" s="51">
        <v>0</v>
      </c>
      <c r="E25" s="51">
        <f t="shared" si="1"/>
        <v>7846</v>
      </c>
      <c r="F25" s="51">
        <v>7846</v>
      </c>
      <c r="G25" s="51">
        <v>0</v>
      </c>
      <c r="H25" s="51">
        <f t="shared" si="2"/>
        <v>7846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36797</v>
      </c>
      <c r="D26" s="51">
        <v>0</v>
      </c>
      <c r="E26" s="51">
        <f t="shared" si="1"/>
        <v>36797</v>
      </c>
      <c r="F26" s="51">
        <v>36797</v>
      </c>
      <c r="G26" s="51">
        <v>0</v>
      </c>
      <c r="H26" s="51">
        <f t="shared" si="2"/>
        <v>36797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14141</v>
      </c>
      <c r="D27" s="51">
        <v>0</v>
      </c>
      <c r="E27" s="51">
        <f t="shared" si="1"/>
        <v>14141</v>
      </c>
      <c r="F27" s="51">
        <v>14141</v>
      </c>
      <c r="G27" s="51">
        <v>0</v>
      </c>
      <c r="H27" s="51">
        <f t="shared" si="2"/>
        <v>14141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1966</v>
      </c>
      <c r="D28" s="51">
        <v>0</v>
      </c>
      <c r="E28" s="51">
        <f t="shared" si="1"/>
        <v>1966</v>
      </c>
      <c r="F28" s="51">
        <v>1966</v>
      </c>
      <c r="G28" s="51">
        <v>0</v>
      </c>
      <c r="H28" s="51">
        <f t="shared" si="2"/>
        <v>1966</v>
      </c>
      <c r="I28" s="59">
        <f t="shared" si="0"/>
        <v>100</v>
      </c>
      <c r="J28" s="59" t="str">
        <f t="shared" si="0"/>
        <v>-</v>
      </c>
      <c r="K28" s="59">
        <f t="shared" si="0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29869</v>
      </c>
      <c r="D31" s="51">
        <v>0</v>
      </c>
      <c r="E31" s="51">
        <f t="shared" si="1"/>
        <v>29869</v>
      </c>
      <c r="F31" s="51">
        <v>29869</v>
      </c>
      <c r="G31" s="51">
        <v>0</v>
      </c>
      <c r="H31" s="51">
        <f t="shared" si="2"/>
        <v>29869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715</v>
      </c>
      <c r="D32" s="51">
        <v>0</v>
      </c>
      <c r="E32" s="51">
        <f t="shared" si="1"/>
        <v>715</v>
      </c>
      <c r="F32" s="51">
        <v>715</v>
      </c>
      <c r="G32" s="51">
        <v>0</v>
      </c>
      <c r="H32" s="51">
        <f t="shared" si="2"/>
        <v>715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9998</v>
      </c>
      <c r="D34" s="73">
        <v>0</v>
      </c>
      <c r="E34" s="51">
        <f t="shared" si="1"/>
        <v>9998</v>
      </c>
      <c r="F34" s="73">
        <v>9998</v>
      </c>
      <c r="G34" s="73">
        <v>0</v>
      </c>
      <c r="H34" s="51">
        <f t="shared" si="2"/>
        <v>9998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414546</v>
      </c>
      <c r="D35" s="54">
        <f t="shared" si="3"/>
        <v>7608</v>
      </c>
      <c r="E35" s="54">
        <f t="shared" si="3"/>
        <v>422154</v>
      </c>
      <c r="F35" s="54">
        <f t="shared" si="3"/>
        <v>395256</v>
      </c>
      <c r="G35" s="54">
        <f t="shared" si="3"/>
        <v>0</v>
      </c>
      <c r="H35" s="54">
        <f t="shared" si="3"/>
        <v>395256</v>
      </c>
      <c r="I35" s="61">
        <f t="shared" si="0"/>
        <v>95.35</v>
      </c>
      <c r="J35" s="61">
        <f t="shared" si="0"/>
        <v>0</v>
      </c>
      <c r="K35" s="61">
        <f t="shared" si="0"/>
        <v>93.63</v>
      </c>
      <c r="L35" s="81">
        <v>98.04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1" orientation="portrait" useFirstPageNumber="1" r:id="rId1"/>
  <headerFooter scaleWithDoc="0" alignWithMargins="0">
    <oddFooter>&amp;C- &amp;P -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M35"/>
  <sheetViews>
    <sheetView view="pageBreakPreview" zoomScaleNormal="85" zoomScaleSheetLayoutView="100" workbookViewId="0">
      <selection activeCell="D4" sqref="D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157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1523055</v>
      </c>
      <c r="D10" s="50">
        <v>60927</v>
      </c>
      <c r="E10" s="50">
        <f>C10+D10</f>
        <v>1583982</v>
      </c>
      <c r="F10" s="50">
        <v>1504291</v>
      </c>
      <c r="G10" s="50">
        <v>28688</v>
      </c>
      <c r="H10" s="50">
        <f>F10+G10</f>
        <v>1532979</v>
      </c>
      <c r="I10" s="58">
        <f t="shared" ref="I10:K35" si="0">IF(ISERROR(ROUND(F10/C10*100,2)),"-",ROUND(F10/C10*100,2))</f>
        <v>98.77</v>
      </c>
      <c r="J10" s="58">
        <f t="shared" si="0"/>
        <v>47.09</v>
      </c>
      <c r="K10" s="58">
        <f t="shared" si="0"/>
        <v>96.78</v>
      </c>
      <c r="L10" s="78">
        <v>96.33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0</v>
      </c>
      <c r="D11" s="51">
        <v>0</v>
      </c>
      <c r="E11" s="51">
        <f>C11+D11</f>
        <v>0</v>
      </c>
      <c r="F11" s="51">
        <v>0</v>
      </c>
      <c r="G11" s="51">
        <v>0</v>
      </c>
      <c r="H11" s="51">
        <f>F11+G11</f>
        <v>0</v>
      </c>
      <c r="I11" s="59" t="str">
        <f t="shared" si="0"/>
        <v>-</v>
      </c>
      <c r="J11" s="59" t="str">
        <f t="shared" si="0"/>
        <v>-</v>
      </c>
      <c r="K11" s="59" t="str">
        <f t="shared" si="0"/>
        <v>-</v>
      </c>
      <c r="L11" s="79" t="s">
        <v>131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0</v>
      </c>
      <c r="E12" s="51">
        <f t="shared" ref="E12:E34" si="1">C12+D12</f>
        <v>0</v>
      </c>
      <c r="F12" s="51">
        <v>0</v>
      </c>
      <c r="G12" s="51">
        <v>0</v>
      </c>
      <c r="H12" s="51">
        <f t="shared" ref="H12:H34" si="2">F12+G12</f>
        <v>0</v>
      </c>
      <c r="I12" s="59" t="str">
        <f t="shared" si="0"/>
        <v>-</v>
      </c>
      <c r="J12" s="59" t="str">
        <f t="shared" si="0"/>
        <v>-</v>
      </c>
      <c r="K12" s="59" t="str">
        <f t="shared" si="0"/>
        <v>-</v>
      </c>
      <c r="L12" s="79" t="s">
        <v>131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0</v>
      </c>
      <c r="D13" s="51">
        <v>0</v>
      </c>
      <c r="E13" s="51">
        <f t="shared" si="1"/>
        <v>0</v>
      </c>
      <c r="F13" s="51">
        <v>0</v>
      </c>
      <c r="G13" s="51">
        <v>0</v>
      </c>
      <c r="H13" s="51">
        <f t="shared" si="2"/>
        <v>0</v>
      </c>
      <c r="I13" s="59" t="str">
        <f t="shared" si="0"/>
        <v>-</v>
      </c>
      <c r="J13" s="59" t="str">
        <f t="shared" si="0"/>
        <v>-</v>
      </c>
      <c r="K13" s="59" t="str">
        <f t="shared" si="0"/>
        <v>-</v>
      </c>
      <c r="L13" s="79" t="s">
        <v>131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0</v>
      </c>
      <c r="D14" s="73">
        <v>0</v>
      </c>
      <c r="E14" s="87">
        <f t="shared" si="1"/>
        <v>0</v>
      </c>
      <c r="F14" s="73">
        <v>0</v>
      </c>
      <c r="G14" s="73">
        <v>0</v>
      </c>
      <c r="H14" s="87">
        <f t="shared" si="2"/>
        <v>0</v>
      </c>
      <c r="I14" s="74" t="str">
        <f t="shared" si="0"/>
        <v>-</v>
      </c>
      <c r="J14" s="74" t="str">
        <f t="shared" si="0"/>
        <v>-</v>
      </c>
      <c r="K14" s="74" t="str">
        <f t="shared" si="0"/>
        <v>-</v>
      </c>
      <c r="L14" s="80" t="s">
        <v>131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1"/>
        <v>0</v>
      </c>
      <c r="F15" s="51">
        <v>0</v>
      </c>
      <c r="G15" s="51">
        <v>0</v>
      </c>
      <c r="H15" s="51">
        <f t="shared" si="2"/>
        <v>0</v>
      </c>
      <c r="I15" s="59" t="str">
        <f t="shared" si="0"/>
        <v>-</v>
      </c>
      <c r="J15" s="59" t="str">
        <f t="shared" si="0"/>
        <v>-</v>
      </c>
      <c r="K15" s="59" t="str">
        <f t="shared" si="0"/>
        <v>-</v>
      </c>
      <c r="L15" s="79" t="s">
        <v>131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1"/>
        <v>0</v>
      </c>
      <c r="F16" s="51">
        <v>0</v>
      </c>
      <c r="G16" s="51">
        <v>0</v>
      </c>
      <c r="H16" s="51">
        <f t="shared" si="2"/>
        <v>0</v>
      </c>
      <c r="I16" s="59" t="str">
        <f t="shared" si="0"/>
        <v>-</v>
      </c>
      <c r="J16" s="59" t="str">
        <f t="shared" si="0"/>
        <v>-</v>
      </c>
      <c r="K16" s="59" t="str">
        <f t="shared" si="0"/>
        <v>-</v>
      </c>
      <c r="L16" s="79" t="s">
        <v>131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0</v>
      </c>
      <c r="D17" s="51">
        <v>0</v>
      </c>
      <c r="E17" s="51">
        <f t="shared" si="1"/>
        <v>0</v>
      </c>
      <c r="F17" s="51">
        <v>0</v>
      </c>
      <c r="G17" s="51">
        <v>0</v>
      </c>
      <c r="H17" s="51">
        <f t="shared" si="2"/>
        <v>0</v>
      </c>
      <c r="I17" s="59" t="str">
        <f t="shared" si="0"/>
        <v>-</v>
      </c>
      <c r="J17" s="59" t="str">
        <f t="shared" si="0"/>
        <v>-</v>
      </c>
      <c r="K17" s="59" t="str">
        <f t="shared" si="0"/>
        <v>-</v>
      </c>
      <c r="L17" s="79" t="s">
        <v>131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0</v>
      </c>
      <c r="D18" s="51">
        <v>0</v>
      </c>
      <c r="E18" s="51">
        <f t="shared" si="1"/>
        <v>0</v>
      </c>
      <c r="F18" s="51">
        <v>0</v>
      </c>
      <c r="G18" s="51">
        <v>0</v>
      </c>
      <c r="H18" s="51">
        <f t="shared" si="2"/>
        <v>0</v>
      </c>
      <c r="I18" s="59" t="str">
        <f t="shared" si="0"/>
        <v>-</v>
      </c>
      <c r="J18" s="59" t="str">
        <f t="shared" si="0"/>
        <v>-</v>
      </c>
      <c r="K18" s="59" t="str">
        <f t="shared" si="0"/>
        <v>-</v>
      </c>
      <c r="L18" s="79" t="s">
        <v>131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87">
        <f t="shared" si="1"/>
        <v>0</v>
      </c>
      <c r="F19" s="73">
        <v>0</v>
      </c>
      <c r="G19" s="73">
        <v>0</v>
      </c>
      <c r="H19" s="87">
        <f t="shared" si="2"/>
        <v>0</v>
      </c>
      <c r="I19" s="74" t="str">
        <f t="shared" si="0"/>
        <v>-</v>
      </c>
      <c r="J19" s="74" t="str">
        <f t="shared" si="0"/>
        <v>-</v>
      </c>
      <c r="K19" s="74" t="str">
        <f t="shared" si="0"/>
        <v>-</v>
      </c>
      <c r="L19" s="80" t="s">
        <v>131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1"/>
        <v>0</v>
      </c>
      <c r="F20" s="51">
        <v>0</v>
      </c>
      <c r="G20" s="51">
        <v>0</v>
      </c>
      <c r="H20" s="51">
        <f t="shared" si="2"/>
        <v>0</v>
      </c>
      <c r="I20" s="59" t="str">
        <f t="shared" si="0"/>
        <v>-</v>
      </c>
      <c r="J20" s="59" t="str">
        <f t="shared" si="0"/>
        <v>-</v>
      </c>
      <c r="K20" s="59" t="str">
        <f t="shared" si="0"/>
        <v>-</v>
      </c>
      <c r="L20" s="79" t="s">
        <v>131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1"/>
        <v>0</v>
      </c>
      <c r="F21" s="51">
        <v>0</v>
      </c>
      <c r="G21" s="51">
        <v>0</v>
      </c>
      <c r="H21" s="51">
        <f t="shared" si="2"/>
        <v>0</v>
      </c>
      <c r="I21" s="59" t="str">
        <f t="shared" si="0"/>
        <v>-</v>
      </c>
      <c r="J21" s="59" t="str">
        <f t="shared" si="0"/>
        <v>-</v>
      </c>
      <c r="K21" s="59" t="str">
        <f t="shared" si="0"/>
        <v>-</v>
      </c>
      <c r="L21" s="79" t="s">
        <v>131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1"/>
        <v>0</v>
      </c>
      <c r="F22" s="51">
        <v>0</v>
      </c>
      <c r="G22" s="51">
        <v>0</v>
      </c>
      <c r="H22" s="51">
        <f t="shared" si="2"/>
        <v>0</v>
      </c>
      <c r="I22" s="59" t="str">
        <f t="shared" si="0"/>
        <v>-</v>
      </c>
      <c r="J22" s="59" t="str">
        <f t="shared" si="0"/>
        <v>-</v>
      </c>
      <c r="K22" s="59" t="str">
        <f t="shared" si="0"/>
        <v>-</v>
      </c>
      <c r="L22" s="79" t="s">
        <v>131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1"/>
        <v>0</v>
      </c>
      <c r="F23" s="51">
        <v>0</v>
      </c>
      <c r="G23" s="51">
        <v>0</v>
      </c>
      <c r="H23" s="51">
        <f t="shared" si="2"/>
        <v>0</v>
      </c>
      <c r="I23" s="59" t="str">
        <f t="shared" si="0"/>
        <v>-</v>
      </c>
      <c r="J23" s="59" t="str">
        <f t="shared" si="0"/>
        <v>-</v>
      </c>
      <c r="K23" s="59" t="str">
        <f t="shared" si="0"/>
        <v>-</v>
      </c>
      <c r="L23" s="79" t="s">
        <v>131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0</v>
      </c>
      <c r="D25" s="51">
        <v>0</v>
      </c>
      <c r="E25" s="51">
        <f t="shared" si="1"/>
        <v>0</v>
      </c>
      <c r="F25" s="51">
        <v>0</v>
      </c>
      <c r="G25" s="51">
        <v>0</v>
      </c>
      <c r="H25" s="51">
        <f t="shared" si="2"/>
        <v>0</v>
      </c>
      <c r="I25" s="59" t="str">
        <f t="shared" si="0"/>
        <v>-</v>
      </c>
      <c r="J25" s="59" t="str">
        <f t="shared" si="0"/>
        <v>-</v>
      </c>
      <c r="K25" s="59" t="str">
        <f t="shared" si="0"/>
        <v>-</v>
      </c>
      <c r="L25" s="79" t="s">
        <v>131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1"/>
        <v>0</v>
      </c>
      <c r="F26" s="51">
        <v>0</v>
      </c>
      <c r="G26" s="51">
        <v>0</v>
      </c>
      <c r="H26" s="51">
        <f t="shared" si="2"/>
        <v>0</v>
      </c>
      <c r="I26" s="59" t="str">
        <f t="shared" si="0"/>
        <v>-</v>
      </c>
      <c r="J26" s="59" t="str">
        <f t="shared" si="0"/>
        <v>-</v>
      </c>
      <c r="K26" s="59" t="str">
        <f t="shared" si="0"/>
        <v>-</v>
      </c>
      <c r="L26" s="79" t="s">
        <v>131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0</v>
      </c>
      <c r="D27" s="51">
        <v>0</v>
      </c>
      <c r="E27" s="51">
        <f t="shared" si="1"/>
        <v>0</v>
      </c>
      <c r="F27" s="51">
        <v>0</v>
      </c>
      <c r="G27" s="51">
        <v>0</v>
      </c>
      <c r="H27" s="51">
        <f t="shared" si="2"/>
        <v>0</v>
      </c>
      <c r="I27" s="59" t="str">
        <f t="shared" si="0"/>
        <v>-</v>
      </c>
      <c r="J27" s="59" t="str">
        <f t="shared" si="0"/>
        <v>-</v>
      </c>
      <c r="K27" s="59" t="str">
        <f t="shared" si="0"/>
        <v>-</v>
      </c>
      <c r="L27" s="79" t="s">
        <v>131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0</v>
      </c>
      <c r="D28" s="51">
        <v>0</v>
      </c>
      <c r="E28" s="51">
        <f t="shared" si="1"/>
        <v>0</v>
      </c>
      <c r="F28" s="51">
        <v>0</v>
      </c>
      <c r="G28" s="51">
        <v>0</v>
      </c>
      <c r="H28" s="51">
        <f t="shared" si="2"/>
        <v>0</v>
      </c>
      <c r="I28" s="59" t="str">
        <f t="shared" si="0"/>
        <v>-</v>
      </c>
      <c r="J28" s="59" t="str">
        <f t="shared" si="0"/>
        <v>-</v>
      </c>
      <c r="K28" s="59" t="str">
        <f t="shared" si="0"/>
        <v>-</v>
      </c>
      <c r="L28" s="79" t="s">
        <v>131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1"/>
        <v>0</v>
      </c>
      <c r="F31" s="51">
        <v>0</v>
      </c>
      <c r="G31" s="51">
        <v>0</v>
      </c>
      <c r="H31" s="51">
        <f t="shared" si="2"/>
        <v>0</v>
      </c>
      <c r="I31" s="59" t="str">
        <f t="shared" si="0"/>
        <v>-</v>
      </c>
      <c r="J31" s="59" t="str">
        <f t="shared" si="0"/>
        <v>-</v>
      </c>
      <c r="K31" s="59" t="str">
        <f t="shared" si="0"/>
        <v>-</v>
      </c>
      <c r="L31" s="79" t="s">
        <v>131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0</v>
      </c>
      <c r="D32" s="51">
        <v>0</v>
      </c>
      <c r="E32" s="51">
        <f t="shared" si="1"/>
        <v>0</v>
      </c>
      <c r="F32" s="51">
        <v>0</v>
      </c>
      <c r="G32" s="51">
        <v>0</v>
      </c>
      <c r="H32" s="51">
        <f t="shared" si="2"/>
        <v>0</v>
      </c>
      <c r="I32" s="59" t="str">
        <f t="shared" si="0"/>
        <v>-</v>
      </c>
      <c r="J32" s="59" t="str">
        <f t="shared" si="0"/>
        <v>-</v>
      </c>
      <c r="K32" s="59" t="str">
        <f t="shared" si="0"/>
        <v>-</v>
      </c>
      <c r="L32" s="79" t="s">
        <v>131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0</v>
      </c>
      <c r="D34" s="73">
        <v>0</v>
      </c>
      <c r="E34" s="51">
        <f t="shared" si="1"/>
        <v>0</v>
      </c>
      <c r="F34" s="73">
        <v>0</v>
      </c>
      <c r="G34" s="73">
        <v>0</v>
      </c>
      <c r="H34" s="51">
        <f t="shared" si="2"/>
        <v>0</v>
      </c>
      <c r="I34" s="74" t="str">
        <f t="shared" si="0"/>
        <v>-</v>
      </c>
      <c r="J34" s="74" t="str">
        <f t="shared" si="0"/>
        <v>-</v>
      </c>
      <c r="K34" s="74" t="str">
        <f t="shared" si="0"/>
        <v>-</v>
      </c>
      <c r="L34" s="80" t="s">
        <v>131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1523055</v>
      </c>
      <c r="D35" s="54">
        <f t="shared" si="3"/>
        <v>60927</v>
      </c>
      <c r="E35" s="54">
        <f t="shared" si="3"/>
        <v>1583982</v>
      </c>
      <c r="F35" s="54">
        <f t="shared" si="3"/>
        <v>1504291</v>
      </c>
      <c r="G35" s="54">
        <f t="shared" si="3"/>
        <v>28688</v>
      </c>
      <c r="H35" s="54">
        <f t="shared" si="3"/>
        <v>1532979</v>
      </c>
      <c r="I35" s="61">
        <f t="shared" si="0"/>
        <v>98.77</v>
      </c>
      <c r="J35" s="61">
        <f t="shared" si="0"/>
        <v>47.09</v>
      </c>
      <c r="K35" s="61">
        <f t="shared" si="0"/>
        <v>96.78</v>
      </c>
      <c r="L35" s="81">
        <v>96.33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3" orientation="portrait" useFirstPageNumber="1" r:id="rId1"/>
  <headerFooter scaleWithDoc="0" alignWithMargins="0">
    <oddFooter>&amp;C- &amp;P -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M35"/>
  <sheetViews>
    <sheetView view="pageBreakPreview" zoomScaleNormal="85" zoomScaleSheetLayoutView="100" workbookViewId="0">
      <selection activeCell="I24" sqref="I2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158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F10+G10</f>
        <v>0</v>
      </c>
      <c r="I10" s="58" t="str">
        <f t="shared" ref="I10:K35" si="0">IF(ISERROR(ROUND(F10/C10*100,2)),"-",ROUND(F10/C10*100,2))</f>
        <v>-</v>
      </c>
      <c r="J10" s="58" t="str">
        <f t="shared" si="0"/>
        <v>-</v>
      </c>
      <c r="K10" s="58" t="str">
        <f t="shared" si="0"/>
        <v>-</v>
      </c>
      <c r="L10" s="78" t="s">
        <v>131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0</v>
      </c>
      <c r="D11" s="51">
        <v>0</v>
      </c>
      <c r="E11" s="51">
        <f>C11+D11</f>
        <v>0</v>
      </c>
      <c r="F11" s="51">
        <v>0</v>
      </c>
      <c r="G11" s="51">
        <v>0</v>
      </c>
      <c r="H11" s="51">
        <f>F11+G11</f>
        <v>0</v>
      </c>
      <c r="I11" s="59" t="str">
        <f t="shared" si="0"/>
        <v>-</v>
      </c>
      <c r="J11" s="59" t="str">
        <f t="shared" si="0"/>
        <v>-</v>
      </c>
      <c r="K11" s="59" t="str">
        <f t="shared" si="0"/>
        <v>-</v>
      </c>
      <c r="L11" s="79" t="s">
        <v>131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0</v>
      </c>
      <c r="D12" s="51">
        <v>3</v>
      </c>
      <c r="E12" s="51">
        <f t="shared" ref="E12:E34" si="1">C12+D12</f>
        <v>3</v>
      </c>
      <c r="F12" s="51">
        <v>0</v>
      </c>
      <c r="G12" s="51">
        <v>0</v>
      </c>
      <c r="H12" s="51">
        <f t="shared" ref="H12:H34" si="2">F12+G12</f>
        <v>0</v>
      </c>
      <c r="I12" s="59" t="str">
        <f t="shared" si="0"/>
        <v>-</v>
      </c>
      <c r="J12" s="59">
        <f t="shared" si="0"/>
        <v>0</v>
      </c>
      <c r="K12" s="59">
        <f t="shared" si="0"/>
        <v>0</v>
      </c>
      <c r="L12" s="79">
        <v>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0</v>
      </c>
      <c r="D13" s="51">
        <v>2185</v>
      </c>
      <c r="E13" s="51">
        <f t="shared" si="1"/>
        <v>2185</v>
      </c>
      <c r="F13" s="51">
        <v>0</v>
      </c>
      <c r="G13" s="51">
        <v>319</v>
      </c>
      <c r="H13" s="51">
        <f t="shared" si="2"/>
        <v>319</v>
      </c>
      <c r="I13" s="59" t="str">
        <f t="shared" si="0"/>
        <v>-</v>
      </c>
      <c r="J13" s="59">
        <f t="shared" si="0"/>
        <v>14.6</v>
      </c>
      <c r="K13" s="59">
        <f t="shared" si="0"/>
        <v>14.6</v>
      </c>
      <c r="L13" s="79">
        <v>9.5299999999999994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0</v>
      </c>
      <c r="D14" s="73">
        <v>0</v>
      </c>
      <c r="E14" s="87">
        <f t="shared" si="1"/>
        <v>0</v>
      </c>
      <c r="F14" s="73">
        <v>0</v>
      </c>
      <c r="G14" s="73">
        <v>0</v>
      </c>
      <c r="H14" s="87">
        <f t="shared" si="2"/>
        <v>0</v>
      </c>
      <c r="I14" s="74" t="str">
        <f t="shared" si="0"/>
        <v>-</v>
      </c>
      <c r="J14" s="74" t="str">
        <f t="shared" si="0"/>
        <v>-</v>
      </c>
      <c r="K14" s="74" t="str">
        <f t="shared" si="0"/>
        <v>-</v>
      </c>
      <c r="L14" s="80" t="s">
        <v>131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0</v>
      </c>
      <c r="D15" s="51">
        <v>0</v>
      </c>
      <c r="E15" s="51">
        <f t="shared" si="1"/>
        <v>0</v>
      </c>
      <c r="F15" s="51">
        <v>0</v>
      </c>
      <c r="G15" s="51">
        <v>0</v>
      </c>
      <c r="H15" s="51">
        <f t="shared" si="2"/>
        <v>0</v>
      </c>
      <c r="I15" s="59" t="str">
        <f t="shared" si="0"/>
        <v>-</v>
      </c>
      <c r="J15" s="59" t="str">
        <f t="shared" si="0"/>
        <v>-</v>
      </c>
      <c r="K15" s="59" t="str">
        <f t="shared" si="0"/>
        <v>-</v>
      </c>
      <c r="L15" s="79" t="s">
        <v>131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0</v>
      </c>
      <c r="D16" s="51">
        <v>0</v>
      </c>
      <c r="E16" s="51">
        <f t="shared" si="1"/>
        <v>0</v>
      </c>
      <c r="F16" s="51">
        <v>0</v>
      </c>
      <c r="G16" s="51">
        <v>0</v>
      </c>
      <c r="H16" s="51">
        <f t="shared" si="2"/>
        <v>0</v>
      </c>
      <c r="I16" s="59" t="str">
        <f t="shared" si="0"/>
        <v>-</v>
      </c>
      <c r="J16" s="59" t="str">
        <f t="shared" si="0"/>
        <v>-</v>
      </c>
      <c r="K16" s="59" t="str">
        <f t="shared" si="0"/>
        <v>-</v>
      </c>
      <c r="L16" s="79" t="s">
        <v>131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111403</v>
      </c>
      <c r="D17" s="51">
        <v>3493</v>
      </c>
      <c r="E17" s="51">
        <f t="shared" si="1"/>
        <v>114896</v>
      </c>
      <c r="F17" s="51">
        <v>110234</v>
      </c>
      <c r="G17" s="51">
        <v>374</v>
      </c>
      <c r="H17" s="51">
        <f t="shared" si="2"/>
        <v>110608</v>
      </c>
      <c r="I17" s="59">
        <f t="shared" si="0"/>
        <v>98.95</v>
      </c>
      <c r="J17" s="59">
        <f t="shared" si="0"/>
        <v>10.71</v>
      </c>
      <c r="K17" s="59">
        <f t="shared" si="0"/>
        <v>96.27</v>
      </c>
      <c r="L17" s="79">
        <v>96.46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0</v>
      </c>
      <c r="D18" s="51">
        <v>0</v>
      </c>
      <c r="E18" s="51">
        <f t="shared" si="1"/>
        <v>0</v>
      </c>
      <c r="F18" s="51">
        <v>0</v>
      </c>
      <c r="G18" s="51">
        <v>0</v>
      </c>
      <c r="H18" s="51">
        <f t="shared" si="2"/>
        <v>0</v>
      </c>
      <c r="I18" s="59" t="str">
        <f t="shared" si="0"/>
        <v>-</v>
      </c>
      <c r="J18" s="59" t="str">
        <f t="shared" si="0"/>
        <v>-</v>
      </c>
      <c r="K18" s="59" t="str">
        <f t="shared" si="0"/>
        <v>-</v>
      </c>
      <c r="L18" s="79" t="s">
        <v>131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0</v>
      </c>
      <c r="D19" s="73">
        <v>0</v>
      </c>
      <c r="E19" s="87">
        <f t="shared" si="1"/>
        <v>0</v>
      </c>
      <c r="F19" s="73">
        <v>0</v>
      </c>
      <c r="G19" s="73">
        <v>0</v>
      </c>
      <c r="H19" s="87">
        <f t="shared" si="2"/>
        <v>0</v>
      </c>
      <c r="I19" s="74" t="str">
        <f t="shared" si="0"/>
        <v>-</v>
      </c>
      <c r="J19" s="74" t="str">
        <f t="shared" si="0"/>
        <v>-</v>
      </c>
      <c r="K19" s="74" t="str">
        <f t="shared" si="0"/>
        <v>-</v>
      </c>
      <c r="L19" s="80" t="s">
        <v>131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0</v>
      </c>
      <c r="D20" s="51">
        <v>0</v>
      </c>
      <c r="E20" s="51">
        <f t="shared" si="1"/>
        <v>0</v>
      </c>
      <c r="F20" s="51">
        <v>0</v>
      </c>
      <c r="G20" s="51">
        <v>0</v>
      </c>
      <c r="H20" s="51">
        <f t="shared" si="2"/>
        <v>0</v>
      </c>
      <c r="I20" s="59" t="str">
        <f t="shared" si="0"/>
        <v>-</v>
      </c>
      <c r="J20" s="59" t="str">
        <f t="shared" si="0"/>
        <v>-</v>
      </c>
      <c r="K20" s="59" t="str">
        <f t="shared" si="0"/>
        <v>-</v>
      </c>
      <c r="L20" s="79" t="s">
        <v>131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0</v>
      </c>
      <c r="D21" s="51">
        <v>0</v>
      </c>
      <c r="E21" s="51">
        <f t="shared" si="1"/>
        <v>0</v>
      </c>
      <c r="F21" s="51">
        <v>0</v>
      </c>
      <c r="G21" s="51">
        <v>0</v>
      </c>
      <c r="H21" s="51">
        <f t="shared" si="2"/>
        <v>0</v>
      </c>
      <c r="I21" s="59" t="str">
        <f t="shared" si="0"/>
        <v>-</v>
      </c>
      <c r="J21" s="59" t="str">
        <f t="shared" si="0"/>
        <v>-</v>
      </c>
      <c r="K21" s="59" t="str">
        <f t="shared" si="0"/>
        <v>-</v>
      </c>
      <c r="L21" s="79" t="s">
        <v>131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0</v>
      </c>
      <c r="D22" s="51">
        <v>0</v>
      </c>
      <c r="E22" s="51">
        <f t="shared" si="1"/>
        <v>0</v>
      </c>
      <c r="F22" s="51">
        <v>0</v>
      </c>
      <c r="G22" s="51">
        <v>0</v>
      </c>
      <c r="H22" s="51">
        <f t="shared" si="2"/>
        <v>0</v>
      </c>
      <c r="I22" s="59" t="str">
        <f t="shared" si="0"/>
        <v>-</v>
      </c>
      <c r="J22" s="59" t="str">
        <f t="shared" si="0"/>
        <v>-</v>
      </c>
      <c r="K22" s="59" t="str">
        <f t="shared" si="0"/>
        <v>-</v>
      </c>
      <c r="L22" s="79" t="s">
        <v>131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0</v>
      </c>
      <c r="D23" s="51">
        <v>0</v>
      </c>
      <c r="E23" s="51">
        <f t="shared" si="1"/>
        <v>0</v>
      </c>
      <c r="F23" s="51">
        <v>0</v>
      </c>
      <c r="G23" s="51">
        <v>0</v>
      </c>
      <c r="H23" s="51">
        <f t="shared" si="2"/>
        <v>0</v>
      </c>
      <c r="I23" s="59" t="str">
        <f t="shared" si="0"/>
        <v>-</v>
      </c>
      <c r="J23" s="59" t="str">
        <f t="shared" si="0"/>
        <v>-</v>
      </c>
      <c r="K23" s="59" t="str">
        <f t="shared" si="0"/>
        <v>-</v>
      </c>
      <c r="L23" s="79" t="s">
        <v>131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0</v>
      </c>
      <c r="D24" s="73">
        <v>0</v>
      </c>
      <c r="E24" s="87">
        <f t="shared" si="1"/>
        <v>0</v>
      </c>
      <c r="F24" s="73">
        <v>0</v>
      </c>
      <c r="G24" s="73">
        <v>0</v>
      </c>
      <c r="H24" s="87">
        <f t="shared" si="2"/>
        <v>0</v>
      </c>
      <c r="I24" s="74" t="str">
        <f t="shared" si="0"/>
        <v>-</v>
      </c>
      <c r="J24" s="74" t="str">
        <f t="shared" si="0"/>
        <v>-</v>
      </c>
      <c r="K24" s="74" t="str">
        <f t="shared" si="0"/>
        <v>-</v>
      </c>
      <c r="L24" s="80" t="s">
        <v>131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0</v>
      </c>
      <c r="D25" s="51">
        <v>0</v>
      </c>
      <c r="E25" s="51">
        <f t="shared" si="1"/>
        <v>0</v>
      </c>
      <c r="F25" s="51">
        <v>0</v>
      </c>
      <c r="G25" s="51">
        <v>0</v>
      </c>
      <c r="H25" s="51">
        <f t="shared" si="2"/>
        <v>0</v>
      </c>
      <c r="I25" s="59" t="str">
        <f t="shared" si="0"/>
        <v>-</v>
      </c>
      <c r="J25" s="59" t="str">
        <f t="shared" si="0"/>
        <v>-</v>
      </c>
      <c r="K25" s="59" t="str">
        <f t="shared" si="0"/>
        <v>-</v>
      </c>
      <c r="L25" s="79" t="s">
        <v>131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0</v>
      </c>
      <c r="D26" s="51">
        <v>0</v>
      </c>
      <c r="E26" s="51">
        <f t="shared" si="1"/>
        <v>0</v>
      </c>
      <c r="F26" s="51">
        <v>0</v>
      </c>
      <c r="G26" s="51">
        <v>0</v>
      </c>
      <c r="H26" s="51">
        <f t="shared" si="2"/>
        <v>0</v>
      </c>
      <c r="I26" s="59" t="str">
        <f t="shared" si="0"/>
        <v>-</v>
      </c>
      <c r="J26" s="59" t="str">
        <f t="shared" si="0"/>
        <v>-</v>
      </c>
      <c r="K26" s="59" t="str">
        <f t="shared" si="0"/>
        <v>-</v>
      </c>
      <c r="L26" s="79" t="s">
        <v>131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0</v>
      </c>
      <c r="D27" s="51">
        <v>0</v>
      </c>
      <c r="E27" s="51">
        <f t="shared" si="1"/>
        <v>0</v>
      </c>
      <c r="F27" s="51">
        <v>0</v>
      </c>
      <c r="G27" s="51">
        <v>0</v>
      </c>
      <c r="H27" s="51">
        <f t="shared" si="2"/>
        <v>0</v>
      </c>
      <c r="I27" s="59" t="str">
        <f t="shared" si="0"/>
        <v>-</v>
      </c>
      <c r="J27" s="59" t="str">
        <f t="shared" si="0"/>
        <v>-</v>
      </c>
      <c r="K27" s="59" t="str">
        <f t="shared" si="0"/>
        <v>-</v>
      </c>
      <c r="L27" s="79" t="s">
        <v>131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0</v>
      </c>
      <c r="D28" s="51">
        <v>64</v>
      </c>
      <c r="E28" s="51">
        <f t="shared" si="1"/>
        <v>64</v>
      </c>
      <c r="F28" s="51">
        <v>0</v>
      </c>
      <c r="G28" s="51">
        <v>0</v>
      </c>
      <c r="H28" s="51">
        <f t="shared" si="2"/>
        <v>0</v>
      </c>
      <c r="I28" s="59" t="str">
        <f t="shared" si="0"/>
        <v>-</v>
      </c>
      <c r="J28" s="59">
        <f t="shared" si="0"/>
        <v>0</v>
      </c>
      <c r="K28" s="59">
        <f t="shared" si="0"/>
        <v>0</v>
      </c>
      <c r="L28" s="79">
        <v>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0</v>
      </c>
      <c r="D29" s="73">
        <v>0</v>
      </c>
      <c r="E29" s="87">
        <f t="shared" si="1"/>
        <v>0</v>
      </c>
      <c r="F29" s="73">
        <v>0</v>
      </c>
      <c r="G29" s="73">
        <v>0</v>
      </c>
      <c r="H29" s="87">
        <f t="shared" si="2"/>
        <v>0</v>
      </c>
      <c r="I29" s="74" t="str">
        <f t="shared" si="0"/>
        <v>-</v>
      </c>
      <c r="J29" s="74" t="str">
        <f t="shared" si="0"/>
        <v>-</v>
      </c>
      <c r="K29" s="74" t="str">
        <f t="shared" si="0"/>
        <v>-</v>
      </c>
      <c r="L29" s="80" t="s">
        <v>131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0</v>
      </c>
      <c r="D30" s="51">
        <v>0</v>
      </c>
      <c r="E30" s="51">
        <f t="shared" si="1"/>
        <v>0</v>
      </c>
      <c r="F30" s="51">
        <v>0</v>
      </c>
      <c r="G30" s="51">
        <v>0</v>
      </c>
      <c r="H30" s="51">
        <f t="shared" si="2"/>
        <v>0</v>
      </c>
      <c r="I30" s="59" t="str">
        <f t="shared" si="0"/>
        <v>-</v>
      </c>
      <c r="J30" s="59" t="str">
        <f t="shared" si="0"/>
        <v>-</v>
      </c>
      <c r="K30" s="59" t="str">
        <f t="shared" si="0"/>
        <v>-</v>
      </c>
      <c r="L30" s="79" t="s">
        <v>131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0</v>
      </c>
      <c r="D31" s="51">
        <v>0</v>
      </c>
      <c r="E31" s="51">
        <f t="shared" si="1"/>
        <v>0</v>
      </c>
      <c r="F31" s="51">
        <v>0</v>
      </c>
      <c r="G31" s="51">
        <v>0</v>
      </c>
      <c r="H31" s="51">
        <f t="shared" si="2"/>
        <v>0</v>
      </c>
      <c r="I31" s="59" t="str">
        <f t="shared" si="0"/>
        <v>-</v>
      </c>
      <c r="J31" s="59" t="str">
        <f t="shared" si="0"/>
        <v>-</v>
      </c>
      <c r="K31" s="59" t="str">
        <f t="shared" si="0"/>
        <v>-</v>
      </c>
      <c r="L31" s="79" t="s">
        <v>131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0</v>
      </c>
      <c r="D32" s="51">
        <v>0</v>
      </c>
      <c r="E32" s="51">
        <f t="shared" si="1"/>
        <v>0</v>
      </c>
      <c r="F32" s="51">
        <v>0</v>
      </c>
      <c r="G32" s="51">
        <v>0</v>
      </c>
      <c r="H32" s="51">
        <f t="shared" si="2"/>
        <v>0</v>
      </c>
      <c r="I32" s="59" t="str">
        <f t="shared" si="0"/>
        <v>-</v>
      </c>
      <c r="J32" s="59" t="str">
        <f t="shared" si="0"/>
        <v>-</v>
      </c>
      <c r="K32" s="59" t="str">
        <f t="shared" si="0"/>
        <v>-</v>
      </c>
      <c r="L32" s="79" t="s">
        <v>131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0</v>
      </c>
      <c r="D33" s="51">
        <v>0</v>
      </c>
      <c r="E33" s="51">
        <f t="shared" si="1"/>
        <v>0</v>
      </c>
      <c r="F33" s="51">
        <v>0</v>
      </c>
      <c r="G33" s="51">
        <v>0</v>
      </c>
      <c r="H33" s="51">
        <f t="shared" si="2"/>
        <v>0</v>
      </c>
      <c r="I33" s="59" t="str">
        <f t="shared" si="0"/>
        <v>-</v>
      </c>
      <c r="J33" s="59" t="str">
        <f t="shared" si="0"/>
        <v>-</v>
      </c>
      <c r="K33" s="59" t="str">
        <f t="shared" si="0"/>
        <v>-</v>
      </c>
      <c r="L33" s="79" t="s">
        <v>131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0</v>
      </c>
      <c r="D34" s="73">
        <v>0</v>
      </c>
      <c r="E34" s="51">
        <f t="shared" si="1"/>
        <v>0</v>
      </c>
      <c r="F34" s="73">
        <v>0</v>
      </c>
      <c r="G34" s="73">
        <v>0</v>
      </c>
      <c r="H34" s="51">
        <f t="shared" si="2"/>
        <v>0</v>
      </c>
      <c r="I34" s="74" t="str">
        <f t="shared" si="0"/>
        <v>-</v>
      </c>
      <c r="J34" s="74" t="str">
        <f t="shared" si="0"/>
        <v>-</v>
      </c>
      <c r="K34" s="74" t="str">
        <f t="shared" si="0"/>
        <v>-</v>
      </c>
      <c r="L34" s="80" t="s">
        <v>131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111403</v>
      </c>
      <c r="D35" s="54">
        <f t="shared" si="3"/>
        <v>5745</v>
      </c>
      <c r="E35" s="54">
        <f t="shared" si="3"/>
        <v>117148</v>
      </c>
      <c r="F35" s="54">
        <f t="shared" si="3"/>
        <v>110234</v>
      </c>
      <c r="G35" s="54">
        <f t="shared" si="3"/>
        <v>693</v>
      </c>
      <c r="H35" s="54">
        <f t="shared" si="3"/>
        <v>110927</v>
      </c>
      <c r="I35" s="61">
        <f t="shared" si="0"/>
        <v>98.95</v>
      </c>
      <c r="J35" s="61">
        <f t="shared" si="0"/>
        <v>12.06</v>
      </c>
      <c r="K35" s="61">
        <f t="shared" si="0"/>
        <v>94.69</v>
      </c>
      <c r="L35" s="81">
        <v>94.44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5" orientation="portrait" useFirstPageNumber="1" r:id="rId1"/>
  <headerFooter scaleWithDoc="0" alignWithMargins="0">
    <oddFooter>&amp;C- &amp;P -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M35"/>
  <sheetViews>
    <sheetView view="pageBreakPreview" zoomScaleNormal="85" zoomScaleSheetLayoutView="100" workbookViewId="0">
      <selection activeCell="F14" sqref="F1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159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43349375</v>
      </c>
      <c r="D10" s="50">
        <v>1291860</v>
      </c>
      <c r="E10" s="50">
        <f>C10+D10</f>
        <v>44641235</v>
      </c>
      <c r="F10" s="50">
        <v>43017830</v>
      </c>
      <c r="G10" s="50">
        <v>311497</v>
      </c>
      <c r="H10" s="50">
        <f>F10+G10</f>
        <v>43329327</v>
      </c>
      <c r="I10" s="58">
        <f t="shared" ref="I10:K35" si="0">IF(ISERROR(ROUND(F10/C10*100,2)),"-",ROUND(F10/C10*100,2))</f>
        <v>99.24</v>
      </c>
      <c r="J10" s="58">
        <f t="shared" si="0"/>
        <v>24.11</v>
      </c>
      <c r="K10" s="58">
        <f t="shared" si="0"/>
        <v>97.06</v>
      </c>
      <c r="L10" s="78">
        <v>96.69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7771279</v>
      </c>
      <c r="D11" s="51">
        <v>369376</v>
      </c>
      <c r="E11" s="51">
        <f>C11+D11</f>
        <v>8140655</v>
      </c>
      <c r="F11" s="51">
        <v>7707996</v>
      </c>
      <c r="G11" s="51">
        <v>43848</v>
      </c>
      <c r="H11" s="51">
        <f>F11+G11</f>
        <v>7751844</v>
      </c>
      <c r="I11" s="59">
        <f t="shared" si="0"/>
        <v>99.19</v>
      </c>
      <c r="J11" s="59">
        <f t="shared" si="0"/>
        <v>11.87</v>
      </c>
      <c r="K11" s="59">
        <f t="shared" si="0"/>
        <v>95.22</v>
      </c>
      <c r="L11" s="79">
        <v>94.88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8639343</v>
      </c>
      <c r="D12" s="51">
        <v>403166</v>
      </c>
      <c r="E12" s="51">
        <f t="shared" ref="E12:E34" si="1">C12+D12</f>
        <v>9042509</v>
      </c>
      <c r="F12" s="51">
        <v>8546108</v>
      </c>
      <c r="G12" s="51">
        <v>56863</v>
      </c>
      <c r="H12" s="51">
        <f t="shared" ref="H12:H34" si="2">F12+G12</f>
        <v>8602971</v>
      </c>
      <c r="I12" s="59">
        <f t="shared" si="0"/>
        <v>98.92</v>
      </c>
      <c r="J12" s="59">
        <f t="shared" si="0"/>
        <v>14.1</v>
      </c>
      <c r="K12" s="59">
        <f t="shared" si="0"/>
        <v>95.14</v>
      </c>
      <c r="L12" s="79">
        <v>95.01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8134022</v>
      </c>
      <c r="D13" s="51">
        <v>191737</v>
      </c>
      <c r="E13" s="51">
        <f t="shared" si="1"/>
        <v>8325759</v>
      </c>
      <c r="F13" s="51">
        <v>8100600</v>
      </c>
      <c r="G13" s="51">
        <v>27651</v>
      </c>
      <c r="H13" s="51">
        <f t="shared" si="2"/>
        <v>8128251</v>
      </c>
      <c r="I13" s="59">
        <f t="shared" si="0"/>
        <v>99.59</v>
      </c>
      <c r="J13" s="59">
        <f t="shared" si="0"/>
        <v>14.42</v>
      </c>
      <c r="K13" s="59">
        <f t="shared" si="0"/>
        <v>97.63</v>
      </c>
      <c r="L13" s="79">
        <v>97.52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3312073</v>
      </c>
      <c r="D14" s="73">
        <v>117482</v>
      </c>
      <c r="E14" s="87">
        <f t="shared" si="1"/>
        <v>3429555</v>
      </c>
      <c r="F14" s="73">
        <v>3275272</v>
      </c>
      <c r="G14" s="73">
        <v>11846</v>
      </c>
      <c r="H14" s="87">
        <f t="shared" si="2"/>
        <v>3287118</v>
      </c>
      <c r="I14" s="74">
        <f t="shared" si="0"/>
        <v>98.89</v>
      </c>
      <c r="J14" s="74">
        <f t="shared" si="0"/>
        <v>10.08</v>
      </c>
      <c r="K14" s="74">
        <f t="shared" si="0"/>
        <v>95.85</v>
      </c>
      <c r="L14" s="80">
        <v>95.97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4312729</v>
      </c>
      <c r="D15" s="51">
        <v>143111</v>
      </c>
      <c r="E15" s="51">
        <f t="shared" si="1"/>
        <v>4455840</v>
      </c>
      <c r="F15" s="51">
        <v>4275845</v>
      </c>
      <c r="G15" s="51">
        <v>24872</v>
      </c>
      <c r="H15" s="51">
        <f t="shared" si="2"/>
        <v>4300717</v>
      </c>
      <c r="I15" s="59">
        <f t="shared" si="0"/>
        <v>99.14</v>
      </c>
      <c r="J15" s="59">
        <f t="shared" si="0"/>
        <v>17.38</v>
      </c>
      <c r="K15" s="59">
        <f t="shared" si="0"/>
        <v>96.52</v>
      </c>
      <c r="L15" s="79">
        <v>96.22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3183349</v>
      </c>
      <c r="D16" s="51">
        <v>156249</v>
      </c>
      <c r="E16" s="51">
        <f t="shared" si="1"/>
        <v>3339598</v>
      </c>
      <c r="F16" s="51">
        <v>3137184</v>
      </c>
      <c r="G16" s="51">
        <v>22644</v>
      </c>
      <c r="H16" s="51">
        <f t="shared" si="2"/>
        <v>3159828</v>
      </c>
      <c r="I16" s="59">
        <f t="shared" si="0"/>
        <v>98.55</v>
      </c>
      <c r="J16" s="59">
        <f t="shared" si="0"/>
        <v>14.49</v>
      </c>
      <c r="K16" s="59">
        <f t="shared" si="0"/>
        <v>94.62</v>
      </c>
      <c r="L16" s="79">
        <v>94.73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8629444</v>
      </c>
      <c r="D17" s="51">
        <v>174343</v>
      </c>
      <c r="E17" s="51">
        <f t="shared" si="1"/>
        <v>8803787</v>
      </c>
      <c r="F17" s="51">
        <v>8564606</v>
      </c>
      <c r="G17" s="51">
        <v>28172</v>
      </c>
      <c r="H17" s="51">
        <f t="shared" si="2"/>
        <v>8592778</v>
      </c>
      <c r="I17" s="59">
        <f t="shared" si="0"/>
        <v>99.25</v>
      </c>
      <c r="J17" s="59">
        <f t="shared" si="0"/>
        <v>16.16</v>
      </c>
      <c r="K17" s="59">
        <f t="shared" si="0"/>
        <v>97.6</v>
      </c>
      <c r="L17" s="79">
        <v>97.64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2970554</v>
      </c>
      <c r="D18" s="51">
        <v>91770</v>
      </c>
      <c r="E18" s="51">
        <f t="shared" si="1"/>
        <v>3062324</v>
      </c>
      <c r="F18" s="51">
        <v>2946889</v>
      </c>
      <c r="G18" s="51">
        <v>19958</v>
      </c>
      <c r="H18" s="51">
        <f t="shared" si="2"/>
        <v>2966847</v>
      </c>
      <c r="I18" s="59">
        <f t="shared" si="0"/>
        <v>99.2</v>
      </c>
      <c r="J18" s="59">
        <f t="shared" si="0"/>
        <v>21.75</v>
      </c>
      <c r="K18" s="59">
        <f t="shared" si="0"/>
        <v>96.88</v>
      </c>
      <c r="L18" s="79">
        <v>96.68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8208669</v>
      </c>
      <c r="D19" s="73">
        <v>315524</v>
      </c>
      <c r="E19" s="87">
        <f t="shared" si="1"/>
        <v>8524193</v>
      </c>
      <c r="F19" s="73">
        <v>8121966</v>
      </c>
      <c r="G19" s="73">
        <v>67242</v>
      </c>
      <c r="H19" s="87">
        <f t="shared" si="2"/>
        <v>8189208</v>
      </c>
      <c r="I19" s="74">
        <f t="shared" si="0"/>
        <v>98.94</v>
      </c>
      <c r="J19" s="74">
        <f t="shared" si="0"/>
        <v>21.31</v>
      </c>
      <c r="K19" s="74">
        <f t="shared" si="0"/>
        <v>96.07</v>
      </c>
      <c r="L19" s="80">
        <v>95.71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3109722</v>
      </c>
      <c r="D20" s="51">
        <v>98774</v>
      </c>
      <c r="E20" s="51">
        <f t="shared" si="1"/>
        <v>3208496</v>
      </c>
      <c r="F20" s="51">
        <v>3088582</v>
      </c>
      <c r="G20" s="51">
        <v>18681</v>
      </c>
      <c r="H20" s="51">
        <f t="shared" si="2"/>
        <v>3107263</v>
      </c>
      <c r="I20" s="59">
        <f t="shared" si="0"/>
        <v>99.32</v>
      </c>
      <c r="J20" s="59">
        <f t="shared" si="0"/>
        <v>18.91</v>
      </c>
      <c r="K20" s="59">
        <f t="shared" si="0"/>
        <v>96.84</v>
      </c>
      <c r="L20" s="79">
        <v>96.41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2915783</v>
      </c>
      <c r="D21" s="51">
        <v>62274</v>
      </c>
      <c r="E21" s="51">
        <f t="shared" si="1"/>
        <v>2978057</v>
      </c>
      <c r="F21" s="51">
        <v>2890579</v>
      </c>
      <c r="G21" s="51">
        <v>17014</v>
      </c>
      <c r="H21" s="51">
        <f t="shared" si="2"/>
        <v>2907593</v>
      </c>
      <c r="I21" s="59">
        <f t="shared" si="0"/>
        <v>99.14</v>
      </c>
      <c r="J21" s="59">
        <f t="shared" si="0"/>
        <v>27.32</v>
      </c>
      <c r="K21" s="59">
        <f t="shared" si="0"/>
        <v>97.63</v>
      </c>
      <c r="L21" s="79">
        <v>97.53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2770897</v>
      </c>
      <c r="D22" s="51">
        <v>103608</v>
      </c>
      <c r="E22" s="51">
        <f t="shared" si="1"/>
        <v>2874505</v>
      </c>
      <c r="F22" s="51">
        <v>2750605</v>
      </c>
      <c r="G22" s="51">
        <v>9560</v>
      </c>
      <c r="H22" s="51">
        <f t="shared" si="2"/>
        <v>2760165</v>
      </c>
      <c r="I22" s="59">
        <f t="shared" si="0"/>
        <v>99.27</v>
      </c>
      <c r="J22" s="59">
        <f t="shared" si="0"/>
        <v>9.23</v>
      </c>
      <c r="K22" s="59">
        <f t="shared" si="0"/>
        <v>96.02</v>
      </c>
      <c r="L22" s="79">
        <v>95.92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972762</v>
      </c>
      <c r="D23" s="51">
        <v>17860</v>
      </c>
      <c r="E23" s="51">
        <f t="shared" si="1"/>
        <v>990622</v>
      </c>
      <c r="F23" s="51">
        <v>969664</v>
      </c>
      <c r="G23" s="51">
        <v>5520</v>
      </c>
      <c r="H23" s="51">
        <f t="shared" si="2"/>
        <v>975184</v>
      </c>
      <c r="I23" s="59">
        <f t="shared" si="0"/>
        <v>99.68</v>
      </c>
      <c r="J23" s="59">
        <f t="shared" si="0"/>
        <v>30.91</v>
      </c>
      <c r="K23" s="59">
        <f t="shared" si="0"/>
        <v>98.44</v>
      </c>
      <c r="L23" s="79">
        <v>98.01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172102</v>
      </c>
      <c r="D24" s="73">
        <v>5743</v>
      </c>
      <c r="E24" s="87">
        <f t="shared" si="1"/>
        <v>177845</v>
      </c>
      <c r="F24" s="73">
        <v>170514</v>
      </c>
      <c r="G24" s="73">
        <v>715</v>
      </c>
      <c r="H24" s="87">
        <f t="shared" si="2"/>
        <v>171229</v>
      </c>
      <c r="I24" s="74">
        <f t="shared" si="0"/>
        <v>99.08</v>
      </c>
      <c r="J24" s="74">
        <f t="shared" si="0"/>
        <v>12.45</v>
      </c>
      <c r="K24" s="74">
        <f t="shared" si="0"/>
        <v>96.28</v>
      </c>
      <c r="L24" s="80">
        <v>96.13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230246</v>
      </c>
      <c r="D25" s="51">
        <v>7832</v>
      </c>
      <c r="E25" s="51">
        <f t="shared" si="1"/>
        <v>238078</v>
      </c>
      <c r="F25" s="51">
        <v>226745</v>
      </c>
      <c r="G25" s="51">
        <v>760</v>
      </c>
      <c r="H25" s="51">
        <f t="shared" si="2"/>
        <v>227505</v>
      </c>
      <c r="I25" s="59">
        <f t="shared" si="0"/>
        <v>98.48</v>
      </c>
      <c r="J25" s="59">
        <f t="shared" si="0"/>
        <v>9.6999999999999993</v>
      </c>
      <c r="K25" s="59">
        <f t="shared" si="0"/>
        <v>95.56</v>
      </c>
      <c r="L25" s="79">
        <v>95.7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1520775</v>
      </c>
      <c r="D26" s="51">
        <v>92191</v>
      </c>
      <c r="E26" s="51">
        <f t="shared" si="1"/>
        <v>1612966</v>
      </c>
      <c r="F26" s="51">
        <v>1497471</v>
      </c>
      <c r="G26" s="51">
        <v>9404</v>
      </c>
      <c r="H26" s="51">
        <f t="shared" si="2"/>
        <v>1506875</v>
      </c>
      <c r="I26" s="59">
        <f t="shared" si="0"/>
        <v>98.47</v>
      </c>
      <c r="J26" s="59">
        <f t="shared" si="0"/>
        <v>10.199999999999999</v>
      </c>
      <c r="K26" s="59">
        <f t="shared" si="0"/>
        <v>93.42</v>
      </c>
      <c r="L26" s="79">
        <v>92.64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640454</v>
      </c>
      <c r="D27" s="51">
        <v>27964</v>
      </c>
      <c r="E27" s="51">
        <f t="shared" si="1"/>
        <v>668418</v>
      </c>
      <c r="F27" s="51">
        <v>632311</v>
      </c>
      <c r="G27" s="51">
        <v>1941</v>
      </c>
      <c r="H27" s="51">
        <f t="shared" si="2"/>
        <v>634252</v>
      </c>
      <c r="I27" s="59">
        <f t="shared" si="0"/>
        <v>98.73</v>
      </c>
      <c r="J27" s="59">
        <f t="shared" si="0"/>
        <v>6.94</v>
      </c>
      <c r="K27" s="59">
        <f t="shared" si="0"/>
        <v>94.89</v>
      </c>
      <c r="L27" s="79">
        <v>94.96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735034</v>
      </c>
      <c r="D28" s="51">
        <v>61321</v>
      </c>
      <c r="E28" s="51">
        <f t="shared" si="1"/>
        <v>796355</v>
      </c>
      <c r="F28" s="51">
        <v>720611</v>
      </c>
      <c r="G28" s="51">
        <v>3161</v>
      </c>
      <c r="H28" s="51">
        <f t="shared" si="2"/>
        <v>723772</v>
      </c>
      <c r="I28" s="59">
        <f t="shared" si="0"/>
        <v>98.04</v>
      </c>
      <c r="J28" s="59">
        <f t="shared" si="0"/>
        <v>5.15</v>
      </c>
      <c r="K28" s="59">
        <f t="shared" si="0"/>
        <v>90.89</v>
      </c>
      <c r="L28" s="79">
        <v>91.65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468003</v>
      </c>
      <c r="D29" s="73">
        <v>25429</v>
      </c>
      <c r="E29" s="87">
        <f t="shared" si="1"/>
        <v>493432</v>
      </c>
      <c r="F29" s="73">
        <v>462635</v>
      </c>
      <c r="G29" s="73">
        <v>3199</v>
      </c>
      <c r="H29" s="87">
        <f t="shared" si="2"/>
        <v>465834</v>
      </c>
      <c r="I29" s="74">
        <f t="shared" si="0"/>
        <v>98.85</v>
      </c>
      <c r="J29" s="74">
        <f t="shared" si="0"/>
        <v>12.58</v>
      </c>
      <c r="K29" s="74">
        <f t="shared" si="0"/>
        <v>94.41</v>
      </c>
      <c r="L29" s="80">
        <v>94.18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437047</v>
      </c>
      <c r="D30" s="51">
        <v>10788</v>
      </c>
      <c r="E30" s="51">
        <f t="shared" si="1"/>
        <v>447835</v>
      </c>
      <c r="F30" s="51">
        <v>434417</v>
      </c>
      <c r="G30" s="51">
        <v>2501</v>
      </c>
      <c r="H30" s="51">
        <f t="shared" si="2"/>
        <v>436918</v>
      </c>
      <c r="I30" s="59">
        <f t="shared" si="0"/>
        <v>99.4</v>
      </c>
      <c r="J30" s="59">
        <f t="shared" si="0"/>
        <v>23.18</v>
      </c>
      <c r="K30" s="59">
        <f t="shared" si="0"/>
        <v>97.56</v>
      </c>
      <c r="L30" s="79">
        <v>97.13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704724</v>
      </c>
      <c r="D31" s="51">
        <v>2338</v>
      </c>
      <c r="E31" s="51">
        <f t="shared" si="1"/>
        <v>707062</v>
      </c>
      <c r="F31" s="51">
        <v>702069</v>
      </c>
      <c r="G31" s="51">
        <v>172</v>
      </c>
      <c r="H31" s="51">
        <f t="shared" si="2"/>
        <v>702241</v>
      </c>
      <c r="I31" s="59">
        <f t="shared" si="0"/>
        <v>99.62</v>
      </c>
      <c r="J31" s="59">
        <f t="shared" si="0"/>
        <v>7.36</v>
      </c>
      <c r="K31" s="59">
        <f t="shared" si="0"/>
        <v>99.32</v>
      </c>
      <c r="L31" s="79">
        <v>99.68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1497347</v>
      </c>
      <c r="D32" s="51">
        <v>58310</v>
      </c>
      <c r="E32" s="51">
        <f t="shared" si="1"/>
        <v>1555657</v>
      </c>
      <c r="F32" s="51">
        <v>1482068</v>
      </c>
      <c r="G32" s="51">
        <v>10807</v>
      </c>
      <c r="H32" s="51">
        <f t="shared" si="2"/>
        <v>1492875</v>
      </c>
      <c r="I32" s="59">
        <f t="shared" si="0"/>
        <v>98.98</v>
      </c>
      <c r="J32" s="59">
        <f t="shared" si="0"/>
        <v>18.53</v>
      </c>
      <c r="K32" s="59">
        <f t="shared" si="0"/>
        <v>95.96</v>
      </c>
      <c r="L32" s="79">
        <v>95.53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1122871</v>
      </c>
      <c r="D33" s="51">
        <v>37888</v>
      </c>
      <c r="E33" s="51">
        <f t="shared" si="1"/>
        <v>1160759</v>
      </c>
      <c r="F33" s="51">
        <v>1110036</v>
      </c>
      <c r="G33" s="51">
        <v>5766</v>
      </c>
      <c r="H33" s="51">
        <f t="shared" si="2"/>
        <v>1115802</v>
      </c>
      <c r="I33" s="59">
        <f t="shared" si="0"/>
        <v>98.86</v>
      </c>
      <c r="J33" s="59">
        <f t="shared" si="0"/>
        <v>15.22</v>
      </c>
      <c r="K33" s="59">
        <f t="shared" si="0"/>
        <v>96.13</v>
      </c>
      <c r="L33" s="79">
        <v>95.79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238489</v>
      </c>
      <c r="D34" s="73">
        <v>3864</v>
      </c>
      <c r="E34" s="51">
        <f t="shared" si="1"/>
        <v>242353</v>
      </c>
      <c r="F34" s="73">
        <v>237494</v>
      </c>
      <c r="G34" s="73">
        <v>861</v>
      </c>
      <c r="H34" s="51">
        <f t="shared" si="2"/>
        <v>238355</v>
      </c>
      <c r="I34" s="74">
        <f t="shared" si="0"/>
        <v>99.58</v>
      </c>
      <c r="J34" s="74">
        <f t="shared" si="0"/>
        <v>22.28</v>
      </c>
      <c r="K34" s="74">
        <f t="shared" si="0"/>
        <v>98.35</v>
      </c>
      <c r="L34" s="80">
        <v>98.18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116047093</v>
      </c>
      <c r="D35" s="54">
        <f t="shared" si="3"/>
        <v>3870802</v>
      </c>
      <c r="E35" s="54">
        <f t="shared" si="3"/>
        <v>119917895</v>
      </c>
      <c r="F35" s="54">
        <f t="shared" si="3"/>
        <v>115070097</v>
      </c>
      <c r="G35" s="54">
        <f t="shared" si="3"/>
        <v>704655</v>
      </c>
      <c r="H35" s="54">
        <f t="shared" si="3"/>
        <v>115774752</v>
      </c>
      <c r="I35" s="61">
        <f t="shared" si="0"/>
        <v>99.16</v>
      </c>
      <c r="J35" s="61">
        <f t="shared" si="0"/>
        <v>18.2</v>
      </c>
      <c r="K35" s="61">
        <f t="shared" si="0"/>
        <v>96.55</v>
      </c>
      <c r="L35" s="81">
        <v>96.3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7" orientation="portrait" useFirstPageNumber="1" r:id="rId1"/>
  <headerFooter scaleWithDoc="0" alignWithMargins="0">
    <oddFooter>&amp;C- &amp;P -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M35"/>
  <sheetViews>
    <sheetView view="pageBreakPreview" zoomScaleNormal="85" zoomScaleSheetLayoutView="100" workbookViewId="0">
      <selection activeCell="G13" sqref="G13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160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4803067</v>
      </c>
      <c r="D10" s="50">
        <v>2023861</v>
      </c>
      <c r="E10" s="50">
        <f>C10+D10</f>
        <v>6826928</v>
      </c>
      <c r="F10" s="50">
        <v>4431428</v>
      </c>
      <c r="G10" s="50">
        <v>255381</v>
      </c>
      <c r="H10" s="50">
        <f>F10+G10</f>
        <v>4686809</v>
      </c>
      <c r="I10" s="58">
        <f t="shared" ref="I10:K35" si="0">IF(ISERROR(ROUND(F10/C10*100,2)),"-",ROUND(F10/C10*100,2))</f>
        <v>92.26</v>
      </c>
      <c r="J10" s="58">
        <f t="shared" si="0"/>
        <v>12.62</v>
      </c>
      <c r="K10" s="58">
        <f t="shared" si="0"/>
        <v>68.650000000000006</v>
      </c>
      <c r="L10" s="78">
        <v>67.58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750315</v>
      </c>
      <c r="D11" s="51">
        <v>302308</v>
      </c>
      <c r="E11" s="51">
        <f>C11+D11</f>
        <v>1052623</v>
      </c>
      <c r="F11" s="51">
        <v>714197</v>
      </c>
      <c r="G11" s="51">
        <v>32707</v>
      </c>
      <c r="H11" s="51">
        <f>F11+G11</f>
        <v>746904</v>
      </c>
      <c r="I11" s="59">
        <f t="shared" si="0"/>
        <v>95.19</v>
      </c>
      <c r="J11" s="59">
        <f t="shared" si="0"/>
        <v>10.82</v>
      </c>
      <c r="K11" s="59">
        <f t="shared" si="0"/>
        <v>70.959999999999994</v>
      </c>
      <c r="L11" s="79">
        <v>70.17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1498761</v>
      </c>
      <c r="D12" s="51">
        <v>242642</v>
      </c>
      <c r="E12" s="51">
        <f t="shared" ref="E12:E34" si="1">C12+D12</f>
        <v>1741403</v>
      </c>
      <c r="F12" s="51">
        <v>1435983</v>
      </c>
      <c r="G12" s="51">
        <v>54680</v>
      </c>
      <c r="H12" s="51">
        <f t="shared" ref="H12:H34" si="2">F12+G12</f>
        <v>1490663</v>
      </c>
      <c r="I12" s="59">
        <f t="shared" si="0"/>
        <v>95.81</v>
      </c>
      <c r="J12" s="59">
        <f t="shared" si="0"/>
        <v>22.54</v>
      </c>
      <c r="K12" s="59">
        <f t="shared" si="0"/>
        <v>85.6</v>
      </c>
      <c r="L12" s="79">
        <v>85.27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988235</v>
      </c>
      <c r="D13" s="51">
        <v>123467</v>
      </c>
      <c r="E13" s="51">
        <f t="shared" si="1"/>
        <v>1111702</v>
      </c>
      <c r="F13" s="51">
        <v>964952</v>
      </c>
      <c r="G13" s="51">
        <v>19984</v>
      </c>
      <c r="H13" s="51">
        <f t="shared" si="2"/>
        <v>984936</v>
      </c>
      <c r="I13" s="59">
        <f t="shared" si="0"/>
        <v>97.64</v>
      </c>
      <c r="J13" s="59">
        <f t="shared" si="0"/>
        <v>16.190000000000001</v>
      </c>
      <c r="K13" s="59">
        <f t="shared" si="0"/>
        <v>88.6</v>
      </c>
      <c r="L13" s="79">
        <v>87.66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490918</v>
      </c>
      <c r="D14" s="73">
        <v>98559</v>
      </c>
      <c r="E14" s="87">
        <f t="shared" si="1"/>
        <v>589477</v>
      </c>
      <c r="F14" s="73">
        <v>470747</v>
      </c>
      <c r="G14" s="73">
        <v>13885</v>
      </c>
      <c r="H14" s="87">
        <f t="shared" si="2"/>
        <v>484632</v>
      </c>
      <c r="I14" s="74">
        <f t="shared" si="0"/>
        <v>95.89</v>
      </c>
      <c r="J14" s="74">
        <f t="shared" si="0"/>
        <v>14.09</v>
      </c>
      <c r="K14" s="74">
        <f t="shared" si="0"/>
        <v>82.21</v>
      </c>
      <c r="L14" s="80">
        <v>82.3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672706</v>
      </c>
      <c r="D15" s="51">
        <v>137374</v>
      </c>
      <c r="E15" s="51">
        <f t="shared" si="1"/>
        <v>810080</v>
      </c>
      <c r="F15" s="51">
        <v>644364</v>
      </c>
      <c r="G15" s="51">
        <v>23389</v>
      </c>
      <c r="H15" s="51">
        <f t="shared" si="2"/>
        <v>667753</v>
      </c>
      <c r="I15" s="59">
        <f t="shared" si="0"/>
        <v>95.79</v>
      </c>
      <c r="J15" s="59">
        <f t="shared" si="0"/>
        <v>17.03</v>
      </c>
      <c r="K15" s="59">
        <f t="shared" si="0"/>
        <v>82.43</v>
      </c>
      <c r="L15" s="79">
        <v>83.09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417688</v>
      </c>
      <c r="D16" s="51">
        <v>91609</v>
      </c>
      <c r="E16" s="51">
        <f t="shared" si="1"/>
        <v>509297</v>
      </c>
      <c r="F16" s="51">
        <v>406384</v>
      </c>
      <c r="G16" s="51">
        <v>16765</v>
      </c>
      <c r="H16" s="51">
        <f t="shared" si="2"/>
        <v>423149</v>
      </c>
      <c r="I16" s="59">
        <f t="shared" si="0"/>
        <v>97.29</v>
      </c>
      <c r="J16" s="59">
        <f t="shared" si="0"/>
        <v>18.3</v>
      </c>
      <c r="K16" s="59">
        <f t="shared" si="0"/>
        <v>83.08</v>
      </c>
      <c r="L16" s="79">
        <v>83.34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1295007</v>
      </c>
      <c r="D17" s="51">
        <v>122317</v>
      </c>
      <c r="E17" s="51">
        <f t="shared" si="1"/>
        <v>1417324</v>
      </c>
      <c r="F17" s="51">
        <v>1252257</v>
      </c>
      <c r="G17" s="51">
        <v>30965</v>
      </c>
      <c r="H17" s="51">
        <f t="shared" si="2"/>
        <v>1283222</v>
      </c>
      <c r="I17" s="59">
        <f t="shared" si="0"/>
        <v>96.7</v>
      </c>
      <c r="J17" s="59">
        <f t="shared" si="0"/>
        <v>25.32</v>
      </c>
      <c r="K17" s="59">
        <f t="shared" si="0"/>
        <v>90.54</v>
      </c>
      <c r="L17" s="79">
        <v>89.92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481925</v>
      </c>
      <c r="D18" s="51">
        <v>145680</v>
      </c>
      <c r="E18" s="51">
        <f t="shared" si="1"/>
        <v>627605</v>
      </c>
      <c r="F18" s="51">
        <v>452018</v>
      </c>
      <c r="G18" s="51">
        <v>26508</v>
      </c>
      <c r="H18" s="51">
        <f t="shared" si="2"/>
        <v>478526</v>
      </c>
      <c r="I18" s="59">
        <f t="shared" si="0"/>
        <v>93.79</v>
      </c>
      <c r="J18" s="59">
        <f t="shared" si="0"/>
        <v>18.2</v>
      </c>
      <c r="K18" s="59">
        <f t="shared" si="0"/>
        <v>76.25</v>
      </c>
      <c r="L18" s="79">
        <v>76.209999999999994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1291409</v>
      </c>
      <c r="D19" s="73">
        <v>272017</v>
      </c>
      <c r="E19" s="87">
        <f t="shared" si="1"/>
        <v>1563426</v>
      </c>
      <c r="F19" s="73">
        <v>1211095</v>
      </c>
      <c r="G19" s="73">
        <v>57394</v>
      </c>
      <c r="H19" s="87">
        <f t="shared" si="2"/>
        <v>1268489</v>
      </c>
      <c r="I19" s="74">
        <f t="shared" si="0"/>
        <v>93.78</v>
      </c>
      <c r="J19" s="74">
        <f t="shared" si="0"/>
        <v>21.1</v>
      </c>
      <c r="K19" s="74">
        <f t="shared" si="0"/>
        <v>81.14</v>
      </c>
      <c r="L19" s="80">
        <v>80.459999999999994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443473</v>
      </c>
      <c r="D20" s="51">
        <v>50303</v>
      </c>
      <c r="E20" s="51">
        <f t="shared" si="1"/>
        <v>493776</v>
      </c>
      <c r="F20" s="51">
        <v>430314</v>
      </c>
      <c r="G20" s="51">
        <v>9782</v>
      </c>
      <c r="H20" s="51">
        <f t="shared" si="2"/>
        <v>440096</v>
      </c>
      <c r="I20" s="59">
        <f t="shared" si="0"/>
        <v>97.03</v>
      </c>
      <c r="J20" s="59">
        <f t="shared" si="0"/>
        <v>19.45</v>
      </c>
      <c r="K20" s="59">
        <f t="shared" si="0"/>
        <v>89.13</v>
      </c>
      <c r="L20" s="79">
        <v>88.48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457868</v>
      </c>
      <c r="D21" s="51">
        <v>43225</v>
      </c>
      <c r="E21" s="51">
        <f t="shared" si="1"/>
        <v>501093</v>
      </c>
      <c r="F21" s="51">
        <v>448136</v>
      </c>
      <c r="G21" s="51">
        <v>16013</v>
      </c>
      <c r="H21" s="51">
        <f t="shared" si="2"/>
        <v>464149</v>
      </c>
      <c r="I21" s="59">
        <f t="shared" si="0"/>
        <v>97.87</v>
      </c>
      <c r="J21" s="59">
        <f t="shared" si="0"/>
        <v>37.049999999999997</v>
      </c>
      <c r="K21" s="59">
        <f t="shared" si="0"/>
        <v>92.63</v>
      </c>
      <c r="L21" s="79">
        <v>91.31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348066</v>
      </c>
      <c r="D22" s="51">
        <v>44762</v>
      </c>
      <c r="E22" s="51">
        <f t="shared" si="1"/>
        <v>392828</v>
      </c>
      <c r="F22" s="51">
        <v>335334</v>
      </c>
      <c r="G22" s="51">
        <v>8913</v>
      </c>
      <c r="H22" s="51">
        <f t="shared" si="2"/>
        <v>344247</v>
      </c>
      <c r="I22" s="59">
        <f t="shared" si="0"/>
        <v>96.34</v>
      </c>
      <c r="J22" s="59">
        <f t="shared" si="0"/>
        <v>19.91</v>
      </c>
      <c r="K22" s="59">
        <f t="shared" si="0"/>
        <v>87.63</v>
      </c>
      <c r="L22" s="79">
        <v>87.35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63831</v>
      </c>
      <c r="D23" s="51">
        <v>3234</v>
      </c>
      <c r="E23" s="51">
        <f t="shared" si="1"/>
        <v>67065</v>
      </c>
      <c r="F23" s="51">
        <v>62656</v>
      </c>
      <c r="G23" s="51">
        <v>266</v>
      </c>
      <c r="H23" s="51">
        <f t="shared" si="2"/>
        <v>62922</v>
      </c>
      <c r="I23" s="59">
        <f t="shared" si="0"/>
        <v>98.16</v>
      </c>
      <c r="J23" s="59">
        <f t="shared" si="0"/>
        <v>8.23</v>
      </c>
      <c r="K23" s="59">
        <f t="shared" si="0"/>
        <v>93.82</v>
      </c>
      <c r="L23" s="79">
        <v>94.7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37681</v>
      </c>
      <c r="D24" s="73">
        <v>4234</v>
      </c>
      <c r="E24" s="87">
        <f t="shared" si="1"/>
        <v>41915</v>
      </c>
      <c r="F24" s="73">
        <v>37389</v>
      </c>
      <c r="G24" s="73">
        <v>1471</v>
      </c>
      <c r="H24" s="87">
        <f t="shared" si="2"/>
        <v>38860</v>
      </c>
      <c r="I24" s="74">
        <f t="shared" si="0"/>
        <v>99.23</v>
      </c>
      <c r="J24" s="74">
        <f t="shared" si="0"/>
        <v>34.74</v>
      </c>
      <c r="K24" s="74">
        <f t="shared" si="0"/>
        <v>92.71</v>
      </c>
      <c r="L24" s="80">
        <v>89.4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68381</v>
      </c>
      <c r="D25" s="51">
        <v>8734</v>
      </c>
      <c r="E25" s="51">
        <f t="shared" si="1"/>
        <v>77115</v>
      </c>
      <c r="F25" s="51">
        <v>66035</v>
      </c>
      <c r="G25" s="51">
        <v>1146</v>
      </c>
      <c r="H25" s="51">
        <f t="shared" si="2"/>
        <v>67181</v>
      </c>
      <c r="I25" s="59">
        <f t="shared" si="0"/>
        <v>96.57</v>
      </c>
      <c r="J25" s="59">
        <f t="shared" si="0"/>
        <v>13.12</v>
      </c>
      <c r="K25" s="59">
        <f t="shared" si="0"/>
        <v>87.12</v>
      </c>
      <c r="L25" s="79">
        <v>86.28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287682</v>
      </c>
      <c r="D26" s="51">
        <v>30170</v>
      </c>
      <c r="E26" s="51">
        <f t="shared" si="1"/>
        <v>317852</v>
      </c>
      <c r="F26" s="51">
        <v>281501</v>
      </c>
      <c r="G26" s="51">
        <v>6857</v>
      </c>
      <c r="H26" s="51">
        <f t="shared" si="2"/>
        <v>288358</v>
      </c>
      <c r="I26" s="59">
        <f t="shared" si="0"/>
        <v>97.85</v>
      </c>
      <c r="J26" s="59">
        <f t="shared" si="0"/>
        <v>22.73</v>
      </c>
      <c r="K26" s="59">
        <f t="shared" si="0"/>
        <v>90.72</v>
      </c>
      <c r="L26" s="79">
        <v>88.67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156144</v>
      </c>
      <c r="D27" s="51">
        <v>33285</v>
      </c>
      <c r="E27" s="51">
        <f t="shared" si="1"/>
        <v>189429</v>
      </c>
      <c r="F27" s="51">
        <v>147626</v>
      </c>
      <c r="G27" s="51">
        <v>3855</v>
      </c>
      <c r="H27" s="51">
        <f t="shared" si="2"/>
        <v>151481</v>
      </c>
      <c r="I27" s="59">
        <f t="shared" si="0"/>
        <v>94.54</v>
      </c>
      <c r="J27" s="59">
        <f t="shared" si="0"/>
        <v>11.58</v>
      </c>
      <c r="K27" s="59">
        <f t="shared" si="0"/>
        <v>79.97</v>
      </c>
      <c r="L27" s="79">
        <v>79.099999999999994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162722</v>
      </c>
      <c r="D28" s="51">
        <v>26237</v>
      </c>
      <c r="E28" s="51">
        <f t="shared" si="1"/>
        <v>188959</v>
      </c>
      <c r="F28" s="51">
        <v>154849</v>
      </c>
      <c r="G28" s="51">
        <v>3216</v>
      </c>
      <c r="H28" s="51">
        <f t="shared" si="2"/>
        <v>158065</v>
      </c>
      <c r="I28" s="59">
        <f t="shared" si="0"/>
        <v>95.16</v>
      </c>
      <c r="J28" s="59">
        <f t="shared" si="0"/>
        <v>12.26</v>
      </c>
      <c r="K28" s="59">
        <f t="shared" si="0"/>
        <v>83.65</v>
      </c>
      <c r="L28" s="79">
        <v>82.27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85787</v>
      </c>
      <c r="D29" s="73">
        <v>21252</v>
      </c>
      <c r="E29" s="87">
        <f t="shared" si="1"/>
        <v>107039</v>
      </c>
      <c r="F29" s="73">
        <v>82855</v>
      </c>
      <c r="G29" s="73">
        <v>3875</v>
      </c>
      <c r="H29" s="87">
        <f t="shared" si="2"/>
        <v>86730</v>
      </c>
      <c r="I29" s="74">
        <f t="shared" si="0"/>
        <v>96.58</v>
      </c>
      <c r="J29" s="74">
        <f t="shared" si="0"/>
        <v>18.23</v>
      </c>
      <c r="K29" s="74">
        <f t="shared" si="0"/>
        <v>81.03</v>
      </c>
      <c r="L29" s="80">
        <v>79.08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63506</v>
      </c>
      <c r="D30" s="51">
        <v>13365</v>
      </c>
      <c r="E30" s="51">
        <f t="shared" si="1"/>
        <v>76871</v>
      </c>
      <c r="F30" s="51">
        <v>61554</v>
      </c>
      <c r="G30" s="51">
        <v>2416</v>
      </c>
      <c r="H30" s="51">
        <f t="shared" si="2"/>
        <v>63970</v>
      </c>
      <c r="I30" s="59">
        <f t="shared" si="0"/>
        <v>96.93</v>
      </c>
      <c r="J30" s="59">
        <f t="shared" si="0"/>
        <v>18.079999999999998</v>
      </c>
      <c r="K30" s="59">
        <f t="shared" si="0"/>
        <v>83.22</v>
      </c>
      <c r="L30" s="79">
        <v>82.16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354407</v>
      </c>
      <c r="D31" s="51">
        <v>2385</v>
      </c>
      <c r="E31" s="51">
        <f t="shared" si="1"/>
        <v>356792</v>
      </c>
      <c r="F31" s="51">
        <v>354109</v>
      </c>
      <c r="G31" s="51">
        <v>569</v>
      </c>
      <c r="H31" s="51">
        <f t="shared" si="2"/>
        <v>354678</v>
      </c>
      <c r="I31" s="59">
        <f t="shared" si="0"/>
        <v>99.92</v>
      </c>
      <c r="J31" s="59">
        <f t="shared" si="0"/>
        <v>23.86</v>
      </c>
      <c r="K31" s="59">
        <f t="shared" si="0"/>
        <v>99.41</v>
      </c>
      <c r="L31" s="79">
        <v>99.36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303841</v>
      </c>
      <c r="D32" s="51">
        <v>53210</v>
      </c>
      <c r="E32" s="51">
        <f t="shared" si="1"/>
        <v>357051</v>
      </c>
      <c r="F32" s="51">
        <v>293892</v>
      </c>
      <c r="G32" s="51">
        <v>14187</v>
      </c>
      <c r="H32" s="51">
        <f t="shared" si="2"/>
        <v>308079</v>
      </c>
      <c r="I32" s="59">
        <f t="shared" si="0"/>
        <v>96.73</v>
      </c>
      <c r="J32" s="59">
        <f t="shared" si="0"/>
        <v>26.66</v>
      </c>
      <c r="K32" s="59">
        <f t="shared" si="0"/>
        <v>86.28</v>
      </c>
      <c r="L32" s="79">
        <v>85.01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248235</v>
      </c>
      <c r="D33" s="51">
        <v>32492</v>
      </c>
      <c r="E33" s="51">
        <f t="shared" si="1"/>
        <v>280727</v>
      </c>
      <c r="F33" s="51">
        <v>240366</v>
      </c>
      <c r="G33" s="51">
        <v>9969</v>
      </c>
      <c r="H33" s="51">
        <f t="shared" si="2"/>
        <v>250335</v>
      </c>
      <c r="I33" s="59">
        <f t="shared" si="0"/>
        <v>96.83</v>
      </c>
      <c r="J33" s="59">
        <f t="shared" si="0"/>
        <v>30.68</v>
      </c>
      <c r="K33" s="59">
        <f t="shared" si="0"/>
        <v>89.17</v>
      </c>
      <c r="L33" s="79">
        <v>87.65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37135</v>
      </c>
      <c r="D34" s="73">
        <v>4049</v>
      </c>
      <c r="E34" s="51">
        <f t="shared" si="1"/>
        <v>41184</v>
      </c>
      <c r="F34" s="73">
        <v>36955</v>
      </c>
      <c r="G34" s="73">
        <v>1010</v>
      </c>
      <c r="H34" s="51">
        <f t="shared" si="2"/>
        <v>37965</v>
      </c>
      <c r="I34" s="74">
        <f t="shared" si="0"/>
        <v>99.52</v>
      </c>
      <c r="J34" s="74">
        <f t="shared" si="0"/>
        <v>24.94</v>
      </c>
      <c r="K34" s="74">
        <f t="shared" si="0"/>
        <v>92.18</v>
      </c>
      <c r="L34" s="80">
        <v>90.71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15808790</v>
      </c>
      <c r="D35" s="54">
        <f t="shared" si="3"/>
        <v>3930771</v>
      </c>
      <c r="E35" s="54">
        <f t="shared" si="3"/>
        <v>19739561</v>
      </c>
      <c r="F35" s="54">
        <f t="shared" si="3"/>
        <v>15016996</v>
      </c>
      <c r="G35" s="54">
        <f t="shared" si="3"/>
        <v>615203</v>
      </c>
      <c r="H35" s="54">
        <f t="shared" si="3"/>
        <v>15632199</v>
      </c>
      <c r="I35" s="61">
        <f t="shared" si="0"/>
        <v>94.99</v>
      </c>
      <c r="J35" s="61">
        <f t="shared" si="0"/>
        <v>15.65</v>
      </c>
      <c r="K35" s="61">
        <f t="shared" si="0"/>
        <v>79.19</v>
      </c>
      <c r="L35" s="81">
        <v>78.540000000000006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49" orientation="portrait" useFirstPageNumber="1" r:id="rId1"/>
  <headerFooter scaleWithDoc="0" alignWithMargins="0">
    <oddFooter>&amp;C-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view="pageBreakPreview" zoomScaleNormal="85" zoomScaleSheetLayoutView="100" workbookViewId="0">
      <selection activeCell="J28" sqref="J28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50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41783184</v>
      </c>
      <c r="D10" s="50">
        <v>1230933</v>
      </c>
      <c r="E10" s="50">
        <f>C10+D10</f>
        <v>43014117</v>
      </c>
      <c r="F10" s="50">
        <v>41470403</v>
      </c>
      <c r="G10" s="50">
        <v>282809</v>
      </c>
      <c r="H10" s="50">
        <f>F10+G10</f>
        <v>41753212</v>
      </c>
      <c r="I10" s="58">
        <f>IF(ISERROR(ROUND(F10/C10*100,2)),"-",ROUND(F10/C10*100,2))</f>
        <v>99.25</v>
      </c>
      <c r="J10" s="58">
        <f t="shared" ref="I10:K35" si="0">IF(ISERROR(ROUND(G10/D10*100,2)),"-",ROUND(G10/D10*100,2))</f>
        <v>22.98</v>
      </c>
      <c r="K10" s="58">
        <f>IF(ISERROR(ROUND(H10/E10*100,2)),"-",ROUND(H10/E10*100,2))</f>
        <v>97.07</v>
      </c>
      <c r="L10" s="78">
        <v>96.7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7769081</v>
      </c>
      <c r="D11" s="51">
        <v>369376</v>
      </c>
      <c r="E11" s="51">
        <f>C11+D11</f>
        <v>8138457</v>
      </c>
      <c r="F11" s="51">
        <v>7705798</v>
      </c>
      <c r="G11" s="51">
        <v>43848</v>
      </c>
      <c r="H11" s="51">
        <f>F11+G11</f>
        <v>7749646</v>
      </c>
      <c r="I11" s="59">
        <f t="shared" si="0"/>
        <v>99.19</v>
      </c>
      <c r="J11" s="59">
        <f t="shared" si="0"/>
        <v>11.87</v>
      </c>
      <c r="K11" s="59">
        <f t="shared" si="0"/>
        <v>95.22</v>
      </c>
      <c r="L11" s="79">
        <v>94.88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8598481</v>
      </c>
      <c r="D12" s="51">
        <v>403163</v>
      </c>
      <c r="E12" s="51">
        <f t="shared" ref="E12:E34" si="1">C12+D12</f>
        <v>9001644</v>
      </c>
      <c r="F12" s="51">
        <v>8505246</v>
      </c>
      <c r="G12" s="51">
        <v>56863</v>
      </c>
      <c r="H12" s="51">
        <f t="shared" ref="H12:H34" si="2">F12+G12</f>
        <v>8562109</v>
      </c>
      <c r="I12" s="59">
        <f t="shared" si="0"/>
        <v>98.92</v>
      </c>
      <c r="J12" s="59">
        <f t="shared" si="0"/>
        <v>14.1</v>
      </c>
      <c r="K12" s="59">
        <f t="shared" si="0"/>
        <v>95.12</v>
      </c>
      <c r="L12" s="79">
        <v>94.99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8130492</v>
      </c>
      <c r="D13" s="51">
        <v>189552</v>
      </c>
      <c r="E13" s="51">
        <f t="shared" si="1"/>
        <v>8320044</v>
      </c>
      <c r="F13" s="51">
        <v>8097078</v>
      </c>
      <c r="G13" s="51">
        <v>27332</v>
      </c>
      <c r="H13" s="51">
        <f t="shared" si="2"/>
        <v>8124410</v>
      </c>
      <c r="I13" s="59">
        <f t="shared" si="0"/>
        <v>99.59</v>
      </c>
      <c r="J13" s="59">
        <f t="shared" si="0"/>
        <v>14.42</v>
      </c>
      <c r="K13" s="59">
        <f t="shared" si="0"/>
        <v>97.65</v>
      </c>
      <c r="L13" s="79">
        <v>97.55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3289148</v>
      </c>
      <c r="D14" s="73">
        <v>117482</v>
      </c>
      <c r="E14" s="87">
        <f t="shared" si="1"/>
        <v>3406630</v>
      </c>
      <c r="F14" s="73">
        <v>3252347</v>
      </c>
      <c r="G14" s="73">
        <v>11846</v>
      </c>
      <c r="H14" s="87">
        <f t="shared" si="2"/>
        <v>3264193</v>
      </c>
      <c r="I14" s="74">
        <f t="shared" si="0"/>
        <v>98.88</v>
      </c>
      <c r="J14" s="74">
        <f t="shared" si="0"/>
        <v>10.08</v>
      </c>
      <c r="K14" s="74">
        <f t="shared" si="0"/>
        <v>95.82</v>
      </c>
      <c r="L14" s="80">
        <v>95.94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4285819</v>
      </c>
      <c r="D15" s="51">
        <v>143111</v>
      </c>
      <c r="E15" s="51">
        <f t="shared" si="1"/>
        <v>4428930</v>
      </c>
      <c r="F15" s="51">
        <v>4248935</v>
      </c>
      <c r="G15" s="51">
        <v>24872</v>
      </c>
      <c r="H15" s="51">
        <f t="shared" si="2"/>
        <v>4273807</v>
      </c>
      <c r="I15" s="59">
        <f t="shared" si="0"/>
        <v>99.14</v>
      </c>
      <c r="J15" s="59">
        <f t="shared" si="0"/>
        <v>17.38</v>
      </c>
      <c r="K15" s="59">
        <f t="shared" si="0"/>
        <v>96.5</v>
      </c>
      <c r="L15" s="79">
        <v>96.19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3137070</v>
      </c>
      <c r="D16" s="51">
        <v>156249</v>
      </c>
      <c r="E16" s="51">
        <f t="shared" si="1"/>
        <v>3293319</v>
      </c>
      <c r="F16" s="51">
        <v>3110187</v>
      </c>
      <c r="G16" s="51">
        <v>22644</v>
      </c>
      <c r="H16" s="51">
        <f t="shared" si="2"/>
        <v>3132831</v>
      </c>
      <c r="I16" s="59">
        <f t="shared" si="0"/>
        <v>99.14</v>
      </c>
      <c r="J16" s="59">
        <f t="shared" si="0"/>
        <v>14.49</v>
      </c>
      <c r="K16" s="59">
        <f t="shared" si="0"/>
        <v>95.13</v>
      </c>
      <c r="L16" s="79">
        <v>94.7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8513066</v>
      </c>
      <c r="D17" s="51">
        <v>170850</v>
      </c>
      <c r="E17" s="51">
        <f t="shared" si="1"/>
        <v>8683916</v>
      </c>
      <c r="F17" s="51">
        <v>8449397</v>
      </c>
      <c r="G17" s="51">
        <v>27798</v>
      </c>
      <c r="H17" s="51">
        <f t="shared" si="2"/>
        <v>8477195</v>
      </c>
      <c r="I17" s="59">
        <f t="shared" si="0"/>
        <v>99.25</v>
      </c>
      <c r="J17" s="59">
        <f t="shared" si="0"/>
        <v>16.27</v>
      </c>
      <c r="K17" s="59">
        <f t="shared" si="0"/>
        <v>97.62</v>
      </c>
      <c r="L17" s="79">
        <v>97.66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2970554</v>
      </c>
      <c r="D18" s="51">
        <v>91770</v>
      </c>
      <c r="E18" s="51">
        <f t="shared" si="1"/>
        <v>3062324</v>
      </c>
      <c r="F18" s="51">
        <v>2946889</v>
      </c>
      <c r="G18" s="51">
        <v>19958</v>
      </c>
      <c r="H18" s="51">
        <f t="shared" si="2"/>
        <v>2966847</v>
      </c>
      <c r="I18" s="59">
        <f t="shared" si="0"/>
        <v>99.2</v>
      </c>
      <c r="J18" s="59">
        <f t="shared" si="0"/>
        <v>21.75</v>
      </c>
      <c r="K18" s="59">
        <f t="shared" si="0"/>
        <v>96.88</v>
      </c>
      <c r="L18" s="79">
        <v>96.68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8205330</v>
      </c>
      <c r="D19" s="73">
        <v>307916</v>
      </c>
      <c r="E19" s="87">
        <f t="shared" si="1"/>
        <v>8513246</v>
      </c>
      <c r="F19" s="73">
        <v>8118627</v>
      </c>
      <c r="G19" s="73">
        <v>67242</v>
      </c>
      <c r="H19" s="87">
        <f t="shared" si="2"/>
        <v>8185869</v>
      </c>
      <c r="I19" s="74">
        <f t="shared" si="0"/>
        <v>98.94</v>
      </c>
      <c r="J19" s="74">
        <f t="shared" si="0"/>
        <v>21.84</v>
      </c>
      <c r="K19" s="74">
        <f t="shared" si="0"/>
        <v>96.15</v>
      </c>
      <c r="L19" s="80">
        <v>95.79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3107085</v>
      </c>
      <c r="D20" s="51">
        <v>98774</v>
      </c>
      <c r="E20" s="51">
        <f t="shared" si="1"/>
        <v>3205859</v>
      </c>
      <c r="F20" s="51">
        <v>3085945</v>
      </c>
      <c r="G20" s="51">
        <v>18681</v>
      </c>
      <c r="H20" s="51">
        <f t="shared" si="2"/>
        <v>3104626</v>
      </c>
      <c r="I20" s="59">
        <f t="shared" si="0"/>
        <v>99.32</v>
      </c>
      <c r="J20" s="59">
        <f t="shared" si="0"/>
        <v>18.91</v>
      </c>
      <c r="K20" s="59">
        <f t="shared" si="0"/>
        <v>96.84</v>
      </c>
      <c r="L20" s="79">
        <v>96.41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2910480</v>
      </c>
      <c r="D21" s="51">
        <v>62274</v>
      </c>
      <c r="E21" s="51">
        <f t="shared" si="1"/>
        <v>2972754</v>
      </c>
      <c r="F21" s="51">
        <v>2885276</v>
      </c>
      <c r="G21" s="51">
        <v>17014</v>
      </c>
      <c r="H21" s="51">
        <f t="shared" si="2"/>
        <v>2902290</v>
      </c>
      <c r="I21" s="59">
        <f t="shared" si="0"/>
        <v>99.13</v>
      </c>
      <c r="J21" s="59">
        <f t="shared" si="0"/>
        <v>27.32</v>
      </c>
      <c r="K21" s="59">
        <f t="shared" si="0"/>
        <v>97.63</v>
      </c>
      <c r="L21" s="79">
        <v>97.53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2666489</v>
      </c>
      <c r="D22" s="51">
        <v>103608</v>
      </c>
      <c r="E22" s="51">
        <f t="shared" si="1"/>
        <v>2770097</v>
      </c>
      <c r="F22" s="51">
        <v>2646197</v>
      </c>
      <c r="G22" s="51">
        <v>9560</v>
      </c>
      <c r="H22" s="51">
        <f t="shared" si="2"/>
        <v>2655757</v>
      </c>
      <c r="I22" s="59">
        <f t="shared" si="0"/>
        <v>99.24</v>
      </c>
      <c r="J22" s="59">
        <f t="shared" si="0"/>
        <v>9.23</v>
      </c>
      <c r="K22" s="59">
        <f t="shared" si="0"/>
        <v>95.87</v>
      </c>
      <c r="L22" s="79">
        <v>95.78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966050</v>
      </c>
      <c r="D23" s="51">
        <v>17860</v>
      </c>
      <c r="E23" s="51">
        <f t="shared" si="1"/>
        <v>983910</v>
      </c>
      <c r="F23" s="51">
        <v>962952</v>
      </c>
      <c r="G23" s="51">
        <v>5520</v>
      </c>
      <c r="H23" s="51">
        <f t="shared" si="2"/>
        <v>968472</v>
      </c>
      <c r="I23" s="59">
        <f t="shared" si="0"/>
        <v>99.68</v>
      </c>
      <c r="J23" s="59">
        <f t="shared" si="0"/>
        <v>30.91</v>
      </c>
      <c r="K23" s="59">
        <f t="shared" si="0"/>
        <v>98.43</v>
      </c>
      <c r="L23" s="79">
        <v>98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172102</v>
      </c>
      <c r="D24" s="73">
        <v>5743</v>
      </c>
      <c r="E24" s="87">
        <f t="shared" si="1"/>
        <v>177845</v>
      </c>
      <c r="F24" s="73">
        <v>170514</v>
      </c>
      <c r="G24" s="73">
        <v>715</v>
      </c>
      <c r="H24" s="87">
        <f t="shared" si="2"/>
        <v>171229</v>
      </c>
      <c r="I24" s="74">
        <f t="shared" si="0"/>
        <v>99.08</v>
      </c>
      <c r="J24" s="74">
        <f t="shared" si="0"/>
        <v>12.45</v>
      </c>
      <c r="K24" s="74">
        <f t="shared" si="0"/>
        <v>96.28</v>
      </c>
      <c r="L24" s="80">
        <v>96.13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222400</v>
      </c>
      <c r="D25" s="51">
        <v>7832</v>
      </c>
      <c r="E25" s="51">
        <f t="shared" si="1"/>
        <v>230232</v>
      </c>
      <c r="F25" s="51">
        <v>218899</v>
      </c>
      <c r="G25" s="51">
        <v>760</v>
      </c>
      <c r="H25" s="51">
        <f t="shared" si="2"/>
        <v>219659</v>
      </c>
      <c r="I25" s="59">
        <f t="shared" si="0"/>
        <v>98.43</v>
      </c>
      <c r="J25" s="59">
        <f t="shared" si="0"/>
        <v>9.6999999999999993</v>
      </c>
      <c r="K25" s="59">
        <f t="shared" si="0"/>
        <v>95.41</v>
      </c>
      <c r="L25" s="79">
        <v>95.56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1483978</v>
      </c>
      <c r="D26" s="51">
        <v>92191</v>
      </c>
      <c r="E26" s="51">
        <f t="shared" si="1"/>
        <v>1576169</v>
      </c>
      <c r="F26" s="51">
        <v>1460674</v>
      </c>
      <c r="G26" s="51">
        <v>9404</v>
      </c>
      <c r="H26" s="51">
        <f t="shared" si="2"/>
        <v>1470078</v>
      </c>
      <c r="I26" s="59">
        <f t="shared" si="0"/>
        <v>98.43</v>
      </c>
      <c r="J26" s="59">
        <f t="shared" si="0"/>
        <v>10.199999999999999</v>
      </c>
      <c r="K26" s="59">
        <f t="shared" si="0"/>
        <v>93.27</v>
      </c>
      <c r="L26" s="79">
        <v>92.47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626313</v>
      </c>
      <c r="D27" s="51">
        <v>27964</v>
      </c>
      <c r="E27" s="51">
        <f t="shared" si="1"/>
        <v>654277</v>
      </c>
      <c r="F27" s="51">
        <v>618170</v>
      </c>
      <c r="G27" s="51">
        <v>1941</v>
      </c>
      <c r="H27" s="51">
        <f t="shared" si="2"/>
        <v>620111</v>
      </c>
      <c r="I27" s="59">
        <f t="shared" si="0"/>
        <v>98.7</v>
      </c>
      <c r="J27" s="59">
        <f t="shared" si="0"/>
        <v>6.94</v>
      </c>
      <c r="K27" s="59">
        <f t="shared" si="0"/>
        <v>94.78</v>
      </c>
      <c r="L27" s="79">
        <v>94.86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733068</v>
      </c>
      <c r="D28" s="51">
        <v>61257</v>
      </c>
      <c r="E28" s="51">
        <f t="shared" si="1"/>
        <v>794325</v>
      </c>
      <c r="F28" s="51">
        <v>718645</v>
      </c>
      <c r="G28" s="51">
        <v>3161</v>
      </c>
      <c r="H28" s="51">
        <f t="shared" si="2"/>
        <v>721806</v>
      </c>
      <c r="I28" s="59">
        <f t="shared" si="0"/>
        <v>98.03</v>
      </c>
      <c r="J28" s="59">
        <f t="shared" si="0"/>
        <v>5.16</v>
      </c>
      <c r="K28" s="59">
        <f t="shared" si="0"/>
        <v>90.87</v>
      </c>
      <c r="L28" s="79">
        <v>91.64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468003</v>
      </c>
      <c r="D29" s="73">
        <v>25429</v>
      </c>
      <c r="E29" s="87">
        <f t="shared" si="1"/>
        <v>493432</v>
      </c>
      <c r="F29" s="73">
        <v>462635</v>
      </c>
      <c r="G29" s="73">
        <v>3199</v>
      </c>
      <c r="H29" s="87">
        <f t="shared" si="2"/>
        <v>465834</v>
      </c>
      <c r="I29" s="74">
        <f t="shared" si="0"/>
        <v>98.85</v>
      </c>
      <c r="J29" s="74">
        <f t="shared" si="0"/>
        <v>12.58</v>
      </c>
      <c r="K29" s="74">
        <f t="shared" si="0"/>
        <v>94.41</v>
      </c>
      <c r="L29" s="80">
        <v>94.18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437047</v>
      </c>
      <c r="D30" s="51">
        <v>10788</v>
      </c>
      <c r="E30" s="51">
        <f t="shared" si="1"/>
        <v>447835</v>
      </c>
      <c r="F30" s="51">
        <v>434417</v>
      </c>
      <c r="G30" s="51">
        <v>2501</v>
      </c>
      <c r="H30" s="51">
        <f t="shared" si="2"/>
        <v>436918</v>
      </c>
      <c r="I30" s="59">
        <f t="shared" si="0"/>
        <v>99.4</v>
      </c>
      <c r="J30" s="59">
        <f t="shared" si="0"/>
        <v>23.18</v>
      </c>
      <c r="K30" s="59">
        <f t="shared" si="0"/>
        <v>97.56</v>
      </c>
      <c r="L30" s="79">
        <v>97.13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674855</v>
      </c>
      <c r="D31" s="51">
        <v>2338</v>
      </c>
      <c r="E31" s="51">
        <f t="shared" si="1"/>
        <v>677193</v>
      </c>
      <c r="F31" s="51">
        <v>672200</v>
      </c>
      <c r="G31" s="51">
        <v>172</v>
      </c>
      <c r="H31" s="51">
        <f t="shared" si="2"/>
        <v>672372</v>
      </c>
      <c r="I31" s="59">
        <f t="shared" si="0"/>
        <v>99.61</v>
      </c>
      <c r="J31" s="59">
        <f t="shared" si="0"/>
        <v>7.36</v>
      </c>
      <c r="K31" s="59">
        <f t="shared" si="0"/>
        <v>99.29</v>
      </c>
      <c r="L31" s="79">
        <v>99.6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1496632</v>
      </c>
      <c r="D32" s="51">
        <v>58310</v>
      </c>
      <c r="E32" s="51">
        <f t="shared" si="1"/>
        <v>1554942</v>
      </c>
      <c r="F32" s="51">
        <v>1481353</v>
      </c>
      <c r="G32" s="51">
        <v>10807</v>
      </c>
      <c r="H32" s="51">
        <f t="shared" si="2"/>
        <v>1492160</v>
      </c>
      <c r="I32" s="59">
        <f t="shared" si="0"/>
        <v>98.98</v>
      </c>
      <c r="J32" s="59">
        <f t="shared" si="0"/>
        <v>18.53</v>
      </c>
      <c r="K32" s="59">
        <f t="shared" si="0"/>
        <v>95.96</v>
      </c>
      <c r="L32" s="79">
        <v>95.53</v>
      </c>
      <c r="M32" s="83">
        <v>23</v>
      </c>
    </row>
    <row r="33" spans="1:14" ht="20.100000000000001" customHeight="1" x14ac:dyDescent="0.15">
      <c r="A33" s="64">
        <v>24</v>
      </c>
      <c r="B33" s="70" t="s">
        <v>57</v>
      </c>
      <c r="C33" s="51">
        <v>1122871</v>
      </c>
      <c r="D33" s="51">
        <v>37888</v>
      </c>
      <c r="E33" s="51">
        <f t="shared" si="1"/>
        <v>1160759</v>
      </c>
      <c r="F33" s="51">
        <v>1110036</v>
      </c>
      <c r="G33" s="51">
        <v>5766</v>
      </c>
      <c r="H33" s="51">
        <f t="shared" si="2"/>
        <v>1115802</v>
      </c>
      <c r="I33" s="59">
        <f t="shared" si="0"/>
        <v>98.86</v>
      </c>
      <c r="J33" s="59">
        <f t="shared" si="0"/>
        <v>15.22</v>
      </c>
      <c r="K33" s="59">
        <f t="shared" si="0"/>
        <v>96.13</v>
      </c>
      <c r="L33" s="79">
        <v>95.79</v>
      </c>
      <c r="M33" s="83">
        <v>24</v>
      </c>
    </row>
    <row r="34" spans="1:14" ht="20.100000000000001" customHeight="1" x14ac:dyDescent="0.15">
      <c r="A34" s="65">
        <v>25</v>
      </c>
      <c r="B34" s="71" t="s">
        <v>60</v>
      </c>
      <c r="C34" s="73">
        <v>228491</v>
      </c>
      <c r="D34" s="73">
        <v>3864</v>
      </c>
      <c r="E34" s="51">
        <f t="shared" si="1"/>
        <v>232355</v>
      </c>
      <c r="F34" s="73">
        <v>227496</v>
      </c>
      <c r="G34" s="73">
        <v>861</v>
      </c>
      <c r="H34" s="51">
        <f t="shared" si="2"/>
        <v>228357</v>
      </c>
      <c r="I34" s="74">
        <f t="shared" si="0"/>
        <v>99.56</v>
      </c>
      <c r="J34" s="74">
        <f t="shared" si="0"/>
        <v>22.28</v>
      </c>
      <c r="K34" s="74">
        <f t="shared" si="0"/>
        <v>98.28</v>
      </c>
      <c r="L34" s="80">
        <v>98.09</v>
      </c>
      <c r="M34" s="84">
        <v>25</v>
      </c>
    </row>
    <row r="35" spans="1:14" ht="20.100000000000001" customHeight="1" x14ac:dyDescent="0.15">
      <c r="A35" s="28" t="s">
        <v>61</v>
      </c>
      <c r="B35" s="72"/>
      <c r="C35" s="54">
        <f t="shared" ref="C35:H35" si="3">SUM(C10:C34)</f>
        <v>113998089</v>
      </c>
      <c r="D35" s="54">
        <f t="shared" si="3"/>
        <v>3796522</v>
      </c>
      <c r="E35" s="54">
        <f t="shared" si="3"/>
        <v>117794611</v>
      </c>
      <c r="F35" s="54">
        <f t="shared" si="3"/>
        <v>113060316</v>
      </c>
      <c r="G35" s="54">
        <f t="shared" si="3"/>
        <v>675274</v>
      </c>
      <c r="H35" s="54">
        <f t="shared" si="3"/>
        <v>113735590</v>
      </c>
      <c r="I35" s="61">
        <f t="shared" si="0"/>
        <v>99.18</v>
      </c>
      <c r="J35" s="61">
        <f t="shared" si="0"/>
        <v>17.79</v>
      </c>
      <c r="K35" s="61">
        <f t="shared" si="0"/>
        <v>96.55</v>
      </c>
      <c r="L35" s="81">
        <v>96.3</v>
      </c>
      <c r="M35" s="85"/>
    </row>
    <row r="36" spans="1:14" ht="15" customHeight="1" x14ac:dyDescent="0.15">
      <c r="I36" s="75"/>
      <c r="J36" s="75"/>
      <c r="K36" s="75"/>
      <c r="L36" s="75"/>
      <c r="N36" s="75"/>
    </row>
    <row r="37" spans="1:14" ht="15" customHeight="1" x14ac:dyDescent="0.15">
      <c r="I37" s="75"/>
      <c r="J37" s="75"/>
      <c r="K37" s="75"/>
      <c r="L37" s="75"/>
      <c r="N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3" orientation="portrait" useFirstPageNumber="1" r:id="rId1"/>
  <headerFooter scaleWithDoc="0" alignWithMargins="0">
    <oddFooter>&amp;C- &amp;P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N37"/>
  <sheetViews>
    <sheetView view="pageBreakPreview" zoomScaleNormal="85" zoomScaleSheetLayoutView="100" workbookViewId="0">
      <selection activeCell="K30" sqref="K30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56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19121025</v>
      </c>
      <c r="D10" s="50">
        <v>358284</v>
      </c>
      <c r="E10" s="50">
        <f>C10+D10</f>
        <v>19479309</v>
      </c>
      <c r="F10" s="50">
        <v>19026922</v>
      </c>
      <c r="G10" s="50">
        <v>82827</v>
      </c>
      <c r="H10" s="50">
        <f>F10+G10</f>
        <v>19109749</v>
      </c>
      <c r="I10" s="58">
        <f t="shared" ref="I10:K35" si="0">IF(ISERROR(ROUND(F10/C10*100,2)),"-",ROUND(F10/C10*100,2))</f>
        <v>99.51</v>
      </c>
      <c r="J10" s="58">
        <f t="shared" si="0"/>
        <v>23.12</v>
      </c>
      <c r="K10" s="58">
        <f t="shared" si="0"/>
        <v>98.1</v>
      </c>
      <c r="L10" s="78">
        <v>98.1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2382442</v>
      </c>
      <c r="D11" s="51">
        <v>125710</v>
      </c>
      <c r="E11" s="51">
        <f>C11+D11</f>
        <v>2508152</v>
      </c>
      <c r="F11" s="51">
        <v>2363509</v>
      </c>
      <c r="G11" s="51">
        <v>14556</v>
      </c>
      <c r="H11" s="51">
        <f>F11+G11</f>
        <v>2378065</v>
      </c>
      <c r="I11" s="59">
        <f t="shared" si="0"/>
        <v>99.21</v>
      </c>
      <c r="J11" s="59">
        <f t="shared" si="0"/>
        <v>11.58</v>
      </c>
      <c r="K11" s="59">
        <f t="shared" si="0"/>
        <v>94.81</v>
      </c>
      <c r="L11" s="79">
        <v>94.76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3639819</v>
      </c>
      <c r="D12" s="51">
        <v>97472</v>
      </c>
      <c r="E12" s="51">
        <f t="shared" ref="E12:E34" si="1">C12+D12</f>
        <v>3737291</v>
      </c>
      <c r="F12" s="51">
        <v>3617104</v>
      </c>
      <c r="G12" s="51">
        <v>21772</v>
      </c>
      <c r="H12" s="51">
        <f t="shared" ref="H12:H34" si="2">F12+G12</f>
        <v>3638876</v>
      </c>
      <c r="I12" s="59">
        <f t="shared" si="0"/>
        <v>99.38</v>
      </c>
      <c r="J12" s="59">
        <f t="shared" si="0"/>
        <v>22.34</v>
      </c>
      <c r="K12" s="59">
        <f t="shared" si="0"/>
        <v>97.37</v>
      </c>
      <c r="L12" s="79">
        <v>97.23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3320295</v>
      </c>
      <c r="D13" s="51">
        <v>54128</v>
      </c>
      <c r="E13" s="51">
        <f t="shared" si="1"/>
        <v>3374423</v>
      </c>
      <c r="F13" s="51">
        <v>3308907</v>
      </c>
      <c r="G13" s="51">
        <v>12163</v>
      </c>
      <c r="H13" s="51">
        <f t="shared" si="2"/>
        <v>3321070</v>
      </c>
      <c r="I13" s="59">
        <f t="shared" si="0"/>
        <v>99.66</v>
      </c>
      <c r="J13" s="59">
        <f t="shared" si="0"/>
        <v>22.47</v>
      </c>
      <c r="K13" s="59">
        <f t="shared" si="0"/>
        <v>98.42</v>
      </c>
      <c r="L13" s="79">
        <v>98.34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1025615</v>
      </c>
      <c r="D14" s="73">
        <v>27081</v>
      </c>
      <c r="E14" s="87">
        <f t="shared" si="1"/>
        <v>1052696</v>
      </c>
      <c r="F14" s="73">
        <v>1016515</v>
      </c>
      <c r="G14" s="73">
        <v>3652</v>
      </c>
      <c r="H14" s="87">
        <f t="shared" si="2"/>
        <v>1020167</v>
      </c>
      <c r="I14" s="74">
        <f t="shared" si="0"/>
        <v>99.11</v>
      </c>
      <c r="J14" s="74">
        <f t="shared" si="0"/>
        <v>13.49</v>
      </c>
      <c r="K14" s="74">
        <f t="shared" si="0"/>
        <v>96.91</v>
      </c>
      <c r="L14" s="80">
        <v>97.18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1583282</v>
      </c>
      <c r="D15" s="51">
        <v>37975</v>
      </c>
      <c r="E15" s="51">
        <f t="shared" si="1"/>
        <v>1621257</v>
      </c>
      <c r="F15" s="51">
        <v>1570707</v>
      </c>
      <c r="G15" s="51">
        <v>8198</v>
      </c>
      <c r="H15" s="51">
        <f t="shared" si="2"/>
        <v>1578905</v>
      </c>
      <c r="I15" s="59">
        <f t="shared" si="0"/>
        <v>99.21</v>
      </c>
      <c r="J15" s="59">
        <f t="shared" si="0"/>
        <v>21.59</v>
      </c>
      <c r="K15" s="59">
        <f t="shared" si="0"/>
        <v>97.39</v>
      </c>
      <c r="L15" s="79">
        <v>97.38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1201053</v>
      </c>
      <c r="D16" s="51">
        <v>31155</v>
      </c>
      <c r="E16" s="51">
        <f t="shared" si="1"/>
        <v>1232208</v>
      </c>
      <c r="F16" s="51">
        <v>1195365</v>
      </c>
      <c r="G16" s="51">
        <v>6534</v>
      </c>
      <c r="H16" s="51">
        <f t="shared" si="2"/>
        <v>1201899</v>
      </c>
      <c r="I16" s="59">
        <f t="shared" si="0"/>
        <v>99.53</v>
      </c>
      <c r="J16" s="59">
        <f t="shared" si="0"/>
        <v>20.97</v>
      </c>
      <c r="K16" s="59">
        <f t="shared" si="0"/>
        <v>97.54</v>
      </c>
      <c r="L16" s="79">
        <v>97.2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3357715</v>
      </c>
      <c r="D17" s="51">
        <v>35571</v>
      </c>
      <c r="E17" s="51">
        <f t="shared" si="1"/>
        <v>3393286</v>
      </c>
      <c r="F17" s="51">
        <v>3339850</v>
      </c>
      <c r="G17" s="51">
        <v>12624</v>
      </c>
      <c r="H17" s="51">
        <f t="shared" si="2"/>
        <v>3352474</v>
      </c>
      <c r="I17" s="59">
        <f t="shared" si="0"/>
        <v>99.47</v>
      </c>
      <c r="J17" s="59">
        <f t="shared" si="0"/>
        <v>35.49</v>
      </c>
      <c r="K17" s="59">
        <f t="shared" si="0"/>
        <v>98.8</v>
      </c>
      <c r="L17" s="79">
        <v>98.71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1318155</v>
      </c>
      <c r="D18" s="51">
        <v>39648</v>
      </c>
      <c r="E18" s="51">
        <f t="shared" si="1"/>
        <v>1357803</v>
      </c>
      <c r="F18" s="51">
        <v>1306481</v>
      </c>
      <c r="G18" s="51">
        <v>10941</v>
      </c>
      <c r="H18" s="51">
        <f t="shared" si="2"/>
        <v>1317422</v>
      </c>
      <c r="I18" s="59">
        <f t="shared" si="0"/>
        <v>99.11</v>
      </c>
      <c r="J18" s="59">
        <f t="shared" si="0"/>
        <v>27.6</v>
      </c>
      <c r="K18" s="59">
        <f t="shared" si="0"/>
        <v>97.03</v>
      </c>
      <c r="L18" s="79">
        <v>96.86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3404556</v>
      </c>
      <c r="D19" s="73">
        <v>80485</v>
      </c>
      <c r="E19" s="87">
        <f t="shared" si="1"/>
        <v>3485041</v>
      </c>
      <c r="F19" s="73">
        <v>3374581</v>
      </c>
      <c r="G19" s="73">
        <v>21212</v>
      </c>
      <c r="H19" s="87">
        <f t="shared" si="2"/>
        <v>3395793</v>
      </c>
      <c r="I19" s="74">
        <f t="shared" si="0"/>
        <v>99.12</v>
      </c>
      <c r="J19" s="74">
        <f t="shared" si="0"/>
        <v>26.36</v>
      </c>
      <c r="K19" s="74">
        <f t="shared" si="0"/>
        <v>97.44</v>
      </c>
      <c r="L19" s="80">
        <v>97.35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1146567</v>
      </c>
      <c r="D20" s="51">
        <v>19734</v>
      </c>
      <c r="E20" s="51">
        <f t="shared" si="1"/>
        <v>1166301</v>
      </c>
      <c r="F20" s="51">
        <v>1141672</v>
      </c>
      <c r="G20" s="51">
        <v>5531</v>
      </c>
      <c r="H20" s="51">
        <f t="shared" si="2"/>
        <v>1147203</v>
      </c>
      <c r="I20" s="59">
        <f t="shared" si="0"/>
        <v>99.57</v>
      </c>
      <c r="J20" s="59">
        <f t="shared" si="0"/>
        <v>28.03</v>
      </c>
      <c r="K20" s="59">
        <f t="shared" si="0"/>
        <v>98.36</v>
      </c>
      <c r="L20" s="79">
        <v>97.99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1182826</v>
      </c>
      <c r="D21" s="51">
        <v>11774</v>
      </c>
      <c r="E21" s="51">
        <f t="shared" si="1"/>
        <v>1194600</v>
      </c>
      <c r="F21" s="51">
        <v>1179466</v>
      </c>
      <c r="G21" s="51">
        <v>3928</v>
      </c>
      <c r="H21" s="51">
        <f t="shared" si="2"/>
        <v>1183394</v>
      </c>
      <c r="I21" s="59">
        <f t="shared" si="0"/>
        <v>99.72</v>
      </c>
      <c r="J21" s="59">
        <f t="shared" si="0"/>
        <v>33.36</v>
      </c>
      <c r="K21" s="59">
        <f t="shared" si="0"/>
        <v>99.06</v>
      </c>
      <c r="L21" s="79">
        <v>98.92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907199</v>
      </c>
      <c r="D22" s="51">
        <v>11689</v>
      </c>
      <c r="E22" s="51">
        <f t="shared" si="1"/>
        <v>918888</v>
      </c>
      <c r="F22" s="51">
        <v>903332</v>
      </c>
      <c r="G22" s="51">
        <v>2304</v>
      </c>
      <c r="H22" s="51">
        <f t="shared" si="2"/>
        <v>905636</v>
      </c>
      <c r="I22" s="59">
        <f t="shared" si="0"/>
        <v>99.57</v>
      </c>
      <c r="J22" s="59">
        <f t="shared" si="0"/>
        <v>19.71</v>
      </c>
      <c r="K22" s="59">
        <f t="shared" si="0"/>
        <v>98.56</v>
      </c>
      <c r="L22" s="79">
        <v>98.52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453255</v>
      </c>
      <c r="D23" s="51">
        <v>1768</v>
      </c>
      <c r="E23" s="51">
        <f t="shared" si="1"/>
        <v>455023</v>
      </c>
      <c r="F23" s="51">
        <v>452918</v>
      </c>
      <c r="G23" s="51">
        <v>689</v>
      </c>
      <c r="H23" s="51">
        <f t="shared" si="2"/>
        <v>453607</v>
      </c>
      <c r="I23" s="59">
        <f t="shared" si="0"/>
        <v>99.93</v>
      </c>
      <c r="J23" s="59">
        <f t="shared" si="0"/>
        <v>38.97</v>
      </c>
      <c r="K23" s="59">
        <f t="shared" si="0"/>
        <v>99.69</v>
      </c>
      <c r="L23" s="79">
        <v>99.73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58618</v>
      </c>
      <c r="D24" s="73">
        <v>1267</v>
      </c>
      <c r="E24" s="87">
        <f t="shared" si="1"/>
        <v>59885</v>
      </c>
      <c r="F24" s="73">
        <v>58310</v>
      </c>
      <c r="G24" s="73">
        <v>368</v>
      </c>
      <c r="H24" s="87">
        <f t="shared" si="2"/>
        <v>58678</v>
      </c>
      <c r="I24" s="74">
        <f t="shared" si="0"/>
        <v>99.47</v>
      </c>
      <c r="J24" s="74">
        <f t="shared" si="0"/>
        <v>29.04</v>
      </c>
      <c r="K24" s="74">
        <f t="shared" si="0"/>
        <v>97.98</v>
      </c>
      <c r="L24" s="80">
        <v>97.47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76010</v>
      </c>
      <c r="D25" s="51">
        <v>2773</v>
      </c>
      <c r="E25" s="51">
        <f t="shared" si="1"/>
        <v>78783</v>
      </c>
      <c r="F25" s="51">
        <v>75618</v>
      </c>
      <c r="G25" s="51">
        <v>400</v>
      </c>
      <c r="H25" s="51">
        <f t="shared" si="2"/>
        <v>76018</v>
      </c>
      <c r="I25" s="59">
        <f t="shared" si="0"/>
        <v>99.48</v>
      </c>
      <c r="J25" s="59">
        <f t="shared" si="0"/>
        <v>14.42</v>
      </c>
      <c r="K25" s="59">
        <f t="shared" si="0"/>
        <v>96.49</v>
      </c>
      <c r="L25" s="79">
        <v>96.08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512719</v>
      </c>
      <c r="D26" s="51">
        <v>19821</v>
      </c>
      <c r="E26" s="51">
        <f t="shared" si="1"/>
        <v>532540</v>
      </c>
      <c r="F26" s="51">
        <v>507981</v>
      </c>
      <c r="G26" s="51">
        <v>4238</v>
      </c>
      <c r="H26" s="51">
        <f t="shared" si="2"/>
        <v>512219</v>
      </c>
      <c r="I26" s="59">
        <f t="shared" si="0"/>
        <v>99.08</v>
      </c>
      <c r="J26" s="59">
        <f t="shared" si="0"/>
        <v>21.38</v>
      </c>
      <c r="K26" s="59">
        <f t="shared" si="0"/>
        <v>96.18</v>
      </c>
      <c r="L26" s="79">
        <v>95.69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220751</v>
      </c>
      <c r="D27" s="51">
        <v>9331</v>
      </c>
      <c r="E27" s="51">
        <f t="shared" si="1"/>
        <v>230082</v>
      </c>
      <c r="F27" s="51">
        <v>218462</v>
      </c>
      <c r="G27" s="51">
        <v>1139</v>
      </c>
      <c r="H27" s="51">
        <f t="shared" si="2"/>
        <v>219601</v>
      </c>
      <c r="I27" s="59">
        <f t="shared" si="0"/>
        <v>98.96</v>
      </c>
      <c r="J27" s="59">
        <f t="shared" si="0"/>
        <v>12.21</v>
      </c>
      <c r="K27" s="59">
        <f t="shared" si="0"/>
        <v>95.44</v>
      </c>
      <c r="L27" s="79">
        <v>95.18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273291</v>
      </c>
      <c r="D28" s="51">
        <v>13448</v>
      </c>
      <c r="E28" s="51">
        <f t="shared" si="1"/>
        <v>286739</v>
      </c>
      <c r="F28" s="51">
        <v>270454</v>
      </c>
      <c r="G28" s="51">
        <v>1103</v>
      </c>
      <c r="H28" s="51">
        <f t="shared" si="2"/>
        <v>271557</v>
      </c>
      <c r="I28" s="59">
        <f t="shared" si="0"/>
        <v>98.96</v>
      </c>
      <c r="J28" s="59">
        <f t="shared" si="0"/>
        <v>8.1999999999999993</v>
      </c>
      <c r="K28" s="59">
        <f t="shared" si="0"/>
        <v>94.71</v>
      </c>
      <c r="L28" s="79">
        <v>95.2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183877</v>
      </c>
      <c r="D29" s="73">
        <v>8095</v>
      </c>
      <c r="E29" s="87">
        <f t="shared" si="1"/>
        <v>191972</v>
      </c>
      <c r="F29" s="73">
        <v>182019</v>
      </c>
      <c r="G29" s="73">
        <v>784</v>
      </c>
      <c r="H29" s="87">
        <f t="shared" si="2"/>
        <v>182803</v>
      </c>
      <c r="I29" s="74">
        <f t="shared" si="0"/>
        <v>98.99</v>
      </c>
      <c r="J29" s="74">
        <f t="shared" si="0"/>
        <v>9.68</v>
      </c>
      <c r="K29" s="74">
        <f t="shared" si="0"/>
        <v>95.22</v>
      </c>
      <c r="L29" s="80">
        <v>95.42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148918</v>
      </c>
      <c r="D30" s="51">
        <v>3222</v>
      </c>
      <c r="E30" s="51">
        <f t="shared" si="1"/>
        <v>152140</v>
      </c>
      <c r="F30" s="51">
        <v>148188</v>
      </c>
      <c r="G30" s="51">
        <v>970</v>
      </c>
      <c r="H30" s="51">
        <f t="shared" si="2"/>
        <v>149158</v>
      </c>
      <c r="I30" s="59">
        <f t="shared" si="0"/>
        <v>99.51</v>
      </c>
      <c r="J30" s="59">
        <f t="shared" si="0"/>
        <v>30.11</v>
      </c>
      <c r="K30" s="59">
        <f t="shared" si="0"/>
        <v>98.04</v>
      </c>
      <c r="L30" s="79">
        <v>97.51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219346</v>
      </c>
      <c r="D31" s="51">
        <v>1310</v>
      </c>
      <c r="E31" s="51">
        <f t="shared" si="1"/>
        <v>220656</v>
      </c>
      <c r="F31" s="51">
        <v>217147</v>
      </c>
      <c r="G31" s="51">
        <v>79</v>
      </c>
      <c r="H31" s="51">
        <f t="shared" si="2"/>
        <v>217226</v>
      </c>
      <c r="I31" s="59">
        <f t="shared" si="0"/>
        <v>99</v>
      </c>
      <c r="J31" s="59">
        <f t="shared" si="0"/>
        <v>6.03</v>
      </c>
      <c r="K31" s="59">
        <f t="shared" si="0"/>
        <v>98.45</v>
      </c>
      <c r="L31" s="79">
        <v>99.49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622198</v>
      </c>
      <c r="D32" s="51">
        <v>11836</v>
      </c>
      <c r="E32" s="51">
        <f t="shared" si="1"/>
        <v>634034</v>
      </c>
      <c r="F32" s="51">
        <v>618467</v>
      </c>
      <c r="G32" s="51">
        <v>2038</v>
      </c>
      <c r="H32" s="51">
        <f t="shared" si="2"/>
        <v>620505</v>
      </c>
      <c r="I32" s="59">
        <f t="shared" si="0"/>
        <v>99.4</v>
      </c>
      <c r="J32" s="59">
        <f t="shared" si="0"/>
        <v>17.22</v>
      </c>
      <c r="K32" s="59">
        <f t="shared" si="0"/>
        <v>97.87</v>
      </c>
      <c r="L32" s="79">
        <v>97.79</v>
      </c>
      <c r="M32" s="83">
        <v>23</v>
      </c>
    </row>
    <row r="33" spans="1:14" ht="20.100000000000001" customHeight="1" x14ac:dyDescent="0.15">
      <c r="A33" s="64">
        <v>24</v>
      </c>
      <c r="B33" s="70" t="s">
        <v>57</v>
      </c>
      <c r="C33" s="51">
        <v>439461</v>
      </c>
      <c r="D33" s="51">
        <v>10683</v>
      </c>
      <c r="E33" s="51">
        <f t="shared" si="1"/>
        <v>450144</v>
      </c>
      <c r="F33" s="51">
        <v>437127</v>
      </c>
      <c r="G33" s="51">
        <v>1986</v>
      </c>
      <c r="H33" s="51">
        <f t="shared" si="2"/>
        <v>439113</v>
      </c>
      <c r="I33" s="59">
        <f t="shared" si="0"/>
        <v>99.47</v>
      </c>
      <c r="J33" s="59">
        <f t="shared" si="0"/>
        <v>18.59</v>
      </c>
      <c r="K33" s="59">
        <f t="shared" si="0"/>
        <v>97.55</v>
      </c>
      <c r="L33" s="79">
        <v>97.42</v>
      </c>
      <c r="M33" s="83">
        <v>24</v>
      </c>
    </row>
    <row r="34" spans="1:14" ht="20.100000000000001" customHeight="1" x14ac:dyDescent="0.15">
      <c r="A34" s="65">
        <v>25</v>
      </c>
      <c r="B34" s="71" t="s">
        <v>60</v>
      </c>
      <c r="C34" s="73">
        <v>96722</v>
      </c>
      <c r="D34" s="73">
        <v>1286</v>
      </c>
      <c r="E34" s="51">
        <f t="shared" si="1"/>
        <v>98008</v>
      </c>
      <c r="F34" s="73">
        <v>96340</v>
      </c>
      <c r="G34" s="73">
        <v>228</v>
      </c>
      <c r="H34" s="51">
        <f t="shared" si="2"/>
        <v>96568</v>
      </c>
      <c r="I34" s="74">
        <f t="shared" si="0"/>
        <v>99.61</v>
      </c>
      <c r="J34" s="74">
        <f t="shared" si="0"/>
        <v>17.73</v>
      </c>
      <c r="K34" s="74">
        <f t="shared" si="0"/>
        <v>98.53</v>
      </c>
      <c r="L34" s="80">
        <v>98.49</v>
      </c>
      <c r="M34" s="84">
        <v>25</v>
      </c>
    </row>
    <row r="35" spans="1:14" ht="20.100000000000001" customHeight="1" x14ac:dyDescent="0.15">
      <c r="A35" s="28" t="s">
        <v>61</v>
      </c>
      <c r="B35" s="72"/>
      <c r="C35" s="54">
        <f t="shared" ref="C35:H35" si="3">SUM(C10:C34)</f>
        <v>46895715</v>
      </c>
      <c r="D35" s="54">
        <f t="shared" si="3"/>
        <v>1015546</v>
      </c>
      <c r="E35" s="54">
        <f t="shared" si="3"/>
        <v>47911261</v>
      </c>
      <c r="F35" s="54">
        <f t="shared" si="3"/>
        <v>46627442</v>
      </c>
      <c r="G35" s="54">
        <f t="shared" si="3"/>
        <v>220264</v>
      </c>
      <c r="H35" s="54">
        <f t="shared" si="3"/>
        <v>46847706</v>
      </c>
      <c r="I35" s="61">
        <f t="shared" si="0"/>
        <v>99.43</v>
      </c>
      <c r="J35" s="61">
        <f t="shared" si="0"/>
        <v>21.69</v>
      </c>
      <c r="K35" s="61">
        <f t="shared" si="0"/>
        <v>97.78</v>
      </c>
      <c r="L35" s="81">
        <v>97.73</v>
      </c>
      <c r="M35" s="85"/>
    </row>
    <row r="36" spans="1:14" ht="15" customHeight="1" x14ac:dyDescent="0.15">
      <c r="I36" s="75"/>
      <c r="J36" s="75"/>
      <c r="K36" s="75"/>
      <c r="L36" s="75"/>
      <c r="N36" s="75"/>
    </row>
    <row r="37" spans="1:14" ht="15" customHeight="1" x14ac:dyDescent="0.15">
      <c r="I37" s="75"/>
      <c r="J37" s="75"/>
      <c r="K37" s="75"/>
      <c r="L37" s="75"/>
      <c r="N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5" orientation="portrait" useFirstPageNumber="1" r:id="rId1"/>
  <headerFooter scaleWithDoc="0" alignWithMargins="0">
    <oddFooter>&amp;C-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M37"/>
  <sheetViews>
    <sheetView view="pageBreakPreview" zoomScaleNormal="85" zoomScaleSheetLayoutView="100" workbookViewId="0">
      <selection activeCell="L31" sqref="L31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68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533728</v>
      </c>
      <c r="D10" s="50">
        <v>11318</v>
      </c>
      <c r="E10" s="50">
        <f>C10+D10</f>
        <v>545046</v>
      </c>
      <c r="F10" s="50">
        <v>530799</v>
      </c>
      <c r="G10" s="50">
        <v>2646</v>
      </c>
      <c r="H10" s="50">
        <f>F10+G10</f>
        <v>533445</v>
      </c>
      <c r="I10" s="58">
        <f t="shared" ref="I10:K35" si="0">IF(ISERROR(ROUND(F10/C10*100,2)),"-",ROUND(F10/C10*100,2))</f>
        <v>99.45</v>
      </c>
      <c r="J10" s="58">
        <f t="shared" si="0"/>
        <v>23.38</v>
      </c>
      <c r="K10" s="58">
        <f t="shared" si="0"/>
        <v>97.87</v>
      </c>
      <c r="L10" s="78">
        <v>97.87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83701</v>
      </c>
      <c r="D11" s="51">
        <v>4859</v>
      </c>
      <c r="E11" s="51">
        <f>C11+D11</f>
        <v>88560</v>
      </c>
      <c r="F11" s="51">
        <v>82139</v>
      </c>
      <c r="G11" s="51">
        <v>573</v>
      </c>
      <c r="H11" s="51">
        <f>F11+G11</f>
        <v>82712</v>
      </c>
      <c r="I11" s="59">
        <f t="shared" si="0"/>
        <v>98.13</v>
      </c>
      <c r="J11" s="59">
        <f t="shared" si="0"/>
        <v>11.79</v>
      </c>
      <c r="K11" s="59">
        <f t="shared" si="0"/>
        <v>93.4</v>
      </c>
      <c r="L11" s="79">
        <v>92.24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142282</v>
      </c>
      <c r="D12" s="51">
        <v>4070</v>
      </c>
      <c r="E12" s="51">
        <f t="shared" ref="E12:E34" si="1">C12+D12</f>
        <v>146352</v>
      </c>
      <c r="F12" s="51">
        <v>141308</v>
      </c>
      <c r="G12" s="51">
        <v>921</v>
      </c>
      <c r="H12" s="51">
        <f t="shared" ref="H12:H34" si="2">F12+G12</f>
        <v>142229</v>
      </c>
      <c r="I12" s="59">
        <f t="shared" si="0"/>
        <v>99.32</v>
      </c>
      <c r="J12" s="59">
        <f t="shared" si="0"/>
        <v>22.63</v>
      </c>
      <c r="K12" s="59">
        <f t="shared" si="0"/>
        <v>97.18</v>
      </c>
      <c r="L12" s="79">
        <v>96.99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119308</v>
      </c>
      <c r="D13" s="51">
        <v>2053</v>
      </c>
      <c r="E13" s="51">
        <f t="shared" si="1"/>
        <v>121361</v>
      </c>
      <c r="F13" s="51">
        <v>118871</v>
      </c>
      <c r="G13" s="51">
        <v>480</v>
      </c>
      <c r="H13" s="51">
        <f t="shared" si="2"/>
        <v>119351</v>
      </c>
      <c r="I13" s="59">
        <f t="shared" si="0"/>
        <v>99.63</v>
      </c>
      <c r="J13" s="59">
        <f t="shared" si="0"/>
        <v>23.38</v>
      </c>
      <c r="K13" s="59">
        <f t="shared" si="0"/>
        <v>98.34</v>
      </c>
      <c r="L13" s="79">
        <v>98.19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39022</v>
      </c>
      <c r="D14" s="73">
        <v>1338</v>
      </c>
      <c r="E14" s="87">
        <f t="shared" si="1"/>
        <v>40360</v>
      </c>
      <c r="F14" s="73">
        <v>38625</v>
      </c>
      <c r="G14" s="73">
        <v>183</v>
      </c>
      <c r="H14" s="87">
        <f t="shared" si="2"/>
        <v>38808</v>
      </c>
      <c r="I14" s="74">
        <f t="shared" si="0"/>
        <v>98.98</v>
      </c>
      <c r="J14" s="74">
        <f t="shared" si="0"/>
        <v>13.68</v>
      </c>
      <c r="K14" s="74">
        <f t="shared" si="0"/>
        <v>96.15</v>
      </c>
      <c r="L14" s="80">
        <v>96.45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68237</v>
      </c>
      <c r="D15" s="51">
        <v>1723</v>
      </c>
      <c r="E15" s="51">
        <f t="shared" si="1"/>
        <v>69960</v>
      </c>
      <c r="F15" s="51">
        <v>67649</v>
      </c>
      <c r="G15" s="51">
        <v>393</v>
      </c>
      <c r="H15" s="51">
        <f t="shared" si="2"/>
        <v>68042</v>
      </c>
      <c r="I15" s="59">
        <f t="shared" si="0"/>
        <v>99.14</v>
      </c>
      <c r="J15" s="59">
        <f t="shared" si="0"/>
        <v>22.81</v>
      </c>
      <c r="K15" s="59">
        <f t="shared" si="0"/>
        <v>97.26</v>
      </c>
      <c r="L15" s="79">
        <v>97.33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50596</v>
      </c>
      <c r="D16" s="51">
        <v>1267</v>
      </c>
      <c r="E16" s="51">
        <f t="shared" si="1"/>
        <v>51863</v>
      </c>
      <c r="F16" s="51">
        <v>50350</v>
      </c>
      <c r="G16" s="51">
        <v>248</v>
      </c>
      <c r="H16" s="51">
        <f t="shared" si="2"/>
        <v>50598</v>
      </c>
      <c r="I16" s="59">
        <f t="shared" si="0"/>
        <v>99.51</v>
      </c>
      <c r="J16" s="59">
        <f t="shared" si="0"/>
        <v>19.57</v>
      </c>
      <c r="K16" s="59">
        <f t="shared" si="0"/>
        <v>97.56</v>
      </c>
      <c r="L16" s="79">
        <v>97.27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126826</v>
      </c>
      <c r="D17" s="51">
        <v>1415</v>
      </c>
      <c r="E17" s="51">
        <f t="shared" si="1"/>
        <v>128241</v>
      </c>
      <c r="F17" s="51">
        <v>126103</v>
      </c>
      <c r="G17" s="51">
        <v>491</v>
      </c>
      <c r="H17" s="51">
        <f t="shared" si="2"/>
        <v>126594</v>
      </c>
      <c r="I17" s="59">
        <f t="shared" si="0"/>
        <v>99.43</v>
      </c>
      <c r="J17" s="59">
        <f t="shared" si="0"/>
        <v>34.700000000000003</v>
      </c>
      <c r="K17" s="59">
        <f t="shared" si="0"/>
        <v>98.72</v>
      </c>
      <c r="L17" s="79">
        <v>98.64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54729</v>
      </c>
      <c r="D18" s="51">
        <v>1746</v>
      </c>
      <c r="E18" s="51">
        <f t="shared" si="1"/>
        <v>56475</v>
      </c>
      <c r="F18" s="51">
        <v>54200</v>
      </c>
      <c r="G18" s="51">
        <v>501</v>
      </c>
      <c r="H18" s="51">
        <f t="shared" si="2"/>
        <v>54701</v>
      </c>
      <c r="I18" s="59">
        <f t="shared" si="0"/>
        <v>99.03</v>
      </c>
      <c r="J18" s="59">
        <f t="shared" si="0"/>
        <v>28.69</v>
      </c>
      <c r="K18" s="59">
        <f t="shared" si="0"/>
        <v>96.86</v>
      </c>
      <c r="L18" s="79">
        <v>96.66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130920</v>
      </c>
      <c r="D19" s="73">
        <v>3268</v>
      </c>
      <c r="E19" s="87">
        <f t="shared" si="1"/>
        <v>134188</v>
      </c>
      <c r="F19" s="73">
        <v>129598</v>
      </c>
      <c r="G19" s="73">
        <v>886</v>
      </c>
      <c r="H19" s="87">
        <f t="shared" si="2"/>
        <v>130484</v>
      </c>
      <c r="I19" s="74">
        <f t="shared" si="0"/>
        <v>98.99</v>
      </c>
      <c r="J19" s="74">
        <f t="shared" si="0"/>
        <v>27.11</v>
      </c>
      <c r="K19" s="74">
        <f t="shared" si="0"/>
        <v>97.24</v>
      </c>
      <c r="L19" s="80">
        <v>97.09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47581</v>
      </c>
      <c r="D20" s="51">
        <v>1606</v>
      </c>
      <c r="E20" s="51">
        <f t="shared" si="1"/>
        <v>49187</v>
      </c>
      <c r="F20" s="51">
        <v>47278</v>
      </c>
      <c r="G20" s="51">
        <v>634</v>
      </c>
      <c r="H20" s="51">
        <f t="shared" si="2"/>
        <v>47912</v>
      </c>
      <c r="I20" s="59">
        <f t="shared" si="0"/>
        <v>99.36</v>
      </c>
      <c r="J20" s="59">
        <f t="shared" si="0"/>
        <v>39.479999999999997</v>
      </c>
      <c r="K20" s="59">
        <f t="shared" si="0"/>
        <v>97.41</v>
      </c>
      <c r="L20" s="79">
        <v>97.4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41197</v>
      </c>
      <c r="D21" s="51">
        <v>430</v>
      </c>
      <c r="E21" s="51">
        <f t="shared" si="1"/>
        <v>41627</v>
      </c>
      <c r="F21" s="51">
        <v>41072</v>
      </c>
      <c r="G21" s="51">
        <v>141</v>
      </c>
      <c r="H21" s="51">
        <f t="shared" si="2"/>
        <v>41213</v>
      </c>
      <c r="I21" s="59">
        <f t="shared" si="0"/>
        <v>99.7</v>
      </c>
      <c r="J21" s="59">
        <f t="shared" si="0"/>
        <v>32.79</v>
      </c>
      <c r="K21" s="59">
        <f t="shared" si="0"/>
        <v>99.01</v>
      </c>
      <c r="L21" s="79">
        <v>98.89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39091</v>
      </c>
      <c r="D22" s="51">
        <v>494</v>
      </c>
      <c r="E22" s="51">
        <f t="shared" si="1"/>
        <v>39585</v>
      </c>
      <c r="F22" s="51">
        <v>38911</v>
      </c>
      <c r="G22" s="51">
        <v>106</v>
      </c>
      <c r="H22" s="51">
        <f t="shared" si="2"/>
        <v>39017</v>
      </c>
      <c r="I22" s="59">
        <f t="shared" si="0"/>
        <v>99.54</v>
      </c>
      <c r="J22" s="59">
        <f t="shared" si="0"/>
        <v>21.46</v>
      </c>
      <c r="K22" s="59">
        <f t="shared" si="0"/>
        <v>98.57</v>
      </c>
      <c r="L22" s="79">
        <v>98.58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7784</v>
      </c>
      <c r="D23" s="51">
        <v>74</v>
      </c>
      <c r="E23" s="51">
        <f t="shared" si="1"/>
        <v>7858</v>
      </c>
      <c r="F23" s="51">
        <v>7770</v>
      </c>
      <c r="G23" s="51">
        <v>29</v>
      </c>
      <c r="H23" s="51">
        <f t="shared" si="2"/>
        <v>7799</v>
      </c>
      <c r="I23" s="59">
        <f t="shared" si="0"/>
        <v>99.82</v>
      </c>
      <c r="J23" s="59">
        <f t="shared" si="0"/>
        <v>39.19</v>
      </c>
      <c r="K23" s="59">
        <f t="shared" si="0"/>
        <v>99.25</v>
      </c>
      <c r="L23" s="79">
        <v>98.91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3139</v>
      </c>
      <c r="D24" s="73">
        <v>69</v>
      </c>
      <c r="E24" s="87">
        <f t="shared" si="1"/>
        <v>3208</v>
      </c>
      <c r="F24" s="73">
        <v>3125</v>
      </c>
      <c r="G24" s="73">
        <v>21</v>
      </c>
      <c r="H24" s="87">
        <f t="shared" si="2"/>
        <v>3146</v>
      </c>
      <c r="I24" s="74">
        <f t="shared" si="0"/>
        <v>99.55</v>
      </c>
      <c r="J24" s="74">
        <f t="shared" si="0"/>
        <v>30.43</v>
      </c>
      <c r="K24" s="74">
        <f t="shared" si="0"/>
        <v>98.07</v>
      </c>
      <c r="L24" s="80">
        <v>97.37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4435</v>
      </c>
      <c r="D25" s="51">
        <v>101</v>
      </c>
      <c r="E25" s="51">
        <f t="shared" si="1"/>
        <v>4536</v>
      </c>
      <c r="F25" s="51">
        <v>4417</v>
      </c>
      <c r="G25" s="51">
        <v>45</v>
      </c>
      <c r="H25" s="51">
        <f t="shared" si="2"/>
        <v>4462</v>
      </c>
      <c r="I25" s="59">
        <f t="shared" si="0"/>
        <v>99.59</v>
      </c>
      <c r="J25" s="59">
        <f t="shared" si="0"/>
        <v>44.55</v>
      </c>
      <c r="K25" s="59">
        <f t="shared" si="0"/>
        <v>98.37</v>
      </c>
      <c r="L25" s="79">
        <v>97.84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24056</v>
      </c>
      <c r="D26" s="51">
        <v>969</v>
      </c>
      <c r="E26" s="51">
        <f t="shared" si="1"/>
        <v>25025</v>
      </c>
      <c r="F26" s="51">
        <v>23823</v>
      </c>
      <c r="G26" s="51">
        <v>217</v>
      </c>
      <c r="H26" s="51">
        <f t="shared" si="2"/>
        <v>24040</v>
      </c>
      <c r="I26" s="59">
        <f t="shared" si="0"/>
        <v>99.03</v>
      </c>
      <c r="J26" s="59">
        <f t="shared" si="0"/>
        <v>22.39</v>
      </c>
      <c r="K26" s="59">
        <f t="shared" si="0"/>
        <v>96.06</v>
      </c>
      <c r="L26" s="79">
        <v>95.42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10262</v>
      </c>
      <c r="D27" s="51">
        <v>381</v>
      </c>
      <c r="E27" s="51">
        <f t="shared" si="1"/>
        <v>10643</v>
      </c>
      <c r="F27" s="51">
        <v>10185</v>
      </c>
      <c r="G27" s="51">
        <v>28</v>
      </c>
      <c r="H27" s="51">
        <f t="shared" si="2"/>
        <v>10213</v>
      </c>
      <c r="I27" s="59">
        <f t="shared" si="0"/>
        <v>99.25</v>
      </c>
      <c r="J27" s="59">
        <f t="shared" si="0"/>
        <v>7.35</v>
      </c>
      <c r="K27" s="59">
        <f t="shared" si="0"/>
        <v>95.96</v>
      </c>
      <c r="L27" s="79">
        <v>95.46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13038</v>
      </c>
      <c r="D28" s="51">
        <v>712</v>
      </c>
      <c r="E28" s="51">
        <f t="shared" si="1"/>
        <v>13750</v>
      </c>
      <c r="F28" s="51">
        <v>12888</v>
      </c>
      <c r="G28" s="51">
        <v>60</v>
      </c>
      <c r="H28" s="51">
        <f t="shared" si="2"/>
        <v>12948</v>
      </c>
      <c r="I28" s="59">
        <f t="shared" si="0"/>
        <v>98.85</v>
      </c>
      <c r="J28" s="59">
        <f t="shared" si="0"/>
        <v>8.43</v>
      </c>
      <c r="K28" s="59">
        <f t="shared" si="0"/>
        <v>94.17</v>
      </c>
      <c r="L28" s="79">
        <v>95.49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8778</v>
      </c>
      <c r="D29" s="73">
        <v>392</v>
      </c>
      <c r="E29" s="87">
        <f t="shared" si="1"/>
        <v>9170</v>
      </c>
      <c r="F29" s="73">
        <v>8477</v>
      </c>
      <c r="G29" s="73">
        <v>39</v>
      </c>
      <c r="H29" s="87">
        <f t="shared" si="2"/>
        <v>8516</v>
      </c>
      <c r="I29" s="74">
        <f t="shared" si="0"/>
        <v>96.57</v>
      </c>
      <c r="J29" s="74">
        <f t="shared" si="0"/>
        <v>9.9499999999999993</v>
      </c>
      <c r="K29" s="74">
        <f t="shared" si="0"/>
        <v>92.87</v>
      </c>
      <c r="L29" s="80">
        <v>90.91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6864</v>
      </c>
      <c r="D30" s="51">
        <v>150</v>
      </c>
      <c r="E30" s="51">
        <f t="shared" si="1"/>
        <v>7014</v>
      </c>
      <c r="F30" s="51">
        <v>6828</v>
      </c>
      <c r="G30" s="51">
        <v>49</v>
      </c>
      <c r="H30" s="51">
        <f t="shared" si="2"/>
        <v>6877</v>
      </c>
      <c r="I30" s="59">
        <f t="shared" si="0"/>
        <v>99.48</v>
      </c>
      <c r="J30" s="59">
        <f t="shared" si="0"/>
        <v>32.67</v>
      </c>
      <c r="K30" s="59">
        <f t="shared" si="0"/>
        <v>98.05</v>
      </c>
      <c r="L30" s="79">
        <v>98.02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6258</v>
      </c>
      <c r="D31" s="51">
        <v>0</v>
      </c>
      <c r="E31" s="51">
        <f t="shared" si="1"/>
        <v>6258</v>
      </c>
      <c r="F31" s="51">
        <v>6258</v>
      </c>
      <c r="G31" s="51">
        <v>0</v>
      </c>
      <c r="H31" s="51">
        <f t="shared" si="2"/>
        <v>6258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30349</v>
      </c>
      <c r="D32" s="51">
        <v>715</v>
      </c>
      <c r="E32" s="51">
        <f t="shared" si="1"/>
        <v>31064</v>
      </c>
      <c r="F32" s="51">
        <v>30193</v>
      </c>
      <c r="G32" s="51">
        <v>124</v>
      </c>
      <c r="H32" s="51">
        <f t="shared" si="2"/>
        <v>30317</v>
      </c>
      <c r="I32" s="59">
        <f t="shared" si="0"/>
        <v>99.49</v>
      </c>
      <c r="J32" s="59">
        <f t="shared" si="0"/>
        <v>17.34</v>
      </c>
      <c r="K32" s="59">
        <f t="shared" si="0"/>
        <v>97.6</v>
      </c>
      <c r="L32" s="79">
        <v>97.37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22554</v>
      </c>
      <c r="D33" s="51">
        <v>587</v>
      </c>
      <c r="E33" s="51">
        <f t="shared" si="1"/>
        <v>23141</v>
      </c>
      <c r="F33" s="51">
        <v>22425</v>
      </c>
      <c r="G33" s="51">
        <v>107</v>
      </c>
      <c r="H33" s="51">
        <f t="shared" si="2"/>
        <v>22532</v>
      </c>
      <c r="I33" s="59">
        <f t="shared" si="0"/>
        <v>99.43</v>
      </c>
      <c r="J33" s="59">
        <f t="shared" si="0"/>
        <v>18.23</v>
      </c>
      <c r="K33" s="59">
        <f t="shared" si="0"/>
        <v>97.37</v>
      </c>
      <c r="L33" s="79">
        <v>97.26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4154</v>
      </c>
      <c r="D34" s="73">
        <v>54</v>
      </c>
      <c r="E34" s="51">
        <f t="shared" si="1"/>
        <v>4208</v>
      </c>
      <c r="F34" s="73">
        <v>4134</v>
      </c>
      <c r="G34" s="73">
        <v>15</v>
      </c>
      <c r="H34" s="51">
        <f t="shared" si="2"/>
        <v>4149</v>
      </c>
      <c r="I34" s="74">
        <f t="shared" si="0"/>
        <v>99.52</v>
      </c>
      <c r="J34" s="74">
        <f t="shared" si="0"/>
        <v>27.78</v>
      </c>
      <c r="K34" s="74">
        <f t="shared" si="0"/>
        <v>98.6</v>
      </c>
      <c r="L34" s="80">
        <v>98.58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1618889</v>
      </c>
      <c r="D35" s="54">
        <f t="shared" si="3"/>
        <v>39791</v>
      </c>
      <c r="E35" s="54">
        <f t="shared" si="3"/>
        <v>1658680</v>
      </c>
      <c r="F35" s="54">
        <f t="shared" si="3"/>
        <v>1607426</v>
      </c>
      <c r="G35" s="54">
        <f t="shared" si="3"/>
        <v>8937</v>
      </c>
      <c r="H35" s="54">
        <f t="shared" si="3"/>
        <v>1616363</v>
      </c>
      <c r="I35" s="61">
        <f t="shared" si="0"/>
        <v>99.29</v>
      </c>
      <c r="J35" s="61">
        <f t="shared" si="0"/>
        <v>22.46</v>
      </c>
      <c r="K35" s="61">
        <f t="shared" si="0"/>
        <v>97.45</v>
      </c>
      <c r="L35" s="81">
        <v>97.31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7" orientation="portrait" useFirstPageNumber="1" r:id="rId1"/>
  <headerFooter scaleWithDoc="0" alignWithMargins="0">
    <oddFooter>&amp;C- &amp;P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M37"/>
  <sheetViews>
    <sheetView view="pageBreakPreview" zoomScaleNormal="85" zoomScaleSheetLayoutView="100" workbookViewId="0">
      <selection activeCell="D17" sqref="D17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42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15173724</v>
      </c>
      <c r="D10" s="50">
        <v>321759</v>
      </c>
      <c r="E10" s="50">
        <f>C10+D10</f>
        <v>15495483</v>
      </c>
      <c r="F10" s="50">
        <v>15090444</v>
      </c>
      <c r="G10" s="50">
        <v>75224</v>
      </c>
      <c r="H10" s="50">
        <f>F10+G10</f>
        <v>15165668</v>
      </c>
      <c r="I10" s="58">
        <f t="shared" ref="I10:K35" si="0">IF(ISERROR(ROUND(F10/C10*100,2)),"-",ROUND(F10/C10*100,2))</f>
        <v>99.45</v>
      </c>
      <c r="J10" s="58">
        <f t="shared" si="0"/>
        <v>23.38</v>
      </c>
      <c r="K10" s="58">
        <f t="shared" si="0"/>
        <v>97.87</v>
      </c>
      <c r="L10" s="78">
        <v>97.87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1888870</v>
      </c>
      <c r="D11" s="51">
        <v>109142</v>
      </c>
      <c r="E11" s="51">
        <f>C11+D11</f>
        <v>1998012</v>
      </c>
      <c r="F11" s="51">
        <v>1872763</v>
      </c>
      <c r="G11" s="51">
        <v>12864</v>
      </c>
      <c r="H11" s="51">
        <f>F11+G11</f>
        <v>1885627</v>
      </c>
      <c r="I11" s="59">
        <f t="shared" si="0"/>
        <v>99.15</v>
      </c>
      <c r="J11" s="59">
        <f t="shared" si="0"/>
        <v>11.79</v>
      </c>
      <c r="K11" s="59">
        <f t="shared" si="0"/>
        <v>94.38</v>
      </c>
      <c r="L11" s="79">
        <v>94.41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2968468</v>
      </c>
      <c r="D12" s="51">
        <v>84903</v>
      </c>
      <c r="E12" s="51">
        <f t="shared" ref="E12:E34" si="1">C12+D12</f>
        <v>3053371</v>
      </c>
      <c r="F12" s="51">
        <v>2948124</v>
      </c>
      <c r="G12" s="51">
        <v>19212</v>
      </c>
      <c r="H12" s="51">
        <f t="shared" ref="H12:H34" si="2">F12+G12</f>
        <v>2967336</v>
      </c>
      <c r="I12" s="59">
        <f t="shared" si="0"/>
        <v>99.31</v>
      </c>
      <c r="J12" s="59">
        <f t="shared" si="0"/>
        <v>22.63</v>
      </c>
      <c r="K12" s="59">
        <f t="shared" si="0"/>
        <v>97.18</v>
      </c>
      <c r="L12" s="79">
        <v>96.99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2691665</v>
      </c>
      <c r="D13" s="51">
        <v>46306</v>
      </c>
      <c r="E13" s="51">
        <f t="shared" si="1"/>
        <v>2737971</v>
      </c>
      <c r="F13" s="51">
        <v>2681796</v>
      </c>
      <c r="G13" s="51">
        <v>10840</v>
      </c>
      <c r="H13" s="51">
        <f t="shared" si="2"/>
        <v>2692636</v>
      </c>
      <c r="I13" s="59">
        <f t="shared" si="0"/>
        <v>99.63</v>
      </c>
      <c r="J13" s="59">
        <f t="shared" si="0"/>
        <v>23.41</v>
      </c>
      <c r="K13" s="59">
        <f t="shared" si="0"/>
        <v>98.34</v>
      </c>
      <c r="L13" s="79">
        <v>98.19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767049</v>
      </c>
      <c r="D14" s="73">
        <v>23748</v>
      </c>
      <c r="E14" s="87">
        <f t="shared" si="1"/>
        <v>790797</v>
      </c>
      <c r="F14" s="73">
        <v>759272</v>
      </c>
      <c r="G14" s="73">
        <v>3244</v>
      </c>
      <c r="H14" s="87">
        <f t="shared" si="2"/>
        <v>762516</v>
      </c>
      <c r="I14" s="74">
        <f t="shared" si="0"/>
        <v>98.99</v>
      </c>
      <c r="J14" s="74">
        <f t="shared" si="0"/>
        <v>13.66</v>
      </c>
      <c r="K14" s="74">
        <f t="shared" si="0"/>
        <v>96.42</v>
      </c>
      <c r="L14" s="80">
        <v>96.82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1285189</v>
      </c>
      <c r="D15" s="51">
        <v>33114</v>
      </c>
      <c r="E15" s="51">
        <f t="shared" si="1"/>
        <v>1318303</v>
      </c>
      <c r="F15" s="51">
        <v>1273728</v>
      </c>
      <c r="G15" s="51">
        <v>7561</v>
      </c>
      <c r="H15" s="51">
        <f t="shared" si="2"/>
        <v>1281289</v>
      </c>
      <c r="I15" s="59">
        <f t="shared" si="0"/>
        <v>99.11</v>
      </c>
      <c r="J15" s="59">
        <f t="shared" si="0"/>
        <v>22.83</v>
      </c>
      <c r="K15" s="59">
        <f t="shared" si="0"/>
        <v>97.19</v>
      </c>
      <c r="L15" s="79">
        <v>97.22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974486</v>
      </c>
      <c r="D16" s="51">
        <v>24410</v>
      </c>
      <c r="E16" s="51">
        <f t="shared" si="1"/>
        <v>998896</v>
      </c>
      <c r="F16" s="51">
        <v>969749</v>
      </c>
      <c r="G16" s="51">
        <v>4778</v>
      </c>
      <c r="H16" s="51">
        <f t="shared" si="2"/>
        <v>974527</v>
      </c>
      <c r="I16" s="59">
        <f t="shared" si="0"/>
        <v>99.51</v>
      </c>
      <c r="J16" s="59">
        <f t="shared" si="0"/>
        <v>19.57</v>
      </c>
      <c r="K16" s="59">
        <f t="shared" si="0"/>
        <v>97.56</v>
      </c>
      <c r="L16" s="79">
        <v>97.27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2838662</v>
      </c>
      <c r="D17" s="51">
        <v>31682</v>
      </c>
      <c r="E17" s="51">
        <f t="shared" si="1"/>
        <v>2870344</v>
      </c>
      <c r="F17" s="51">
        <v>2822473</v>
      </c>
      <c r="G17" s="51">
        <v>10989</v>
      </c>
      <c r="H17" s="51">
        <f t="shared" si="2"/>
        <v>2833462</v>
      </c>
      <c r="I17" s="59">
        <f t="shared" si="0"/>
        <v>99.43</v>
      </c>
      <c r="J17" s="59">
        <f t="shared" si="0"/>
        <v>34.69</v>
      </c>
      <c r="K17" s="59">
        <f t="shared" si="0"/>
        <v>98.72</v>
      </c>
      <c r="L17" s="79">
        <v>98.64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1127873</v>
      </c>
      <c r="D18" s="51">
        <v>35785</v>
      </c>
      <c r="E18" s="51">
        <f t="shared" si="1"/>
        <v>1163658</v>
      </c>
      <c r="F18" s="51">
        <v>1116975</v>
      </c>
      <c r="G18" s="51">
        <v>10270</v>
      </c>
      <c r="H18" s="51">
        <f t="shared" si="2"/>
        <v>1127245</v>
      </c>
      <c r="I18" s="59">
        <f t="shared" si="0"/>
        <v>99.03</v>
      </c>
      <c r="J18" s="59">
        <f t="shared" si="0"/>
        <v>28.7</v>
      </c>
      <c r="K18" s="59">
        <f t="shared" si="0"/>
        <v>96.87</v>
      </c>
      <c r="L18" s="79">
        <v>96.69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2731179</v>
      </c>
      <c r="D19" s="73">
        <v>68183</v>
      </c>
      <c r="E19" s="87">
        <f t="shared" si="1"/>
        <v>2799362</v>
      </c>
      <c r="F19" s="73">
        <v>2703598</v>
      </c>
      <c r="G19" s="73">
        <v>18476</v>
      </c>
      <c r="H19" s="87">
        <f t="shared" si="2"/>
        <v>2722074</v>
      </c>
      <c r="I19" s="74">
        <f t="shared" si="0"/>
        <v>98.99</v>
      </c>
      <c r="J19" s="74">
        <f t="shared" si="0"/>
        <v>27.1</v>
      </c>
      <c r="K19" s="74">
        <f t="shared" si="0"/>
        <v>97.24</v>
      </c>
      <c r="L19" s="80">
        <v>97.09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953136</v>
      </c>
      <c r="D20" s="51">
        <v>15658</v>
      </c>
      <c r="E20" s="51">
        <f t="shared" si="1"/>
        <v>968794</v>
      </c>
      <c r="F20" s="51">
        <v>948826</v>
      </c>
      <c r="G20" s="51">
        <v>4621</v>
      </c>
      <c r="H20" s="51">
        <f t="shared" si="2"/>
        <v>953447</v>
      </c>
      <c r="I20" s="59">
        <f t="shared" si="0"/>
        <v>99.55</v>
      </c>
      <c r="J20" s="59">
        <f t="shared" si="0"/>
        <v>29.51</v>
      </c>
      <c r="K20" s="59">
        <f t="shared" si="0"/>
        <v>98.42</v>
      </c>
      <c r="L20" s="79">
        <v>98.03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1000257</v>
      </c>
      <c r="D21" s="51">
        <v>10450</v>
      </c>
      <c r="E21" s="51">
        <f t="shared" si="1"/>
        <v>1010707</v>
      </c>
      <c r="F21" s="51">
        <v>997222</v>
      </c>
      <c r="G21" s="51">
        <v>3413</v>
      </c>
      <c r="H21" s="51">
        <f t="shared" si="2"/>
        <v>1000635</v>
      </c>
      <c r="I21" s="59">
        <f t="shared" si="0"/>
        <v>99.7</v>
      </c>
      <c r="J21" s="59">
        <f t="shared" si="0"/>
        <v>32.659999999999997</v>
      </c>
      <c r="K21" s="59">
        <f t="shared" si="0"/>
        <v>99</v>
      </c>
      <c r="L21" s="79">
        <v>98.89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747416</v>
      </c>
      <c r="D22" s="51">
        <v>9412</v>
      </c>
      <c r="E22" s="51">
        <f t="shared" si="1"/>
        <v>756828</v>
      </c>
      <c r="F22" s="51">
        <v>743979</v>
      </c>
      <c r="G22" s="51">
        <v>2011</v>
      </c>
      <c r="H22" s="51">
        <f t="shared" si="2"/>
        <v>745990</v>
      </c>
      <c r="I22" s="59">
        <f t="shared" si="0"/>
        <v>99.54</v>
      </c>
      <c r="J22" s="59">
        <f t="shared" si="0"/>
        <v>21.37</v>
      </c>
      <c r="K22" s="59">
        <f t="shared" si="0"/>
        <v>98.57</v>
      </c>
      <c r="L22" s="79">
        <v>98.55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177098</v>
      </c>
      <c r="D23" s="51">
        <v>1694</v>
      </c>
      <c r="E23" s="51">
        <f t="shared" si="1"/>
        <v>178792</v>
      </c>
      <c r="F23" s="51">
        <v>176775</v>
      </c>
      <c r="G23" s="51">
        <v>660</v>
      </c>
      <c r="H23" s="51">
        <f t="shared" si="2"/>
        <v>177435</v>
      </c>
      <c r="I23" s="59">
        <f t="shared" si="0"/>
        <v>99.82</v>
      </c>
      <c r="J23" s="59">
        <f t="shared" si="0"/>
        <v>38.96</v>
      </c>
      <c r="K23" s="59">
        <f t="shared" si="0"/>
        <v>99.24</v>
      </c>
      <c r="L23" s="79">
        <v>98.93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52434</v>
      </c>
      <c r="D24" s="73">
        <v>1152</v>
      </c>
      <c r="E24" s="87">
        <f t="shared" si="1"/>
        <v>53586</v>
      </c>
      <c r="F24" s="73">
        <v>52190</v>
      </c>
      <c r="G24" s="73">
        <v>347</v>
      </c>
      <c r="H24" s="87">
        <f t="shared" si="2"/>
        <v>52537</v>
      </c>
      <c r="I24" s="74">
        <f t="shared" si="0"/>
        <v>99.53</v>
      </c>
      <c r="J24" s="74">
        <f t="shared" si="0"/>
        <v>30.12</v>
      </c>
      <c r="K24" s="74">
        <f t="shared" si="0"/>
        <v>98.04</v>
      </c>
      <c r="L24" s="80">
        <v>97.39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65371</v>
      </c>
      <c r="D25" s="51">
        <v>2672</v>
      </c>
      <c r="E25" s="51">
        <f t="shared" si="1"/>
        <v>68043</v>
      </c>
      <c r="F25" s="51">
        <v>64997</v>
      </c>
      <c r="G25" s="51">
        <v>355</v>
      </c>
      <c r="H25" s="51">
        <f t="shared" si="2"/>
        <v>65352</v>
      </c>
      <c r="I25" s="59">
        <f t="shared" si="0"/>
        <v>99.43</v>
      </c>
      <c r="J25" s="59">
        <f t="shared" si="0"/>
        <v>13.29</v>
      </c>
      <c r="K25" s="59">
        <f t="shared" si="0"/>
        <v>96.05</v>
      </c>
      <c r="L25" s="79">
        <v>95.48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440189</v>
      </c>
      <c r="D26" s="51">
        <v>17733</v>
      </c>
      <c r="E26" s="51">
        <f t="shared" si="1"/>
        <v>457922</v>
      </c>
      <c r="F26" s="51">
        <v>435927</v>
      </c>
      <c r="G26" s="51">
        <v>3971</v>
      </c>
      <c r="H26" s="51">
        <f t="shared" si="2"/>
        <v>439898</v>
      </c>
      <c r="I26" s="59">
        <f t="shared" si="0"/>
        <v>99.03</v>
      </c>
      <c r="J26" s="59">
        <f t="shared" si="0"/>
        <v>22.39</v>
      </c>
      <c r="K26" s="59">
        <f t="shared" si="0"/>
        <v>96.06</v>
      </c>
      <c r="L26" s="79">
        <v>95.48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185151</v>
      </c>
      <c r="D27" s="51">
        <v>8950</v>
      </c>
      <c r="E27" s="51">
        <f t="shared" si="1"/>
        <v>194101</v>
      </c>
      <c r="F27" s="51">
        <v>182939</v>
      </c>
      <c r="G27" s="51">
        <v>1111</v>
      </c>
      <c r="H27" s="51">
        <f t="shared" si="2"/>
        <v>184050</v>
      </c>
      <c r="I27" s="59">
        <f t="shared" si="0"/>
        <v>98.81</v>
      </c>
      <c r="J27" s="59">
        <f t="shared" si="0"/>
        <v>12.41</v>
      </c>
      <c r="K27" s="59">
        <f t="shared" si="0"/>
        <v>94.82</v>
      </c>
      <c r="L27" s="79">
        <v>94.62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233999</v>
      </c>
      <c r="D28" s="51">
        <v>12592</v>
      </c>
      <c r="E28" s="51">
        <f t="shared" si="1"/>
        <v>246591</v>
      </c>
      <c r="F28" s="51">
        <v>231312</v>
      </c>
      <c r="G28" s="51">
        <v>1043</v>
      </c>
      <c r="H28" s="51">
        <f t="shared" si="2"/>
        <v>232355</v>
      </c>
      <c r="I28" s="59">
        <f t="shared" si="0"/>
        <v>98.85</v>
      </c>
      <c r="J28" s="59">
        <f t="shared" si="0"/>
        <v>8.2799999999999994</v>
      </c>
      <c r="K28" s="59">
        <f t="shared" si="0"/>
        <v>94.23</v>
      </c>
      <c r="L28" s="79">
        <v>94.54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162618</v>
      </c>
      <c r="D29" s="73">
        <v>7703</v>
      </c>
      <c r="E29" s="87">
        <f t="shared" si="1"/>
        <v>170321</v>
      </c>
      <c r="F29" s="73">
        <v>161061</v>
      </c>
      <c r="G29" s="73">
        <v>745</v>
      </c>
      <c r="H29" s="87">
        <f t="shared" si="2"/>
        <v>161806</v>
      </c>
      <c r="I29" s="74">
        <f t="shared" si="0"/>
        <v>99.04</v>
      </c>
      <c r="J29" s="74">
        <f t="shared" si="0"/>
        <v>9.67</v>
      </c>
      <c r="K29" s="74">
        <f t="shared" si="0"/>
        <v>95</v>
      </c>
      <c r="L29" s="80">
        <v>95.27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128610</v>
      </c>
      <c r="D30" s="51">
        <v>2918</v>
      </c>
      <c r="E30" s="51">
        <f t="shared" si="1"/>
        <v>131528</v>
      </c>
      <c r="F30" s="51">
        <v>127916</v>
      </c>
      <c r="G30" s="51">
        <v>871</v>
      </c>
      <c r="H30" s="51">
        <f t="shared" si="2"/>
        <v>128787</v>
      </c>
      <c r="I30" s="59">
        <f t="shared" si="0"/>
        <v>99.46</v>
      </c>
      <c r="J30" s="59">
        <f t="shared" si="0"/>
        <v>29.85</v>
      </c>
      <c r="K30" s="59">
        <f t="shared" si="0"/>
        <v>97.92</v>
      </c>
      <c r="L30" s="79">
        <v>97.48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196194</v>
      </c>
      <c r="D31" s="51">
        <v>1310</v>
      </c>
      <c r="E31" s="51">
        <f t="shared" si="1"/>
        <v>197504</v>
      </c>
      <c r="F31" s="51">
        <v>193995</v>
      </c>
      <c r="G31" s="51">
        <v>79</v>
      </c>
      <c r="H31" s="51">
        <f t="shared" si="2"/>
        <v>194074</v>
      </c>
      <c r="I31" s="59">
        <f t="shared" si="0"/>
        <v>98.88</v>
      </c>
      <c r="J31" s="59">
        <f t="shared" si="0"/>
        <v>6.03</v>
      </c>
      <c r="K31" s="59">
        <f t="shared" si="0"/>
        <v>98.26</v>
      </c>
      <c r="L31" s="79">
        <v>99.45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531354</v>
      </c>
      <c r="D32" s="51">
        <v>11071</v>
      </c>
      <c r="E32" s="51">
        <f t="shared" si="1"/>
        <v>542425</v>
      </c>
      <c r="F32" s="51">
        <v>527779</v>
      </c>
      <c r="G32" s="51">
        <v>1914</v>
      </c>
      <c r="H32" s="51">
        <f t="shared" si="2"/>
        <v>529693</v>
      </c>
      <c r="I32" s="59">
        <f t="shared" si="0"/>
        <v>99.33</v>
      </c>
      <c r="J32" s="59">
        <f t="shared" si="0"/>
        <v>17.29</v>
      </c>
      <c r="K32" s="59">
        <f t="shared" si="0"/>
        <v>97.65</v>
      </c>
      <c r="L32" s="79">
        <v>97.64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378042</v>
      </c>
      <c r="D33" s="51">
        <v>9841</v>
      </c>
      <c r="E33" s="51">
        <f t="shared" si="1"/>
        <v>387883</v>
      </c>
      <c r="F33" s="51">
        <v>375887</v>
      </c>
      <c r="G33" s="51">
        <v>1789</v>
      </c>
      <c r="H33" s="51">
        <f t="shared" si="2"/>
        <v>377676</v>
      </c>
      <c r="I33" s="59">
        <f t="shared" si="0"/>
        <v>99.43</v>
      </c>
      <c r="J33" s="59">
        <f t="shared" si="0"/>
        <v>18.18</v>
      </c>
      <c r="K33" s="59">
        <f t="shared" si="0"/>
        <v>97.37</v>
      </c>
      <c r="L33" s="79">
        <v>97.26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69458</v>
      </c>
      <c r="D34" s="73">
        <v>972</v>
      </c>
      <c r="E34" s="51">
        <f t="shared" si="1"/>
        <v>70430</v>
      </c>
      <c r="F34" s="73">
        <v>69096</v>
      </c>
      <c r="G34" s="73">
        <v>72</v>
      </c>
      <c r="H34" s="51">
        <f t="shared" si="2"/>
        <v>69168</v>
      </c>
      <c r="I34" s="74">
        <f t="shared" si="0"/>
        <v>99.48</v>
      </c>
      <c r="J34" s="74">
        <f t="shared" si="0"/>
        <v>7.41</v>
      </c>
      <c r="K34" s="74">
        <f t="shared" si="0"/>
        <v>98.21</v>
      </c>
      <c r="L34" s="80">
        <v>98.39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37768492</v>
      </c>
      <c r="D35" s="54">
        <f t="shared" si="3"/>
        <v>893160</v>
      </c>
      <c r="E35" s="54">
        <f t="shared" si="3"/>
        <v>38661652</v>
      </c>
      <c r="F35" s="54">
        <f t="shared" si="3"/>
        <v>37528823</v>
      </c>
      <c r="G35" s="54">
        <f t="shared" si="3"/>
        <v>196460</v>
      </c>
      <c r="H35" s="54">
        <f t="shared" si="3"/>
        <v>37725283</v>
      </c>
      <c r="I35" s="61">
        <f t="shared" si="0"/>
        <v>99.37</v>
      </c>
      <c r="J35" s="61">
        <f t="shared" si="0"/>
        <v>22</v>
      </c>
      <c r="K35" s="61">
        <f t="shared" si="0"/>
        <v>97.58</v>
      </c>
      <c r="L35" s="81">
        <v>97.51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9" orientation="portrait" useFirstPageNumber="1" r:id="rId1"/>
  <headerFooter scaleWithDoc="0" alignWithMargins="0">
    <oddFooter>&amp;C- &amp;P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M37"/>
  <sheetViews>
    <sheetView view="pageBreakPreview" zoomScaleNormal="85" zoomScaleSheetLayoutView="100" workbookViewId="0">
      <selection activeCell="H16" sqref="H16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63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115537</v>
      </c>
      <c r="D10" s="50">
        <v>0</v>
      </c>
      <c r="E10" s="50">
        <f>C10+D10</f>
        <v>115537</v>
      </c>
      <c r="F10" s="50">
        <v>115537</v>
      </c>
      <c r="G10" s="50">
        <v>0</v>
      </c>
      <c r="H10" s="50">
        <f>F10+G10</f>
        <v>115537</v>
      </c>
      <c r="I10" s="58">
        <f t="shared" ref="I10:K35" si="0">IF(ISERROR(ROUND(F10/C10*100,2)),"-",ROUND(F10/C10*100,2))</f>
        <v>100</v>
      </c>
      <c r="J10" s="58" t="str">
        <f t="shared" si="0"/>
        <v>-</v>
      </c>
      <c r="K10" s="58">
        <f t="shared" si="0"/>
        <v>100</v>
      </c>
      <c r="L10" s="78">
        <v>100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12013</v>
      </c>
      <c r="D11" s="51">
        <v>0</v>
      </c>
      <c r="E11" s="51">
        <f>C11+D11</f>
        <v>12013</v>
      </c>
      <c r="F11" s="51">
        <v>12013</v>
      </c>
      <c r="G11" s="51">
        <v>0</v>
      </c>
      <c r="H11" s="51">
        <f>F11+G11</f>
        <v>12013</v>
      </c>
      <c r="I11" s="59">
        <f t="shared" si="0"/>
        <v>100</v>
      </c>
      <c r="J11" s="59" t="str">
        <f t="shared" si="0"/>
        <v>-</v>
      </c>
      <c r="K11" s="59">
        <f t="shared" si="0"/>
        <v>100</v>
      </c>
      <c r="L11" s="79">
        <v>100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19756</v>
      </c>
      <c r="D12" s="51">
        <v>0</v>
      </c>
      <c r="E12" s="51">
        <f t="shared" ref="E12:E34" si="1">C12+D12</f>
        <v>19756</v>
      </c>
      <c r="F12" s="51">
        <v>19756</v>
      </c>
      <c r="G12" s="51">
        <v>0</v>
      </c>
      <c r="H12" s="51">
        <f t="shared" ref="H12:H34" si="2">F12+G12</f>
        <v>19756</v>
      </c>
      <c r="I12" s="59">
        <f t="shared" si="0"/>
        <v>100</v>
      </c>
      <c r="J12" s="59" t="str">
        <f t="shared" si="0"/>
        <v>-</v>
      </c>
      <c r="K12" s="59">
        <f t="shared" si="0"/>
        <v>100</v>
      </c>
      <c r="L12" s="79">
        <v>100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15109</v>
      </c>
      <c r="D13" s="51">
        <v>0</v>
      </c>
      <c r="E13" s="51">
        <f t="shared" si="1"/>
        <v>15109</v>
      </c>
      <c r="F13" s="51">
        <v>15109</v>
      </c>
      <c r="G13" s="51">
        <v>0</v>
      </c>
      <c r="H13" s="51">
        <f t="shared" si="2"/>
        <v>15109</v>
      </c>
      <c r="I13" s="59">
        <f t="shared" si="0"/>
        <v>100</v>
      </c>
      <c r="J13" s="59" t="str">
        <f t="shared" si="0"/>
        <v>-</v>
      </c>
      <c r="K13" s="59">
        <f t="shared" si="0"/>
        <v>100</v>
      </c>
      <c r="L13" s="79">
        <v>100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4461</v>
      </c>
      <c r="D14" s="73">
        <v>0</v>
      </c>
      <c r="E14" s="87">
        <f t="shared" si="1"/>
        <v>4461</v>
      </c>
      <c r="F14" s="73">
        <v>4461</v>
      </c>
      <c r="G14" s="73">
        <v>0</v>
      </c>
      <c r="H14" s="87">
        <f t="shared" si="2"/>
        <v>4461</v>
      </c>
      <c r="I14" s="74">
        <f t="shared" si="0"/>
        <v>100</v>
      </c>
      <c r="J14" s="74" t="str">
        <f t="shared" si="0"/>
        <v>-</v>
      </c>
      <c r="K14" s="74">
        <f t="shared" si="0"/>
        <v>100</v>
      </c>
      <c r="L14" s="80">
        <v>100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6450</v>
      </c>
      <c r="D15" s="51">
        <v>0</v>
      </c>
      <c r="E15" s="51">
        <f t="shared" si="1"/>
        <v>6450</v>
      </c>
      <c r="F15" s="51">
        <v>6450</v>
      </c>
      <c r="G15" s="51">
        <v>0</v>
      </c>
      <c r="H15" s="51">
        <f t="shared" si="2"/>
        <v>6450</v>
      </c>
      <c r="I15" s="59">
        <f t="shared" si="0"/>
        <v>100</v>
      </c>
      <c r="J15" s="59" t="str">
        <f t="shared" si="0"/>
        <v>-</v>
      </c>
      <c r="K15" s="59">
        <f t="shared" si="0"/>
        <v>100</v>
      </c>
      <c r="L15" s="79">
        <v>100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11570</v>
      </c>
      <c r="D16" s="51">
        <v>0</v>
      </c>
      <c r="E16" s="51">
        <f t="shared" si="1"/>
        <v>11570</v>
      </c>
      <c r="F16" s="51">
        <v>11570</v>
      </c>
      <c r="G16" s="51">
        <v>0</v>
      </c>
      <c r="H16" s="51">
        <f t="shared" si="2"/>
        <v>11570</v>
      </c>
      <c r="I16" s="59">
        <f t="shared" si="0"/>
        <v>100</v>
      </c>
      <c r="J16" s="59" t="str">
        <f t="shared" si="0"/>
        <v>-</v>
      </c>
      <c r="K16" s="59">
        <f t="shared" si="0"/>
        <v>100</v>
      </c>
      <c r="L16" s="79">
        <v>100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17231</v>
      </c>
      <c r="D17" s="51">
        <v>0</v>
      </c>
      <c r="E17" s="51">
        <f t="shared" si="1"/>
        <v>17231</v>
      </c>
      <c r="F17" s="51">
        <v>17231</v>
      </c>
      <c r="G17" s="51">
        <v>0</v>
      </c>
      <c r="H17" s="51">
        <f t="shared" si="2"/>
        <v>17231</v>
      </c>
      <c r="I17" s="59">
        <f t="shared" si="0"/>
        <v>100</v>
      </c>
      <c r="J17" s="59" t="str">
        <f t="shared" si="0"/>
        <v>-</v>
      </c>
      <c r="K17" s="59">
        <f t="shared" si="0"/>
        <v>100</v>
      </c>
      <c r="L17" s="79">
        <v>100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6144</v>
      </c>
      <c r="D18" s="51">
        <v>0</v>
      </c>
      <c r="E18" s="51">
        <f t="shared" si="1"/>
        <v>6144</v>
      </c>
      <c r="F18" s="51">
        <v>6144</v>
      </c>
      <c r="G18" s="51">
        <v>0</v>
      </c>
      <c r="H18" s="51">
        <f t="shared" si="2"/>
        <v>6144</v>
      </c>
      <c r="I18" s="59">
        <f t="shared" si="0"/>
        <v>100</v>
      </c>
      <c r="J18" s="59" t="str">
        <f t="shared" si="0"/>
        <v>-</v>
      </c>
      <c r="K18" s="59">
        <f t="shared" si="0"/>
        <v>100</v>
      </c>
      <c r="L18" s="79">
        <v>100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29701</v>
      </c>
      <c r="D19" s="73">
        <v>0</v>
      </c>
      <c r="E19" s="87">
        <f t="shared" si="1"/>
        <v>29701</v>
      </c>
      <c r="F19" s="73">
        <v>29701</v>
      </c>
      <c r="G19" s="73">
        <v>0</v>
      </c>
      <c r="H19" s="87">
        <f t="shared" si="2"/>
        <v>29701</v>
      </c>
      <c r="I19" s="74">
        <f t="shared" si="0"/>
        <v>100</v>
      </c>
      <c r="J19" s="74" t="str">
        <f t="shared" si="0"/>
        <v>-</v>
      </c>
      <c r="K19" s="74">
        <f t="shared" si="0"/>
        <v>100</v>
      </c>
      <c r="L19" s="80">
        <v>100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8269</v>
      </c>
      <c r="D20" s="51">
        <v>0</v>
      </c>
      <c r="E20" s="51">
        <f t="shared" si="1"/>
        <v>8269</v>
      </c>
      <c r="F20" s="51">
        <v>8269</v>
      </c>
      <c r="G20" s="51">
        <v>0</v>
      </c>
      <c r="H20" s="51">
        <f t="shared" si="2"/>
        <v>8269</v>
      </c>
      <c r="I20" s="59">
        <f t="shared" si="0"/>
        <v>100</v>
      </c>
      <c r="J20" s="59" t="str">
        <f t="shared" si="0"/>
        <v>-</v>
      </c>
      <c r="K20" s="59">
        <f t="shared" si="0"/>
        <v>100</v>
      </c>
      <c r="L20" s="79">
        <v>100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8095</v>
      </c>
      <c r="D21" s="51">
        <v>0</v>
      </c>
      <c r="E21" s="51">
        <f t="shared" si="1"/>
        <v>8095</v>
      </c>
      <c r="F21" s="51">
        <v>8095</v>
      </c>
      <c r="G21" s="51">
        <v>0</v>
      </c>
      <c r="H21" s="51">
        <f t="shared" si="2"/>
        <v>8095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7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2583</v>
      </c>
      <c r="D22" s="51">
        <v>0</v>
      </c>
      <c r="E22" s="51">
        <f t="shared" si="1"/>
        <v>2583</v>
      </c>
      <c r="F22" s="51">
        <v>2583</v>
      </c>
      <c r="G22" s="51">
        <v>0</v>
      </c>
      <c r="H22" s="51">
        <f t="shared" si="2"/>
        <v>2583</v>
      </c>
      <c r="I22" s="59">
        <f t="shared" si="0"/>
        <v>100</v>
      </c>
      <c r="J22" s="59" t="str">
        <f t="shared" si="0"/>
        <v>-</v>
      </c>
      <c r="K22" s="59">
        <f t="shared" si="0"/>
        <v>100</v>
      </c>
      <c r="L22" s="79">
        <v>100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1097</v>
      </c>
      <c r="D23" s="51">
        <v>0</v>
      </c>
      <c r="E23" s="51">
        <f t="shared" si="1"/>
        <v>1097</v>
      </c>
      <c r="F23" s="51">
        <v>1097</v>
      </c>
      <c r="G23" s="51">
        <v>0</v>
      </c>
      <c r="H23" s="51">
        <f t="shared" si="2"/>
        <v>1097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207</v>
      </c>
      <c r="D24" s="73">
        <v>0</v>
      </c>
      <c r="E24" s="87">
        <f t="shared" si="1"/>
        <v>207</v>
      </c>
      <c r="F24" s="73">
        <v>207</v>
      </c>
      <c r="G24" s="73">
        <v>0</v>
      </c>
      <c r="H24" s="87">
        <f t="shared" si="2"/>
        <v>207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80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1463</v>
      </c>
      <c r="D25" s="51">
        <v>0</v>
      </c>
      <c r="E25" s="51">
        <f t="shared" si="1"/>
        <v>1463</v>
      </c>
      <c r="F25" s="51">
        <v>1463</v>
      </c>
      <c r="G25" s="51">
        <v>0</v>
      </c>
      <c r="H25" s="51">
        <f t="shared" si="2"/>
        <v>1463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3258</v>
      </c>
      <c r="D26" s="51">
        <v>0</v>
      </c>
      <c r="E26" s="51">
        <f t="shared" si="1"/>
        <v>3258</v>
      </c>
      <c r="F26" s="51">
        <v>3258</v>
      </c>
      <c r="G26" s="51">
        <v>0</v>
      </c>
      <c r="H26" s="51">
        <f t="shared" si="2"/>
        <v>3258</v>
      </c>
      <c r="I26" s="59">
        <f t="shared" si="0"/>
        <v>100</v>
      </c>
      <c r="J26" s="59" t="str">
        <f t="shared" si="0"/>
        <v>-</v>
      </c>
      <c r="K26" s="59">
        <f t="shared" si="0"/>
        <v>100</v>
      </c>
      <c r="L26" s="79">
        <v>100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1141</v>
      </c>
      <c r="D27" s="51">
        <v>0</v>
      </c>
      <c r="E27" s="51">
        <f t="shared" si="1"/>
        <v>1141</v>
      </c>
      <c r="F27" s="51">
        <v>1141</v>
      </c>
      <c r="G27" s="51">
        <v>0</v>
      </c>
      <c r="H27" s="51">
        <f t="shared" si="2"/>
        <v>1141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1219</v>
      </c>
      <c r="D28" s="51">
        <v>0</v>
      </c>
      <c r="E28" s="51">
        <f t="shared" si="1"/>
        <v>1219</v>
      </c>
      <c r="F28" s="51">
        <v>1219</v>
      </c>
      <c r="G28" s="51">
        <v>0</v>
      </c>
      <c r="H28" s="51">
        <f t="shared" si="2"/>
        <v>1219</v>
      </c>
      <c r="I28" s="59">
        <f t="shared" si="0"/>
        <v>100</v>
      </c>
      <c r="J28" s="59" t="str">
        <f t="shared" si="0"/>
        <v>-</v>
      </c>
      <c r="K28" s="59">
        <f t="shared" si="0"/>
        <v>100</v>
      </c>
      <c r="L28" s="79">
        <v>100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1459</v>
      </c>
      <c r="D29" s="73">
        <v>0</v>
      </c>
      <c r="E29" s="87">
        <f t="shared" si="1"/>
        <v>1459</v>
      </c>
      <c r="F29" s="73">
        <v>1459</v>
      </c>
      <c r="G29" s="73">
        <v>0</v>
      </c>
      <c r="H29" s="87">
        <f t="shared" si="2"/>
        <v>1459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1071</v>
      </c>
      <c r="D30" s="51">
        <v>0</v>
      </c>
      <c r="E30" s="51">
        <f t="shared" si="1"/>
        <v>1071</v>
      </c>
      <c r="F30" s="51">
        <v>1071</v>
      </c>
      <c r="G30" s="51">
        <v>0</v>
      </c>
      <c r="H30" s="51">
        <f t="shared" si="2"/>
        <v>1071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7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1285</v>
      </c>
      <c r="D31" s="51">
        <v>0</v>
      </c>
      <c r="E31" s="51">
        <f t="shared" si="1"/>
        <v>1285</v>
      </c>
      <c r="F31" s="51">
        <v>1285</v>
      </c>
      <c r="G31" s="51">
        <v>0</v>
      </c>
      <c r="H31" s="51">
        <f t="shared" si="2"/>
        <v>1285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3439</v>
      </c>
      <c r="D32" s="51">
        <v>0</v>
      </c>
      <c r="E32" s="51">
        <f t="shared" si="1"/>
        <v>3439</v>
      </c>
      <c r="F32" s="51">
        <v>3439</v>
      </c>
      <c r="G32" s="51">
        <v>0</v>
      </c>
      <c r="H32" s="51">
        <f t="shared" si="2"/>
        <v>3439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79">
        <v>100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2018</v>
      </c>
      <c r="D33" s="51">
        <v>0</v>
      </c>
      <c r="E33" s="51">
        <f t="shared" si="1"/>
        <v>2018</v>
      </c>
      <c r="F33" s="51">
        <v>2018</v>
      </c>
      <c r="G33" s="51">
        <v>0</v>
      </c>
      <c r="H33" s="51">
        <f t="shared" si="2"/>
        <v>2018</v>
      </c>
      <c r="I33" s="59">
        <f t="shared" si="0"/>
        <v>100</v>
      </c>
      <c r="J33" s="59" t="str">
        <f t="shared" si="0"/>
        <v>-</v>
      </c>
      <c r="K33" s="59">
        <f t="shared" si="0"/>
        <v>100</v>
      </c>
      <c r="L33" s="79">
        <v>100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</v>
      </c>
      <c r="D34" s="73">
        <v>0</v>
      </c>
      <c r="E34" s="51">
        <f t="shared" si="1"/>
        <v>1</v>
      </c>
      <c r="F34" s="73">
        <v>1</v>
      </c>
      <c r="G34" s="73">
        <v>0</v>
      </c>
      <c r="H34" s="51">
        <f t="shared" si="2"/>
        <v>1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80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274577</v>
      </c>
      <c r="D35" s="54">
        <f t="shared" si="3"/>
        <v>0</v>
      </c>
      <c r="E35" s="54">
        <f t="shared" si="3"/>
        <v>274577</v>
      </c>
      <c r="F35" s="54">
        <f t="shared" si="3"/>
        <v>274577</v>
      </c>
      <c r="G35" s="54">
        <f t="shared" si="3"/>
        <v>0</v>
      </c>
      <c r="H35" s="54">
        <f t="shared" si="3"/>
        <v>274577</v>
      </c>
      <c r="I35" s="61">
        <f t="shared" si="0"/>
        <v>100</v>
      </c>
      <c r="J35" s="61" t="str">
        <f t="shared" si="0"/>
        <v>-</v>
      </c>
      <c r="K35" s="61">
        <f t="shared" si="0"/>
        <v>100</v>
      </c>
      <c r="L35" s="81">
        <v>100</v>
      </c>
      <c r="M35" s="85"/>
    </row>
    <row r="36" spans="1:13" ht="15" customHeight="1" x14ac:dyDescent="0.15">
      <c r="I36" s="75"/>
      <c r="J36" s="75"/>
      <c r="K36" s="75"/>
      <c r="L36" s="75"/>
    </row>
    <row r="37" spans="1:13" ht="15" customHeight="1" x14ac:dyDescent="0.15">
      <c r="I37" s="75"/>
      <c r="J37" s="75"/>
      <c r="K37" s="75"/>
      <c r="L37" s="7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1" orientation="portrait" useFirstPageNumber="1" r:id="rId1"/>
  <headerFooter scaleWithDoc="0"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M35"/>
  <sheetViews>
    <sheetView view="pageBreakPreview" zoomScaleNormal="85" zoomScaleSheetLayoutView="100" workbookViewId="0">
      <selection activeCell="G14" sqref="G14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35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1207729</v>
      </c>
      <c r="D10" s="50">
        <v>22831</v>
      </c>
      <c r="E10" s="50">
        <f>C10+D10</f>
        <v>1230560</v>
      </c>
      <c r="F10" s="50">
        <v>1201145</v>
      </c>
      <c r="G10" s="50">
        <v>4400</v>
      </c>
      <c r="H10" s="50">
        <f>F10+G10</f>
        <v>1205545</v>
      </c>
      <c r="I10" s="58">
        <f t="shared" ref="I10:K35" si="0">IF(ISERROR(ROUND(F10/C10*100,2)),"-",ROUND(F10/C10*100,2))</f>
        <v>99.45</v>
      </c>
      <c r="J10" s="58">
        <f t="shared" si="0"/>
        <v>19.27</v>
      </c>
      <c r="K10" s="58">
        <f t="shared" si="0"/>
        <v>97.97</v>
      </c>
      <c r="L10" s="78">
        <v>97.97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184295</v>
      </c>
      <c r="D11" s="51">
        <v>7463</v>
      </c>
      <c r="E11" s="51">
        <f>C11+D11</f>
        <v>191758</v>
      </c>
      <c r="F11" s="51">
        <v>183264</v>
      </c>
      <c r="G11" s="51">
        <v>536</v>
      </c>
      <c r="H11" s="51">
        <f>F11+G11</f>
        <v>183800</v>
      </c>
      <c r="I11" s="59">
        <f t="shared" si="0"/>
        <v>99.44</v>
      </c>
      <c r="J11" s="59">
        <f t="shared" si="0"/>
        <v>7.18</v>
      </c>
      <c r="K11" s="59">
        <f t="shared" si="0"/>
        <v>95.85</v>
      </c>
      <c r="L11" s="79">
        <v>95.96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264851</v>
      </c>
      <c r="D12" s="51">
        <v>8086</v>
      </c>
      <c r="E12" s="51">
        <f t="shared" ref="E12:E34" si="1">C12+D12</f>
        <v>272937</v>
      </c>
      <c r="F12" s="51">
        <v>264153</v>
      </c>
      <c r="G12" s="51">
        <v>1508</v>
      </c>
      <c r="H12" s="51">
        <f t="shared" ref="H12:H34" si="2">F12+G12</f>
        <v>265661</v>
      </c>
      <c r="I12" s="59">
        <f t="shared" si="0"/>
        <v>99.74</v>
      </c>
      <c r="J12" s="59">
        <f t="shared" si="0"/>
        <v>18.649999999999999</v>
      </c>
      <c r="K12" s="59">
        <f t="shared" si="0"/>
        <v>97.33</v>
      </c>
      <c r="L12" s="79">
        <v>97.12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224614</v>
      </c>
      <c r="D13" s="51">
        <v>2544</v>
      </c>
      <c r="E13" s="51">
        <f t="shared" si="1"/>
        <v>227158</v>
      </c>
      <c r="F13" s="51">
        <v>224136</v>
      </c>
      <c r="G13" s="51">
        <v>372</v>
      </c>
      <c r="H13" s="51">
        <f t="shared" si="2"/>
        <v>224508</v>
      </c>
      <c r="I13" s="59">
        <f t="shared" si="0"/>
        <v>99.79</v>
      </c>
      <c r="J13" s="59">
        <f t="shared" si="0"/>
        <v>14.62</v>
      </c>
      <c r="K13" s="59">
        <f t="shared" si="0"/>
        <v>98.83</v>
      </c>
      <c r="L13" s="79">
        <v>99.02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62160</v>
      </c>
      <c r="D14" s="73">
        <v>1586</v>
      </c>
      <c r="E14" s="87">
        <f t="shared" si="1"/>
        <v>63746</v>
      </c>
      <c r="F14" s="73">
        <v>61636</v>
      </c>
      <c r="G14" s="73">
        <v>220</v>
      </c>
      <c r="H14" s="87">
        <f t="shared" si="2"/>
        <v>61856</v>
      </c>
      <c r="I14" s="74">
        <f t="shared" si="0"/>
        <v>99.16</v>
      </c>
      <c r="J14" s="74">
        <f t="shared" si="0"/>
        <v>13.87</v>
      </c>
      <c r="K14" s="74">
        <f t="shared" si="0"/>
        <v>97.04</v>
      </c>
      <c r="L14" s="80">
        <v>96.75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91866</v>
      </c>
      <c r="D15" s="51">
        <v>3123</v>
      </c>
      <c r="E15" s="51">
        <f t="shared" si="1"/>
        <v>94989</v>
      </c>
      <c r="F15" s="51">
        <v>90840</v>
      </c>
      <c r="G15" s="51">
        <v>230</v>
      </c>
      <c r="H15" s="51">
        <f t="shared" si="2"/>
        <v>91070</v>
      </c>
      <c r="I15" s="59">
        <f t="shared" si="0"/>
        <v>98.88</v>
      </c>
      <c r="J15" s="59">
        <f t="shared" si="0"/>
        <v>7.36</v>
      </c>
      <c r="K15" s="59">
        <f t="shared" si="0"/>
        <v>95.87</v>
      </c>
      <c r="L15" s="79">
        <v>96.37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81476</v>
      </c>
      <c r="D16" s="51">
        <v>5298</v>
      </c>
      <c r="E16" s="51">
        <f t="shared" si="1"/>
        <v>86774</v>
      </c>
      <c r="F16" s="51">
        <v>80891</v>
      </c>
      <c r="G16" s="51">
        <v>1508</v>
      </c>
      <c r="H16" s="51">
        <f t="shared" si="2"/>
        <v>82399</v>
      </c>
      <c r="I16" s="59">
        <f t="shared" si="0"/>
        <v>99.28</v>
      </c>
      <c r="J16" s="59">
        <f t="shared" si="0"/>
        <v>28.46</v>
      </c>
      <c r="K16" s="59">
        <f t="shared" si="0"/>
        <v>94.96</v>
      </c>
      <c r="L16" s="79">
        <v>93.65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153764</v>
      </c>
      <c r="D17" s="51">
        <v>970</v>
      </c>
      <c r="E17" s="51">
        <f t="shared" si="1"/>
        <v>154734</v>
      </c>
      <c r="F17" s="51">
        <v>153390</v>
      </c>
      <c r="G17" s="51">
        <v>449</v>
      </c>
      <c r="H17" s="51">
        <f t="shared" si="2"/>
        <v>153839</v>
      </c>
      <c r="I17" s="59">
        <f t="shared" si="0"/>
        <v>99.76</v>
      </c>
      <c r="J17" s="59">
        <f t="shared" si="0"/>
        <v>46.29</v>
      </c>
      <c r="K17" s="59">
        <f t="shared" si="0"/>
        <v>99.42</v>
      </c>
      <c r="L17" s="79">
        <v>99.21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60766</v>
      </c>
      <c r="D18" s="51">
        <v>2114</v>
      </c>
      <c r="E18" s="51">
        <f t="shared" si="1"/>
        <v>62880</v>
      </c>
      <c r="F18" s="51">
        <v>60519</v>
      </c>
      <c r="G18" s="51">
        <v>170</v>
      </c>
      <c r="H18" s="51">
        <f t="shared" si="2"/>
        <v>60689</v>
      </c>
      <c r="I18" s="59">
        <f t="shared" si="0"/>
        <v>99.59</v>
      </c>
      <c r="J18" s="59">
        <f t="shared" si="0"/>
        <v>8.0399999999999991</v>
      </c>
      <c r="K18" s="59">
        <f t="shared" si="0"/>
        <v>96.52</v>
      </c>
      <c r="L18" s="79">
        <v>96.44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238598</v>
      </c>
      <c r="D19" s="73">
        <v>3973</v>
      </c>
      <c r="E19" s="87">
        <f t="shared" si="1"/>
        <v>242571</v>
      </c>
      <c r="F19" s="73">
        <v>238101</v>
      </c>
      <c r="G19" s="73">
        <v>814</v>
      </c>
      <c r="H19" s="87">
        <f t="shared" si="2"/>
        <v>238915</v>
      </c>
      <c r="I19" s="74">
        <f t="shared" si="0"/>
        <v>99.79</v>
      </c>
      <c r="J19" s="74">
        <f t="shared" si="0"/>
        <v>20.49</v>
      </c>
      <c r="K19" s="74">
        <f t="shared" si="0"/>
        <v>98.49</v>
      </c>
      <c r="L19" s="80">
        <v>98.53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69372</v>
      </c>
      <c r="D20" s="51">
        <v>2461</v>
      </c>
      <c r="E20" s="51">
        <f t="shared" si="1"/>
        <v>71833</v>
      </c>
      <c r="F20" s="51">
        <v>69105</v>
      </c>
      <c r="G20" s="51">
        <v>268</v>
      </c>
      <c r="H20" s="51">
        <f t="shared" si="2"/>
        <v>69373</v>
      </c>
      <c r="I20" s="59">
        <f t="shared" si="0"/>
        <v>99.62</v>
      </c>
      <c r="J20" s="59">
        <f t="shared" si="0"/>
        <v>10.89</v>
      </c>
      <c r="K20" s="59">
        <f t="shared" si="0"/>
        <v>96.58</v>
      </c>
      <c r="L20" s="79">
        <v>95.82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57104</v>
      </c>
      <c r="D21" s="51">
        <v>894</v>
      </c>
      <c r="E21" s="51">
        <f t="shared" si="1"/>
        <v>57998</v>
      </c>
      <c r="F21" s="51">
        <v>56904</v>
      </c>
      <c r="G21" s="51">
        <v>374</v>
      </c>
      <c r="H21" s="51">
        <f t="shared" si="2"/>
        <v>57278</v>
      </c>
      <c r="I21" s="59">
        <f t="shared" si="0"/>
        <v>99.65</v>
      </c>
      <c r="J21" s="59">
        <f t="shared" si="0"/>
        <v>41.83</v>
      </c>
      <c r="K21" s="59">
        <f t="shared" si="0"/>
        <v>98.76</v>
      </c>
      <c r="L21" s="79">
        <v>97.98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62457</v>
      </c>
      <c r="D22" s="51">
        <v>1698</v>
      </c>
      <c r="E22" s="51">
        <f t="shared" si="1"/>
        <v>64155</v>
      </c>
      <c r="F22" s="51">
        <v>62207</v>
      </c>
      <c r="G22" s="51">
        <v>174</v>
      </c>
      <c r="H22" s="51">
        <f t="shared" si="2"/>
        <v>62381</v>
      </c>
      <c r="I22" s="59">
        <f t="shared" si="0"/>
        <v>99.6</v>
      </c>
      <c r="J22" s="59">
        <f t="shared" si="0"/>
        <v>10.25</v>
      </c>
      <c r="K22" s="59">
        <f t="shared" si="0"/>
        <v>97.23</v>
      </c>
      <c r="L22" s="79">
        <v>97.28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17466</v>
      </c>
      <c r="D23" s="51">
        <v>0</v>
      </c>
      <c r="E23" s="51">
        <f t="shared" si="1"/>
        <v>17466</v>
      </c>
      <c r="F23" s="51">
        <v>17466</v>
      </c>
      <c r="G23" s="51">
        <v>0</v>
      </c>
      <c r="H23" s="51">
        <f t="shared" si="2"/>
        <v>17466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7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2683</v>
      </c>
      <c r="D24" s="73">
        <v>46</v>
      </c>
      <c r="E24" s="87">
        <f t="shared" si="1"/>
        <v>2729</v>
      </c>
      <c r="F24" s="73">
        <v>2633</v>
      </c>
      <c r="G24" s="73">
        <v>0</v>
      </c>
      <c r="H24" s="87">
        <f t="shared" si="2"/>
        <v>2633</v>
      </c>
      <c r="I24" s="74">
        <f t="shared" si="0"/>
        <v>98.14</v>
      </c>
      <c r="J24" s="74">
        <f t="shared" si="0"/>
        <v>0</v>
      </c>
      <c r="K24" s="74">
        <f t="shared" si="0"/>
        <v>96.48</v>
      </c>
      <c r="L24" s="80">
        <v>98.55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4748</v>
      </c>
      <c r="D25" s="51">
        <v>0</v>
      </c>
      <c r="E25" s="51">
        <f t="shared" si="1"/>
        <v>4748</v>
      </c>
      <c r="F25" s="51">
        <v>4748</v>
      </c>
      <c r="G25" s="51">
        <v>0</v>
      </c>
      <c r="H25" s="51">
        <f t="shared" si="2"/>
        <v>4748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7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24371</v>
      </c>
      <c r="D26" s="51">
        <v>1116</v>
      </c>
      <c r="E26" s="51">
        <f t="shared" si="1"/>
        <v>25487</v>
      </c>
      <c r="F26" s="51">
        <v>24130</v>
      </c>
      <c r="G26" s="51">
        <v>50</v>
      </c>
      <c r="H26" s="51">
        <f t="shared" si="2"/>
        <v>24180</v>
      </c>
      <c r="I26" s="59">
        <f t="shared" si="0"/>
        <v>99.01</v>
      </c>
      <c r="J26" s="59">
        <f t="shared" si="0"/>
        <v>4.4800000000000004</v>
      </c>
      <c r="K26" s="59">
        <f t="shared" si="0"/>
        <v>94.87</v>
      </c>
      <c r="L26" s="79">
        <v>96.18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10322</v>
      </c>
      <c r="D27" s="51">
        <v>0</v>
      </c>
      <c r="E27" s="51">
        <f t="shared" si="1"/>
        <v>10322</v>
      </c>
      <c r="F27" s="51">
        <v>10322</v>
      </c>
      <c r="G27" s="51">
        <v>0</v>
      </c>
      <c r="H27" s="51">
        <f t="shared" si="2"/>
        <v>10322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7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18160</v>
      </c>
      <c r="D28" s="51">
        <v>50</v>
      </c>
      <c r="E28" s="51">
        <f t="shared" si="1"/>
        <v>18210</v>
      </c>
      <c r="F28" s="51">
        <v>18160</v>
      </c>
      <c r="G28" s="51">
        <v>0</v>
      </c>
      <c r="H28" s="51">
        <f t="shared" si="2"/>
        <v>18160</v>
      </c>
      <c r="I28" s="59">
        <f t="shared" si="0"/>
        <v>100</v>
      </c>
      <c r="J28" s="59">
        <f t="shared" si="0"/>
        <v>0</v>
      </c>
      <c r="K28" s="59">
        <f t="shared" si="0"/>
        <v>99.73</v>
      </c>
      <c r="L28" s="79">
        <v>99.72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10126</v>
      </c>
      <c r="D29" s="73">
        <v>0</v>
      </c>
      <c r="E29" s="87">
        <f t="shared" si="1"/>
        <v>10126</v>
      </c>
      <c r="F29" s="73">
        <v>10126</v>
      </c>
      <c r="G29" s="73">
        <v>0</v>
      </c>
      <c r="H29" s="87">
        <f t="shared" si="2"/>
        <v>10126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80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8850</v>
      </c>
      <c r="D30" s="51">
        <v>154</v>
      </c>
      <c r="E30" s="51">
        <f t="shared" si="1"/>
        <v>9004</v>
      </c>
      <c r="F30" s="51">
        <v>8850</v>
      </c>
      <c r="G30" s="51">
        <v>50</v>
      </c>
      <c r="H30" s="51">
        <f t="shared" si="2"/>
        <v>8900</v>
      </c>
      <c r="I30" s="59">
        <f t="shared" si="0"/>
        <v>100</v>
      </c>
      <c r="J30" s="59">
        <f t="shared" si="0"/>
        <v>32.47</v>
      </c>
      <c r="K30" s="59">
        <f t="shared" si="0"/>
        <v>98.84</v>
      </c>
      <c r="L30" s="79">
        <v>96.48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10225</v>
      </c>
      <c r="D31" s="51">
        <v>0</v>
      </c>
      <c r="E31" s="51">
        <f t="shared" si="1"/>
        <v>10225</v>
      </c>
      <c r="F31" s="51">
        <v>10225</v>
      </c>
      <c r="G31" s="51">
        <v>0</v>
      </c>
      <c r="H31" s="51">
        <f t="shared" si="2"/>
        <v>10225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7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36524</v>
      </c>
      <c r="D32" s="51">
        <v>50</v>
      </c>
      <c r="E32" s="51">
        <f t="shared" si="1"/>
        <v>36574</v>
      </c>
      <c r="F32" s="51">
        <v>36524</v>
      </c>
      <c r="G32" s="51">
        <v>0</v>
      </c>
      <c r="H32" s="51">
        <f t="shared" si="2"/>
        <v>36524</v>
      </c>
      <c r="I32" s="59">
        <f t="shared" si="0"/>
        <v>100</v>
      </c>
      <c r="J32" s="59">
        <f t="shared" si="0"/>
        <v>0</v>
      </c>
      <c r="K32" s="59">
        <f t="shared" si="0"/>
        <v>99.86</v>
      </c>
      <c r="L32" s="79">
        <v>98.63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21514</v>
      </c>
      <c r="D33" s="51">
        <v>255</v>
      </c>
      <c r="E33" s="51">
        <f t="shared" si="1"/>
        <v>21769</v>
      </c>
      <c r="F33" s="51">
        <v>21464</v>
      </c>
      <c r="G33" s="51">
        <v>90</v>
      </c>
      <c r="H33" s="51">
        <f t="shared" si="2"/>
        <v>21554</v>
      </c>
      <c r="I33" s="59">
        <f t="shared" si="0"/>
        <v>99.77</v>
      </c>
      <c r="J33" s="59">
        <f t="shared" si="0"/>
        <v>35.29</v>
      </c>
      <c r="K33" s="59">
        <f t="shared" si="0"/>
        <v>99.01</v>
      </c>
      <c r="L33" s="79">
        <v>98.53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10126</v>
      </c>
      <c r="D34" s="73">
        <v>260</v>
      </c>
      <c r="E34" s="51">
        <f t="shared" si="1"/>
        <v>10386</v>
      </c>
      <c r="F34" s="73">
        <v>10126</v>
      </c>
      <c r="G34" s="73">
        <v>141</v>
      </c>
      <c r="H34" s="51">
        <f t="shared" si="2"/>
        <v>10267</v>
      </c>
      <c r="I34" s="74">
        <f t="shared" si="0"/>
        <v>100</v>
      </c>
      <c r="J34" s="74">
        <f t="shared" si="0"/>
        <v>54.23</v>
      </c>
      <c r="K34" s="74">
        <f t="shared" si="0"/>
        <v>98.85</v>
      </c>
      <c r="L34" s="80">
        <v>97.59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2934167</v>
      </c>
      <c r="D35" s="54">
        <f t="shared" si="3"/>
        <v>64972</v>
      </c>
      <c r="E35" s="54">
        <f t="shared" si="3"/>
        <v>2999139</v>
      </c>
      <c r="F35" s="54">
        <f t="shared" si="3"/>
        <v>2921065</v>
      </c>
      <c r="G35" s="54">
        <f t="shared" si="3"/>
        <v>11354</v>
      </c>
      <c r="H35" s="54">
        <f t="shared" si="3"/>
        <v>2932419</v>
      </c>
      <c r="I35" s="61">
        <f t="shared" si="0"/>
        <v>99.55</v>
      </c>
      <c r="J35" s="61">
        <f t="shared" si="0"/>
        <v>17.48</v>
      </c>
      <c r="K35" s="61">
        <f t="shared" si="0"/>
        <v>97.78</v>
      </c>
      <c r="L35" s="81">
        <v>97.7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3" orientation="portrait" useFirstPageNumber="1" r:id="rId1"/>
  <headerFooter scaleWithDoc="0" alignWithMargins="0">
    <oddFooter>&amp;C- &amp;P 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M35"/>
  <sheetViews>
    <sheetView view="pageBreakPreview" zoomScaleNormal="85" zoomScaleSheetLayoutView="100" workbookViewId="0">
      <selection activeCell="L35" sqref="L35"/>
    </sheetView>
  </sheetViews>
  <sheetFormatPr defaultColWidth="10.625" defaultRowHeight="15" customHeight="1" x14ac:dyDescent="0.15"/>
  <cols>
    <col min="1" max="1" width="5.625" style="14" customWidth="1"/>
    <col min="2" max="2" width="14.625" style="14" customWidth="1"/>
    <col min="3" max="8" width="16.625" style="14" customWidth="1"/>
    <col min="9" max="12" width="12.125" style="14" customWidth="1"/>
    <col min="13" max="13" width="5.625" style="15" customWidth="1"/>
    <col min="14" max="16384" width="10.625" style="14"/>
  </cols>
  <sheetData>
    <row r="1" spans="1:13" ht="20.100000000000001" customHeight="1" x14ac:dyDescent="0.15">
      <c r="A1" s="16" t="str">
        <f>目次!A6</f>
        <v>令和５年度　市町村税の徴収実績調</v>
      </c>
    </row>
    <row r="2" spans="1:13" ht="20.100000000000001" customHeight="1" x14ac:dyDescent="0.15">
      <c r="A2" s="14" t="s">
        <v>100</v>
      </c>
    </row>
    <row r="3" spans="1:13" ht="20.100000000000001" customHeight="1" x14ac:dyDescent="0.15"/>
    <row r="4" spans="1:13" ht="20.100000000000001" customHeight="1" x14ac:dyDescent="0.15">
      <c r="A4" s="14" t="s">
        <v>19</v>
      </c>
    </row>
    <row r="5" spans="1:13" ht="20.100000000000001" customHeight="1" x14ac:dyDescent="0.15">
      <c r="H5" s="57"/>
      <c r="I5" s="57"/>
    </row>
    <row r="6" spans="1:13" ht="20.100000000000001" customHeight="1" x14ac:dyDescent="0.15">
      <c r="A6" s="17"/>
      <c r="B6" s="66" t="s">
        <v>0</v>
      </c>
      <c r="C6" s="46" t="s">
        <v>43</v>
      </c>
      <c r="D6" s="55"/>
      <c r="E6" s="56"/>
      <c r="F6" s="92" t="s">
        <v>62</v>
      </c>
      <c r="G6" s="93"/>
      <c r="H6" s="94"/>
      <c r="I6" s="46" t="s">
        <v>66</v>
      </c>
      <c r="J6" s="55"/>
      <c r="K6" s="55"/>
      <c r="L6" s="76"/>
      <c r="M6" s="102" t="s">
        <v>130</v>
      </c>
    </row>
    <row r="7" spans="1:13" ht="20.100000000000001" customHeight="1" x14ac:dyDescent="0.15">
      <c r="A7" s="18"/>
      <c r="B7" s="67"/>
      <c r="C7" s="47" t="s">
        <v>5</v>
      </c>
      <c r="D7" s="47" t="s">
        <v>6</v>
      </c>
      <c r="E7" s="47" t="s">
        <v>10</v>
      </c>
      <c r="F7" s="47" t="s">
        <v>5</v>
      </c>
      <c r="G7" s="47" t="s">
        <v>6</v>
      </c>
      <c r="H7" s="47" t="s">
        <v>10</v>
      </c>
      <c r="I7" s="98" t="s">
        <v>108</v>
      </c>
      <c r="J7" s="98" t="s">
        <v>109</v>
      </c>
      <c r="K7" s="98" t="s">
        <v>111</v>
      </c>
      <c r="L7" s="105" t="s">
        <v>3</v>
      </c>
      <c r="M7" s="103"/>
    </row>
    <row r="8" spans="1:13" ht="20.100000000000001" customHeight="1" x14ac:dyDescent="0.15">
      <c r="A8" s="18"/>
      <c r="B8" s="67"/>
      <c r="C8" s="48" t="s">
        <v>112</v>
      </c>
      <c r="D8" s="48" t="s">
        <v>113</v>
      </c>
      <c r="E8" s="48" t="s">
        <v>106</v>
      </c>
      <c r="F8" s="48" t="s">
        <v>37</v>
      </c>
      <c r="G8" s="48" t="s">
        <v>17</v>
      </c>
      <c r="H8" s="48" t="s">
        <v>114</v>
      </c>
      <c r="I8" s="99"/>
      <c r="J8" s="99"/>
      <c r="K8" s="99"/>
      <c r="L8" s="106"/>
      <c r="M8" s="103"/>
    </row>
    <row r="9" spans="1:13" ht="20.100000000000001" customHeight="1" x14ac:dyDescent="0.15">
      <c r="A9" s="19" t="s">
        <v>24</v>
      </c>
      <c r="B9" s="68"/>
      <c r="C9" s="49" t="s">
        <v>1</v>
      </c>
      <c r="D9" s="49" t="s">
        <v>1</v>
      </c>
      <c r="E9" s="49" t="s">
        <v>1</v>
      </c>
      <c r="F9" s="49" t="s">
        <v>1</v>
      </c>
      <c r="G9" s="49" t="s">
        <v>1</v>
      </c>
      <c r="H9" s="49" t="s">
        <v>1</v>
      </c>
      <c r="I9" s="49" t="s">
        <v>67</v>
      </c>
      <c r="J9" s="49" t="s">
        <v>67</v>
      </c>
      <c r="K9" s="49" t="s">
        <v>67</v>
      </c>
      <c r="L9" s="77" t="s">
        <v>67</v>
      </c>
      <c r="M9" s="104"/>
    </row>
    <row r="10" spans="1:13" ht="20.100000000000001" customHeight="1" x14ac:dyDescent="0.15">
      <c r="A10" s="64">
        <v>1</v>
      </c>
      <c r="B10" s="69" t="s">
        <v>59</v>
      </c>
      <c r="C10" s="50">
        <v>2205844</v>
      </c>
      <c r="D10" s="50">
        <v>2376</v>
      </c>
      <c r="E10" s="50">
        <f>C10+D10</f>
        <v>2208220</v>
      </c>
      <c r="F10" s="50">
        <v>2204534</v>
      </c>
      <c r="G10" s="50">
        <v>557</v>
      </c>
      <c r="H10" s="50">
        <f>F10+G10</f>
        <v>2205091</v>
      </c>
      <c r="I10" s="58">
        <f t="shared" ref="I10:K35" si="0">IF(ISERROR(ROUND(F10/C10*100,2)),"-",ROUND(F10/C10*100,2))</f>
        <v>99.94</v>
      </c>
      <c r="J10" s="58">
        <f t="shared" si="0"/>
        <v>23.44</v>
      </c>
      <c r="K10" s="58">
        <f t="shared" si="0"/>
        <v>99.86</v>
      </c>
      <c r="L10" s="58">
        <v>99.67</v>
      </c>
      <c r="M10" s="82">
        <v>1</v>
      </c>
    </row>
    <row r="11" spans="1:13" ht="20.100000000000001" customHeight="1" x14ac:dyDescent="0.15">
      <c r="A11" s="64">
        <v>2</v>
      </c>
      <c r="B11" s="70" t="s">
        <v>31</v>
      </c>
      <c r="C11" s="51">
        <v>225576</v>
      </c>
      <c r="D11" s="51">
        <v>4246</v>
      </c>
      <c r="E11" s="51">
        <f>C11+D11</f>
        <v>229822</v>
      </c>
      <c r="F11" s="51">
        <v>225343</v>
      </c>
      <c r="G11" s="51">
        <v>583</v>
      </c>
      <c r="H11" s="51">
        <f>F11+G11</f>
        <v>225926</v>
      </c>
      <c r="I11" s="59">
        <f t="shared" si="0"/>
        <v>99.9</v>
      </c>
      <c r="J11" s="59">
        <f t="shared" si="0"/>
        <v>13.73</v>
      </c>
      <c r="K11" s="59">
        <f t="shared" si="0"/>
        <v>98.3</v>
      </c>
      <c r="L11" s="59">
        <v>97.97</v>
      </c>
      <c r="M11" s="83">
        <v>2</v>
      </c>
    </row>
    <row r="12" spans="1:13" ht="20.100000000000001" customHeight="1" x14ac:dyDescent="0.15">
      <c r="A12" s="64">
        <v>3</v>
      </c>
      <c r="B12" s="70" t="s">
        <v>32</v>
      </c>
      <c r="C12" s="51">
        <v>264218</v>
      </c>
      <c r="D12" s="51">
        <v>413</v>
      </c>
      <c r="E12" s="51">
        <f t="shared" ref="E12:E34" si="1">C12+D12</f>
        <v>264631</v>
      </c>
      <c r="F12" s="51">
        <v>263519</v>
      </c>
      <c r="G12" s="51">
        <v>131</v>
      </c>
      <c r="H12" s="51">
        <f t="shared" ref="H12:H34" si="2">F12+G12</f>
        <v>263650</v>
      </c>
      <c r="I12" s="59">
        <f t="shared" si="0"/>
        <v>99.74</v>
      </c>
      <c r="J12" s="59">
        <f t="shared" si="0"/>
        <v>31.72</v>
      </c>
      <c r="K12" s="59">
        <f t="shared" si="0"/>
        <v>99.63</v>
      </c>
      <c r="L12" s="59">
        <v>99.51</v>
      </c>
      <c r="M12" s="83">
        <v>3</v>
      </c>
    </row>
    <row r="13" spans="1:13" ht="20.100000000000001" customHeight="1" x14ac:dyDescent="0.15">
      <c r="A13" s="64">
        <v>4</v>
      </c>
      <c r="B13" s="70" t="s">
        <v>2</v>
      </c>
      <c r="C13" s="51">
        <v>284708</v>
      </c>
      <c r="D13" s="51">
        <v>3225</v>
      </c>
      <c r="E13" s="51">
        <f t="shared" si="1"/>
        <v>287933</v>
      </c>
      <c r="F13" s="51">
        <v>284104</v>
      </c>
      <c r="G13" s="51">
        <v>471</v>
      </c>
      <c r="H13" s="51">
        <f t="shared" si="2"/>
        <v>284575</v>
      </c>
      <c r="I13" s="59">
        <f t="shared" si="0"/>
        <v>99.79</v>
      </c>
      <c r="J13" s="59">
        <f t="shared" si="0"/>
        <v>14.6</v>
      </c>
      <c r="K13" s="59">
        <f t="shared" si="0"/>
        <v>98.83</v>
      </c>
      <c r="L13" s="59">
        <v>99.03</v>
      </c>
      <c r="M13" s="83">
        <v>4</v>
      </c>
    </row>
    <row r="14" spans="1:13" ht="20.100000000000001" customHeight="1" x14ac:dyDescent="0.15">
      <c r="A14" s="65">
        <v>5</v>
      </c>
      <c r="B14" s="71" t="s">
        <v>13</v>
      </c>
      <c r="C14" s="73">
        <v>157384</v>
      </c>
      <c r="D14" s="73">
        <v>409</v>
      </c>
      <c r="E14" s="87">
        <f t="shared" si="1"/>
        <v>157793</v>
      </c>
      <c r="F14" s="73">
        <v>156982</v>
      </c>
      <c r="G14" s="73">
        <v>5</v>
      </c>
      <c r="H14" s="87">
        <f t="shared" si="2"/>
        <v>156987</v>
      </c>
      <c r="I14" s="74">
        <f t="shared" si="0"/>
        <v>99.74</v>
      </c>
      <c r="J14" s="74">
        <f t="shared" si="0"/>
        <v>1.22</v>
      </c>
      <c r="K14" s="74">
        <f t="shared" si="0"/>
        <v>99.49</v>
      </c>
      <c r="L14" s="74">
        <v>99.69</v>
      </c>
      <c r="M14" s="84">
        <v>5</v>
      </c>
    </row>
    <row r="15" spans="1:13" ht="20.100000000000001" customHeight="1" x14ac:dyDescent="0.15">
      <c r="A15" s="64">
        <v>6</v>
      </c>
      <c r="B15" s="70" t="s">
        <v>33</v>
      </c>
      <c r="C15" s="51">
        <v>137990</v>
      </c>
      <c r="D15" s="51">
        <v>15</v>
      </c>
      <c r="E15" s="51">
        <f t="shared" si="1"/>
        <v>138005</v>
      </c>
      <c r="F15" s="51">
        <v>138490</v>
      </c>
      <c r="G15" s="51">
        <v>14</v>
      </c>
      <c r="H15" s="51">
        <f t="shared" si="2"/>
        <v>138504</v>
      </c>
      <c r="I15" s="59">
        <f t="shared" si="0"/>
        <v>100.36</v>
      </c>
      <c r="J15" s="59">
        <f t="shared" si="0"/>
        <v>93.33</v>
      </c>
      <c r="K15" s="59">
        <f t="shared" si="0"/>
        <v>100.36</v>
      </c>
      <c r="L15" s="59">
        <v>99.99</v>
      </c>
      <c r="M15" s="83">
        <v>6</v>
      </c>
    </row>
    <row r="16" spans="1:13" ht="20.100000000000001" customHeight="1" x14ac:dyDescent="0.15">
      <c r="A16" s="64">
        <v>7</v>
      </c>
      <c r="B16" s="70" t="s">
        <v>34</v>
      </c>
      <c r="C16" s="51">
        <v>94495</v>
      </c>
      <c r="D16" s="51">
        <v>180</v>
      </c>
      <c r="E16" s="51">
        <f t="shared" si="1"/>
        <v>94675</v>
      </c>
      <c r="F16" s="51">
        <v>94375</v>
      </c>
      <c r="G16" s="51">
        <v>0</v>
      </c>
      <c r="H16" s="51">
        <f t="shared" si="2"/>
        <v>94375</v>
      </c>
      <c r="I16" s="59">
        <f t="shared" si="0"/>
        <v>99.87</v>
      </c>
      <c r="J16" s="59">
        <f t="shared" si="0"/>
        <v>0</v>
      </c>
      <c r="K16" s="59">
        <f t="shared" si="0"/>
        <v>99.68</v>
      </c>
      <c r="L16" s="59">
        <v>99.81</v>
      </c>
      <c r="M16" s="83">
        <v>7</v>
      </c>
    </row>
    <row r="17" spans="1:13" ht="20.100000000000001" customHeight="1" x14ac:dyDescent="0.15">
      <c r="A17" s="64">
        <v>8</v>
      </c>
      <c r="B17" s="70" t="s">
        <v>28</v>
      </c>
      <c r="C17" s="51">
        <v>238463</v>
      </c>
      <c r="D17" s="51">
        <v>1504</v>
      </c>
      <c r="E17" s="51">
        <f t="shared" si="1"/>
        <v>239967</v>
      </c>
      <c r="F17" s="51">
        <v>237884</v>
      </c>
      <c r="G17" s="51">
        <v>695</v>
      </c>
      <c r="H17" s="51">
        <f t="shared" si="2"/>
        <v>238579</v>
      </c>
      <c r="I17" s="59">
        <f t="shared" si="0"/>
        <v>99.76</v>
      </c>
      <c r="J17" s="59">
        <f t="shared" si="0"/>
        <v>46.21</v>
      </c>
      <c r="K17" s="59">
        <f t="shared" si="0"/>
        <v>99.42</v>
      </c>
      <c r="L17" s="59">
        <v>99.21</v>
      </c>
      <c r="M17" s="83">
        <v>8</v>
      </c>
    </row>
    <row r="18" spans="1:13" ht="20.100000000000001" customHeight="1" x14ac:dyDescent="0.15">
      <c r="A18" s="64">
        <v>9</v>
      </c>
      <c r="B18" s="70" t="s">
        <v>36</v>
      </c>
      <c r="C18" s="51">
        <v>74787</v>
      </c>
      <c r="D18" s="51">
        <v>3</v>
      </c>
      <c r="E18" s="51">
        <f t="shared" si="1"/>
        <v>74790</v>
      </c>
      <c r="F18" s="51">
        <v>74787</v>
      </c>
      <c r="G18" s="51">
        <v>0</v>
      </c>
      <c r="H18" s="51">
        <f t="shared" si="2"/>
        <v>74787</v>
      </c>
      <c r="I18" s="59">
        <f t="shared" si="0"/>
        <v>100</v>
      </c>
      <c r="J18" s="59">
        <f t="shared" si="0"/>
        <v>0</v>
      </c>
      <c r="K18" s="59">
        <f t="shared" si="0"/>
        <v>100</v>
      </c>
      <c r="L18" s="59">
        <v>99.99</v>
      </c>
      <c r="M18" s="83">
        <v>9</v>
      </c>
    </row>
    <row r="19" spans="1:13" ht="20.100000000000001" customHeight="1" x14ac:dyDescent="0.15">
      <c r="A19" s="65">
        <v>10</v>
      </c>
      <c r="B19" s="71" t="s">
        <v>38</v>
      </c>
      <c r="C19" s="73">
        <v>303859</v>
      </c>
      <c r="D19" s="73">
        <v>5061</v>
      </c>
      <c r="E19" s="87">
        <f t="shared" si="1"/>
        <v>308920</v>
      </c>
      <c r="F19" s="73">
        <v>303284</v>
      </c>
      <c r="G19" s="73">
        <v>1036</v>
      </c>
      <c r="H19" s="87">
        <f t="shared" si="2"/>
        <v>304320</v>
      </c>
      <c r="I19" s="74">
        <f t="shared" si="0"/>
        <v>99.81</v>
      </c>
      <c r="J19" s="74">
        <f t="shared" si="0"/>
        <v>20.47</v>
      </c>
      <c r="K19" s="74">
        <f t="shared" si="0"/>
        <v>98.51</v>
      </c>
      <c r="L19" s="74">
        <v>98.52</v>
      </c>
      <c r="M19" s="84">
        <v>10</v>
      </c>
    </row>
    <row r="20" spans="1:13" ht="20.100000000000001" customHeight="1" x14ac:dyDescent="0.15">
      <c r="A20" s="64">
        <v>11</v>
      </c>
      <c r="B20" s="70" t="s">
        <v>39</v>
      </c>
      <c r="C20" s="51">
        <v>76478</v>
      </c>
      <c r="D20" s="51">
        <v>9</v>
      </c>
      <c r="E20" s="51">
        <f t="shared" si="1"/>
        <v>76487</v>
      </c>
      <c r="F20" s="51">
        <v>76463</v>
      </c>
      <c r="G20" s="51">
        <v>8</v>
      </c>
      <c r="H20" s="51">
        <f t="shared" si="2"/>
        <v>76471</v>
      </c>
      <c r="I20" s="59">
        <f t="shared" si="0"/>
        <v>99.98</v>
      </c>
      <c r="J20" s="59">
        <f t="shared" si="0"/>
        <v>88.89</v>
      </c>
      <c r="K20" s="59">
        <f t="shared" si="0"/>
        <v>99.98</v>
      </c>
      <c r="L20" s="59">
        <v>99.99</v>
      </c>
      <c r="M20" s="83">
        <v>11</v>
      </c>
    </row>
    <row r="21" spans="1:13" ht="20.100000000000001" customHeight="1" x14ac:dyDescent="0.15">
      <c r="A21" s="64">
        <v>12</v>
      </c>
      <c r="B21" s="70" t="s">
        <v>97</v>
      </c>
      <c r="C21" s="51">
        <v>84268</v>
      </c>
      <c r="D21" s="51">
        <v>0</v>
      </c>
      <c r="E21" s="51">
        <f t="shared" si="1"/>
        <v>84268</v>
      </c>
      <c r="F21" s="51">
        <v>84268</v>
      </c>
      <c r="G21" s="51">
        <v>0</v>
      </c>
      <c r="H21" s="51">
        <f t="shared" si="2"/>
        <v>84268</v>
      </c>
      <c r="I21" s="59">
        <f t="shared" si="0"/>
        <v>100</v>
      </c>
      <c r="J21" s="59" t="str">
        <f t="shared" si="0"/>
        <v>-</v>
      </c>
      <c r="K21" s="59">
        <f t="shared" si="0"/>
        <v>100</v>
      </c>
      <c r="L21" s="59">
        <v>100</v>
      </c>
      <c r="M21" s="83">
        <v>12</v>
      </c>
    </row>
    <row r="22" spans="1:13" ht="20.100000000000001" customHeight="1" x14ac:dyDescent="0.15">
      <c r="A22" s="64">
        <v>13</v>
      </c>
      <c r="B22" s="70" t="s">
        <v>98</v>
      </c>
      <c r="C22" s="51">
        <v>58235</v>
      </c>
      <c r="D22" s="51">
        <v>85</v>
      </c>
      <c r="E22" s="51">
        <f t="shared" si="1"/>
        <v>58320</v>
      </c>
      <c r="F22" s="51">
        <v>58235</v>
      </c>
      <c r="G22" s="51">
        <v>13</v>
      </c>
      <c r="H22" s="51">
        <f t="shared" si="2"/>
        <v>58248</v>
      </c>
      <c r="I22" s="59">
        <f t="shared" si="0"/>
        <v>100</v>
      </c>
      <c r="J22" s="59">
        <f t="shared" si="0"/>
        <v>15.29</v>
      </c>
      <c r="K22" s="59">
        <f t="shared" si="0"/>
        <v>99.88</v>
      </c>
      <c r="L22" s="59">
        <v>99.83</v>
      </c>
      <c r="M22" s="83">
        <v>13</v>
      </c>
    </row>
    <row r="23" spans="1:13" ht="20.100000000000001" customHeight="1" x14ac:dyDescent="0.15">
      <c r="A23" s="64">
        <v>14</v>
      </c>
      <c r="B23" s="70" t="s">
        <v>40</v>
      </c>
      <c r="C23" s="51">
        <v>250907</v>
      </c>
      <c r="D23" s="51">
        <v>0</v>
      </c>
      <c r="E23" s="51">
        <f t="shared" si="1"/>
        <v>250907</v>
      </c>
      <c r="F23" s="51">
        <v>250907</v>
      </c>
      <c r="G23" s="51">
        <v>0</v>
      </c>
      <c r="H23" s="51">
        <f t="shared" si="2"/>
        <v>250907</v>
      </c>
      <c r="I23" s="59">
        <f t="shared" si="0"/>
        <v>100</v>
      </c>
      <c r="J23" s="59" t="str">
        <f t="shared" si="0"/>
        <v>-</v>
      </c>
      <c r="K23" s="59">
        <f t="shared" si="0"/>
        <v>100</v>
      </c>
      <c r="L23" s="59">
        <v>100</v>
      </c>
      <c r="M23" s="83">
        <v>14</v>
      </c>
    </row>
    <row r="24" spans="1:13" ht="20.100000000000001" customHeight="1" x14ac:dyDescent="0.15">
      <c r="A24" s="65">
        <v>15</v>
      </c>
      <c r="B24" s="71" t="s">
        <v>26</v>
      </c>
      <c r="C24" s="73">
        <v>362</v>
      </c>
      <c r="D24" s="73">
        <v>0</v>
      </c>
      <c r="E24" s="87">
        <f t="shared" si="1"/>
        <v>362</v>
      </c>
      <c r="F24" s="73">
        <v>362</v>
      </c>
      <c r="G24" s="73">
        <v>0</v>
      </c>
      <c r="H24" s="87">
        <f t="shared" si="2"/>
        <v>362</v>
      </c>
      <c r="I24" s="74">
        <f t="shared" si="0"/>
        <v>100</v>
      </c>
      <c r="J24" s="74" t="str">
        <f t="shared" si="0"/>
        <v>-</v>
      </c>
      <c r="K24" s="74">
        <f t="shared" si="0"/>
        <v>100</v>
      </c>
      <c r="L24" s="74">
        <v>100</v>
      </c>
      <c r="M24" s="84">
        <v>15</v>
      </c>
    </row>
    <row r="25" spans="1:13" ht="20.100000000000001" customHeight="1" x14ac:dyDescent="0.15">
      <c r="A25" s="64">
        <v>16</v>
      </c>
      <c r="B25" s="70" t="s">
        <v>44</v>
      </c>
      <c r="C25" s="51">
        <v>1456</v>
      </c>
      <c r="D25" s="51">
        <v>0</v>
      </c>
      <c r="E25" s="51">
        <f t="shared" si="1"/>
        <v>1456</v>
      </c>
      <c r="F25" s="51">
        <v>1456</v>
      </c>
      <c r="G25" s="51">
        <v>0</v>
      </c>
      <c r="H25" s="51">
        <f t="shared" si="2"/>
        <v>1456</v>
      </c>
      <c r="I25" s="59">
        <f t="shared" si="0"/>
        <v>100</v>
      </c>
      <c r="J25" s="59" t="str">
        <f t="shared" si="0"/>
        <v>-</v>
      </c>
      <c r="K25" s="59">
        <f t="shared" si="0"/>
        <v>100</v>
      </c>
      <c r="L25" s="59">
        <v>100</v>
      </c>
      <c r="M25" s="83">
        <v>16</v>
      </c>
    </row>
    <row r="26" spans="1:13" ht="20.100000000000001" customHeight="1" x14ac:dyDescent="0.15">
      <c r="A26" s="64">
        <v>17</v>
      </c>
      <c r="B26" s="70" t="s">
        <v>99</v>
      </c>
      <c r="C26" s="51">
        <v>24103</v>
      </c>
      <c r="D26" s="51">
        <v>3</v>
      </c>
      <c r="E26" s="51">
        <f t="shared" si="1"/>
        <v>24106</v>
      </c>
      <c r="F26" s="51">
        <v>24101</v>
      </c>
      <c r="G26" s="51">
        <v>0</v>
      </c>
      <c r="H26" s="51">
        <f t="shared" si="2"/>
        <v>24101</v>
      </c>
      <c r="I26" s="59">
        <f t="shared" si="0"/>
        <v>99.99</v>
      </c>
      <c r="J26" s="59">
        <f t="shared" si="0"/>
        <v>0</v>
      </c>
      <c r="K26" s="59">
        <f t="shared" si="0"/>
        <v>99.98</v>
      </c>
      <c r="L26" s="59">
        <v>99.79</v>
      </c>
      <c r="M26" s="83">
        <v>17</v>
      </c>
    </row>
    <row r="27" spans="1:13" ht="20.100000000000001" customHeight="1" x14ac:dyDescent="0.15">
      <c r="A27" s="64">
        <v>18</v>
      </c>
      <c r="B27" s="70" t="s">
        <v>101</v>
      </c>
      <c r="C27" s="51">
        <v>15016</v>
      </c>
      <c r="D27" s="51">
        <v>0</v>
      </c>
      <c r="E27" s="51">
        <f t="shared" si="1"/>
        <v>15016</v>
      </c>
      <c r="F27" s="51">
        <v>15016</v>
      </c>
      <c r="G27" s="51">
        <v>0</v>
      </c>
      <c r="H27" s="51">
        <f t="shared" si="2"/>
        <v>15016</v>
      </c>
      <c r="I27" s="59">
        <f t="shared" si="0"/>
        <v>100</v>
      </c>
      <c r="J27" s="59" t="str">
        <f t="shared" si="0"/>
        <v>-</v>
      </c>
      <c r="K27" s="59">
        <f t="shared" si="0"/>
        <v>100</v>
      </c>
      <c r="L27" s="59">
        <v>100</v>
      </c>
      <c r="M27" s="83">
        <v>18</v>
      </c>
    </row>
    <row r="28" spans="1:13" ht="20.100000000000001" customHeight="1" x14ac:dyDescent="0.15">
      <c r="A28" s="64">
        <v>19</v>
      </c>
      <c r="B28" s="70" t="s">
        <v>46</v>
      </c>
      <c r="C28" s="51">
        <v>8094</v>
      </c>
      <c r="D28" s="51">
        <v>94</v>
      </c>
      <c r="E28" s="51">
        <f t="shared" si="1"/>
        <v>8188</v>
      </c>
      <c r="F28" s="51">
        <v>8094</v>
      </c>
      <c r="G28" s="51">
        <v>0</v>
      </c>
      <c r="H28" s="51">
        <f t="shared" si="2"/>
        <v>8094</v>
      </c>
      <c r="I28" s="59">
        <f t="shared" si="0"/>
        <v>100</v>
      </c>
      <c r="J28" s="59">
        <f t="shared" si="0"/>
        <v>0</v>
      </c>
      <c r="K28" s="59">
        <f t="shared" si="0"/>
        <v>98.85</v>
      </c>
      <c r="L28" s="59">
        <v>99.5</v>
      </c>
      <c r="M28" s="83">
        <v>19</v>
      </c>
    </row>
    <row r="29" spans="1:13" ht="20.100000000000001" customHeight="1" x14ac:dyDescent="0.15">
      <c r="A29" s="65">
        <v>20</v>
      </c>
      <c r="B29" s="71" t="s">
        <v>47</v>
      </c>
      <c r="C29" s="73">
        <v>2355</v>
      </c>
      <c r="D29" s="73">
        <v>0</v>
      </c>
      <c r="E29" s="87">
        <f t="shared" si="1"/>
        <v>2355</v>
      </c>
      <c r="F29" s="73">
        <v>2355</v>
      </c>
      <c r="G29" s="73">
        <v>0</v>
      </c>
      <c r="H29" s="87">
        <f t="shared" si="2"/>
        <v>2355</v>
      </c>
      <c r="I29" s="74">
        <f t="shared" si="0"/>
        <v>100</v>
      </c>
      <c r="J29" s="74" t="str">
        <f t="shared" si="0"/>
        <v>-</v>
      </c>
      <c r="K29" s="74">
        <f t="shared" si="0"/>
        <v>100</v>
      </c>
      <c r="L29" s="74">
        <v>100</v>
      </c>
      <c r="M29" s="84">
        <v>20</v>
      </c>
    </row>
    <row r="30" spans="1:13" ht="20.100000000000001" customHeight="1" x14ac:dyDescent="0.15">
      <c r="A30" s="64">
        <v>21</v>
      </c>
      <c r="B30" s="70" t="s">
        <v>51</v>
      </c>
      <c r="C30" s="51">
        <v>4594</v>
      </c>
      <c r="D30" s="51">
        <v>0</v>
      </c>
      <c r="E30" s="51">
        <f t="shared" si="1"/>
        <v>4594</v>
      </c>
      <c r="F30" s="51">
        <v>4594</v>
      </c>
      <c r="G30" s="51">
        <v>0</v>
      </c>
      <c r="H30" s="51">
        <f t="shared" si="2"/>
        <v>4594</v>
      </c>
      <c r="I30" s="59">
        <f t="shared" si="0"/>
        <v>100</v>
      </c>
      <c r="J30" s="59" t="str">
        <f t="shared" si="0"/>
        <v>-</v>
      </c>
      <c r="K30" s="59">
        <f t="shared" si="0"/>
        <v>100</v>
      </c>
      <c r="L30" s="59">
        <v>100</v>
      </c>
      <c r="M30" s="83">
        <v>21</v>
      </c>
    </row>
    <row r="31" spans="1:13" ht="20.100000000000001" customHeight="1" x14ac:dyDescent="0.15">
      <c r="A31" s="64">
        <v>22</v>
      </c>
      <c r="B31" s="70" t="s">
        <v>52</v>
      </c>
      <c r="C31" s="51">
        <v>6669</v>
      </c>
      <c r="D31" s="51">
        <v>0</v>
      </c>
      <c r="E31" s="51">
        <f t="shared" si="1"/>
        <v>6669</v>
      </c>
      <c r="F31" s="51">
        <v>6669</v>
      </c>
      <c r="G31" s="51">
        <v>0</v>
      </c>
      <c r="H31" s="51">
        <f t="shared" si="2"/>
        <v>6669</v>
      </c>
      <c r="I31" s="59">
        <f t="shared" si="0"/>
        <v>100</v>
      </c>
      <c r="J31" s="59" t="str">
        <f t="shared" si="0"/>
        <v>-</v>
      </c>
      <c r="K31" s="59">
        <f t="shared" si="0"/>
        <v>100</v>
      </c>
      <c r="L31" s="59">
        <v>100</v>
      </c>
      <c r="M31" s="83">
        <v>22</v>
      </c>
    </row>
    <row r="32" spans="1:13" ht="20.100000000000001" customHeight="1" x14ac:dyDescent="0.15">
      <c r="A32" s="64">
        <v>23</v>
      </c>
      <c r="B32" s="70" t="s">
        <v>54</v>
      </c>
      <c r="C32" s="51">
        <v>23971</v>
      </c>
      <c r="D32" s="51">
        <v>0</v>
      </c>
      <c r="E32" s="51">
        <f t="shared" si="1"/>
        <v>23971</v>
      </c>
      <c r="F32" s="51">
        <v>23971</v>
      </c>
      <c r="G32" s="51">
        <v>0</v>
      </c>
      <c r="H32" s="51">
        <f t="shared" si="2"/>
        <v>23971</v>
      </c>
      <c r="I32" s="59">
        <f t="shared" si="0"/>
        <v>100</v>
      </c>
      <c r="J32" s="59" t="str">
        <f t="shared" si="0"/>
        <v>-</v>
      </c>
      <c r="K32" s="59">
        <f t="shared" si="0"/>
        <v>100</v>
      </c>
      <c r="L32" s="59">
        <v>99.99</v>
      </c>
      <c r="M32" s="83">
        <v>23</v>
      </c>
    </row>
    <row r="33" spans="1:13" ht="20.100000000000001" customHeight="1" x14ac:dyDescent="0.15">
      <c r="A33" s="64">
        <v>24</v>
      </c>
      <c r="B33" s="70" t="s">
        <v>57</v>
      </c>
      <c r="C33" s="51">
        <v>17351</v>
      </c>
      <c r="D33" s="51">
        <v>0</v>
      </c>
      <c r="E33" s="51">
        <f t="shared" si="1"/>
        <v>17351</v>
      </c>
      <c r="F33" s="51">
        <v>17351</v>
      </c>
      <c r="G33" s="51">
        <v>0</v>
      </c>
      <c r="H33" s="51">
        <f t="shared" si="2"/>
        <v>17351</v>
      </c>
      <c r="I33" s="59">
        <f t="shared" si="0"/>
        <v>100</v>
      </c>
      <c r="J33" s="59" t="str">
        <f t="shared" si="0"/>
        <v>-</v>
      </c>
      <c r="K33" s="59">
        <f t="shared" si="0"/>
        <v>100</v>
      </c>
      <c r="L33" s="59">
        <v>99.81</v>
      </c>
      <c r="M33" s="83">
        <v>24</v>
      </c>
    </row>
    <row r="34" spans="1:13" ht="20.100000000000001" customHeight="1" x14ac:dyDescent="0.15">
      <c r="A34" s="65">
        <v>25</v>
      </c>
      <c r="B34" s="71" t="s">
        <v>60</v>
      </c>
      <c r="C34" s="73">
        <v>12984</v>
      </c>
      <c r="D34" s="73">
        <v>0</v>
      </c>
      <c r="E34" s="51">
        <f t="shared" si="1"/>
        <v>12984</v>
      </c>
      <c r="F34" s="73">
        <v>12984</v>
      </c>
      <c r="G34" s="73">
        <v>0</v>
      </c>
      <c r="H34" s="51">
        <f t="shared" si="2"/>
        <v>12984</v>
      </c>
      <c r="I34" s="74">
        <f t="shared" si="0"/>
        <v>100</v>
      </c>
      <c r="J34" s="74" t="str">
        <f t="shared" si="0"/>
        <v>-</v>
      </c>
      <c r="K34" s="74">
        <f t="shared" si="0"/>
        <v>100</v>
      </c>
      <c r="L34" s="74">
        <v>100</v>
      </c>
      <c r="M34" s="84">
        <v>25</v>
      </c>
    </row>
    <row r="35" spans="1:13" ht="20.100000000000001" customHeight="1" x14ac:dyDescent="0.15">
      <c r="A35" s="28" t="s">
        <v>61</v>
      </c>
      <c r="B35" s="72"/>
      <c r="C35" s="54">
        <f t="shared" ref="C35:H35" si="3">SUM(C10:C34)</f>
        <v>4574167</v>
      </c>
      <c r="D35" s="54">
        <f t="shared" si="3"/>
        <v>17623</v>
      </c>
      <c r="E35" s="54">
        <f t="shared" si="3"/>
        <v>4591790</v>
      </c>
      <c r="F35" s="54">
        <f t="shared" si="3"/>
        <v>4570128</v>
      </c>
      <c r="G35" s="54">
        <f t="shared" si="3"/>
        <v>3513</v>
      </c>
      <c r="H35" s="54">
        <f t="shared" si="3"/>
        <v>4573641</v>
      </c>
      <c r="I35" s="61">
        <f t="shared" si="0"/>
        <v>99.91</v>
      </c>
      <c r="J35" s="61">
        <f t="shared" si="0"/>
        <v>19.93</v>
      </c>
      <c r="K35" s="61">
        <f t="shared" si="0"/>
        <v>99.6</v>
      </c>
      <c r="L35" s="61">
        <v>99.5</v>
      </c>
      <c r="M35" s="85"/>
    </row>
  </sheetData>
  <mergeCells count="6">
    <mergeCell ref="F6:H6"/>
    <mergeCell ref="M6:M9"/>
    <mergeCell ref="I7:I8"/>
    <mergeCell ref="J7:J8"/>
    <mergeCell ref="K7:K8"/>
    <mergeCell ref="L7:L8"/>
  </mergeCells>
  <phoneticPr fontId="2"/>
  <pageMargins left="0.78740157480314965" right="0.74803149606299213" top="0.78740157480314965" bottom="0.74803149606299213" header="0.51181102362204722" footer="0.51181102362204722"/>
  <pageSetup paperSize="9" firstPageNumber="15" orientation="portrait" useFirstPageNumber="1" r:id="rId1"/>
  <headerFooter scaleWithDoc="0"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26</vt:i4>
      </vt:variant>
    </vt:vector>
  </HeadingPairs>
  <TitlesOfParts>
    <vt:vector size="52" baseType="lpstr">
      <vt:lpstr>目次</vt:lpstr>
      <vt:lpstr>1(p.1-2)</vt:lpstr>
      <vt:lpstr>2(p.3-4)</vt:lpstr>
      <vt:lpstr>3(p.5-6)</vt:lpstr>
      <vt:lpstr>4(p.7-8)</vt:lpstr>
      <vt:lpstr>5(p.9-10)</vt:lpstr>
      <vt:lpstr>6(p.11-12)</vt:lpstr>
      <vt:lpstr>7(p.13-14)</vt:lpstr>
      <vt:lpstr>8(p.15-16)</vt:lpstr>
      <vt:lpstr>9(p.17-18)</vt:lpstr>
      <vt:lpstr>10(p.19-20)</vt:lpstr>
      <vt:lpstr>11(p.21-22)</vt:lpstr>
      <vt:lpstr>12(p.23-24)</vt:lpstr>
      <vt:lpstr>13(p.25-26)</vt:lpstr>
      <vt:lpstr>14(p.27-28)</vt:lpstr>
      <vt:lpstr>15(p.29-30) </vt:lpstr>
      <vt:lpstr>16(p.31-32)</vt:lpstr>
      <vt:lpstr>17(p.33-34)</vt:lpstr>
      <vt:lpstr>18(p.35-36)</vt:lpstr>
      <vt:lpstr>19(p.37-38)</vt:lpstr>
      <vt:lpstr>20(p.39-40)</vt:lpstr>
      <vt:lpstr>21(p.41-42)</vt:lpstr>
      <vt:lpstr>22(p.43-44)</vt:lpstr>
      <vt:lpstr>23(p.45-46)</vt:lpstr>
      <vt:lpstr>24(p.47-48)</vt:lpstr>
      <vt:lpstr>25(p.49-50)</vt:lpstr>
      <vt:lpstr>'1(p.1-2)'!Print_Area</vt:lpstr>
      <vt:lpstr>'10(p.19-20)'!Print_Area</vt:lpstr>
      <vt:lpstr>'11(p.21-22)'!Print_Area</vt:lpstr>
      <vt:lpstr>'12(p.23-24)'!Print_Area</vt:lpstr>
      <vt:lpstr>'13(p.25-26)'!Print_Area</vt:lpstr>
      <vt:lpstr>'14(p.27-28)'!Print_Area</vt:lpstr>
      <vt:lpstr>'15(p.29-30) '!Print_Area</vt:lpstr>
      <vt:lpstr>'16(p.31-32)'!Print_Area</vt:lpstr>
      <vt:lpstr>'17(p.33-34)'!Print_Area</vt:lpstr>
      <vt:lpstr>'18(p.35-36)'!Print_Area</vt:lpstr>
      <vt:lpstr>'19(p.37-38)'!Print_Area</vt:lpstr>
      <vt:lpstr>'2(p.3-4)'!Print_Area</vt:lpstr>
      <vt:lpstr>'20(p.39-40)'!Print_Area</vt:lpstr>
      <vt:lpstr>'21(p.41-42)'!Print_Area</vt:lpstr>
      <vt:lpstr>'22(p.43-44)'!Print_Area</vt:lpstr>
      <vt:lpstr>'23(p.45-46)'!Print_Area</vt:lpstr>
      <vt:lpstr>'24(p.47-48)'!Print_Area</vt:lpstr>
      <vt:lpstr>'25(p.49-50)'!Print_Area</vt:lpstr>
      <vt:lpstr>'3(p.5-6)'!Print_Area</vt:lpstr>
      <vt:lpstr>'4(p.7-8)'!Print_Area</vt:lpstr>
      <vt:lpstr>'5(p.9-10)'!Print_Area</vt:lpstr>
      <vt:lpstr>'6(p.11-12)'!Print_Area</vt:lpstr>
      <vt:lpstr>'7(p.13-14)'!Print_Area</vt:lpstr>
      <vt:lpstr>'8(p.15-16)'!Print_Area</vt:lpstr>
      <vt:lpstr>'9(p.17-18)'!Print_Area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大野　玄靖</cp:lastModifiedBy>
  <cp:lastPrinted>2025-03-17T06:10:44Z</cp:lastPrinted>
  <dcterms:created xsi:type="dcterms:W3CDTF">2006-01-24T08:15:32Z</dcterms:created>
  <dcterms:modified xsi:type="dcterms:W3CDTF">2025-03-17T06:11:10Z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3.1.2.0</vt:lpwstr>
      <vt:lpwstr>3.1.3.0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2024-01-23T05:08:35Z</vt:filetime>
  </property>
</Properties>
</file>