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10.18.11.9\homes\admin\02koueikigyo\02 業務\01 共通業務\03 各種調査・照会\03 決算状況調査\R03年度作業\13 公営企業概要作成\01 概要冊子作成データ\04起案・印刷本番用\"/>
    </mc:Choice>
  </mc:AlternateContent>
  <xr:revisionPtr revIDLastSave="0" documentId="13_ncr:1_{142B1A25-EF53-4D43-B684-A0C33E79F0EA}" xr6:coauthVersionLast="47" xr6:coauthVersionMax="47" xr10:uidLastSave="{00000000-0000-0000-0000-000000000000}"/>
  <bookViews>
    <workbookView xWindow="-120" yWindow="-120" windowWidth="29040" windowHeight="15840" tabRatio="471" activeTab="2" xr2:uid="{00000000-000D-0000-FFFF-FFFF00000000}"/>
  </bookViews>
  <sheets>
    <sheet name="07表" sheetId="7" r:id="rId1"/>
    <sheet name="26表" sheetId="8" r:id="rId2"/>
    <sheet name="24・40表" sheetId="10" r:id="rId3"/>
    <sheet name="(入力用)７表以外" sheetId="9" state="hidden" r:id="rId4"/>
    <sheet name="（入力用）７表" sheetId="11" state="hidden" r:id="rId5"/>
  </sheets>
  <definedNames>
    <definedName name="_xlnm.Print_Area" localSheetId="0">'07表'!$A$1:$Z$68</definedName>
    <definedName name="_xlnm.Print_Area" localSheetId="2">'24・40表'!$A$1:$L$69</definedName>
    <definedName name="_xlnm.Print_Area" localSheetId="1">'26表'!$A$1:$AA$68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29" i="10" l="1"/>
  <c r="W30" i="10"/>
  <c r="W31" i="10"/>
  <c r="W32" i="10"/>
  <c r="W33" i="10"/>
  <c r="W34" i="10"/>
  <c r="W35" i="10"/>
  <c r="W36" i="10"/>
  <c r="W37" i="10"/>
  <c r="W38" i="10"/>
  <c r="W39" i="10"/>
  <c r="W40" i="10"/>
  <c r="W41" i="10"/>
  <c r="W42" i="10"/>
  <c r="W43" i="10"/>
  <c r="W44" i="10"/>
  <c r="W45" i="10"/>
  <c r="W46" i="10"/>
  <c r="W47" i="10"/>
  <c r="W48" i="10"/>
  <c r="W49" i="10"/>
  <c r="W50" i="10"/>
  <c r="W51" i="10"/>
  <c r="W52" i="10"/>
  <c r="W53" i="10"/>
  <c r="W54" i="10"/>
  <c r="W55" i="10"/>
  <c r="W56" i="10"/>
  <c r="W57" i="10"/>
  <c r="W58" i="10"/>
  <c r="W59" i="10"/>
  <c r="W60" i="10"/>
  <c r="W61" i="10"/>
  <c r="W28" i="10"/>
  <c r="AS7" i="8"/>
  <c r="AS8" i="8"/>
  <c r="AS9" i="8"/>
  <c r="AS10" i="8"/>
  <c r="AS11" i="8"/>
  <c r="AS12" i="8"/>
  <c r="AS13" i="8"/>
  <c r="AS14" i="8"/>
  <c r="AS15" i="8"/>
  <c r="AS16" i="8"/>
  <c r="AS17" i="8"/>
  <c r="AS18" i="8"/>
  <c r="AS19" i="8"/>
  <c r="AS20" i="8"/>
  <c r="AS21" i="8"/>
  <c r="AS22" i="8"/>
  <c r="AS23" i="8"/>
  <c r="AS24" i="8"/>
  <c r="AS25" i="8"/>
  <c r="AS26" i="8"/>
  <c r="AS27" i="8"/>
  <c r="AS28" i="8"/>
  <c r="AS29" i="8"/>
  <c r="AS30" i="8"/>
  <c r="AS31" i="8"/>
  <c r="AS32" i="8"/>
  <c r="AS33" i="8"/>
  <c r="AS34" i="8"/>
  <c r="AS35" i="8"/>
  <c r="AS36" i="8"/>
  <c r="AS37" i="8"/>
  <c r="AS38" i="8"/>
  <c r="AS39" i="8"/>
  <c r="AS40" i="8"/>
  <c r="AS41" i="8"/>
  <c r="AS42" i="8"/>
  <c r="AS43" i="8"/>
  <c r="AS44" i="8"/>
  <c r="AS45" i="8"/>
  <c r="AS46" i="8"/>
  <c r="AS47" i="8"/>
  <c r="AS48" i="8"/>
  <c r="AS49" i="8"/>
  <c r="AS50" i="8"/>
  <c r="AS51" i="8"/>
  <c r="AS52" i="8"/>
  <c r="AS53" i="8"/>
  <c r="AS54" i="8"/>
  <c r="AS55" i="8"/>
  <c r="AS56" i="8"/>
  <c r="AS57" i="8"/>
  <c r="AS58" i="8"/>
  <c r="AS59" i="8"/>
  <c r="AS60" i="8"/>
  <c r="AS61" i="8"/>
  <c r="AS62" i="8"/>
  <c r="AS63" i="8"/>
  <c r="AS64" i="8"/>
  <c r="AS65" i="8"/>
  <c r="AS66" i="8"/>
  <c r="AS67" i="8"/>
  <c r="AS68" i="8"/>
  <c r="AS6" i="8"/>
  <c r="AW11" i="7"/>
  <c r="AW12" i="7"/>
  <c r="AW13" i="7"/>
  <c r="AW14" i="7"/>
  <c r="AW15" i="7"/>
  <c r="AW16" i="7"/>
  <c r="AW17" i="7"/>
  <c r="AW18" i="7"/>
  <c r="AW19" i="7"/>
  <c r="AW20" i="7"/>
  <c r="AW21" i="7"/>
  <c r="AW22" i="7"/>
  <c r="AW23" i="7"/>
  <c r="AW24" i="7"/>
  <c r="AW25" i="7"/>
  <c r="AW26" i="7"/>
  <c r="AW27" i="7"/>
  <c r="AW29" i="7"/>
  <c r="AW31" i="7"/>
  <c r="AW33" i="7"/>
  <c r="N18" i="11"/>
  <c r="AM54" i="7"/>
  <c r="AM55" i="7"/>
  <c r="AM56" i="7"/>
  <c r="AM58" i="7"/>
  <c r="AM59" i="7"/>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19" i="10"/>
  <c r="K18" i="10"/>
  <c r="K17" i="10"/>
  <c r="K16" i="10"/>
  <c r="K15" i="10"/>
  <c r="K14" i="10"/>
  <c r="K13" i="10"/>
  <c r="K12" i="10"/>
  <c r="K11" i="10"/>
  <c r="K10" i="10"/>
  <c r="K9" i="10"/>
  <c r="K8" i="10"/>
  <c r="K7" i="10"/>
  <c r="K6" i="10"/>
  <c r="Z61" i="8"/>
  <c r="Z62" i="8"/>
  <c r="Z63" i="8"/>
  <c r="Z64" i="8"/>
  <c r="Z65" i="8"/>
  <c r="Z66" i="8"/>
  <c r="Z67" i="8"/>
  <c r="Z68" i="8"/>
  <c r="Z60" i="8"/>
  <c r="Z59" i="8"/>
  <c r="Z58" i="8"/>
  <c r="Z57" i="8"/>
  <c r="Z56" i="8"/>
  <c r="Z55" i="8"/>
  <c r="Z54" i="8"/>
  <c r="Z53" i="8"/>
  <c r="Z52" i="8"/>
  <c r="Z51" i="8"/>
  <c r="Z50" i="8"/>
  <c r="Z49" i="8"/>
  <c r="Z48" i="8"/>
  <c r="Z47" i="8"/>
  <c r="Z46" i="8"/>
  <c r="Z45" i="8"/>
  <c r="Z44" i="8"/>
  <c r="Z43" i="8"/>
  <c r="Z42" i="8"/>
  <c r="Z41" i="8"/>
  <c r="Z40" i="8"/>
  <c r="Z39" i="8"/>
  <c r="Z38" i="8"/>
  <c r="Z37" i="8"/>
  <c r="Z36" i="8"/>
  <c r="Z35" i="8"/>
  <c r="Z34" i="8"/>
  <c r="Z33" i="8"/>
  <c r="Z32" i="8"/>
  <c r="Z31" i="8"/>
  <c r="Z30" i="8"/>
  <c r="Z29" i="8"/>
  <c r="Z28" i="8"/>
  <c r="Z27" i="8"/>
  <c r="Z26" i="8"/>
  <c r="Z25" i="8"/>
  <c r="Z24" i="8"/>
  <c r="Z23" i="8"/>
  <c r="Z22" i="8"/>
  <c r="Z21" i="8"/>
  <c r="Z20" i="8"/>
  <c r="Z19" i="8"/>
  <c r="Z18" i="8"/>
  <c r="Z17" i="8"/>
  <c r="Z16" i="8"/>
  <c r="Z15" i="8"/>
  <c r="Z14" i="8"/>
  <c r="Z13" i="8"/>
  <c r="Z12" i="8"/>
  <c r="Z11" i="8"/>
  <c r="Z10" i="8"/>
  <c r="Z9" i="8"/>
  <c r="Z8" i="8"/>
  <c r="Z7" i="8"/>
  <c r="Z6" i="8"/>
  <c r="K63" i="8"/>
  <c r="K62" i="8"/>
  <c r="K61" i="8"/>
  <c r="K60" i="8"/>
  <c r="K5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K9" i="8"/>
  <c r="K8" i="8"/>
  <c r="K7" i="8"/>
  <c r="K6" i="8"/>
  <c r="H61" i="7"/>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2" i="9"/>
  <c r="L253" i="9"/>
  <c r="L254" i="9"/>
  <c r="L255" i="9"/>
  <c r="L256" i="9"/>
  <c r="L257" i="9"/>
  <c r="L258" i="9"/>
  <c r="L259" i="9"/>
  <c r="L260" i="9"/>
  <c r="L261" i="9"/>
  <c r="L262" i="9"/>
  <c r="L263" i="9"/>
  <c r="L264" i="9"/>
  <c r="L265" i="9"/>
  <c r="L266" i="9"/>
  <c r="L267" i="9"/>
  <c r="L268" i="9"/>
  <c r="L269" i="9"/>
  <c r="L270" i="9"/>
  <c r="L271" i="9"/>
  <c r="L272" i="9"/>
  <c r="L273" i="9"/>
  <c r="L274" i="9"/>
  <c r="L275" i="9"/>
  <c r="L276" i="9"/>
  <c r="L277" i="9"/>
  <c r="L278" i="9"/>
  <c r="L279" i="9"/>
  <c r="L280" i="9"/>
  <c r="L281" i="9"/>
  <c r="L282" i="9"/>
  <c r="L283" i="9"/>
  <c r="L284" i="9"/>
  <c r="L285" i="9"/>
  <c r="L286" i="9"/>
  <c r="L287" i="9"/>
  <c r="L288" i="9"/>
  <c r="L289" i="9"/>
  <c r="L290" i="9"/>
  <c r="L291" i="9"/>
  <c r="L292" i="9"/>
  <c r="L293" i="9"/>
  <c r="L294" i="9"/>
  <c r="L295" i="9"/>
  <c r="L296" i="9"/>
  <c r="L297" i="9"/>
  <c r="L298" i="9"/>
  <c r="L299" i="9"/>
  <c r="L300" i="9"/>
  <c r="L301" i="9"/>
  <c r="L302" i="9"/>
  <c r="L303" i="9"/>
  <c r="L304" i="9"/>
  <c r="L305" i="9"/>
  <c r="L306" i="9"/>
  <c r="L307" i="9"/>
  <c r="L308" i="9"/>
  <c r="L318" i="9"/>
  <c r="L319" i="9"/>
  <c r="L320" i="9"/>
  <c r="L321" i="9"/>
  <c r="L322" i="9"/>
  <c r="L323" i="9"/>
  <c r="L324" i="9"/>
  <c r="L325" i="9"/>
  <c r="L326" i="9"/>
  <c r="L327" i="9"/>
  <c r="L328" i="9"/>
  <c r="L329" i="9"/>
  <c r="L330" i="9"/>
  <c r="L331" i="9"/>
  <c r="L332" i="9"/>
  <c r="L333" i="9"/>
  <c r="L334" i="9"/>
  <c r="L335" i="9"/>
  <c r="L336" i="9"/>
  <c r="L337" i="9"/>
  <c r="L338" i="9"/>
  <c r="L339" i="9"/>
  <c r="L340" i="9"/>
  <c r="L341" i="9"/>
  <c r="L342" i="9"/>
  <c r="L343" i="9"/>
  <c r="L344" i="9"/>
  <c r="L345" i="9"/>
  <c r="L346" i="9"/>
  <c r="L347" i="9"/>
  <c r="L348" i="9"/>
  <c r="L349" i="9"/>
  <c r="L350" i="9"/>
  <c r="L351" i="9"/>
  <c r="L352" i="9"/>
  <c r="L353" i="9"/>
  <c r="L354" i="9"/>
  <c r="L355" i="9"/>
  <c r="L356" i="9"/>
  <c r="L357" i="9"/>
  <c r="L358" i="9"/>
  <c r="L359" i="9"/>
  <c r="L360" i="9"/>
  <c r="L361" i="9"/>
  <c r="L362" i="9"/>
  <c r="L363" i="9"/>
  <c r="L364" i="9"/>
  <c r="L365" i="9"/>
  <c r="L366" i="9"/>
  <c r="L367" i="9"/>
  <c r="L368" i="9"/>
  <c r="L369" i="9"/>
  <c r="L370" i="9"/>
  <c r="L371" i="9"/>
  <c r="L372" i="9"/>
  <c r="L373" i="9"/>
  <c r="L374" i="9"/>
  <c r="L375" i="9"/>
  <c r="L376" i="9"/>
  <c r="L377" i="9"/>
  <c r="L378" i="9"/>
  <c r="L379" i="9"/>
  <c r="L380" i="9"/>
  <c r="L381" i="9"/>
  <c r="L382" i="9"/>
  <c r="L383" i="9"/>
  <c r="L384" i="9"/>
  <c r="L385" i="9"/>
  <c r="L386" i="9"/>
  <c r="L387" i="9"/>
  <c r="L388" i="9"/>
  <c r="L389" i="9"/>
  <c r="L390" i="9"/>
  <c r="L391" i="9"/>
  <c r="L392" i="9"/>
  <c r="L393" i="9"/>
  <c r="L394" i="9"/>
  <c r="L395" i="9"/>
  <c r="L396" i="9"/>
  <c r="L397" i="9"/>
  <c r="L398" i="9"/>
  <c r="L399" i="9"/>
  <c r="L400" i="9"/>
  <c r="L401" i="9"/>
  <c r="L402" i="9"/>
  <c r="L403" i="9"/>
  <c r="L404" i="9"/>
  <c r="L405" i="9"/>
  <c r="L406" i="9"/>
  <c r="L407" i="9"/>
  <c r="L408" i="9"/>
  <c r="L409" i="9"/>
  <c r="L186" i="9"/>
  <c r="J40" i="10"/>
  <c r="J41" i="10"/>
  <c r="W44" i="7"/>
  <c r="X44" i="7"/>
  <c r="Y44" i="7"/>
  <c r="W45" i="7"/>
  <c r="X45" i="7"/>
  <c r="Y45" i="7"/>
  <c r="W46" i="7"/>
  <c r="X46" i="7"/>
  <c r="Y46" i="7"/>
  <c r="W47" i="7"/>
  <c r="X47" i="7"/>
  <c r="Y47" i="7"/>
  <c r="W48" i="7"/>
  <c r="X48" i="7"/>
  <c r="Y48" i="7"/>
  <c r="W49" i="7"/>
  <c r="X49" i="7"/>
  <c r="Y49" i="7"/>
  <c r="V45" i="7"/>
  <c r="V46" i="7"/>
  <c r="V47" i="7"/>
  <c r="V48" i="7"/>
  <c r="V49" i="7"/>
  <c r="V44" i="7"/>
  <c r="K64" i="10" l="1"/>
  <c r="K65" i="10"/>
  <c r="K68" i="10"/>
  <c r="K67" i="10"/>
  <c r="K66" i="10"/>
  <c r="Z49" i="7"/>
  <c r="AW49" i="7" s="1"/>
  <c r="Z45" i="7"/>
  <c r="AW45" i="7" s="1"/>
  <c r="Z47" i="7"/>
  <c r="AW47" i="7" s="1"/>
  <c r="Z48" i="7"/>
  <c r="AW48" i="7" s="1"/>
  <c r="Z44" i="7"/>
  <c r="AW44" i="7" s="1"/>
  <c r="Z46" i="7"/>
  <c r="AW46" i="7" s="1"/>
  <c r="L40" i="10"/>
  <c r="L41" i="10"/>
  <c r="W28" i="7"/>
  <c r="J59" i="8" l="1"/>
  <c r="K52" i="7"/>
  <c r="K25" i="7" l="1"/>
  <c r="I26" i="7"/>
  <c r="J26" i="7"/>
  <c r="K26" i="7"/>
  <c r="H26" i="7"/>
  <c r="H7" i="7"/>
  <c r="N104" i="11" l="1"/>
  <c r="N103" i="11"/>
  <c r="N102" i="11"/>
  <c r="N101" i="11"/>
  <c r="N100" i="11"/>
  <c r="N99" i="11"/>
  <c r="N98" i="11"/>
  <c r="N97" i="11"/>
  <c r="N96" i="11"/>
  <c r="N95" i="11"/>
  <c r="N94" i="11"/>
  <c r="N93" i="11"/>
  <c r="N92" i="11"/>
  <c r="N91" i="11"/>
  <c r="N90" i="11"/>
  <c r="N89" i="11"/>
  <c r="N88" i="11"/>
  <c r="N87" i="11"/>
  <c r="N86" i="11"/>
  <c r="N85" i="11"/>
  <c r="N84" i="11"/>
  <c r="N83" i="11"/>
  <c r="N82" i="11"/>
  <c r="N81" i="11"/>
  <c r="N80" i="11"/>
  <c r="N79" i="11"/>
  <c r="N78" i="11"/>
  <c r="N77" i="11"/>
  <c r="N76" i="11"/>
  <c r="N75" i="11"/>
  <c r="N74" i="11"/>
  <c r="N73" i="11"/>
  <c r="N72" i="11"/>
  <c r="N71" i="11"/>
  <c r="N70" i="11"/>
  <c r="N69" i="11"/>
  <c r="N68" i="11"/>
  <c r="N67" i="11"/>
  <c r="N66" i="11"/>
  <c r="N65" i="11"/>
  <c r="N64" i="11"/>
  <c r="N63" i="11"/>
  <c r="N62" i="11"/>
  <c r="N61" i="11"/>
  <c r="N60" i="11"/>
  <c r="N59" i="11"/>
  <c r="N58" i="11"/>
  <c r="N57" i="11"/>
  <c r="N56" i="11"/>
  <c r="N55" i="11"/>
  <c r="N54" i="11"/>
  <c r="N53" i="11"/>
  <c r="N52" i="11"/>
  <c r="N51" i="11"/>
  <c r="N50" i="11"/>
  <c r="N49" i="11"/>
  <c r="N48" i="11"/>
  <c r="N47" i="11"/>
  <c r="N46" i="11"/>
  <c r="N45" i="11"/>
  <c r="N44" i="11"/>
  <c r="N43" i="11"/>
  <c r="N42" i="11"/>
  <c r="N41" i="11"/>
  <c r="N40" i="11"/>
  <c r="N39" i="11"/>
  <c r="N38" i="11"/>
  <c r="N37" i="11"/>
  <c r="N36" i="11"/>
  <c r="N35" i="11"/>
  <c r="N34" i="11"/>
  <c r="N33" i="11"/>
  <c r="N32" i="11"/>
  <c r="N31" i="11"/>
  <c r="N30" i="11"/>
  <c r="N29" i="11"/>
  <c r="N28" i="11"/>
  <c r="N27" i="11"/>
  <c r="N26" i="11"/>
  <c r="N25" i="11"/>
  <c r="N24" i="11"/>
  <c r="N23" i="11"/>
  <c r="N22" i="11"/>
  <c r="N21" i="11"/>
  <c r="N20" i="11"/>
  <c r="N19" i="11"/>
  <c r="N17" i="11"/>
  <c r="N16" i="11"/>
  <c r="N15" i="11"/>
  <c r="N14" i="11"/>
  <c r="N13" i="11"/>
  <c r="N12" i="11"/>
  <c r="N11" i="11"/>
  <c r="N10" i="11"/>
  <c r="N9" i="11"/>
  <c r="N8" i="11"/>
  <c r="N7" i="11"/>
  <c r="L185" i="9"/>
  <c r="L184" i="9"/>
  <c r="L183" i="9"/>
  <c r="L182" i="9"/>
  <c r="L181" i="9"/>
  <c r="L180" i="9"/>
  <c r="L179" i="9"/>
  <c r="L178" i="9"/>
  <c r="L177" i="9"/>
  <c r="L176" i="9"/>
  <c r="L175" i="9"/>
  <c r="L174" i="9"/>
  <c r="L173" i="9"/>
  <c r="L172" i="9"/>
  <c r="L171" i="9"/>
  <c r="L170" i="9"/>
  <c r="L169" i="9"/>
  <c r="L168" i="9"/>
  <c r="L167" i="9"/>
  <c r="L166" i="9"/>
  <c r="L165" i="9"/>
  <c r="L164" i="9"/>
  <c r="L163" i="9"/>
  <c r="L162" i="9"/>
  <c r="L161" i="9"/>
  <c r="L160" i="9"/>
  <c r="L159" i="9"/>
  <c r="L158" i="9"/>
  <c r="L157" i="9"/>
  <c r="L156" i="9"/>
  <c r="L155" i="9"/>
  <c r="L154" i="9"/>
  <c r="L153" i="9"/>
  <c r="L152" i="9"/>
  <c r="L151" i="9"/>
  <c r="L150" i="9"/>
  <c r="L149" i="9"/>
  <c r="L148" i="9"/>
  <c r="L147" i="9"/>
  <c r="L146" i="9"/>
  <c r="L145" i="9"/>
  <c r="L144" i="9"/>
  <c r="L143" i="9"/>
  <c r="L142" i="9"/>
  <c r="L141" i="9"/>
  <c r="L140" i="9"/>
  <c r="L139" i="9"/>
  <c r="L138" i="9"/>
  <c r="L137" i="9"/>
  <c r="L136" i="9"/>
  <c r="L135" i="9"/>
  <c r="L134" i="9"/>
  <c r="L133" i="9"/>
  <c r="L132" i="9"/>
  <c r="L131" i="9"/>
  <c r="L130" i="9"/>
  <c r="L129" i="9"/>
  <c r="L128" i="9"/>
  <c r="L127" i="9"/>
  <c r="L126" i="9"/>
  <c r="L125" i="9"/>
  <c r="L124" i="9"/>
  <c r="L123" i="9"/>
  <c r="L122" i="9"/>
  <c r="L121" i="9"/>
  <c r="L120" i="9"/>
  <c r="L119" i="9"/>
  <c r="L118" i="9"/>
  <c r="L117" i="9"/>
  <c r="L116" i="9"/>
  <c r="L115" i="9"/>
  <c r="L114" i="9"/>
  <c r="L113" i="9"/>
  <c r="L112" i="9"/>
  <c r="L111" i="9"/>
  <c r="L110" i="9"/>
  <c r="L109" i="9"/>
  <c r="L108" i="9"/>
  <c r="L107" i="9"/>
  <c r="L106" i="9"/>
  <c r="L105" i="9"/>
  <c r="L104" i="9"/>
  <c r="L103" i="9"/>
  <c r="L102" i="9"/>
  <c r="L101" i="9"/>
  <c r="L100" i="9"/>
  <c r="L99" i="9"/>
  <c r="L98" i="9"/>
  <c r="L97" i="9"/>
  <c r="L96" i="9"/>
  <c r="L95" i="9"/>
  <c r="L94" i="9"/>
  <c r="L93" i="9"/>
  <c r="L92" i="9"/>
  <c r="L91" i="9"/>
  <c r="L90" i="9"/>
  <c r="L89" i="9"/>
  <c r="L88" i="9"/>
  <c r="L87" i="9"/>
  <c r="L86" i="9"/>
  <c r="L85" i="9"/>
  <c r="L84" i="9"/>
  <c r="L83" i="9"/>
  <c r="L82" i="9"/>
  <c r="L81" i="9"/>
  <c r="L80" i="9"/>
  <c r="L79" i="9"/>
  <c r="L78" i="9"/>
  <c r="L77" i="9"/>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5" i="9"/>
  <c r="J61" i="10"/>
  <c r="J60" i="10"/>
  <c r="J59" i="10"/>
  <c r="J58" i="10"/>
  <c r="J57" i="10"/>
  <c r="J56" i="10"/>
  <c r="J55" i="10"/>
  <c r="J54" i="10"/>
  <c r="J53" i="10"/>
  <c r="J52" i="10"/>
  <c r="J51" i="10"/>
  <c r="J50" i="10"/>
  <c r="J49" i="10"/>
  <c r="J48" i="10"/>
  <c r="J47" i="10"/>
  <c r="J46" i="10"/>
  <c r="J45" i="10"/>
  <c r="J44" i="10"/>
  <c r="J43" i="10"/>
  <c r="J42" i="10"/>
  <c r="J39" i="10"/>
  <c r="J38" i="10"/>
  <c r="J37" i="10"/>
  <c r="J36" i="10"/>
  <c r="J35" i="10"/>
  <c r="J34" i="10"/>
  <c r="J33" i="10"/>
  <c r="J32" i="10"/>
  <c r="J31" i="10"/>
  <c r="J30" i="10"/>
  <c r="J29" i="10"/>
  <c r="J28" i="10"/>
  <c r="J19" i="10"/>
  <c r="J18" i="10"/>
  <c r="J17" i="10"/>
  <c r="J16" i="10"/>
  <c r="J15" i="10"/>
  <c r="J14" i="10"/>
  <c r="J13" i="10"/>
  <c r="J12" i="10"/>
  <c r="J11" i="10"/>
  <c r="J10" i="10"/>
  <c r="J9" i="10"/>
  <c r="J8" i="10"/>
  <c r="J7" i="10"/>
  <c r="J6" i="10"/>
  <c r="L6" i="10" s="1"/>
  <c r="J63" i="8"/>
  <c r="J62" i="8"/>
  <c r="J61" i="8"/>
  <c r="J60" i="8"/>
  <c r="L60" i="8" s="1"/>
  <c r="AK60" i="8" s="1"/>
  <c r="Y59" i="8"/>
  <c r="L59" i="8"/>
  <c r="AK59" i="8" s="1"/>
  <c r="Y58" i="8"/>
  <c r="J58" i="8"/>
  <c r="Y57" i="8"/>
  <c r="J57" i="8"/>
  <c r="Y56" i="8"/>
  <c r="J56" i="8"/>
  <c r="Y55" i="8"/>
  <c r="J55" i="8"/>
  <c r="Y54" i="8"/>
  <c r="J54" i="8"/>
  <c r="Y53" i="8"/>
  <c r="J53" i="8"/>
  <c r="Y52" i="8"/>
  <c r="J52" i="8"/>
  <c r="Y51" i="8"/>
  <c r="J51" i="8"/>
  <c r="Y50" i="8"/>
  <c r="J50" i="8"/>
  <c r="Y49" i="8"/>
  <c r="J49" i="8"/>
  <c r="Y48" i="8"/>
  <c r="J48" i="8"/>
  <c r="Y47" i="8"/>
  <c r="J47" i="8"/>
  <c r="Y46" i="8"/>
  <c r="J46" i="8"/>
  <c r="Y45" i="8"/>
  <c r="J45" i="8"/>
  <c r="Y44" i="8"/>
  <c r="J44" i="8"/>
  <c r="Y43" i="8"/>
  <c r="J43" i="8"/>
  <c r="Y42" i="8"/>
  <c r="J42" i="8"/>
  <c r="Y41" i="8"/>
  <c r="J41" i="8"/>
  <c r="Y40" i="8"/>
  <c r="J40" i="8"/>
  <c r="Y39" i="8"/>
  <c r="J39" i="8"/>
  <c r="Y38" i="8"/>
  <c r="J38" i="8"/>
  <c r="Y37" i="8"/>
  <c r="J37" i="8"/>
  <c r="Y36" i="8"/>
  <c r="J36" i="8"/>
  <c r="Y35" i="8"/>
  <c r="J35" i="8"/>
  <c r="Y34" i="8"/>
  <c r="J34" i="8"/>
  <c r="Y33" i="8"/>
  <c r="J33" i="8"/>
  <c r="Y32" i="8"/>
  <c r="J32" i="8"/>
  <c r="Y31" i="8"/>
  <c r="J31" i="8"/>
  <c r="Y30" i="8"/>
  <c r="J30" i="8"/>
  <c r="Y29" i="8"/>
  <c r="J29" i="8"/>
  <c r="Y28" i="8"/>
  <c r="J28" i="8"/>
  <c r="Y27" i="8"/>
  <c r="J27" i="8"/>
  <c r="Y26" i="8"/>
  <c r="J26" i="8"/>
  <c r="Y25" i="8"/>
  <c r="J25" i="8"/>
  <c r="Y24" i="8"/>
  <c r="J24" i="8"/>
  <c r="Y23" i="8"/>
  <c r="J23" i="8"/>
  <c r="Y22" i="8"/>
  <c r="J22" i="8"/>
  <c r="Y21" i="8"/>
  <c r="J21" i="8"/>
  <c r="Y20" i="8"/>
  <c r="J20" i="8"/>
  <c r="Y19" i="8"/>
  <c r="J19" i="8"/>
  <c r="Y18" i="8"/>
  <c r="J18" i="8"/>
  <c r="Y17" i="8"/>
  <c r="J17" i="8"/>
  <c r="Y16" i="8"/>
  <c r="J16" i="8"/>
  <c r="Y15" i="8"/>
  <c r="J15" i="8"/>
  <c r="Y14" i="8"/>
  <c r="J14" i="8"/>
  <c r="Y13" i="8"/>
  <c r="J13" i="8"/>
  <c r="Y12" i="8"/>
  <c r="J12" i="8"/>
  <c r="Y11" i="8"/>
  <c r="J11" i="8"/>
  <c r="Y10" i="8"/>
  <c r="J10" i="8"/>
  <c r="Y9" i="8"/>
  <c r="J9" i="8"/>
  <c r="Y8" i="8"/>
  <c r="J8" i="8"/>
  <c r="Y7" i="8"/>
  <c r="J7" i="8"/>
  <c r="L7" i="8" s="1"/>
  <c r="AK7" i="8" s="1"/>
  <c r="Y6" i="8"/>
  <c r="J6" i="8"/>
  <c r="K68" i="7"/>
  <c r="J68" i="7"/>
  <c r="I68" i="7"/>
  <c r="H68" i="7"/>
  <c r="K67" i="7"/>
  <c r="J67" i="7"/>
  <c r="I67" i="7"/>
  <c r="H67" i="7"/>
  <c r="K66" i="7"/>
  <c r="J66" i="7"/>
  <c r="I66" i="7"/>
  <c r="H66" i="7"/>
  <c r="K65" i="7"/>
  <c r="J65" i="7"/>
  <c r="I65" i="7"/>
  <c r="H65" i="7"/>
  <c r="K64" i="7"/>
  <c r="J64" i="7"/>
  <c r="I64" i="7"/>
  <c r="H64" i="7"/>
  <c r="K63" i="7"/>
  <c r="J63" i="7"/>
  <c r="I63" i="7"/>
  <c r="H63" i="7"/>
  <c r="K62" i="7"/>
  <c r="J62" i="7"/>
  <c r="I62" i="7"/>
  <c r="H62" i="7"/>
  <c r="K61" i="7"/>
  <c r="J61" i="7"/>
  <c r="I61" i="7"/>
  <c r="K60" i="7"/>
  <c r="J60" i="7"/>
  <c r="I60" i="7"/>
  <c r="H60" i="7"/>
  <c r="K59" i="7"/>
  <c r="J59" i="7"/>
  <c r="I59" i="7"/>
  <c r="H59" i="7"/>
  <c r="K58" i="7"/>
  <c r="J58" i="7"/>
  <c r="I58" i="7"/>
  <c r="H58" i="7"/>
  <c r="K57" i="7"/>
  <c r="J57" i="7"/>
  <c r="I57" i="7"/>
  <c r="H57" i="7"/>
  <c r="K56" i="7"/>
  <c r="J56" i="7"/>
  <c r="I56" i="7"/>
  <c r="H56" i="7"/>
  <c r="K55" i="7"/>
  <c r="J55" i="7"/>
  <c r="I55" i="7"/>
  <c r="H55" i="7"/>
  <c r="K54" i="7"/>
  <c r="J54" i="7"/>
  <c r="I54" i="7"/>
  <c r="H54" i="7"/>
  <c r="K53" i="7"/>
  <c r="J53" i="7"/>
  <c r="I53" i="7"/>
  <c r="H53" i="7"/>
  <c r="J52" i="7"/>
  <c r="I52" i="7"/>
  <c r="H52" i="7"/>
  <c r="K51" i="7"/>
  <c r="J51" i="7"/>
  <c r="I51" i="7"/>
  <c r="H51" i="7"/>
  <c r="K50" i="7"/>
  <c r="J50" i="7"/>
  <c r="I50" i="7"/>
  <c r="H50" i="7"/>
  <c r="K49" i="7"/>
  <c r="J49" i="7"/>
  <c r="I49" i="7"/>
  <c r="H49" i="7"/>
  <c r="K48" i="7"/>
  <c r="J48" i="7"/>
  <c r="I48" i="7"/>
  <c r="H48" i="7"/>
  <c r="K47" i="7"/>
  <c r="J47" i="7"/>
  <c r="I47" i="7"/>
  <c r="H47" i="7"/>
  <c r="K46" i="7"/>
  <c r="J46" i="7"/>
  <c r="I46" i="7"/>
  <c r="H46" i="7"/>
  <c r="K45" i="7"/>
  <c r="J45" i="7"/>
  <c r="I45" i="7"/>
  <c r="H45" i="7"/>
  <c r="K44" i="7"/>
  <c r="J44" i="7"/>
  <c r="I44" i="7"/>
  <c r="H44" i="7"/>
  <c r="Y43" i="7"/>
  <c r="X43" i="7"/>
  <c r="W43" i="7"/>
  <c r="V43" i="7"/>
  <c r="K43" i="7"/>
  <c r="J43" i="7"/>
  <c r="I43" i="7"/>
  <c r="H43" i="7"/>
  <c r="Y42" i="7"/>
  <c r="X42" i="7"/>
  <c r="W42" i="7"/>
  <c r="V42" i="7"/>
  <c r="K42" i="7"/>
  <c r="J42" i="7"/>
  <c r="I42" i="7"/>
  <c r="H42" i="7"/>
  <c r="Y41" i="7"/>
  <c r="X41" i="7"/>
  <c r="W41" i="7"/>
  <c r="V41" i="7"/>
  <c r="K41" i="7"/>
  <c r="J41" i="7"/>
  <c r="I41" i="7"/>
  <c r="H41" i="7"/>
  <c r="Y40" i="7"/>
  <c r="X40" i="7"/>
  <c r="W40" i="7"/>
  <c r="V40" i="7"/>
  <c r="K40" i="7"/>
  <c r="J40" i="7"/>
  <c r="I40" i="7"/>
  <c r="H40" i="7"/>
  <c r="Y39" i="7"/>
  <c r="X39" i="7"/>
  <c r="W39" i="7"/>
  <c r="V39" i="7"/>
  <c r="K39" i="7"/>
  <c r="J39" i="7"/>
  <c r="I39" i="7"/>
  <c r="H39" i="7"/>
  <c r="Y38" i="7"/>
  <c r="X38" i="7"/>
  <c r="W38" i="7"/>
  <c r="V38" i="7"/>
  <c r="K38" i="7"/>
  <c r="J38" i="7"/>
  <c r="I38" i="7"/>
  <c r="H38" i="7"/>
  <c r="Y37" i="7"/>
  <c r="X37" i="7"/>
  <c r="W37" i="7"/>
  <c r="V37" i="7"/>
  <c r="K37" i="7"/>
  <c r="J37" i="7"/>
  <c r="I37" i="7"/>
  <c r="H37" i="7"/>
  <c r="Y36" i="7"/>
  <c r="X36" i="7"/>
  <c r="W36" i="7"/>
  <c r="V36" i="7"/>
  <c r="K36" i="7"/>
  <c r="J36" i="7"/>
  <c r="I36" i="7"/>
  <c r="H36" i="7"/>
  <c r="Y35" i="7"/>
  <c r="X35" i="7"/>
  <c r="W35" i="7"/>
  <c r="V35" i="7"/>
  <c r="K35" i="7"/>
  <c r="J35" i="7"/>
  <c r="I35" i="7"/>
  <c r="H35" i="7"/>
  <c r="Y34" i="7"/>
  <c r="X34" i="7"/>
  <c r="W34" i="7"/>
  <c r="V34" i="7"/>
  <c r="K34" i="7"/>
  <c r="J34" i="7"/>
  <c r="I34" i="7"/>
  <c r="H34" i="7"/>
  <c r="Y33" i="7"/>
  <c r="X33" i="7"/>
  <c r="W33" i="7"/>
  <c r="K33" i="7"/>
  <c r="J33" i="7"/>
  <c r="I33" i="7"/>
  <c r="H33" i="7"/>
  <c r="Y32" i="7"/>
  <c r="X32" i="7"/>
  <c r="W32" i="7"/>
  <c r="V32" i="7"/>
  <c r="K32" i="7"/>
  <c r="J32" i="7"/>
  <c r="I32" i="7"/>
  <c r="H32" i="7"/>
  <c r="Y31" i="7"/>
  <c r="X31" i="7"/>
  <c r="W31" i="7"/>
  <c r="K31" i="7"/>
  <c r="J31" i="7"/>
  <c r="I31" i="7"/>
  <c r="H31" i="7"/>
  <c r="Y30" i="7"/>
  <c r="X30" i="7"/>
  <c r="W30" i="7"/>
  <c r="V30" i="7"/>
  <c r="K30" i="7"/>
  <c r="J30" i="7"/>
  <c r="I30" i="7"/>
  <c r="H30" i="7"/>
  <c r="Y29" i="7"/>
  <c r="X29" i="7"/>
  <c r="W29" i="7"/>
  <c r="V29" i="7"/>
  <c r="K29" i="7"/>
  <c r="J29" i="7"/>
  <c r="I29" i="7"/>
  <c r="H29" i="7"/>
  <c r="Y28" i="7"/>
  <c r="X28" i="7"/>
  <c r="V28" i="7"/>
  <c r="K28" i="7"/>
  <c r="J28" i="7"/>
  <c r="I28" i="7"/>
  <c r="H28" i="7"/>
  <c r="Y27" i="7"/>
  <c r="X27" i="7"/>
  <c r="W27" i="7"/>
  <c r="V27" i="7"/>
  <c r="K27" i="7"/>
  <c r="J27" i="7"/>
  <c r="I27" i="7"/>
  <c r="H27" i="7"/>
  <c r="Y26" i="7"/>
  <c r="X26" i="7"/>
  <c r="W26" i="7"/>
  <c r="V26" i="7"/>
  <c r="L26" i="7"/>
  <c r="AM26" i="7" s="1"/>
  <c r="Y25" i="7"/>
  <c r="X25" i="7"/>
  <c r="W25" i="7"/>
  <c r="V25" i="7"/>
  <c r="J25" i="7"/>
  <c r="I25" i="7"/>
  <c r="H25" i="7"/>
  <c r="Y24" i="7"/>
  <c r="X24" i="7"/>
  <c r="W24" i="7"/>
  <c r="V24" i="7"/>
  <c r="K24" i="7"/>
  <c r="J24" i="7"/>
  <c r="I24" i="7"/>
  <c r="H24" i="7"/>
  <c r="Y23" i="7"/>
  <c r="X23" i="7"/>
  <c r="W23" i="7"/>
  <c r="V23" i="7"/>
  <c r="K23" i="7"/>
  <c r="J23" i="7"/>
  <c r="I23" i="7"/>
  <c r="H23" i="7"/>
  <c r="Y22" i="7"/>
  <c r="X22" i="7"/>
  <c r="W22" i="7"/>
  <c r="V22" i="7"/>
  <c r="K22" i="7"/>
  <c r="J22" i="7"/>
  <c r="I22" i="7"/>
  <c r="H22" i="7"/>
  <c r="Y21" i="7"/>
  <c r="X21" i="7"/>
  <c r="W21" i="7"/>
  <c r="V21" i="7"/>
  <c r="K21" i="7"/>
  <c r="J21" i="7"/>
  <c r="I21" i="7"/>
  <c r="H21" i="7"/>
  <c r="Y20" i="7"/>
  <c r="X20" i="7"/>
  <c r="W20" i="7"/>
  <c r="V20" i="7"/>
  <c r="K20" i="7"/>
  <c r="J20" i="7"/>
  <c r="I20" i="7"/>
  <c r="H20" i="7"/>
  <c r="Y19" i="7"/>
  <c r="X19" i="7"/>
  <c r="W19" i="7"/>
  <c r="V19" i="7"/>
  <c r="K19" i="7"/>
  <c r="J19" i="7"/>
  <c r="I19" i="7"/>
  <c r="H19" i="7"/>
  <c r="Y18" i="7"/>
  <c r="X18" i="7"/>
  <c r="W18" i="7"/>
  <c r="V18" i="7"/>
  <c r="K18" i="7"/>
  <c r="J18" i="7"/>
  <c r="I18" i="7"/>
  <c r="H18" i="7"/>
  <c r="Y17" i="7"/>
  <c r="X17" i="7"/>
  <c r="W17" i="7"/>
  <c r="V17" i="7"/>
  <c r="K17" i="7"/>
  <c r="J17" i="7"/>
  <c r="I17" i="7"/>
  <c r="H17" i="7"/>
  <c r="Y16" i="7"/>
  <c r="X16" i="7"/>
  <c r="W16" i="7"/>
  <c r="V16" i="7"/>
  <c r="K16" i="7"/>
  <c r="J16" i="7"/>
  <c r="I16" i="7"/>
  <c r="H16" i="7"/>
  <c r="Y15" i="7"/>
  <c r="X15" i="7"/>
  <c r="W15" i="7"/>
  <c r="V15" i="7"/>
  <c r="K15" i="7"/>
  <c r="J15" i="7"/>
  <c r="I15" i="7"/>
  <c r="H15" i="7"/>
  <c r="Y14" i="7"/>
  <c r="X14" i="7"/>
  <c r="W14" i="7"/>
  <c r="V14" i="7"/>
  <c r="K14" i="7"/>
  <c r="J14" i="7"/>
  <c r="I14" i="7"/>
  <c r="H14" i="7"/>
  <c r="Y13" i="7"/>
  <c r="X13" i="7"/>
  <c r="W13" i="7"/>
  <c r="V13" i="7"/>
  <c r="K13" i="7"/>
  <c r="J13" i="7"/>
  <c r="I13" i="7"/>
  <c r="H13" i="7"/>
  <c r="Y12" i="7"/>
  <c r="X12" i="7"/>
  <c r="W12" i="7"/>
  <c r="V12" i="7"/>
  <c r="K12" i="7"/>
  <c r="J12" i="7"/>
  <c r="I12" i="7"/>
  <c r="H12" i="7"/>
  <c r="Y11" i="7"/>
  <c r="X11" i="7"/>
  <c r="W11" i="7"/>
  <c r="V11" i="7"/>
  <c r="K11" i="7"/>
  <c r="J11" i="7"/>
  <c r="I11" i="7"/>
  <c r="H11" i="7"/>
  <c r="Y10" i="7"/>
  <c r="X10" i="7"/>
  <c r="W10" i="7"/>
  <c r="V10" i="7"/>
  <c r="K10" i="7"/>
  <c r="J10" i="7"/>
  <c r="I10" i="7"/>
  <c r="H10" i="7"/>
  <c r="Y9" i="7"/>
  <c r="X9" i="7"/>
  <c r="W9" i="7"/>
  <c r="V9" i="7"/>
  <c r="K9" i="7"/>
  <c r="J9" i="7"/>
  <c r="I9" i="7"/>
  <c r="H9" i="7"/>
  <c r="Y8" i="7"/>
  <c r="X8" i="7"/>
  <c r="W8" i="7"/>
  <c r="V8" i="7"/>
  <c r="K8" i="7"/>
  <c r="J8" i="7"/>
  <c r="I8" i="7"/>
  <c r="H8" i="7"/>
  <c r="Y7" i="7"/>
  <c r="X7" i="7"/>
  <c r="W7" i="7"/>
  <c r="V7" i="7"/>
  <c r="K7" i="7"/>
  <c r="J7" i="7"/>
  <c r="I7" i="7"/>
  <c r="L14" i="7" l="1"/>
  <c r="L16" i="7"/>
  <c r="L18" i="7"/>
  <c r="L20" i="7"/>
  <c r="L22" i="7"/>
  <c r="AM22" i="7" s="1"/>
  <c r="L28" i="7"/>
  <c r="AM28" i="7" s="1"/>
  <c r="L23" i="7"/>
  <c r="AM23" i="7" s="1"/>
  <c r="L12" i="7"/>
  <c r="L30" i="7"/>
  <c r="J63" i="10"/>
  <c r="L46" i="10"/>
  <c r="Z30" i="7"/>
  <c r="AW30" i="7" s="1"/>
  <c r="Z37" i="7"/>
  <c r="AW37" i="7" s="1"/>
  <c r="Z39" i="7"/>
  <c r="AW39" i="7" s="1"/>
  <c r="Z40" i="7"/>
  <c r="AW40" i="7" s="1"/>
  <c r="Z41" i="7"/>
  <c r="AW41" i="7" s="1"/>
  <c r="Z42" i="7"/>
  <c r="AW42" i="7" s="1"/>
  <c r="Z43" i="7"/>
  <c r="AW43" i="7" s="1"/>
  <c r="L29" i="7"/>
  <c r="L31" i="7"/>
  <c r="AM31" i="7" s="1"/>
  <c r="L40" i="7"/>
  <c r="AM40" i="7" s="1"/>
  <c r="L41" i="7"/>
  <c r="AM41" i="7" s="1"/>
  <c r="L42" i="7"/>
  <c r="AM42" i="7" s="1"/>
  <c r="L43" i="7"/>
  <c r="AM43" i="7" s="1"/>
  <c r="L44" i="7"/>
  <c r="AM44" i="7" s="1"/>
  <c r="L45" i="7"/>
  <c r="AM45" i="7" s="1"/>
  <c r="L46" i="7"/>
  <c r="AM46" i="7" s="1"/>
  <c r="L47" i="7"/>
  <c r="AM47" i="7" s="1"/>
  <c r="L48" i="7"/>
  <c r="AM48" i="7" s="1"/>
  <c r="L49" i="7"/>
  <c r="AM49" i="7" s="1"/>
  <c r="L50" i="7"/>
  <c r="AM50" i="7" s="1"/>
  <c r="L51" i="7"/>
  <c r="AM51" i="7" s="1"/>
  <c r="L37" i="8"/>
  <c r="AK37" i="8" s="1"/>
  <c r="L57" i="8"/>
  <c r="AK57" i="8" s="1"/>
  <c r="L63" i="8"/>
  <c r="AK63" i="8" s="1"/>
  <c r="L62" i="8"/>
  <c r="AK62" i="8" s="1"/>
  <c r="AA21" i="8"/>
  <c r="AA37" i="8"/>
  <c r="L9" i="10"/>
  <c r="L13" i="10"/>
  <c r="L43" i="8"/>
  <c r="AK43" i="8" s="1"/>
  <c r="L11" i="8"/>
  <c r="AK11" i="8" s="1"/>
  <c r="L15" i="8"/>
  <c r="AK15" i="8" s="1"/>
  <c r="L36" i="10"/>
  <c r="AA41" i="8"/>
  <c r="AA53" i="8"/>
  <c r="AA11" i="8"/>
  <c r="AA27" i="8"/>
  <c r="AA29" i="8"/>
  <c r="AA31" i="8"/>
  <c r="AA33" i="8"/>
  <c r="L47" i="8"/>
  <c r="AK47" i="8" s="1"/>
  <c r="AA9" i="8"/>
  <c r="AA43" i="8"/>
  <c r="AA45" i="8"/>
  <c r="AA47" i="8"/>
  <c r="AA49" i="8"/>
  <c r="L9" i="8"/>
  <c r="AK9" i="8" s="1"/>
  <c r="L31" i="8"/>
  <c r="AK31" i="8" s="1"/>
  <c r="J67" i="10"/>
  <c r="AA57" i="8"/>
  <c r="L47" i="10"/>
  <c r="L55" i="10"/>
  <c r="L8" i="10"/>
  <c r="L11" i="10"/>
  <c r="L48" i="10"/>
  <c r="L50" i="10"/>
  <c r="L17" i="10"/>
  <c r="L19" i="10"/>
  <c r="L29" i="10"/>
  <c r="L33" i="10"/>
  <c r="L35" i="10"/>
  <c r="L37" i="10"/>
  <c r="L43" i="10"/>
  <c r="L45" i="10"/>
  <c r="L56" i="10"/>
  <c r="L58" i="10"/>
  <c r="L12" i="10"/>
  <c r="L14" i="10"/>
  <c r="L16" i="10"/>
  <c r="J65" i="10"/>
  <c r="L21" i="8"/>
  <c r="AK21" i="8" s="1"/>
  <c r="L25" i="8"/>
  <c r="AK25" i="8" s="1"/>
  <c r="L41" i="8"/>
  <c r="AK41" i="8" s="1"/>
  <c r="L53" i="8"/>
  <c r="AK53" i="8" s="1"/>
  <c r="AA25" i="8"/>
  <c r="AA13" i="8"/>
  <c r="AA15" i="8"/>
  <c r="AA17" i="8"/>
  <c r="L54" i="10"/>
  <c r="L28" i="10"/>
  <c r="L30" i="10"/>
  <c r="L32" i="10"/>
  <c r="L51" i="10"/>
  <c r="L53" i="10"/>
  <c r="L38" i="10"/>
  <c r="L42" i="10"/>
  <c r="L59" i="10"/>
  <c r="L61" i="10"/>
  <c r="L19" i="8"/>
  <c r="AK19" i="8" s="1"/>
  <c r="J66" i="10"/>
  <c r="J68" i="10"/>
  <c r="L13" i="8"/>
  <c r="AK13" i="8" s="1"/>
  <c r="AA19" i="8"/>
  <c r="L29" i="8"/>
  <c r="AK29" i="8" s="1"/>
  <c r="AA35" i="8"/>
  <c r="L39" i="8"/>
  <c r="AK39" i="8" s="1"/>
  <c r="L45" i="8"/>
  <c r="AK45" i="8" s="1"/>
  <c r="AA51" i="8"/>
  <c r="L55" i="8"/>
  <c r="AK55" i="8" s="1"/>
  <c r="AA7" i="8"/>
  <c r="J64" i="10"/>
  <c r="L17" i="8"/>
  <c r="AK17" i="8" s="1"/>
  <c r="AA23" i="8"/>
  <c r="L33" i="8"/>
  <c r="AK33" i="8" s="1"/>
  <c r="AA39" i="8"/>
  <c r="L49" i="8"/>
  <c r="AK49" i="8" s="1"/>
  <c r="AA55" i="8"/>
  <c r="AA59" i="8"/>
  <c r="L7" i="10"/>
  <c r="L10" i="10"/>
  <c r="L15" i="10"/>
  <c r="L18" i="10"/>
  <c r="L31" i="10"/>
  <c r="L34" i="10"/>
  <c r="L39" i="10"/>
  <c r="L44" i="10"/>
  <c r="L49" i="10"/>
  <c r="L52" i="10"/>
  <c r="L57" i="10"/>
  <c r="L60" i="10"/>
  <c r="Z7" i="7"/>
  <c r="AW7" i="7" s="1"/>
  <c r="Z8" i="7"/>
  <c r="AW8" i="7" s="1"/>
  <c r="L9" i="7"/>
  <c r="Z9" i="7"/>
  <c r="AW9" i="7" s="1"/>
  <c r="L10" i="7"/>
  <c r="Z10" i="7"/>
  <c r="AW10" i="7" s="1"/>
  <c r="L11" i="7"/>
  <c r="L13" i="7"/>
  <c r="L15" i="7"/>
  <c r="L17" i="7"/>
  <c r="L19" i="7"/>
  <c r="L21" i="7"/>
  <c r="L27" i="7"/>
  <c r="AM27" i="7" s="1"/>
  <c r="Z28" i="7"/>
  <c r="AW28" i="7" s="1"/>
  <c r="L24" i="7"/>
  <c r="AM24" i="7" s="1"/>
  <c r="L25" i="7"/>
  <c r="AM25" i="7" s="1"/>
  <c r="L34" i="7"/>
  <c r="AM34" i="7" s="1"/>
  <c r="Z34" i="7"/>
  <c r="AW34" i="7" s="1"/>
  <c r="L35" i="7"/>
  <c r="AM35" i="7" s="1"/>
  <c r="Z35" i="7"/>
  <c r="AW35" i="7" s="1"/>
  <c r="L36" i="7"/>
  <c r="AM36" i="7" s="1"/>
  <c r="Z36" i="7"/>
  <c r="AW36" i="7" s="1"/>
  <c r="L37" i="7"/>
  <c r="AM37" i="7" s="1"/>
  <c r="L32" i="7"/>
  <c r="AM32" i="7" s="1"/>
  <c r="Z32" i="7"/>
  <c r="AW32" i="7" s="1"/>
  <c r="L33" i="7"/>
  <c r="AM33" i="7" s="1"/>
  <c r="L38" i="7"/>
  <c r="AM38" i="7" s="1"/>
  <c r="Z38" i="7"/>
  <c r="AW38" i="7" s="1"/>
  <c r="L39" i="7"/>
  <c r="AM39" i="7" s="1"/>
  <c r="L63" i="7"/>
  <c r="AM63" i="7" s="1"/>
  <c r="L64" i="7"/>
  <c r="AM64" i="7" s="1"/>
  <c r="L65" i="7"/>
  <c r="AM65" i="7" s="1"/>
  <c r="L66" i="7"/>
  <c r="AM66" i="7" s="1"/>
  <c r="L67" i="7"/>
  <c r="AM67" i="7" s="1"/>
  <c r="L68" i="7"/>
  <c r="AM68" i="7" s="1"/>
  <c r="L51" i="8"/>
  <c r="AK51" i="8" s="1"/>
  <c r="L35" i="8"/>
  <c r="AK35" i="8" s="1"/>
  <c r="L27" i="8"/>
  <c r="AK27" i="8" s="1"/>
  <c r="L6" i="8"/>
  <c r="AK6" i="8" s="1"/>
  <c r="AA8" i="8"/>
  <c r="L10" i="8"/>
  <c r="AK10" i="8" s="1"/>
  <c r="AA12" i="8"/>
  <c r="L14" i="8"/>
  <c r="AK14" i="8" s="1"/>
  <c r="AA16" i="8"/>
  <c r="L18" i="8"/>
  <c r="AK18" i="8" s="1"/>
  <c r="AA20" i="8"/>
  <c r="L22" i="8"/>
  <c r="AK22" i="8" s="1"/>
  <c r="AA24" i="8"/>
  <c r="L26" i="8"/>
  <c r="AK26" i="8" s="1"/>
  <c r="AA28" i="8"/>
  <c r="L30" i="8"/>
  <c r="AK30" i="8" s="1"/>
  <c r="AA32" i="8"/>
  <c r="L34" i="8"/>
  <c r="AK34" i="8" s="1"/>
  <c r="AA36" i="8"/>
  <c r="L38" i="8"/>
  <c r="AK38" i="8" s="1"/>
  <c r="AA40" i="8"/>
  <c r="L42" i="8"/>
  <c r="AK42" i="8" s="1"/>
  <c r="AA44" i="8"/>
  <c r="L46" i="8"/>
  <c r="AK46" i="8" s="1"/>
  <c r="AA48" i="8"/>
  <c r="L50" i="8"/>
  <c r="AK50" i="8" s="1"/>
  <c r="AA52" i="8"/>
  <c r="L54" i="8"/>
  <c r="AK54" i="8" s="1"/>
  <c r="AA56" i="8"/>
  <c r="L58" i="8"/>
  <c r="AK58" i="8" s="1"/>
  <c r="L61" i="8"/>
  <c r="AK61" i="8" s="1"/>
  <c r="AA6" i="8"/>
  <c r="AA10" i="8"/>
  <c r="L12" i="8"/>
  <c r="AK12" i="8" s="1"/>
  <c r="AA14" i="8"/>
  <c r="L16" i="8"/>
  <c r="AK16" i="8" s="1"/>
  <c r="AA18" i="8"/>
  <c r="L20" i="8"/>
  <c r="AK20" i="8" s="1"/>
  <c r="AA22" i="8"/>
  <c r="L23" i="8"/>
  <c r="AK23" i="8" s="1"/>
  <c r="L24" i="8"/>
  <c r="AK24" i="8" s="1"/>
  <c r="AA26" i="8"/>
  <c r="L28" i="8"/>
  <c r="AK28" i="8" s="1"/>
  <c r="AA30" i="8"/>
  <c r="L32" i="8"/>
  <c r="AK32" i="8" s="1"/>
  <c r="AA34" i="8"/>
  <c r="L36" i="8"/>
  <c r="AK36" i="8" s="1"/>
  <c r="AA38" i="8"/>
  <c r="L40" i="8"/>
  <c r="AK40" i="8" s="1"/>
  <c r="AA42" i="8"/>
  <c r="L44" i="8"/>
  <c r="AK44" i="8" s="1"/>
  <c r="AA46" i="8"/>
  <c r="L48" i="8"/>
  <c r="AK48" i="8" s="1"/>
  <c r="AA50" i="8"/>
  <c r="AA54" i="8"/>
  <c r="L56" i="8"/>
  <c r="AK56" i="8" s="1"/>
  <c r="AA58" i="8"/>
  <c r="K63" i="10"/>
  <c r="L8" i="8"/>
  <c r="AK8" i="8" s="1"/>
  <c r="L52" i="8"/>
  <c r="AK52" i="8" s="1"/>
  <c r="L63" i="10" l="1"/>
  <c r="L64" i="10"/>
  <c r="L67" i="10"/>
  <c r="L68" i="10"/>
  <c r="L66" i="10"/>
  <c r="L6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横井　綾夏</author>
    <author xml:space="preserve"> </author>
  </authors>
  <commentList>
    <comment ref="V31" authorId="0" shapeId="0" xr:uid="{9DC29DC1-822F-403B-9587-EAA85EFA069E}">
      <text>
        <r>
          <rPr>
            <b/>
            <sz val="9"/>
            <color indexed="81"/>
            <rFont val="MS P ゴシック"/>
            <family val="3"/>
            <charset val="128"/>
          </rPr>
          <t>datファイルから反映　されないため、要手入力</t>
        </r>
      </text>
    </comment>
    <comment ref="V33" authorId="0" shapeId="0" xr:uid="{96B5D378-2711-411A-A9FF-02674EE7035F}">
      <text>
        <r>
          <rPr>
            <b/>
            <sz val="9"/>
            <color indexed="81"/>
            <rFont val="MS P ゴシック"/>
            <family val="3"/>
            <charset val="128"/>
          </rPr>
          <t>datファイルから反映　されないため、要手入力</t>
        </r>
      </text>
    </comment>
    <comment ref="L52" authorId="1" shapeId="0" xr:uid="{00000000-0006-0000-0000-000001000000}">
      <text>
        <r>
          <rPr>
            <sz val="9"/>
            <color indexed="81"/>
            <rFont val="ＭＳ Ｐゴシック"/>
            <family val="3"/>
            <charset val="128"/>
          </rPr>
          <t xml:space="preserve">電力料収入合計/販売発電量合計
契約単価は求められないので空白とする。
</t>
        </r>
      </text>
    </comment>
  </commentList>
</comments>
</file>

<file path=xl/sharedStrings.xml><?xml version="1.0" encoding="utf-8"?>
<sst xmlns="http://schemas.openxmlformats.org/spreadsheetml/2006/main" count="1411" uniqueCount="655">
  <si>
    <t>料金収入内訳</t>
  </si>
  <si>
    <t>益</t>
  </si>
  <si>
    <t>｜</t>
  </si>
  <si>
    <t>退支</t>
  </si>
  <si>
    <t>訳</t>
  </si>
  <si>
    <t xml:space="preserve">  建設改良費</t>
  </si>
  <si>
    <t>(2)</t>
  </si>
  <si>
    <t>政績</t>
  </si>
  <si>
    <t>（ｔ/年）</t>
  </si>
  <si>
    <t>２１．</t>
  </si>
  <si>
    <t>電気事業</t>
  </si>
  <si>
    <t>黒　字</t>
  </si>
  <si>
    <t>(8)</t>
  </si>
  <si>
    <t>２．</t>
  </si>
  <si>
    <t>総　費　用　（Ｅ）＋（Ｆ）</t>
  </si>
  <si>
    <t>ｂ　×　10　×　１　　　d</t>
  </si>
  <si>
    <t>２３．</t>
  </si>
  <si>
    <t>支払繰延額</t>
  </si>
  <si>
    <t>１．</t>
  </si>
  <si>
    <t>６．</t>
  </si>
  <si>
    <t>(特 定 供 給)</t>
  </si>
  <si>
    <t>政実</t>
    <rPh sb="1" eb="2">
      <t>ジツ</t>
    </rPh>
    <phoneticPr fontId="40"/>
  </si>
  <si>
    <t>（余剰電力メニュー）</t>
    <rPh sb="1" eb="3">
      <t>ヨジョウ</t>
    </rPh>
    <rPh sb="3" eb="5">
      <t>デンリョク</t>
    </rPh>
    <phoneticPr fontId="2"/>
  </si>
  <si>
    <t>売電開始年月日</t>
  </si>
  <si>
    <t>（Ｂ）</t>
  </si>
  <si>
    <t>発電開始年月日</t>
  </si>
  <si>
    <t>「02行54列」のうち、
「経済危機対策」等に基づく事業に係る繰入</t>
  </si>
  <si>
    <t>政府資金</t>
  </si>
  <si>
    <t>電</t>
  </si>
  <si>
    <t>郵便貯金</t>
    <rPh sb="0" eb="2">
      <t>ユウビン</t>
    </rPh>
    <rPh sb="2" eb="4">
      <t>チョキン</t>
    </rPh>
    <phoneticPr fontId="41"/>
  </si>
  <si>
    <t>契約料金内訳</t>
  </si>
  <si>
    <t>(1)</t>
  </si>
  <si>
    <t>職員数</t>
  </si>
  <si>
    <t>定額制</t>
  </si>
  <si>
    <t>年間電灯電力料収入</t>
  </si>
  <si>
    <t>内</t>
  </si>
  <si>
    <t>８．</t>
  </si>
  <si>
    <t>6.5～7.0</t>
  </si>
  <si>
    <t>１０．</t>
  </si>
  <si>
    <t>うち建設改良費等以外の経費に対する地方債現在高</t>
    <rPh sb="2" eb="4">
      <t>ケンセツ</t>
    </rPh>
    <rPh sb="4" eb="7">
      <t>カイリョウヒ</t>
    </rPh>
    <rPh sb="7" eb="8">
      <t>トウ</t>
    </rPh>
    <rPh sb="8" eb="10">
      <t>イガイ</t>
    </rPh>
    <rPh sb="11" eb="13">
      <t>ケイヒ</t>
    </rPh>
    <rPh sb="14" eb="15">
      <t>タイ</t>
    </rPh>
    <rPh sb="17" eb="20">
      <t>チホウサイ</t>
    </rPh>
    <rPh sb="20" eb="22">
      <t>ゲンザイ</t>
    </rPh>
    <rPh sb="22" eb="23">
      <t>ダカ</t>
    </rPh>
    <phoneticPr fontId="40"/>
  </si>
  <si>
    <t>(3)</t>
  </si>
  <si>
    <t>その他資金に係る
繰上償還金分</t>
  </si>
  <si>
    <t>終了年月日</t>
  </si>
  <si>
    <t>「建設改良費</t>
  </si>
  <si>
    <t>市　中　銀　行</t>
  </si>
  <si>
    <t>４．</t>
  </si>
  <si>
    <t>繰入金計</t>
    <rPh sb="0" eb="3">
      <t>クリイレキン</t>
    </rPh>
    <rPh sb="3" eb="4">
      <t>ケイ</t>
    </rPh>
    <phoneticPr fontId="19"/>
  </si>
  <si>
    <t>当年度</t>
  </si>
  <si>
    <t>アの財源内訳</t>
  </si>
  <si>
    <t>７．</t>
  </si>
  <si>
    <t>計画年度</t>
  </si>
  <si>
    <t>(4)</t>
  </si>
  <si>
    <t>（人）</t>
    <rPh sb="1" eb="2">
      <t>ニン</t>
    </rPh>
    <phoneticPr fontId="40"/>
  </si>
  <si>
    <t>年数</t>
  </si>
  <si>
    <t>市中銀行以外の金融機関</t>
  </si>
  <si>
    <t>単独事業費</t>
  </si>
  <si>
    <t>取　　得　　用　　地　　面　　積</t>
  </si>
  <si>
    <t>常時出力 （ｋＷ）</t>
    <rPh sb="0" eb="2">
      <t>ジョウジ</t>
    </rPh>
    <phoneticPr fontId="2"/>
  </si>
  <si>
    <t>その他資金に係る繰上償還金分</t>
  </si>
  <si>
    <t>支払利息</t>
  </si>
  <si>
    <t>スーパーごみ発電</t>
  </si>
  <si>
    <t>総　収　益
        （Ｂ）＋（Ｃ）</t>
  </si>
  <si>
    <t>政　府　資　金</t>
  </si>
  <si>
    <t>(5)</t>
  </si>
  <si>
    <t>５．</t>
  </si>
  <si>
    <t>　ｆ　×　10　×　１</t>
  </si>
  <si>
    <t>ごみ処理日量</t>
  </si>
  <si>
    <t>元金償還分に対して
繰り入れたもの</t>
    <rPh sb="0" eb="2">
      <t>ガンキン</t>
    </rPh>
    <rPh sb="2" eb="5">
      <t>ショウカンブン</t>
    </rPh>
    <rPh sb="6" eb="7">
      <t>タイ</t>
    </rPh>
    <rPh sb="10" eb="11">
      <t>ク</t>
    </rPh>
    <rPh sb="12" eb="13">
      <t>イ</t>
    </rPh>
    <phoneticPr fontId="41"/>
  </si>
  <si>
    <t>計</t>
  </si>
  <si>
    <t>(9)</t>
  </si>
  <si>
    <t>市 場 公 募 債</t>
  </si>
  <si>
    <t>総　収　益　（Ｂ）＋（Ｃ）</t>
  </si>
  <si>
    <t>ごみ固形燃料発電</t>
  </si>
  <si>
    <t>ケ</t>
  </si>
  <si>
    <t>(6)</t>
  </si>
  <si>
    <t>共　済　組　合</t>
  </si>
  <si>
    <t>（MWh）</t>
  </si>
  <si>
    <t>大仙市</t>
    <rPh sb="0" eb="3">
      <t>ダイセンシ</t>
    </rPh>
    <phoneticPr fontId="19"/>
  </si>
  <si>
    <t>単価 
(円／ｋＷｈ)</t>
  </si>
  <si>
    <t>ガスタービン分（ｋｗ）</t>
  </si>
  <si>
    <t>2．</t>
  </si>
  <si>
    <t>実繰入額</t>
    <rPh sb="0" eb="1">
      <t>ジツ</t>
    </rPh>
    <rPh sb="1" eb="2">
      <t>ク</t>
    </rPh>
    <rPh sb="2" eb="3">
      <t>イ</t>
    </rPh>
    <rPh sb="3" eb="4">
      <t>ガク</t>
    </rPh>
    <phoneticPr fontId="41"/>
  </si>
  <si>
    <t>開始年月日</t>
  </si>
  <si>
    <t>(7)</t>
  </si>
  <si>
    <t>固 定 資 産 売 却 代 金</t>
  </si>
  <si>
    <t>出力</t>
  </si>
  <si>
    <t>蒸気タービン分（ｋｗ）</t>
  </si>
  <si>
    <t>（２）</t>
  </si>
  <si>
    <t>政府資金</t>
    <rPh sb="0" eb="2">
      <t>セイフ</t>
    </rPh>
    <rPh sb="2" eb="4">
      <t>シキン</t>
    </rPh>
    <phoneticPr fontId="41"/>
  </si>
  <si>
    <t>前 年 度 か ら の 繰 越 金</t>
  </si>
  <si>
    <t>交　付　公　債</t>
  </si>
  <si>
    <t xml:space="preserve">施設名 </t>
    <rPh sb="0" eb="2">
      <t>シセツ</t>
    </rPh>
    <rPh sb="2" eb="3">
      <t>メイ</t>
    </rPh>
    <phoneticPr fontId="2"/>
  </si>
  <si>
    <t>収集圏域人口</t>
  </si>
  <si>
    <t>最大出力 （ｋＷ）</t>
  </si>
  <si>
    <t>　　　　　　   ｄ</t>
  </si>
  <si>
    <t>そ　　の　　他</t>
  </si>
  <si>
    <t>特定供給</t>
  </si>
  <si>
    <t>ｋＷｈ当たり単価</t>
  </si>
  <si>
    <t>販売</t>
  </si>
  <si>
    <t>国　庫　補　助　金</t>
  </si>
  <si>
    <t>従量制</t>
    <rPh sb="0" eb="2">
      <t>ジュウリョウ</t>
    </rPh>
    <phoneticPr fontId="2"/>
  </si>
  <si>
    <t>有効貯水量（千 m³）</t>
    <rPh sb="0" eb="2">
      <t>ユウコウ</t>
    </rPh>
    <rPh sb="2" eb="5">
      <t>チョスイリョウ</t>
    </rPh>
    <rPh sb="6" eb="7">
      <t>セン</t>
    </rPh>
    <phoneticPr fontId="2"/>
  </si>
  <si>
    <t>ごみ焼却能力　</t>
  </si>
  <si>
    <t>他  会  計  繰  入  金</t>
  </si>
  <si>
    <t>（千円）</t>
  </si>
  <si>
    <t>継 続 費 逓 次 繰 越 額</t>
  </si>
  <si>
    <t>（円・銭）</t>
  </si>
  <si>
    <t>剰</t>
  </si>
  <si>
    <t>料金契約期間</t>
  </si>
  <si>
    <t>（ｔ/日）</t>
  </si>
  <si>
    <t>そ</t>
  </si>
  <si>
    <t>チェック</t>
  </si>
  <si>
    <t>２２．</t>
  </si>
  <si>
    <t>（ｔ）</t>
  </si>
  <si>
    <t>合計</t>
    <rPh sb="0" eb="2">
      <t>ゴウケイ</t>
    </rPh>
    <phoneticPr fontId="41"/>
  </si>
  <si>
    <t>利息支払い分に対して
繰り入れたもの</t>
    <rPh sb="0" eb="2">
      <t>リソク</t>
    </rPh>
    <rPh sb="2" eb="4">
      <t>シハラ</t>
    </rPh>
    <rPh sb="5" eb="6">
      <t>ブン</t>
    </rPh>
    <rPh sb="7" eb="8">
      <t>タイ</t>
    </rPh>
    <rPh sb="11" eb="12">
      <t>ク</t>
    </rPh>
    <rPh sb="13" eb="14">
      <t>イ</t>
    </rPh>
    <phoneticPr fontId="41"/>
  </si>
  <si>
    <t>（千人）</t>
  </si>
  <si>
    <t>（Ｏ）</t>
  </si>
  <si>
    <t>２４．</t>
  </si>
  <si>
    <t>資本勘定
他会計
借入金</t>
    <rPh sb="0" eb="2">
      <t>シホン</t>
    </rPh>
    <rPh sb="2" eb="4">
      <t>カンジョウ</t>
    </rPh>
    <rPh sb="5" eb="8">
      <t>タカイケイ</t>
    </rPh>
    <rPh sb="9" eb="12">
      <t>カリイレキン</t>
    </rPh>
    <phoneticPr fontId="19"/>
  </si>
  <si>
    <t>ごみ固形燃料投入量</t>
  </si>
  <si>
    <t>（１）</t>
  </si>
  <si>
    <t>他会計補助金</t>
  </si>
  <si>
    <t>１２．</t>
  </si>
  <si>
    <t>基準額</t>
    <rPh sb="0" eb="3">
      <t>キジュンガク</t>
    </rPh>
    <phoneticPr fontId="42"/>
  </si>
  <si>
    <t>ウ</t>
  </si>
  <si>
    <t>（Ａ）</t>
  </si>
  <si>
    <t>（Ｅ）</t>
  </si>
  <si>
    <t>（Ｐ）</t>
  </si>
  <si>
    <t>収</t>
  </si>
  <si>
    <t>イ</t>
  </si>
  <si>
    <t>（Ｃ）</t>
  </si>
  <si>
    <t>９．</t>
  </si>
  <si>
    <t>販売（固定価格買取制度）</t>
    <rPh sb="0" eb="2">
      <t>ハンバイ</t>
    </rPh>
    <rPh sb="3" eb="5">
      <t>コテイ</t>
    </rPh>
    <rPh sb="5" eb="7">
      <t>カカク</t>
    </rPh>
    <rPh sb="7" eb="8">
      <t>カ</t>
    </rPh>
    <rPh sb="8" eb="9">
      <t>ト</t>
    </rPh>
    <rPh sb="9" eb="11">
      <t>セイド</t>
    </rPh>
    <phoneticPr fontId="2"/>
  </si>
  <si>
    <t>（Ｑ）</t>
  </si>
  <si>
    <t>イ　災害復旧費</t>
    <rPh sb="2" eb="4">
      <t>サイガイ</t>
    </rPh>
    <rPh sb="4" eb="7">
      <t>フッキュウヒ</t>
    </rPh>
    <phoneticPr fontId="19"/>
  </si>
  <si>
    <t>10．</t>
  </si>
  <si>
    <t>（Ｐ）－（Ｑ）</t>
  </si>
  <si>
    <t>（Ｄ）</t>
  </si>
  <si>
    <t>的</t>
  </si>
  <si>
    <t>　ち</t>
  </si>
  <si>
    <t>建　設　改　良　費</t>
  </si>
  <si>
    <t>簡易生命保険</t>
    <rPh sb="0" eb="2">
      <t>カンイ</t>
    </rPh>
    <rPh sb="2" eb="4">
      <t>セイメイ</t>
    </rPh>
    <rPh sb="4" eb="6">
      <t>ホケン</t>
    </rPh>
    <phoneticPr fontId="41"/>
  </si>
  <si>
    <t>販売（非ＦＩＴ）</t>
    <rPh sb="0" eb="2">
      <t>ハンバイ</t>
    </rPh>
    <rPh sb="3" eb="4">
      <t>ヒ</t>
    </rPh>
    <phoneticPr fontId="2"/>
  </si>
  <si>
    <t>資</t>
  </si>
  <si>
    <t>契約</t>
    <rPh sb="0" eb="2">
      <t>ケイヤク</t>
    </rPh>
    <phoneticPr fontId="2"/>
  </si>
  <si>
    <t>11．</t>
  </si>
  <si>
    <t>（Ｆ）</t>
  </si>
  <si>
    <t>投資額</t>
  </si>
  <si>
    <t>に</t>
  </si>
  <si>
    <t>（３）</t>
  </si>
  <si>
    <t>支</t>
  </si>
  <si>
    <t>う</t>
  </si>
  <si>
    <t>12．</t>
  </si>
  <si>
    <t>収 支 差 引 （Ａ）－（Ｄ）</t>
  </si>
  <si>
    <t>収 支 差 引  （Ｈ）－（Ｉ）</t>
  </si>
  <si>
    <t>うち証券借入分</t>
    <rPh sb="2" eb="4">
      <t>ショウケン</t>
    </rPh>
    <rPh sb="4" eb="6">
      <t>カリイレ</t>
    </rPh>
    <rPh sb="6" eb="7">
      <t>ブン</t>
    </rPh>
    <phoneticPr fontId="19"/>
  </si>
  <si>
    <t>（Ｇ）</t>
  </si>
  <si>
    <t>赤　　　　字</t>
  </si>
  <si>
    <t>（Ｈ）</t>
  </si>
  <si>
    <t>収益的支出に充てた他会計借入金</t>
  </si>
  <si>
    <t>発電施設分年間使用電力量    （MWh）</t>
  </si>
  <si>
    <t>形式収支
(Ｌ)－(Ｍ)＋(Ｎ)－(Ｏ)＋(Ｘ)＋(Ｙ)</t>
  </si>
  <si>
    <t>（Ｙ）</t>
  </si>
  <si>
    <t>昼　　　間　　　　　ａ</t>
  </si>
  <si>
    <t>ア</t>
  </si>
  <si>
    <t>メ</t>
  </si>
  <si>
    <t>投調</t>
  </si>
  <si>
    <t>上　記　の</t>
  </si>
  <si>
    <t>工事負担金</t>
  </si>
  <si>
    <t>建費</t>
  </si>
  <si>
    <t>電</t>
    <rPh sb="0" eb="1">
      <t>デン</t>
    </rPh>
    <phoneticPr fontId="2"/>
  </si>
  <si>
    <t>内　　　訳</t>
  </si>
  <si>
    <t>２５．</t>
  </si>
  <si>
    <t>季</t>
  </si>
  <si>
    <t>エ</t>
  </si>
  <si>
    <t>資本的支出分</t>
  </si>
  <si>
    <t>単独事業分</t>
  </si>
  <si>
    <t>未　収　入　特　定　財　源</t>
  </si>
  <si>
    <t>オ</t>
  </si>
  <si>
    <t>（㎡）</t>
  </si>
  <si>
    <t>地方債</t>
    <rPh sb="0" eb="3">
      <t>チホウサイ</t>
    </rPh>
    <phoneticPr fontId="2"/>
  </si>
  <si>
    <t>うち</t>
  </si>
  <si>
    <t>カ</t>
  </si>
  <si>
    <t>料金収入</t>
  </si>
  <si>
    <t>キ</t>
  </si>
  <si>
    <t>販売（余剰電力メニュー）</t>
    <rPh sb="5" eb="7">
      <t>デンリョク</t>
    </rPh>
    <phoneticPr fontId="19"/>
  </si>
  <si>
    <t>ク</t>
  </si>
  <si>
    <t>一 時 借 入 金 利 息</t>
  </si>
  <si>
    <t>（Ｉ）</t>
  </si>
  <si>
    <t>前年度繰上充用金</t>
  </si>
  <si>
    <t>本</t>
  </si>
  <si>
    <t>（年）</t>
    <rPh sb="1" eb="2">
      <t>ネン</t>
    </rPh>
    <phoneticPr fontId="40"/>
  </si>
  <si>
    <t>ち</t>
  </si>
  <si>
    <t>新増設に関するもの</t>
  </si>
  <si>
    <t>翌年度に繰越すべき財源</t>
  </si>
  <si>
    <t>改良に関するもの</t>
  </si>
  <si>
    <t>（Ｊ）</t>
  </si>
  <si>
    <t>②　歳入歳出決算に関する調　（２６表）</t>
    <rPh sb="4" eb="6">
      <t>サイシュツ</t>
    </rPh>
    <phoneticPr fontId="2"/>
  </si>
  <si>
    <t>政府資金に係る繰上償還金分</t>
  </si>
  <si>
    <t>工　事　負　担　金</t>
  </si>
  <si>
    <t>他会計からの長期借入金返還金</t>
  </si>
  <si>
    <t>他会計への繰出金</t>
  </si>
  <si>
    <t>計(Ａ)～(Ｃ)</t>
    <rPh sb="0" eb="1">
      <t>ケイ</t>
    </rPh>
    <phoneticPr fontId="19"/>
  </si>
  <si>
    <t>他会計借入金</t>
  </si>
  <si>
    <t>（Ｋ）</t>
  </si>
  <si>
    <t>その他</t>
    <rPh sb="2" eb="3">
      <t>タ</t>
    </rPh>
    <phoneticPr fontId="19"/>
  </si>
  <si>
    <t>３．</t>
  </si>
  <si>
    <t>収　支　再　差　引　（Ｇ）＋（Ｋ）</t>
  </si>
  <si>
    <t>（Ｌ）</t>
  </si>
  <si>
    <t>（Ｍ）</t>
  </si>
  <si>
    <t>都道府県補助金</t>
  </si>
  <si>
    <t>（Ｎ）</t>
  </si>
  <si>
    <t>秋田市</t>
  </si>
  <si>
    <t>８.</t>
  </si>
  <si>
    <t>(1) 損益勘定所属職員</t>
  </si>
  <si>
    <t>(2) 資本勘定所属職員</t>
  </si>
  <si>
    <t>行</t>
    <rPh sb="0" eb="1">
      <t>ギョウ</t>
    </rPh>
    <phoneticPr fontId="40"/>
  </si>
  <si>
    <t>補助対象事業費</t>
  </si>
  <si>
    <t>販売</t>
    <rPh sb="0" eb="2">
      <t>ハンバイ</t>
    </rPh>
    <phoneticPr fontId="2"/>
  </si>
  <si>
    <t>そ　の　他　施　設</t>
    <rPh sb="2" eb="3">
      <t>タ</t>
    </rPh>
    <rPh sb="4" eb="5">
      <t>ホカ</t>
    </rPh>
    <rPh sb="6" eb="7">
      <t>シ</t>
    </rPh>
    <rPh sb="8" eb="9">
      <t>セツ</t>
    </rPh>
    <phoneticPr fontId="2"/>
  </si>
  <si>
    <t>供給先</t>
  </si>
  <si>
    <t>（事業目的メニュー）</t>
  </si>
  <si>
    <t>販売（事業目的メニュー）</t>
  </si>
  <si>
    <t>販売（特　 定 　供　 給）</t>
  </si>
  <si>
    <t>「８．最大出力」の内訳</t>
  </si>
  <si>
    <t>ⅱ その他借入金利息</t>
    <rPh sb="4" eb="5">
      <t>タ</t>
    </rPh>
    <rPh sb="5" eb="7">
      <t>カリイレ</t>
    </rPh>
    <rPh sb="7" eb="8">
      <t>キン</t>
    </rPh>
    <rPh sb="8" eb="10">
      <t>リソク</t>
    </rPh>
    <phoneticPr fontId="2"/>
  </si>
  <si>
    <t>出　　　　力</t>
  </si>
  <si>
    <t>２６．</t>
  </si>
  <si>
    <t>元利償還金計</t>
    <rPh sb="0" eb="2">
      <t>ガンリ</t>
    </rPh>
    <rPh sb="2" eb="5">
      <t>ショウカンキン</t>
    </rPh>
    <rPh sb="5" eb="6">
      <t>ケイ</t>
    </rPh>
    <phoneticPr fontId="42"/>
  </si>
  <si>
    <t>特定供給の供給先</t>
  </si>
  <si>
    <t>供　　給　　先</t>
  </si>
  <si>
    <t>　　　　　　   ｃ</t>
  </si>
  <si>
    <t>真木関根地区
小水力発電</t>
    <rPh sb="0" eb="2">
      <t>マキ</t>
    </rPh>
    <rPh sb="2" eb="4">
      <t>セキネ</t>
    </rPh>
    <rPh sb="4" eb="6">
      <t>チク</t>
    </rPh>
    <rPh sb="7" eb="8">
      <t>ショウ</t>
    </rPh>
    <rPh sb="8" eb="10">
      <t>スイリョク</t>
    </rPh>
    <rPh sb="10" eb="12">
      <t>ハツデン</t>
    </rPh>
    <phoneticPr fontId="2"/>
  </si>
  <si>
    <t>年間販売電力量 （MWh）</t>
  </si>
  <si>
    <t>２９.</t>
  </si>
  <si>
    <t>余</t>
  </si>
  <si>
    <t>２８．
新電力の供給先</t>
    <rPh sb="4" eb="5">
      <t>シン</t>
    </rPh>
    <rPh sb="5" eb="7">
      <t>デンリョク</t>
    </rPh>
    <phoneticPr fontId="2"/>
  </si>
  <si>
    <t>　ａ　×　14　×　１</t>
  </si>
  <si>
    <t>継続費逓次繰越額</t>
  </si>
  <si>
    <t>　ｂ　×　10　×　１</t>
  </si>
  <si>
    <t>有効貯水量</t>
    <rPh sb="0" eb="2">
      <t>ユウコウ</t>
    </rPh>
    <rPh sb="2" eb="5">
      <t>チョスイリョウ</t>
    </rPh>
    <phoneticPr fontId="2"/>
  </si>
  <si>
    <t>力</t>
  </si>
  <si>
    <t>う　　ち　　地　　方　　債</t>
  </si>
  <si>
    <t>秋田市</t>
    <rPh sb="0" eb="3">
      <t>アキタシ</t>
    </rPh>
    <phoneticPr fontId="19"/>
  </si>
  <si>
    <t>資本的支出</t>
  </si>
  <si>
    <t>うち建設改良費
以外現在高</t>
    <rPh sb="2" eb="4">
      <t>ケンセツ</t>
    </rPh>
    <rPh sb="4" eb="7">
      <t>カイリョウヒ</t>
    </rPh>
    <rPh sb="8" eb="10">
      <t>イガイ</t>
    </rPh>
    <rPh sb="10" eb="13">
      <t>ゲンザイダカ</t>
    </rPh>
    <phoneticPr fontId="41"/>
  </si>
  <si>
    <t>第一発電所</t>
    <rPh sb="0" eb="2">
      <t>ダイイチ</t>
    </rPh>
    <rPh sb="2" eb="5">
      <t>ハツデンショ</t>
    </rPh>
    <phoneticPr fontId="2"/>
  </si>
  <si>
    <t>の</t>
  </si>
  <si>
    <t>ニ</t>
  </si>
  <si>
    <t>建設改良費の財源内訳</t>
  </si>
  <si>
    <t>他</t>
  </si>
  <si>
    <t>支払利息</t>
    <rPh sb="0" eb="2">
      <t>シハライ</t>
    </rPh>
    <rPh sb="2" eb="4">
      <t>リソク</t>
    </rPh>
    <phoneticPr fontId="42"/>
  </si>
  <si>
    <t>　　　　　　   ｇ</t>
  </si>
  <si>
    <t>都 道 府 県 補 助 金</t>
  </si>
  <si>
    <t>ュ</t>
  </si>
  <si>
    <t>　　　　　　   ｈ</t>
  </si>
  <si>
    <t>(ｃ＋ｄ＋ｇ＋ｈ)/96</t>
  </si>
  <si>
    <t>受託工事収益</t>
  </si>
  <si>
    <t>国費</t>
  </si>
  <si>
    <t>都道府県費</t>
  </si>
  <si>
    <r>
      <t xml:space="preserve">２０．
</t>
    </r>
    <r>
      <rPr>
        <sz val="8"/>
        <color theme="1"/>
        <rFont val="ＭＳ ゴシック"/>
        <family val="3"/>
        <charset val="128"/>
      </rPr>
      <t>「９．最大出力」の内訳</t>
    </r>
  </si>
  <si>
    <t>市町村費</t>
  </si>
  <si>
    <t>退職手当支出額</t>
  </si>
  <si>
    <t>その他</t>
    <rPh sb="2" eb="3">
      <t>タ</t>
    </rPh>
    <phoneticPr fontId="2"/>
  </si>
  <si>
    <t>収益的支出分</t>
  </si>
  <si>
    <t>債</t>
  </si>
  <si>
    <t>支給対象人員数</t>
  </si>
  <si>
    <t>延勤続年数</t>
  </si>
  <si>
    <t>給料総額</t>
  </si>
  <si>
    <t>水路式</t>
    <rPh sb="0" eb="3">
      <t>スイロシキ</t>
    </rPh>
    <phoneticPr fontId="2"/>
  </si>
  <si>
    <t xml:space="preserve"> 項　目</t>
  </si>
  <si>
    <t>建設改良費の翌年度への繰越額</t>
  </si>
  <si>
    <t>7.0～7.5</t>
  </si>
  <si>
    <t>補助対象事業分</t>
  </si>
  <si>
    <t>地　方　債　現　在　高</t>
    <rPh sb="0" eb="3">
      <t>チホウ</t>
    </rPh>
    <phoneticPr fontId="40"/>
  </si>
  <si>
    <t>水</t>
    <rPh sb="0" eb="1">
      <t>スイ</t>
    </rPh>
    <phoneticPr fontId="2"/>
  </si>
  <si>
    <t>う出</t>
    <rPh sb="1" eb="2">
      <t>デ</t>
    </rPh>
    <phoneticPr fontId="40"/>
  </si>
  <si>
    <t>力</t>
    <rPh sb="0" eb="1">
      <t>チカラ</t>
    </rPh>
    <phoneticPr fontId="2"/>
  </si>
  <si>
    <t>①　施設及び業務概況に関する調　（０７表）</t>
  </si>
  <si>
    <t>（非ＦＩＴ）</t>
    <rPh sb="1" eb="2">
      <t>ヒ</t>
    </rPh>
    <phoneticPr fontId="19"/>
  </si>
  <si>
    <t>表</t>
    <rPh sb="0" eb="1">
      <t>ヒョウ</t>
    </rPh>
    <phoneticPr fontId="2"/>
  </si>
  <si>
    <t>発</t>
    <rPh sb="0" eb="1">
      <t>ハツ</t>
    </rPh>
    <phoneticPr fontId="2"/>
  </si>
  <si>
    <t>資本的収入</t>
  </si>
  <si>
    <t>＋ 金 率</t>
    <rPh sb="2" eb="3">
      <t>キン</t>
    </rPh>
    <rPh sb="4" eb="5">
      <t>リツ</t>
    </rPh>
    <phoneticPr fontId="42"/>
  </si>
  <si>
    <t>２７．</t>
  </si>
  <si>
    <t>ダム式</t>
    <rPh sb="2" eb="3">
      <t>シキ</t>
    </rPh>
    <phoneticPr fontId="2"/>
  </si>
  <si>
    <t xml:space="preserve">年間使用電力量 </t>
    <rPh sb="0" eb="2">
      <t>ネンカン</t>
    </rPh>
    <rPh sb="2" eb="4">
      <t>シヨウ</t>
    </rPh>
    <rPh sb="4" eb="7">
      <t>デンリョクリョウ</t>
    </rPh>
    <phoneticPr fontId="2"/>
  </si>
  <si>
    <t>ダム水路式</t>
    <rPh sb="2" eb="5">
      <t>スイロシキ</t>
    </rPh>
    <phoneticPr fontId="2"/>
  </si>
  <si>
    <t>前　年　度　繰　上　充　用　金</t>
  </si>
  <si>
    <t>揚水式</t>
    <rPh sb="0" eb="3">
      <t>ヨウスイシキ</t>
    </rPh>
    <phoneticPr fontId="2"/>
  </si>
  <si>
    <t>旧一般電気事業</t>
    <rPh sb="0" eb="1">
      <t>キュウ</t>
    </rPh>
    <rPh sb="1" eb="3">
      <t>イッパン</t>
    </rPh>
    <rPh sb="3" eb="5">
      <t>デンキ</t>
    </rPh>
    <rPh sb="5" eb="7">
      <t>ジギョウ</t>
    </rPh>
    <phoneticPr fontId="2"/>
  </si>
  <si>
    <t>財政融資</t>
    <rPh sb="0" eb="2">
      <t>ザイセイ</t>
    </rPh>
    <rPh sb="2" eb="4">
      <t>ユウシ</t>
    </rPh>
    <phoneticPr fontId="41"/>
  </si>
  <si>
    <t>ⅰ</t>
  </si>
  <si>
    <t>14．</t>
  </si>
  <si>
    <t>政府保証付外債</t>
    <rPh sb="0" eb="2">
      <t>セイフ</t>
    </rPh>
    <rPh sb="2" eb="4">
      <t>ホショウ</t>
    </rPh>
    <rPh sb="4" eb="5">
      <t>ツ</t>
    </rPh>
    <rPh sb="5" eb="6">
      <t>ガイ</t>
    </rPh>
    <rPh sb="6" eb="7">
      <t>サイ</t>
    </rPh>
    <phoneticPr fontId="41"/>
  </si>
  <si>
    <t>③　地方債に関する調　（２４表）</t>
    <rPh sb="2" eb="4">
      <t>チホウ</t>
    </rPh>
    <phoneticPr fontId="41"/>
  </si>
  <si>
    <t>簡易生命保険</t>
    <rPh sb="0" eb="2">
      <t>カンイ</t>
    </rPh>
    <rPh sb="2" eb="4">
      <t>セイメイ</t>
    </rPh>
    <rPh sb="4" eb="6">
      <t>ホケン</t>
    </rPh>
    <phoneticPr fontId="40"/>
  </si>
  <si>
    <t>アの内訳</t>
    <rPh sb="2" eb="4">
      <t>ウチワケ</t>
    </rPh>
    <phoneticPr fontId="2"/>
  </si>
  <si>
    <t>建設改良費</t>
  </si>
  <si>
    <t>そ　　　の　　　他</t>
  </si>
  <si>
    <t>地方債の償還に要する資金の全部又は一部を
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1" eb="23">
      <t>イッパン</t>
    </rPh>
    <rPh sb="23" eb="25">
      <t>カイケイ</t>
    </rPh>
    <rPh sb="25" eb="26">
      <t>トウ</t>
    </rPh>
    <rPh sb="30" eb="32">
      <t>フタン</t>
    </rPh>
    <rPh sb="37" eb="38">
      <t>サダ</t>
    </rPh>
    <rPh sb="42" eb="44">
      <t>バアイ</t>
    </rPh>
    <rPh sb="47" eb="49">
      <t>キンガク</t>
    </rPh>
    <phoneticPr fontId="2"/>
  </si>
  <si>
    <t>総合環境センター</t>
    <rPh sb="0" eb="2">
      <t>ソウゴウ</t>
    </rPh>
    <rPh sb="2" eb="4">
      <t>カンキョウ</t>
    </rPh>
    <phoneticPr fontId="2"/>
  </si>
  <si>
    <t>行</t>
    <rPh sb="0" eb="1">
      <t>ギョウ</t>
    </rPh>
    <phoneticPr fontId="2"/>
  </si>
  <si>
    <t>繰出基準に基づく繰入金</t>
    <rPh sb="0" eb="1">
      <t>ク</t>
    </rPh>
    <rPh sb="1" eb="2">
      <t>ダ</t>
    </rPh>
    <rPh sb="2" eb="4">
      <t>キジュン</t>
    </rPh>
    <rPh sb="5" eb="6">
      <t>モト</t>
    </rPh>
    <rPh sb="8" eb="10">
      <t>クリイレ</t>
    </rPh>
    <rPh sb="10" eb="11">
      <t>キン</t>
    </rPh>
    <phoneticPr fontId="41"/>
  </si>
  <si>
    <t>列</t>
    <rPh sb="0" eb="1">
      <t>レツ</t>
    </rPh>
    <phoneticPr fontId="2"/>
  </si>
  <si>
    <t>列</t>
    <rPh sb="0" eb="1">
      <t>レツ</t>
    </rPh>
    <phoneticPr fontId="40"/>
  </si>
  <si>
    <t>（ＭＷｈ）</t>
  </si>
  <si>
    <t>収益的収支に関する
繰入金のうち</t>
    <rPh sb="0" eb="2">
      <t>シュウエキ</t>
    </rPh>
    <rPh sb="2" eb="3">
      <t>テキ</t>
    </rPh>
    <rPh sb="3" eb="5">
      <t>シュウシ</t>
    </rPh>
    <rPh sb="6" eb="7">
      <t>カン</t>
    </rPh>
    <rPh sb="10" eb="12">
      <t>クリイレ</t>
    </rPh>
    <rPh sb="12" eb="13">
      <t>キン</t>
    </rPh>
    <phoneticPr fontId="41"/>
  </si>
  <si>
    <t>繰出基準以外の繰入金</t>
    <rPh sb="0" eb="1">
      <t>ク</t>
    </rPh>
    <rPh sb="1" eb="2">
      <t>ダ</t>
    </rPh>
    <rPh sb="2" eb="4">
      <t>キジュン</t>
    </rPh>
    <rPh sb="4" eb="6">
      <t>イガイ</t>
    </rPh>
    <rPh sb="7" eb="9">
      <t>クリイレ</t>
    </rPh>
    <rPh sb="9" eb="10">
      <t>キン</t>
    </rPh>
    <phoneticPr fontId="41"/>
  </si>
  <si>
    <t>資本的収支に関する
繰入金のうち</t>
    <rPh sb="0" eb="2">
      <t>シホン</t>
    </rPh>
    <rPh sb="2" eb="3">
      <t>テキ</t>
    </rPh>
    <rPh sb="3" eb="5">
      <t>シュウシ</t>
    </rPh>
    <rPh sb="6" eb="7">
      <t>カン</t>
    </rPh>
    <rPh sb="10" eb="12">
      <t>クリイレ</t>
    </rPh>
    <rPh sb="12" eb="13">
      <t>キン</t>
    </rPh>
    <phoneticPr fontId="41"/>
  </si>
  <si>
    <t>地方債償還金</t>
  </si>
  <si>
    <t>実績</t>
  </si>
  <si>
    <t>基準額</t>
    <rPh sb="0" eb="3">
      <t>キジュンガク</t>
    </rPh>
    <phoneticPr fontId="41"/>
  </si>
  <si>
    <t>繰上充用金</t>
    <rPh sb="0" eb="2">
      <t>クリアゲ</t>
    </rPh>
    <rPh sb="2" eb="4">
      <t>ジュウヨウ</t>
    </rPh>
    <rPh sb="4" eb="5">
      <t>キン</t>
    </rPh>
    <phoneticPr fontId="41"/>
  </si>
  <si>
    <t>風力発電</t>
  </si>
  <si>
    <t>19．</t>
  </si>
  <si>
    <t>「02列43列・44列」に係る未収入特定財源</t>
    <rPh sb="3" eb="4">
      <t>レツ</t>
    </rPh>
    <rPh sb="6" eb="7">
      <t>レツ</t>
    </rPh>
    <rPh sb="10" eb="11">
      <t>レツ</t>
    </rPh>
    <rPh sb="13" eb="14">
      <t>カカ</t>
    </rPh>
    <rPh sb="15" eb="16">
      <t>ミ</t>
    </rPh>
    <rPh sb="16" eb="18">
      <t>シュウニュウ</t>
    </rPh>
    <rPh sb="18" eb="20">
      <t>トクテイ</t>
    </rPh>
    <rPh sb="20" eb="22">
      <t>ザイゲン</t>
    </rPh>
    <phoneticPr fontId="41"/>
  </si>
  <si>
    <t>繰入</t>
    <rPh sb="0" eb="2">
      <t>クリイレ</t>
    </rPh>
    <phoneticPr fontId="42"/>
  </si>
  <si>
    <t>１３．</t>
  </si>
  <si>
    <t>１７．</t>
  </si>
  <si>
    <t>元利償還金に対して
繰り入れたもの</t>
    <rPh sb="0" eb="2">
      <t>ガンリ</t>
    </rPh>
    <rPh sb="2" eb="5">
      <t>ショウカンキン</t>
    </rPh>
    <rPh sb="6" eb="7">
      <t>タイ</t>
    </rPh>
    <rPh sb="10" eb="11">
      <t>ク</t>
    </rPh>
    <rPh sb="12" eb="13">
      <t>イ</t>
    </rPh>
    <phoneticPr fontId="42"/>
  </si>
  <si>
    <t>積　　　立　　　金</t>
  </si>
  <si>
    <t>合計</t>
    <rPh sb="0" eb="2">
      <t>ゴウケイ</t>
    </rPh>
    <phoneticPr fontId="19"/>
  </si>
  <si>
    <t>再掲</t>
    <rPh sb="0" eb="2">
      <t>サイケイ</t>
    </rPh>
    <phoneticPr fontId="42"/>
  </si>
  <si>
    <t>（月）</t>
    <rPh sb="1" eb="2">
      <t>ツキ</t>
    </rPh>
    <phoneticPr fontId="40"/>
  </si>
  <si>
    <t>単　独　事　業　費</t>
  </si>
  <si>
    <t>延支給月数</t>
    <rPh sb="3" eb="5">
      <t>ツキスウ</t>
    </rPh>
    <phoneticPr fontId="40"/>
  </si>
  <si>
    <t>地方公共団体金融機構</t>
    <rPh sb="0" eb="2">
      <t>チホウ</t>
    </rPh>
    <rPh sb="2" eb="4">
      <t>コウキョウ</t>
    </rPh>
    <rPh sb="4" eb="6">
      <t>ダンタイ</t>
    </rPh>
    <rPh sb="8" eb="10">
      <t>キコウ</t>
    </rPh>
    <phoneticPr fontId="40"/>
  </si>
  <si>
    <t>※　地方債現在高の全てを証書借入で行っているため、証券発行は無い。</t>
  </si>
  <si>
    <t>建 設 改 良 費 の う ち 用 地 取 得 費</t>
  </si>
  <si>
    <t>１１．</t>
  </si>
  <si>
    <t xml:space="preserve">団体名 </t>
    <rPh sb="0" eb="3">
      <t>ダンタイメイ</t>
    </rPh>
    <phoneticPr fontId="40"/>
  </si>
  <si>
    <t xml:space="preserve"> 加重平均　(円／ｋｗｈ)</t>
  </si>
  <si>
    <t>特定供給</t>
    <rPh sb="0" eb="2">
      <t>トクテイ</t>
    </rPh>
    <rPh sb="2" eb="4">
      <t>キョウキュウ</t>
    </rPh>
    <phoneticPr fontId="19"/>
  </si>
  <si>
    <t xml:space="preserve"> 項　目</t>
    <rPh sb="1" eb="4">
      <t>コウモク</t>
    </rPh>
    <phoneticPr fontId="40"/>
  </si>
  <si>
    <t>（オ）その他　　</t>
  </si>
  <si>
    <t xml:space="preserve"> 加重平均　(円／ｋＷｈ) 
 (ｃ＋ｄ＋ｇ＋ｈ)/96</t>
  </si>
  <si>
    <t>行実</t>
  </si>
  <si>
    <t xml:space="preserve">団体名 </t>
  </si>
  <si>
    <t>ごみ発電</t>
  </si>
  <si>
    <t>営業外収益</t>
    <rPh sb="0" eb="3">
      <t>エイギョウガイ</t>
    </rPh>
    <rPh sb="3" eb="5">
      <t>シュウエキ</t>
    </rPh>
    <phoneticPr fontId="19"/>
  </si>
  <si>
    <t>（余剰電力メニュー）</t>
  </si>
  <si>
    <t>（イ）災害復旧費</t>
  </si>
  <si>
    <t>（特定供給）</t>
  </si>
  <si>
    <t>営業収益</t>
  </si>
  <si>
    <t>その他</t>
  </si>
  <si>
    <t>１４．</t>
  </si>
  <si>
    <t>ア　児童手当</t>
    <rPh sb="2" eb="4">
      <t>ジドウ</t>
    </rPh>
    <rPh sb="4" eb="6">
      <t>テアテ</t>
    </rPh>
    <phoneticPr fontId="19"/>
  </si>
  <si>
    <t>営業外収益</t>
  </si>
  <si>
    <t>上 記 の う ち 先 行 取 得 用 地 面 積</t>
  </si>
  <si>
    <t>職出</t>
  </si>
  <si>
    <t>他会計補助金</t>
    <rPh sb="0" eb="3">
      <t>タカイケイ</t>
    </rPh>
    <rPh sb="3" eb="6">
      <t>ホジョキン</t>
    </rPh>
    <phoneticPr fontId="19"/>
  </si>
  <si>
    <t>国庫補助金</t>
  </si>
  <si>
    <t>他会計繰入金</t>
  </si>
  <si>
    <t>良訳</t>
  </si>
  <si>
    <t>営業費用</t>
  </si>
  <si>
    <t>元金償還金分に対して
繰入れたもの</t>
    <rPh sb="0" eb="2">
      <t>ガンキン</t>
    </rPh>
    <rPh sb="2" eb="4">
      <t>ショウカン</t>
    </rPh>
    <rPh sb="4" eb="5">
      <t>キン</t>
    </rPh>
    <rPh sb="5" eb="6">
      <t>ブン</t>
    </rPh>
    <rPh sb="7" eb="8">
      <t>タイ</t>
    </rPh>
    <rPh sb="11" eb="12">
      <t>ク</t>
    </rPh>
    <rPh sb="12" eb="13">
      <t>イ</t>
    </rPh>
    <phoneticPr fontId="41"/>
  </si>
  <si>
    <t>他会計繰入金</t>
    <rPh sb="0" eb="3">
      <t>タカイケイ</t>
    </rPh>
    <rPh sb="3" eb="6">
      <t>クリイレキン</t>
    </rPh>
    <phoneticPr fontId="19"/>
  </si>
  <si>
    <t>職員給与費</t>
  </si>
  <si>
    <t>受託工事費</t>
  </si>
  <si>
    <t>太陽光発電</t>
    <rPh sb="0" eb="3">
      <t>タイヨウコウ</t>
    </rPh>
    <rPh sb="3" eb="5">
      <t>ハツデン</t>
    </rPh>
    <phoneticPr fontId="2"/>
  </si>
  <si>
    <t>１５．</t>
  </si>
  <si>
    <t>4.実繰入額が基準額を超える部分及び繰出基準の事由以外の実繰入額</t>
    <rPh sb="2" eb="3">
      <t>ジツ</t>
    </rPh>
    <rPh sb="3" eb="6">
      <t>クリイレガク</t>
    </rPh>
    <rPh sb="7" eb="10">
      <t>キジュンガク</t>
    </rPh>
    <rPh sb="11" eb="12">
      <t>コ</t>
    </rPh>
    <rPh sb="14" eb="16">
      <t>ブブン</t>
    </rPh>
    <rPh sb="16" eb="17">
      <t>オヨ</t>
    </rPh>
    <rPh sb="18" eb="19">
      <t>ク</t>
    </rPh>
    <rPh sb="19" eb="20">
      <t>ダ</t>
    </rPh>
    <rPh sb="20" eb="22">
      <t>キジュン</t>
    </rPh>
    <rPh sb="23" eb="25">
      <t>ジユウ</t>
    </rPh>
    <rPh sb="25" eb="27">
      <t>イガイ</t>
    </rPh>
    <rPh sb="28" eb="29">
      <t>ジツ</t>
    </rPh>
    <rPh sb="29" eb="31">
      <t>クリイレ</t>
    </rPh>
    <rPh sb="31" eb="32">
      <t>ガク</t>
    </rPh>
    <phoneticPr fontId="19"/>
  </si>
  <si>
    <t>営業外費用</t>
  </si>
  <si>
    <t>地方債</t>
  </si>
  <si>
    <t>固定資産売却代金</t>
  </si>
  <si>
    <t>建設利息</t>
  </si>
  <si>
    <t>（ウ）</t>
  </si>
  <si>
    <t>実 質 収 支</t>
  </si>
  <si>
    <t>機構資金</t>
    <rPh sb="0" eb="1">
      <t>キ</t>
    </rPh>
    <rPh sb="1" eb="2">
      <t>カマエ</t>
    </rPh>
    <phoneticPr fontId="2"/>
  </si>
  <si>
    <t>年間発電使用水量（千 m³）</t>
    <rPh sb="0" eb="2">
      <t>ネンカン</t>
    </rPh>
    <rPh sb="2" eb="4">
      <t>ハツデン</t>
    </rPh>
    <rPh sb="4" eb="6">
      <t>シヨウ</t>
    </rPh>
    <rPh sb="7" eb="8">
      <t>アリミズ</t>
    </rPh>
    <rPh sb="9" eb="10">
      <t>セン</t>
    </rPh>
    <phoneticPr fontId="2"/>
  </si>
  <si>
    <t>基準額繰入金合計　02列36列＋38列＋40列</t>
    <rPh sb="0" eb="3">
      <t>キジュンガク</t>
    </rPh>
    <rPh sb="3" eb="6">
      <t>クリイレキン</t>
    </rPh>
    <rPh sb="6" eb="8">
      <t>ゴウケイ</t>
    </rPh>
    <rPh sb="11" eb="12">
      <t>レツ</t>
    </rPh>
    <rPh sb="14" eb="15">
      <t>レツ</t>
    </rPh>
    <rPh sb="18" eb="19">
      <t>レツ</t>
    </rPh>
    <rPh sb="22" eb="23">
      <t>レツ</t>
    </rPh>
    <phoneticPr fontId="19"/>
  </si>
  <si>
    <t>実　　　　　績</t>
  </si>
  <si>
    <t>「02列43列・44列」に係る
未収入特定財源</t>
    <rPh sb="3" eb="4">
      <t>レツ</t>
    </rPh>
    <rPh sb="6" eb="7">
      <t>レツ</t>
    </rPh>
    <rPh sb="10" eb="11">
      <t>レツ</t>
    </rPh>
    <rPh sb="13" eb="14">
      <t>カカ</t>
    </rPh>
    <rPh sb="16" eb="17">
      <t>ミ</t>
    </rPh>
    <rPh sb="17" eb="19">
      <t>シュウニュウ</t>
    </rPh>
    <rPh sb="19" eb="21">
      <t>トクテイ</t>
    </rPh>
    <rPh sb="21" eb="23">
      <t>ザイゲン</t>
    </rPh>
    <phoneticPr fontId="41"/>
  </si>
  <si>
    <t>積立金</t>
  </si>
  <si>
    <t>前年度からの繰越金</t>
  </si>
  <si>
    <t>財政融資資金</t>
    <rPh sb="0" eb="2">
      <t>ザイセイ</t>
    </rPh>
    <rPh sb="2" eb="4">
      <t>ユウシ</t>
    </rPh>
    <phoneticPr fontId="2"/>
  </si>
  <si>
    <t>再生可能エネルギー固定価格制度</t>
    <rPh sb="0" eb="2">
      <t>サイセイ</t>
    </rPh>
    <rPh sb="2" eb="4">
      <t>カノウ</t>
    </rPh>
    <rPh sb="9" eb="11">
      <t>コテイ</t>
    </rPh>
    <rPh sb="11" eb="13">
      <t>カカク</t>
    </rPh>
    <rPh sb="13" eb="15">
      <t>セイド</t>
    </rPh>
    <phoneticPr fontId="19"/>
  </si>
  <si>
    <t>うち地方債</t>
  </si>
  <si>
    <t>(ア)</t>
  </si>
  <si>
    <t>(1) 損益勘定職員</t>
  </si>
  <si>
    <t>未収入特定財源</t>
  </si>
  <si>
    <t>資調</t>
    <rPh sb="1" eb="2">
      <t>シラ</t>
    </rPh>
    <phoneticPr fontId="40"/>
  </si>
  <si>
    <t>投績</t>
    <rPh sb="1" eb="2">
      <t>ツムギ</t>
    </rPh>
    <phoneticPr fontId="40"/>
  </si>
  <si>
    <t>資本勘定繰入金</t>
  </si>
  <si>
    <t>第一発電所</t>
    <rPh sb="0" eb="2">
      <t>ダイイチ</t>
    </rPh>
    <rPh sb="2" eb="5">
      <t>ハツデンショ</t>
    </rPh>
    <phoneticPr fontId="19"/>
  </si>
  <si>
    <t>伴支</t>
    <rPh sb="1" eb="2">
      <t>ササ</t>
    </rPh>
    <phoneticPr fontId="40"/>
  </si>
  <si>
    <t>総合環境センター</t>
    <rPh sb="0" eb="2">
      <t>ソウゴウ</t>
    </rPh>
    <rPh sb="2" eb="4">
      <t>カンキョウ</t>
    </rPh>
    <phoneticPr fontId="19"/>
  </si>
  <si>
    <t>ⅰ地 方 債 利 息</t>
  </si>
  <si>
    <t>地 方 債 利 息</t>
  </si>
  <si>
    <t>(ウ)</t>
  </si>
  <si>
    <t>(イ)</t>
  </si>
  <si>
    <t>(エ)</t>
  </si>
  <si>
    <t>内　訳</t>
    <rPh sb="0" eb="1">
      <t>ウチ</t>
    </rPh>
    <rPh sb="2" eb="3">
      <t>ヤク</t>
    </rPh>
    <phoneticPr fontId="2"/>
  </si>
  <si>
    <t>黒　　　　字</t>
  </si>
  <si>
    <t>実質収支</t>
  </si>
  <si>
    <t>上記のうち先行取得用地分</t>
  </si>
  <si>
    <t>内訳</t>
    <rPh sb="0" eb="1">
      <t>ウチ</t>
    </rPh>
    <rPh sb="1" eb="2">
      <t>ヤク</t>
    </rPh>
    <phoneticPr fontId="2"/>
  </si>
  <si>
    <t>料金収入</t>
    <rPh sb="0" eb="2">
      <t>リョウキン</t>
    </rPh>
    <rPh sb="2" eb="4">
      <t>シュウニュウ</t>
    </rPh>
    <phoneticPr fontId="42"/>
  </si>
  <si>
    <t>収益勘定
他会計
借入金</t>
    <rPh sb="0" eb="2">
      <t>シュウエキ</t>
    </rPh>
    <rPh sb="2" eb="4">
      <t>カンジョウ</t>
    </rPh>
    <rPh sb="5" eb="8">
      <t>タカイケイ</t>
    </rPh>
    <rPh sb="9" eb="12">
      <t>カリイレキン</t>
    </rPh>
    <phoneticPr fontId="19"/>
  </si>
  <si>
    <t>内訳
財源</t>
    <rPh sb="0" eb="2">
      <t>ウチワケ</t>
    </rPh>
    <rPh sb="4" eb="6">
      <t>ザイゲン</t>
    </rPh>
    <phoneticPr fontId="40"/>
  </si>
  <si>
    <t>他会計補助金</t>
    <rPh sb="0" eb="1">
      <t>タ</t>
    </rPh>
    <rPh sb="1" eb="3">
      <t>カイケイ</t>
    </rPh>
    <rPh sb="3" eb="6">
      <t>ホジョキン</t>
    </rPh>
    <phoneticPr fontId="19"/>
  </si>
  <si>
    <t>「02行52列」のうち、
「経済危機対策」等に基づく事業に係る繰入</t>
  </si>
  <si>
    <t>電気</t>
    <rPh sb="0" eb="2">
      <t>デンキ</t>
    </rPh>
    <phoneticPr fontId="2"/>
  </si>
  <si>
    <t>8.5以上</t>
    <rPh sb="3" eb="5">
      <t>イジョウ</t>
    </rPh>
    <phoneticPr fontId="41"/>
  </si>
  <si>
    <t>公　庫　資　金</t>
  </si>
  <si>
    <t>発電型式</t>
    <rPh sb="2" eb="3">
      <t>カタ</t>
    </rPh>
    <phoneticPr fontId="2"/>
  </si>
  <si>
    <t>地 に(%)</t>
    <rPh sb="0" eb="1">
      <t>チ</t>
    </rPh>
    <phoneticPr fontId="42"/>
  </si>
  <si>
    <t>常時出力（ｋＷ）</t>
    <rPh sb="0" eb="2">
      <t>ジョウジ</t>
    </rPh>
    <rPh sb="2" eb="4">
      <t>シュツリョク</t>
    </rPh>
    <phoneticPr fontId="2"/>
  </si>
  <si>
    <t>7.5～8.0</t>
  </si>
  <si>
    <t>契</t>
    <rPh sb="0" eb="1">
      <t>チギリ</t>
    </rPh>
    <phoneticPr fontId="2"/>
  </si>
  <si>
    <t>ア　他会計繰入金</t>
    <rPh sb="2" eb="5">
      <t>タカイケイ</t>
    </rPh>
    <rPh sb="5" eb="8">
      <t>クリイレキン</t>
    </rPh>
    <phoneticPr fontId="19"/>
  </si>
  <si>
    <t>18．</t>
  </si>
  <si>
    <t>年間発電使用水量</t>
    <rPh sb="0" eb="2">
      <t>ネンカン</t>
    </rPh>
    <rPh sb="2" eb="4">
      <t>ハツデン</t>
    </rPh>
    <rPh sb="4" eb="6">
      <t>シヨウ</t>
    </rPh>
    <rPh sb="6" eb="8">
      <t>スイリョウ</t>
    </rPh>
    <phoneticPr fontId="2"/>
  </si>
  <si>
    <t>合　計</t>
    <rPh sb="0" eb="1">
      <t>ゴウ</t>
    </rPh>
    <rPh sb="2" eb="3">
      <t>ケイ</t>
    </rPh>
    <phoneticPr fontId="19"/>
  </si>
  <si>
    <t>単　価 (円／ｋｗｈ)</t>
  </si>
  <si>
    <t>夏</t>
  </si>
  <si>
    <t>夜　　　間　　　　　ｂ</t>
  </si>
  <si>
    <t>Ａ</t>
  </si>
  <si>
    <t>　　　　　　　　　　ｃ</t>
  </si>
  <si>
    <t>昼　　　間　　　　　ｅ</t>
  </si>
  <si>
    <t>夜　　　間　　　　　ｆ</t>
  </si>
  <si>
    <t>営　業　費　用</t>
  </si>
  <si>
    <t>　ｅ　×　14　×　１</t>
  </si>
  <si>
    <t>企業債現在高</t>
    <rPh sb="0" eb="2">
      <t>キギョウ</t>
    </rPh>
    <rPh sb="2" eb="3">
      <t>サイ</t>
    </rPh>
    <rPh sb="3" eb="6">
      <t>ゲンザイダカ</t>
    </rPh>
    <phoneticPr fontId="41"/>
  </si>
  <si>
    <t>4.0未満</t>
    <rPh sb="3" eb="5">
      <t>ミマン</t>
    </rPh>
    <phoneticPr fontId="41"/>
  </si>
  <si>
    <t>4.0～4.5</t>
  </si>
  <si>
    <t>4.5～5.0</t>
  </si>
  <si>
    <t>5.5～6.0</t>
  </si>
  <si>
    <t>5.0～5.5</t>
  </si>
  <si>
    <t>6.0～6.5</t>
  </si>
  <si>
    <t>8.0～8.5</t>
  </si>
  <si>
    <t>１６．</t>
  </si>
  <si>
    <t>繰出基準等に基づくもの</t>
    <rPh sb="0" eb="2">
      <t>クリダシ</t>
    </rPh>
    <rPh sb="2" eb="4">
      <t>キジュン</t>
    </rPh>
    <rPh sb="4" eb="5">
      <t>トウ</t>
    </rPh>
    <rPh sb="6" eb="7">
      <t>モト</t>
    </rPh>
    <phoneticPr fontId="19"/>
  </si>
  <si>
    <t>公営企業金融公庫</t>
    <rPh sb="0" eb="2">
      <t>コウエイ</t>
    </rPh>
    <rPh sb="2" eb="4">
      <t>キギョウ</t>
    </rPh>
    <rPh sb="4" eb="6">
      <t>キンユウ</t>
    </rPh>
    <rPh sb="6" eb="8">
      <t>コウコ</t>
    </rPh>
    <phoneticPr fontId="41"/>
  </si>
  <si>
    <t>市中銀行</t>
    <rPh sb="0" eb="2">
      <t>シチュウ</t>
    </rPh>
    <rPh sb="2" eb="4">
      <t>ギンコウ</t>
    </rPh>
    <phoneticPr fontId="41"/>
  </si>
  <si>
    <t>ⅱ</t>
  </si>
  <si>
    <t>市中銀行以外の金融機関</t>
    <rPh sb="0" eb="2">
      <t>シチュウ</t>
    </rPh>
    <rPh sb="2" eb="4">
      <t>ギンコウ</t>
    </rPh>
    <rPh sb="4" eb="6">
      <t>イガイ</t>
    </rPh>
    <rPh sb="7" eb="9">
      <t>キンユウ</t>
    </rPh>
    <rPh sb="9" eb="11">
      <t>キカン</t>
    </rPh>
    <phoneticPr fontId="41"/>
  </si>
  <si>
    <t>市場公募債</t>
    <rPh sb="0" eb="2">
      <t>シジョウ</t>
    </rPh>
    <rPh sb="2" eb="4">
      <t>コウボ</t>
    </rPh>
    <rPh sb="4" eb="5">
      <t>サイ</t>
    </rPh>
    <phoneticPr fontId="41"/>
  </si>
  <si>
    <t>共済組合</t>
    <rPh sb="0" eb="2">
      <t>キョウサイ</t>
    </rPh>
    <rPh sb="2" eb="4">
      <t>クミアイ</t>
    </rPh>
    <phoneticPr fontId="41"/>
  </si>
  <si>
    <t>政府保証付外債</t>
    <rPh sb="0" eb="2">
      <t>セイフ</t>
    </rPh>
    <rPh sb="2" eb="4">
      <t>ホショウ</t>
    </rPh>
    <rPh sb="4" eb="5">
      <t>ツ</t>
    </rPh>
    <rPh sb="5" eb="7">
      <t>ガイサイ</t>
    </rPh>
    <phoneticPr fontId="41"/>
  </si>
  <si>
    <t>形式収支(Ｌ)－(Ｍ)＋(Ｎ)－(Ｏ)＋(Ｘ)＋(Ｙ)</t>
  </si>
  <si>
    <t>交付公債</t>
    <rPh sb="0" eb="2">
      <t>コウフ</t>
    </rPh>
    <rPh sb="2" eb="4">
      <t>コウサイ</t>
    </rPh>
    <phoneticPr fontId="41"/>
  </si>
  <si>
    <t>その他</t>
    <rPh sb="2" eb="3">
      <t>タ</t>
    </rPh>
    <phoneticPr fontId="41"/>
  </si>
  <si>
    <t>ア　</t>
  </si>
  <si>
    <t>営　業　収　益　</t>
  </si>
  <si>
    <t>（ア）</t>
  </si>
  <si>
    <t>（イ）</t>
  </si>
  <si>
    <t>計Ａ～Ｃ</t>
    <rPh sb="0" eb="1">
      <t>ケイ</t>
    </rPh>
    <phoneticPr fontId="19"/>
  </si>
  <si>
    <t>営　業　外　収　益</t>
  </si>
  <si>
    <t>他 会 計 繰 入 金</t>
  </si>
  <si>
    <t>（エ）</t>
  </si>
  <si>
    <t>職　員　給　与　費</t>
  </si>
  <si>
    <t>受　託　工　事　費</t>
  </si>
  <si>
    <t>営　業　外　費　用</t>
  </si>
  <si>
    <t xml:space="preserve">発電施設分年間使用電力量 </t>
  </si>
  <si>
    <t>支　払　利　息</t>
  </si>
  <si>
    <t>資　本　的　収　入</t>
  </si>
  <si>
    <t>地　　　方　　　債</t>
  </si>
  <si>
    <t>ア　　</t>
  </si>
  <si>
    <t xml:space="preserve">団体名 </t>
    <rPh sb="0" eb="3">
      <t>ダンタイメイ</t>
    </rPh>
    <phoneticPr fontId="42"/>
  </si>
  <si>
    <t>他　会　計　補　助　金</t>
  </si>
  <si>
    <t>他　会　計　借　入　金</t>
  </si>
  <si>
    <t>資　本　的　支　出</t>
  </si>
  <si>
    <t>建　 設　 利　 息</t>
  </si>
  <si>
    <t>補 助 対 象 事 業 費</t>
  </si>
  <si>
    <t>設の</t>
  </si>
  <si>
    <t>上記に対する財源としての地方債</t>
    <rPh sb="12" eb="14">
      <t>チホウ</t>
    </rPh>
    <phoneticPr fontId="2"/>
  </si>
  <si>
    <t>改内</t>
  </si>
  <si>
    <t>地</t>
  </si>
  <si>
    <t>新電力</t>
    <rPh sb="0" eb="1">
      <t>シン</t>
    </rPh>
    <rPh sb="1" eb="3">
      <t>デンリョク</t>
    </rPh>
    <phoneticPr fontId="2"/>
  </si>
  <si>
    <t>大仙市</t>
    <rPh sb="0" eb="3">
      <t>ダイセンシ</t>
    </rPh>
    <phoneticPr fontId="2"/>
  </si>
  <si>
    <t>方</t>
  </si>
  <si>
    <t>地 方 債 償 還 金</t>
  </si>
  <si>
    <t>　う</t>
  </si>
  <si>
    <t>公庫資金に係る繰上償還金分</t>
  </si>
  <si>
    <t>国　庫　（県）　支　出　金</t>
  </si>
  <si>
    <t>地　　　　　方　　　　　債</t>
  </si>
  <si>
    <t>特定電気事業の供給先</t>
  </si>
  <si>
    <t>ａ　×　14　×　１　　　c</t>
  </si>
  <si>
    <t>そ　　　　　の　　　　　他</t>
  </si>
  <si>
    <t>翌 年 度 に 繰 越 す べ き 財 源</t>
  </si>
  <si>
    <t>１８．</t>
  </si>
  <si>
    <t>赤　字（△）</t>
  </si>
  <si>
    <t>用 還 比</t>
    <rPh sb="0" eb="1">
      <t>ヨウ</t>
    </rPh>
    <rPh sb="2" eb="3">
      <t>カン</t>
    </rPh>
    <rPh sb="4" eb="5">
      <t>ヒ</t>
    </rPh>
    <phoneticPr fontId="42"/>
  </si>
  <si>
    <t>財　源</t>
  </si>
  <si>
    <t>内　訳</t>
  </si>
  <si>
    <t>伴</t>
  </si>
  <si>
    <t>延支給率</t>
  </si>
  <si>
    <t>補 助 対 象 事 業 分</t>
  </si>
  <si>
    <t>単 　独 　事 　業 　分</t>
  </si>
  <si>
    <t>利息支払い分に対して
繰入れたもの</t>
    <rPh sb="0" eb="2">
      <t>リソク</t>
    </rPh>
    <rPh sb="2" eb="4">
      <t>シハラ</t>
    </rPh>
    <rPh sb="5" eb="6">
      <t>ブン</t>
    </rPh>
    <rPh sb="7" eb="8">
      <t>タイ</t>
    </rPh>
    <rPh sb="11" eb="12">
      <t>ク</t>
    </rPh>
    <rPh sb="12" eb="13">
      <t>イ</t>
    </rPh>
    <phoneticPr fontId="41"/>
  </si>
  <si>
    <t>上 記 の う ち 先 行 取 得 用 地 分</t>
  </si>
  <si>
    <t>（エ）経営支援の活用に要する経費　</t>
    <rPh sb="3" eb="5">
      <t>ケイエイ</t>
    </rPh>
    <rPh sb="5" eb="7">
      <t>シエン</t>
    </rPh>
    <rPh sb="8" eb="10">
      <t>カツヨウ</t>
    </rPh>
    <rPh sb="11" eb="12">
      <t>ヨウ</t>
    </rPh>
    <rPh sb="14" eb="16">
      <t>ケイヒ</t>
    </rPh>
    <phoneticPr fontId="19"/>
  </si>
  <si>
    <t>　の翌年度へ</t>
  </si>
  <si>
    <t>繰越明許費繰越額</t>
  </si>
  <si>
    <t>営業外収益中他会計繰入金</t>
    <rPh sb="0" eb="3">
      <t>エイギョウガイ</t>
    </rPh>
    <rPh sb="3" eb="5">
      <t>シュウエキ</t>
    </rPh>
    <rPh sb="5" eb="6">
      <t>ナカ</t>
    </rPh>
    <rPh sb="6" eb="7">
      <t>タ</t>
    </rPh>
    <rPh sb="7" eb="9">
      <t>カイケイ</t>
    </rPh>
    <rPh sb="9" eb="11">
      <t>クリイレ</t>
    </rPh>
    <rPh sb="11" eb="12">
      <t>キン</t>
    </rPh>
    <phoneticPr fontId="42"/>
  </si>
  <si>
    <t>取得用地面積</t>
  </si>
  <si>
    <t>　の繰越額」</t>
  </si>
  <si>
    <t>事故繰越繰越額</t>
  </si>
  <si>
    <t>　の内訳</t>
  </si>
  <si>
    <t>上記のうち先行取得用地面積</t>
  </si>
  <si>
    <t>事業繰越額</t>
  </si>
  <si>
    <t>13．</t>
  </si>
  <si>
    <t>夏　季</t>
    <rPh sb="0" eb="1">
      <t>ナツ</t>
    </rPh>
    <rPh sb="2" eb="3">
      <t>キ</t>
    </rPh>
    <phoneticPr fontId="2"/>
  </si>
  <si>
    <t>約</t>
  </si>
  <si>
    <t>元利償還金に対して
繰入れたもの</t>
    <rPh sb="0" eb="2">
      <t>ガンリ</t>
    </rPh>
    <rPh sb="2" eb="5">
      <t>ショウカンキン</t>
    </rPh>
    <rPh sb="6" eb="7">
      <t>タイ</t>
    </rPh>
    <rPh sb="10" eb="11">
      <t>ク</t>
    </rPh>
    <rPh sb="11" eb="12">
      <t>イ</t>
    </rPh>
    <phoneticPr fontId="42"/>
  </si>
  <si>
    <t>他会計長期借入金返還金</t>
  </si>
  <si>
    <t>認定</t>
    <rPh sb="0" eb="2">
      <t>ニンテイ</t>
    </rPh>
    <phoneticPr fontId="2"/>
  </si>
  <si>
    <t>２０．</t>
  </si>
  <si>
    <t>非認定</t>
    <rPh sb="0" eb="1">
      <t>ヒ</t>
    </rPh>
    <rPh sb="1" eb="3">
      <t>ニンテイ</t>
    </rPh>
    <phoneticPr fontId="2"/>
  </si>
  <si>
    <t>１９．</t>
  </si>
  <si>
    <t>「０１行２７列」の内訳</t>
    <rPh sb="3" eb="4">
      <t>ギョウ</t>
    </rPh>
    <rPh sb="6" eb="7">
      <t>レツ</t>
    </rPh>
    <rPh sb="9" eb="11">
      <t>ウチワケ</t>
    </rPh>
    <phoneticPr fontId="2"/>
  </si>
  <si>
    <t>施設名</t>
    <rPh sb="0" eb="3">
      <t>シセツメイ</t>
    </rPh>
    <phoneticPr fontId="2"/>
  </si>
  <si>
    <t>繰出基準に基づく
繰入金</t>
    <rPh sb="0" eb="1">
      <t>ク</t>
    </rPh>
    <rPh sb="1" eb="2">
      <t>ダ</t>
    </rPh>
    <rPh sb="2" eb="4">
      <t>キジュン</t>
    </rPh>
    <rPh sb="5" eb="6">
      <t>モト</t>
    </rPh>
    <rPh sb="9" eb="11">
      <t>クリイレ</t>
    </rPh>
    <rPh sb="11" eb="12">
      <t>キン</t>
    </rPh>
    <phoneticPr fontId="41"/>
  </si>
  <si>
    <t>退</t>
  </si>
  <si>
    <t>職</t>
  </si>
  <si>
    <t>建設改良費のうち用地取得費</t>
  </si>
  <si>
    <t>行</t>
  </si>
  <si>
    <t>うち証書借入分</t>
    <rPh sb="2" eb="4">
      <t>ショウショ</t>
    </rPh>
    <rPh sb="4" eb="6">
      <t>カリイレ</t>
    </rPh>
    <rPh sb="6" eb="7">
      <t>ブン</t>
    </rPh>
    <phoneticPr fontId="19"/>
  </si>
  <si>
    <t>一般会計負担分</t>
    <rPh sb="0" eb="2">
      <t>イッパン</t>
    </rPh>
    <rPh sb="2" eb="4">
      <t>カイケイ</t>
    </rPh>
    <rPh sb="4" eb="7">
      <t>フタンブン</t>
    </rPh>
    <phoneticPr fontId="19"/>
  </si>
  <si>
    <t>行</t>
    <rPh sb="0" eb="1">
      <t>ギョウ</t>
    </rPh>
    <phoneticPr fontId="42"/>
  </si>
  <si>
    <t>列</t>
    <rPh sb="0" eb="1">
      <t>レツ</t>
    </rPh>
    <phoneticPr fontId="42"/>
  </si>
  <si>
    <t xml:space="preserve"> 項　目</t>
    <rPh sb="1" eb="4">
      <t>コウモク</t>
    </rPh>
    <phoneticPr fontId="42"/>
  </si>
  <si>
    <t>実繰入額</t>
    <rPh sb="0" eb="1">
      <t>ジツ</t>
    </rPh>
    <rPh sb="1" eb="3">
      <t>クリイレ</t>
    </rPh>
    <rPh sb="3" eb="4">
      <t>ガク</t>
    </rPh>
    <phoneticPr fontId="42"/>
  </si>
  <si>
    <t>収益勘定繰入金</t>
    <rPh sb="0" eb="2">
      <t>シュウエキ</t>
    </rPh>
    <rPh sb="2" eb="4">
      <t>カンジョウ</t>
    </rPh>
    <rPh sb="4" eb="7">
      <t>クリイレキン</t>
    </rPh>
    <phoneticPr fontId="19"/>
  </si>
  <si>
    <t>他会計繰入金</t>
    <rPh sb="0" eb="1">
      <t>タ</t>
    </rPh>
    <rPh sb="1" eb="3">
      <t>カイケイ</t>
    </rPh>
    <rPh sb="3" eb="6">
      <t>クリイレキン</t>
    </rPh>
    <phoneticPr fontId="19"/>
  </si>
  <si>
    <t>児童手当</t>
    <rPh sb="0" eb="2">
      <t>ジドウ</t>
    </rPh>
    <rPh sb="2" eb="4">
      <t>テアテ</t>
    </rPh>
    <phoneticPr fontId="19"/>
  </si>
  <si>
    <t>災害復旧費</t>
    <rPh sb="0" eb="2">
      <t>サイガイ</t>
    </rPh>
    <rPh sb="2" eb="5">
      <t>フッキュウヒ</t>
    </rPh>
    <phoneticPr fontId="19"/>
  </si>
  <si>
    <t>1．</t>
  </si>
  <si>
    <t>3.</t>
  </si>
  <si>
    <t>資本勘定繰入金</t>
    <rPh sb="0" eb="2">
      <t>シホン</t>
    </rPh>
    <rPh sb="2" eb="4">
      <t>カンジョウ</t>
    </rPh>
    <rPh sb="4" eb="7">
      <t>クリイレキン</t>
    </rPh>
    <phoneticPr fontId="19"/>
  </si>
  <si>
    <t>7.</t>
  </si>
  <si>
    <t>収益勘定繰入金</t>
  </si>
  <si>
    <t>基準外繰入金合計　(02行)(36)+(38)+(40)</t>
    <rPh sb="0" eb="3">
      <t>キジュンガイ</t>
    </rPh>
    <rPh sb="3" eb="6">
      <t>クリイレキン</t>
    </rPh>
    <rPh sb="6" eb="8">
      <t>ゴウケイ</t>
    </rPh>
    <rPh sb="12" eb="13">
      <t>ギョウ</t>
    </rPh>
    <phoneticPr fontId="19"/>
  </si>
  <si>
    <t>一般送配電事業</t>
    <rPh sb="0" eb="2">
      <t>イッパン</t>
    </rPh>
    <rPh sb="2" eb="5">
      <t>ソウハイデン</t>
    </rPh>
    <rPh sb="5" eb="7">
      <t>ジギョウ</t>
    </rPh>
    <phoneticPr fontId="2"/>
  </si>
  <si>
    <t>④　繰入金に関する調　（４０表）</t>
    <rPh sb="2" eb="5">
      <t>クリイレキン</t>
    </rPh>
    <rPh sb="6" eb="7">
      <t>カン</t>
    </rPh>
    <rPh sb="9" eb="10">
      <t>シラ</t>
    </rPh>
    <rPh sb="14" eb="15">
      <t>ヒョウ</t>
    </rPh>
    <phoneticPr fontId="42"/>
  </si>
  <si>
    <t>（ア）児童手当　</t>
  </si>
  <si>
    <t>Ｂ</t>
  </si>
  <si>
    <t>基準額</t>
    <rPh sb="0" eb="3">
      <t>キジュンガク</t>
    </rPh>
    <phoneticPr fontId="19"/>
  </si>
  <si>
    <t>実繰入額</t>
    <rPh sb="0" eb="1">
      <t>ジツ</t>
    </rPh>
    <rPh sb="1" eb="4">
      <t>クリイレガク</t>
    </rPh>
    <phoneticPr fontId="19"/>
  </si>
  <si>
    <t>合　　　　　　計</t>
    <rPh sb="0" eb="1">
      <t>ゴウ</t>
    </rPh>
    <rPh sb="7" eb="8">
      <t>ケイ</t>
    </rPh>
    <phoneticPr fontId="19"/>
  </si>
  <si>
    <t>5.収益勘定他会計借入金</t>
    <rPh sb="2" eb="4">
      <t>シュウエキ</t>
    </rPh>
    <rPh sb="4" eb="6">
      <t>カンジョウ</t>
    </rPh>
    <rPh sb="6" eb="9">
      <t>タカイケイ</t>
    </rPh>
    <rPh sb="9" eb="12">
      <t>カリイレキン</t>
    </rPh>
    <phoneticPr fontId="19"/>
  </si>
  <si>
    <t>6.資本勘定他会計借入金</t>
    <rPh sb="2" eb="4">
      <t>シホン</t>
    </rPh>
    <rPh sb="4" eb="6">
      <t>カンジョウ</t>
    </rPh>
    <rPh sb="6" eb="9">
      <t>タカイケイ</t>
    </rPh>
    <rPh sb="9" eb="12">
      <t>カリイレキン</t>
    </rPh>
    <phoneticPr fontId="19"/>
  </si>
  <si>
    <t>第二発電所</t>
    <rPh sb="0" eb="2">
      <t>ダイニ</t>
    </rPh>
    <rPh sb="2" eb="5">
      <t>ハツデンショ</t>
    </rPh>
    <phoneticPr fontId="2"/>
  </si>
  <si>
    <t>第二発電所</t>
    <rPh sb="0" eb="2">
      <t>ダイニ</t>
    </rPh>
    <rPh sb="2" eb="5">
      <t>ハツデンショ</t>
    </rPh>
    <phoneticPr fontId="19"/>
  </si>
  <si>
    <t>国　庫（県）支　出　金</t>
  </si>
  <si>
    <t>契約単価</t>
    <rPh sb="0" eb="2">
      <t>ケイヤク</t>
    </rPh>
    <rPh sb="2" eb="4">
      <t>タンカ</t>
    </rPh>
    <phoneticPr fontId="2"/>
  </si>
  <si>
    <t>収入額</t>
    <rPh sb="0" eb="3">
      <t>シュウニュウガク</t>
    </rPh>
    <phoneticPr fontId="2"/>
  </si>
  <si>
    <t>特定供給
の供給先</t>
  </si>
  <si>
    <t>年間販売電力量</t>
  </si>
  <si>
    <t>昼間　a</t>
    <rPh sb="0" eb="2">
      <t>ヒルマ</t>
    </rPh>
    <phoneticPr fontId="2"/>
  </si>
  <si>
    <t>夜間　b</t>
    <rPh sb="0" eb="2">
      <t>ヤカン</t>
    </rPh>
    <phoneticPr fontId="2"/>
  </si>
  <si>
    <t>昼間　e</t>
    <rPh sb="0" eb="2">
      <t>ヒルマ</t>
    </rPh>
    <phoneticPr fontId="2"/>
  </si>
  <si>
    <t>夜間　f</t>
    <rPh sb="0" eb="2">
      <t>ヤカン</t>
    </rPh>
    <phoneticPr fontId="2"/>
  </si>
  <si>
    <t>ｅ　×　14　×　３　　　g</t>
  </si>
  <si>
    <t>ｆ　×　10　×　３    　h</t>
  </si>
  <si>
    <t>政府資金に係る
繰上償還金分</t>
  </si>
  <si>
    <t>機構資金に係る
繰上償還金分</t>
    <rPh sb="0" eb="2">
      <t>キコウ</t>
    </rPh>
    <phoneticPr fontId="2"/>
  </si>
  <si>
    <t>（△）</t>
  </si>
  <si>
    <t>繰出基準以外の
繰入金</t>
    <rPh sb="0" eb="1">
      <t>ク</t>
    </rPh>
    <rPh sb="1" eb="2">
      <t>ダ</t>
    </rPh>
    <rPh sb="2" eb="4">
      <t>キジュン</t>
    </rPh>
    <rPh sb="4" eb="6">
      <t>イガイ</t>
    </rPh>
    <rPh sb="8" eb="10">
      <t>クリイレ</t>
    </rPh>
    <rPh sb="10" eb="11">
      <t>キン</t>
    </rPh>
    <phoneticPr fontId="41"/>
  </si>
  <si>
    <t>の内訳</t>
  </si>
  <si>
    <t>メニュー
余剰電力</t>
    <rPh sb="5" eb="7">
      <t>ヨジョウ</t>
    </rPh>
    <rPh sb="7" eb="9">
      <t>デンリョク</t>
    </rPh>
    <phoneticPr fontId="2"/>
  </si>
  <si>
    <t>ごみ固形燃料
投入量</t>
  </si>
  <si>
    <t>再生可能
エネルギー</t>
    <rPh sb="0" eb="2">
      <t>サイセイ</t>
    </rPh>
    <rPh sb="2" eb="4">
      <t>カノウ</t>
    </rPh>
    <phoneticPr fontId="2"/>
  </si>
  <si>
    <t>固定価格
買取制度</t>
    <rPh sb="0" eb="2">
      <t>コテイ</t>
    </rPh>
    <rPh sb="2" eb="4">
      <t>カカク</t>
    </rPh>
    <rPh sb="5" eb="7">
      <t>カイトリ</t>
    </rPh>
    <rPh sb="7" eb="9">
      <t>セイド</t>
    </rPh>
    <phoneticPr fontId="2"/>
  </si>
  <si>
    <t>供給先</t>
    <rPh sb="0" eb="2">
      <t>キョウキュウサキ</t>
    </rPh>
    <phoneticPr fontId="2"/>
  </si>
  <si>
    <t>「01行13列」のうち、
施設修繕に係る費用</t>
    <rPh sb="3" eb="4">
      <t>ギョウ</t>
    </rPh>
    <rPh sb="6" eb="7">
      <t>レツ</t>
    </rPh>
    <rPh sb="13" eb="15">
      <t>シセツ</t>
    </rPh>
    <rPh sb="15" eb="17">
      <t>シュウゼン</t>
    </rPh>
    <rPh sb="18" eb="19">
      <t>カカ</t>
    </rPh>
    <rPh sb="20" eb="22">
      <t>ヒヨウ</t>
    </rPh>
    <phoneticPr fontId="41"/>
  </si>
  <si>
    <t>年間発電
電力量</t>
    <rPh sb="0" eb="1">
      <t>ネンカン</t>
    </rPh>
    <rPh sb="1" eb="3">
      <t>ハツデン</t>
    </rPh>
    <rPh sb="4" eb="7">
      <t>デンリョクリョウ</t>
    </rPh>
    <phoneticPr fontId="2"/>
  </si>
  <si>
    <t>総 債 す</t>
    <rPh sb="0" eb="1">
      <t>ソウ</t>
    </rPh>
    <rPh sb="2" eb="3">
      <t>サイ</t>
    </rPh>
    <phoneticPr fontId="42"/>
  </si>
  <si>
    <t>費 償 る</t>
    <rPh sb="0" eb="1">
      <t>ヒ</t>
    </rPh>
    <rPh sb="2" eb="3">
      <t>ショウ</t>
    </rPh>
    <phoneticPr fontId="42"/>
  </si>
  <si>
    <t>「02行52列」のうち
国の補正予算等に基づく事業に係る繰入</t>
    <rPh sb="12" eb="13">
      <t>クニ</t>
    </rPh>
    <rPh sb="14" eb="16">
      <t>ホセイ</t>
    </rPh>
    <rPh sb="16" eb="18">
      <t>ヨサン</t>
    </rPh>
    <phoneticPr fontId="40"/>
  </si>
  <si>
    <t>営業費用中職員給与費</t>
    <rPh sb="0" eb="2">
      <t>エイギョウ</t>
    </rPh>
    <rPh sb="2" eb="4">
      <t>ヒヨウ</t>
    </rPh>
    <rPh sb="4" eb="5">
      <t>ナカ</t>
    </rPh>
    <rPh sb="5" eb="7">
      <t>ショクイン</t>
    </rPh>
    <rPh sb="7" eb="10">
      <t>キュウヨヒ</t>
    </rPh>
    <phoneticPr fontId="42"/>
  </si>
  <si>
    <t>地方債償還金</t>
    <rPh sb="0" eb="3">
      <t>チホウサイ</t>
    </rPh>
    <rPh sb="3" eb="6">
      <t>ショウカンキン</t>
    </rPh>
    <phoneticPr fontId="42"/>
  </si>
  <si>
    <t>方 対 　</t>
    <rPh sb="0" eb="1">
      <t>ホウ</t>
    </rPh>
    <rPh sb="2" eb="3">
      <t>タイ</t>
    </rPh>
    <phoneticPr fontId="42"/>
  </si>
  <si>
    <t>財務分析</t>
    <rPh sb="0" eb="2">
      <t>ザイム</t>
    </rPh>
    <rPh sb="2" eb="4">
      <t>ブンセキ</t>
    </rPh>
    <phoneticPr fontId="42"/>
  </si>
  <si>
    <t>総　費　用
        （Ｅ）＋（Ｆ）</t>
  </si>
  <si>
    <t>収 支 差 引 
        （Ａ）－（Ｄ）</t>
  </si>
  <si>
    <t>収 支 差 引
        （Ｈ）－（Ｉ）</t>
  </si>
  <si>
    <t>「建設改良
費の翌年度
への繰越額」
の内訳</t>
  </si>
  <si>
    <t>合　  　　計</t>
    <rPh sb="0" eb="1">
      <t>ゴウ</t>
    </rPh>
    <rPh sb="6" eb="7">
      <t>ケイ</t>
    </rPh>
    <phoneticPr fontId="19"/>
  </si>
  <si>
    <t>（旧一般電気事業）</t>
    <rPh sb="1" eb="2">
      <t>キュウ</t>
    </rPh>
    <rPh sb="2" eb="4">
      <t>イッパン</t>
    </rPh>
    <rPh sb="4" eb="6">
      <t>デンキ</t>
    </rPh>
    <rPh sb="6" eb="8">
      <t>ジギョウ</t>
    </rPh>
    <phoneticPr fontId="2"/>
  </si>
  <si>
    <t>２７．
一般送配電事業の供給先</t>
    <rPh sb="4" eb="6">
      <t>イッパン</t>
    </rPh>
    <rPh sb="6" eb="9">
      <t>ソウハイデン</t>
    </rPh>
    <phoneticPr fontId="2"/>
  </si>
  <si>
    <t>上記に対する財源
としての地方債</t>
    <rPh sb="3" eb="4">
      <t>タイ</t>
    </rPh>
    <rPh sb="13" eb="15">
      <t>チホウ</t>
    </rPh>
    <phoneticPr fontId="2"/>
  </si>
  <si>
    <t>「02行54列」のうち
国の補正予算等に基づく事業に係る繰入</t>
    <rPh sb="12" eb="13">
      <t>クニ</t>
    </rPh>
    <rPh sb="14" eb="16">
      <t>ホセイ</t>
    </rPh>
    <rPh sb="16" eb="18">
      <t>ヨサン</t>
    </rPh>
    <phoneticPr fontId="40"/>
  </si>
  <si>
    <t>15.</t>
  </si>
  <si>
    <t>15．</t>
  </si>
  <si>
    <t>経営戦略の策定</t>
    <rPh sb="0" eb="2">
      <t>ケイエイ</t>
    </rPh>
    <rPh sb="2" eb="4">
      <t>センリャク</t>
    </rPh>
    <rPh sb="5" eb="7">
      <t>サクテイ</t>
    </rPh>
    <phoneticPr fontId="19"/>
  </si>
  <si>
    <t>に要する経費</t>
    <rPh sb="1" eb="2">
      <t>ヨウ</t>
    </rPh>
    <rPh sb="4" eb="6">
      <t>ケイヒ</t>
    </rPh>
    <phoneticPr fontId="19"/>
  </si>
  <si>
    <t>新電力の供給先</t>
    <rPh sb="0" eb="1">
      <t>シン</t>
    </rPh>
    <rPh sb="1" eb="3">
      <t>デンリョク</t>
    </rPh>
    <phoneticPr fontId="19"/>
  </si>
  <si>
    <t>エ　その他</t>
    <rPh sb="4" eb="5">
      <t>タ</t>
    </rPh>
    <phoneticPr fontId="19"/>
  </si>
  <si>
    <t>旧一般電気事業</t>
    <rPh sb="0" eb="1">
      <t>キュウ</t>
    </rPh>
    <phoneticPr fontId="19"/>
  </si>
  <si>
    <t>新電力</t>
    <rPh sb="0" eb="1">
      <t>シン</t>
    </rPh>
    <rPh sb="1" eb="3">
      <t>デンリョク</t>
    </rPh>
    <phoneticPr fontId="19"/>
  </si>
  <si>
    <t>電力量</t>
  </si>
  <si>
    <t>合 計</t>
    <rPh sb="0" eb="1">
      <t>ゴウ</t>
    </rPh>
    <rPh sb="2" eb="3">
      <t>ケイ</t>
    </rPh>
    <phoneticPr fontId="2"/>
  </si>
  <si>
    <t>（固定価格買取制度）</t>
    <rPh sb="1" eb="3">
      <t>コテイ</t>
    </rPh>
    <rPh sb="3" eb="5">
      <t>カカク</t>
    </rPh>
    <rPh sb="5" eb="6">
      <t>カ</t>
    </rPh>
    <rPh sb="6" eb="7">
      <t>ト</t>
    </rPh>
    <rPh sb="7" eb="9">
      <t>セイド</t>
    </rPh>
    <phoneticPr fontId="2"/>
  </si>
  <si>
    <t>(上記以外)</t>
    <rPh sb="1" eb="3">
      <t>ジョウキ</t>
    </rPh>
    <rPh sb="3" eb="5">
      <t>イガイ</t>
    </rPh>
    <phoneticPr fontId="2"/>
  </si>
  <si>
    <t>自家用（料　金　収　入）</t>
    <rPh sb="0" eb="3">
      <t>ジカヨウ</t>
    </rPh>
    <rPh sb="4" eb="5">
      <t>リョウ</t>
    </rPh>
    <rPh sb="6" eb="7">
      <t>キン</t>
    </rPh>
    <rPh sb="8" eb="9">
      <t>オサム</t>
    </rPh>
    <rPh sb="10" eb="11">
      <t>イ</t>
    </rPh>
    <phoneticPr fontId="19"/>
  </si>
  <si>
    <t>自家用（自 　 家　  用）</t>
    <rPh sb="0" eb="3">
      <t>ジカヨウ</t>
    </rPh>
    <rPh sb="4" eb="5">
      <t>ジ</t>
    </rPh>
    <rPh sb="8" eb="9">
      <t>イエ</t>
    </rPh>
    <rPh sb="12" eb="13">
      <t>ヨウ</t>
    </rPh>
    <phoneticPr fontId="19"/>
  </si>
  <si>
    <t>販売（上記以外）</t>
    <rPh sb="3" eb="5">
      <t>ジョウキ</t>
    </rPh>
    <rPh sb="5" eb="7">
      <t>イガイ</t>
    </rPh>
    <phoneticPr fontId="19"/>
  </si>
  <si>
    <t>自家用（料金収入）</t>
    <rPh sb="0" eb="3">
      <t>ジカヨウ</t>
    </rPh>
    <rPh sb="4" eb="6">
      <t>リョウキン</t>
    </rPh>
    <rPh sb="6" eb="8">
      <t>シュウニュウ</t>
    </rPh>
    <phoneticPr fontId="19"/>
  </si>
  <si>
    <t>２８．</t>
  </si>
  <si>
    <t>「01列13列」のうち、施設修繕に係る経費</t>
    <rPh sb="3" eb="4">
      <t>レツ</t>
    </rPh>
    <rPh sb="6" eb="7">
      <t>レツ</t>
    </rPh>
    <rPh sb="12" eb="14">
      <t>シセツ</t>
    </rPh>
    <rPh sb="14" eb="16">
      <t>シュウゼン</t>
    </rPh>
    <rPh sb="17" eb="18">
      <t>カカ</t>
    </rPh>
    <rPh sb="19" eb="21">
      <t>ケイヒ</t>
    </rPh>
    <phoneticPr fontId="41"/>
  </si>
  <si>
    <t>（上記以外）</t>
    <rPh sb="1" eb="3">
      <t>ジョウキ</t>
    </rPh>
    <rPh sb="3" eb="5">
      <t>イガイ</t>
    </rPh>
    <phoneticPr fontId="2"/>
  </si>
  <si>
    <t>自家用（料金収入）</t>
    <rPh sb="0" eb="3">
      <t>ジカヨウ</t>
    </rPh>
    <rPh sb="4" eb="6">
      <t>リョウキン</t>
    </rPh>
    <rPh sb="6" eb="8">
      <t>シュウニュウ</t>
    </rPh>
    <phoneticPr fontId="2"/>
  </si>
  <si>
    <t>自家用（自家用）</t>
    <rPh sb="0" eb="3">
      <t>ジカヨウ</t>
    </rPh>
    <rPh sb="4" eb="7">
      <t>ジカヨウ</t>
    </rPh>
    <phoneticPr fontId="2"/>
  </si>
  <si>
    <t>（非ＦＩＴ）</t>
    <rPh sb="1" eb="2">
      <t>ヒ</t>
    </rPh>
    <phoneticPr fontId="2"/>
  </si>
  <si>
    <t>（料金収入）</t>
    <rPh sb="1" eb="3">
      <t>リョウキン</t>
    </rPh>
    <rPh sb="3" eb="5">
      <t>シュウニュウ</t>
    </rPh>
    <phoneticPr fontId="2"/>
  </si>
  <si>
    <t>実繰入額が
基準額を超える
部分及び繰出基
準の事由以外の
実繰入額</t>
    <rPh sb="0" eb="1">
      <t>ジツ</t>
    </rPh>
    <rPh sb="1" eb="4">
      <t>クリイレガク</t>
    </rPh>
    <rPh sb="6" eb="8">
      <t>キジュン</t>
    </rPh>
    <rPh sb="8" eb="9">
      <t>ガッ</t>
    </rPh>
    <rPh sb="10" eb="11">
      <t>コ</t>
    </rPh>
    <rPh sb="14" eb="16">
      <t>ブブン</t>
    </rPh>
    <rPh sb="16" eb="17">
      <t>オヨ</t>
    </rPh>
    <rPh sb="18" eb="19">
      <t>ク</t>
    </rPh>
    <rPh sb="19" eb="20">
      <t>ダ</t>
    </rPh>
    <rPh sb="20" eb="21">
      <t>モトイ</t>
    </rPh>
    <rPh sb="22" eb="23">
      <t>ジュン</t>
    </rPh>
    <rPh sb="24" eb="25">
      <t>ジ</t>
    </rPh>
    <rPh sb="26" eb="28">
      <t>イガイ</t>
    </rPh>
    <rPh sb="30" eb="31">
      <t>ジツ</t>
    </rPh>
    <rPh sb="31" eb="33">
      <t>クリイレ</t>
    </rPh>
    <rPh sb="33" eb="34">
      <t>ガク</t>
    </rPh>
    <phoneticPr fontId="19"/>
  </si>
  <si>
    <t>合  計</t>
    <rPh sb="0" eb="1">
      <t>ア</t>
    </rPh>
    <rPh sb="3" eb="4">
      <t>ケイ</t>
    </rPh>
    <phoneticPr fontId="2"/>
  </si>
  <si>
    <t>合 計</t>
    <rPh sb="0" eb="1">
      <t>ア</t>
    </rPh>
    <rPh sb="2" eb="3">
      <t>ケイ</t>
    </rPh>
    <phoneticPr fontId="2"/>
  </si>
  <si>
    <t>経営支援の活用</t>
    <rPh sb="0" eb="2">
      <t>ケイエイ</t>
    </rPh>
    <rPh sb="2" eb="4">
      <t>シエン</t>
    </rPh>
    <rPh sb="5" eb="7">
      <t>カツヨウ</t>
    </rPh>
    <phoneticPr fontId="19"/>
  </si>
  <si>
    <t>（オ）</t>
  </si>
  <si>
    <t>真木関根地区小水力発電</t>
    <rPh sb="0" eb="2">
      <t>マキ</t>
    </rPh>
    <rPh sb="2" eb="4">
      <t>セキネ</t>
    </rPh>
    <rPh sb="4" eb="6">
      <t>チク</t>
    </rPh>
    <rPh sb="6" eb="7">
      <t>ショウ</t>
    </rPh>
    <rPh sb="7" eb="9">
      <t>スイリョク</t>
    </rPh>
    <rPh sb="9" eb="11">
      <t>ハツデン</t>
    </rPh>
    <phoneticPr fontId="19"/>
  </si>
  <si>
    <t>年間基準発電電力量
（ＭＷｈ）</t>
    <rPh sb="0" eb="2">
      <t>ネンカン</t>
    </rPh>
    <rPh sb="2" eb="4">
      <t>キジュン</t>
    </rPh>
    <rPh sb="4" eb="6">
      <t>ハツデン</t>
    </rPh>
    <rPh sb="6" eb="9">
      <t>デンリョクリョウ</t>
    </rPh>
    <phoneticPr fontId="2"/>
  </si>
  <si>
    <t>(2) 資本勘定職員</t>
    <phoneticPr fontId="2"/>
  </si>
  <si>
    <t>（千円）</t>
    <phoneticPr fontId="2"/>
  </si>
  <si>
    <t>ｋＷｈ
当たり
単価</t>
    <phoneticPr fontId="2"/>
  </si>
  <si>
    <t>年間電灯
電力料収入</t>
    <phoneticPr fontId="2"/>
  </si>
  <si>
    <t>（Ｐ）－（Ｑ）</t>
    <phoneticPr fontId="2"/>
  </si>
  <si>
    <t>東北電力
株式会社</t>
    <rPh sb="0" eb="2">
      <t>トウホク</t>
    </rPh>
    <rPh sb="2" eb="4">
      <t>デンリョク</t>
    </rPh>
    <rPh sb="5" eb="9">
      <t>カブシキガイシャ</t>
    </rPh>
    <phoneticPr fontId="2"/>
  </si>
  <si>
    <t>ゼロワットパワー株式会社</t>
    <rPh sb="8" eb="12">
      <t>カブシキガイシャ</t>
    </rPh>
    <phoneticPr fontId="2"/>
  </si>
  <si>
    <t>「01行07列」の内訳</t>
    <rPh sb="3" eb="4">
      <t>ギョウ</t>
    </rPh>
    <rPh sb="6" eb="7">
      <t>レツ</t>
    </rPh>
    <rPh sb="9" eb="11">
      <t>ウチワケ</t>
    </rPh>
    <phoneticPr fontId="19"/>
  </si>
  <si>
    <t>常勤職員</t>
    <rPh sb="0" eb="2">
      <t>ジョウキン</t>
    </rPh>
    <rPh sb="2" eb="4">
      <t>ショクイン</t>
    </rPh>
    <phoneticPr fontId="19"/>
  </si>
  <si>
    <t>会計年度任用職員(フルタイム)</t>
    <rPh sb="0" eb="2">
      <t>カイケイ</t>
    </rPh>
    <rPh sb="2" eb="4">
      <t>ネンド</t>
    </rPh>
    <rPh sb="4" eb="6">
      <t>ニンヨウ</t>
    </rPh>
    <rPh sb="6" eb="8">
      <t>ショクイン</t>
    </rPh>
    <phoneticPr fontId="19"/>
  </si>
  <si>
    <t>会計年度任用職員(パートタイム)</t>
    <rPh sb="0" eb="2">
      <t>カイケイ</t>
    </rPh>
    <rPh sb="2" eb="4">
      <t>ネンド</t>
    </rPh>
    <rPh sb="4" eb="6">
      <t>ニンヨウ</t>
    </rPh>
    <rPh sb="6" eb="8">
      <t>ショクイン</t>
    </rPh>
    <phoneticPr fontId="19"/>
  </si>
  <si>
    <t>「01行08列」の内訳</t>
    <rPh sb="3" eb="4">
      <t>ギョウ</t>
    </rPh>
    <rPh sb="6" eb="7">
      <t>レツ</t>
    </rPh>
    <rPh sb="9" eb="11">
      <t>ウチワケ</t>
    </rPh>
    <phoneticPr fontId="19"/>
  </si>
  <si>
    <r>
      <t>（ウ）経営戦略の策定・</t>
    </r>
    <r>
      <rPr>
        <sz val="10"/>
        <color rgb="FFFF0000"/>
        <rFont val="ＭＳ ゴシック"/>
        <family val="3"/>
        <charset val="128"/>
      </rPr>
      <t>改定に</t>
    </r>
    <r>
      <rPr>
        <sz val="10"/>
        <color theme="1"/>
        <rFont val="ＭＳ ゴシック"/>
        <family val="3"/>
      </rPr>
      <t>要する経費　　</t>
    </r>
    <rPh sb="3" eb="5">
      <t>ケイエイ</t>
    </rPh>
    <rPh sb="5" eb="7">
      <t>センリャク</t>
    </rPh>
    <rPh sb="8" eb="10">
      <t>サクテイ</t>
    </rPh>
    <rPh sb="11" eb="13">
      <t>カイテイ</t>
    </rPh>
    <rPh sb="14" eb="15">
      <t>ヨウ</t>
    </rPh>
    <rPh sb="17" eb="19">
      <t>ケイヒ</t>
    </rPh>
    <phoneticPr fontId="19"/>
  </si>
  <si>
    <t>(カ)新型コロナウィルス感染症に係る減収対策のために発行する資金手当債の利子負担の軽減に要する経費</t>
    <rPh sb="3" eb="5">
      <t>シンガタ</t>
    </rPh>
    <rPh sb="12" eb="15">
      <t>カンセンショウ</t>
    </rPh>
    <rPh sb="16" eb="17">
      <t>カカ</t>
    </rPh>
    <rPh sb="18" eb="20">
      <t>ゲンシュウ</t>
    </rPh>
    <rPh sb="20" eb="22">
      <t>タイサク</t>
    </rPh>
    <rPh sb="26" eb="28">
      <t>ハッコウ</t>
    </rPh>
    <rPh sb="30" eb="32">
      <t>シキン</t>
    </rPh>
    <rPh sb="32" eb="34">
      <t>テアテ</t>
    </rPh>
    <rPh sb="34" eb="35">
      <t>サイ</t>
    </rPh>
    <rPh sb="36" eb="38">
      <t>リシ</t>
    </rPh>
    <rPh sb="38" eb="40">
      <t>フタン</t>
    </rPh>
    <rPh sb="41" eb="43">
      <t>ケイゲン</t>
    </rPh>
    <rPh sb="44" eb="45">
      <t>ヨウ</t>
    </rPh>
    <rPh sb="47" eb="49">
      <t>ケイヒ</t>
    </rPh>
    <phoneticPr fontId="19"/>
  </si>
  <si>
    <r>
      <t>ウ　経営戦略の策定</t>
    </r>
    <r>
      <rPr>
        <sz val="10"/>
        <color rgb="FFFF0000"/>
        <rFont val="ＭＳ ゴシック"/>
        <family val="3"/>
        <charset val="128"/>
      </rPr>
      <t>・改定に</t>
    </r>
    <r>
      <rPr>
        <sz val="10"/>
        <rFont val="ＭＳ ゴシック"/>
        <family val="3"/>
        <charset val="128"/>
      </rPr>
      <t>要する経費</t>
    </r>
    <rPh sb="2" eb="4">
      <t>ケイエイ</t>
    </rPh>
    <rPh sb="4" eb="6">
      <t>センリャク</t>
    </rPh>
    <rPh sb="7" eb="9">
      <t>サクテイ</t>
    </rPh>
    <rPh sb="10" eb="12">
      <t>カイテイ</t>
    </rPh>
    <rPh sb="13" eb="14">
      <t>ヨウ</t>
    </rPh>
    <rPh sb="16" eb="18">
      <t>ケイヒ</t>
    </rPh>
    <phoneticPr fontId="19"/>
  </si>
  <si>
    <t>「01行07列」の内訳</t>
    <rPh sb="3" eb="4">
      <t>ギョウ</t>
    </rPh>
    <rPh sb="6" eb="7">
      <t>レツ</t>
    </rPh>
    <rPh sb="9" eb="11">
      <t>ウチワケ</t>
    </rPh>
    <phoneticPr fontId="2"/>
  </si>
  <si>
    <t>常勤職員</t>
    <rPh sb="0" eb="2">
      <t>ジョウキン</t>
    </rPh>
    <rPh sb="2" eb="4">
      <t>ショクイン</t>
    </rPh>
    <phoneticPr fontId="2"/>
  </si>
  <si>
    <t>会計年度任用職員
(フルタイム)</t>
    <rPh sb="0" eb="2">
      <t>カイケイ</t>
    </rPh>
    <rPh sb="2" eb="4">
      <t>ネンド</t>
    </rPh>
    <rPh sb="4" eb="6">
      <t>ニンヨウ</t>
    </rPh>
    <rPh sb="6" eb="8">
      <t>ショクイン</t>
    </rPh>
    <phoneticPr fontId="2"/>
  </si>
  <si>
    <t>会計年度任用職員
(パートタイム)</t>
    <rPh sb="0" eb="2">
      <t>カイケイ</t>
    </rPh>
    <rPh sb="2" eb="4">
      <t>ネンド</t>
    </rPh>
    <rPh sb="4" eb="6">
      <t>ニンヨウ</t>
    </rPh>
    <rPh sb="6" eb="8">
      <t>ショクイン</t>
    </rPh>
    <phoneticPr fontId="2"/>
  </si>
  <si>
    <t>「01行08列」の内訳</t>
    <rPh sb="3" eb="4">
      <t>ギョウ</t>
    </rPh>
    <rPh sb="6" eb="7">
      <t>レツ</t>
    </rPh>
    <rPh sb="9" eb="11">
      <t>ウチワケ</t>
    </rPh>
    <phoneticPr fontId="2"/>
  </si>
  <si>
    <t>(カ)</t>
    <phoneticPr fontId="19"/>
  </si>
  <si>
    <t>新型コロナウィルス感染症に係る減収対策のために発行する資金手立債の利子負担の軽減に要する経費</t>
    <rPh sb="0" eb="2">
      <t>シンガタ</t>
    </rPh>
    <rPh sb="9" eb="12">
      <t>カンセンショウ</t>
    </rPh>
    <rPh sb="13" eb="14">
      <t>カカ</t>
    </rPh>
    <rPh sb="15" eb="17">
      <t>ゲンシュウ</t>
    </rPh>
    <rPh sb="17" eb="19">
      <t>タイサク</t>
    </rPh>
    <rPh sb="23" eb="25">
      <t>ハッコウ</t>
    </rPh>
    <rPh sb="27" eb="29">
      <t>シキン</t>
    </rPh>
    <rPh sb="29" eb="30">
      <t>テ</t>
    </rPh>
    <rPh sb="30" eb="31">
      <t>タ</t>
    </rPh>
    <rPh sb="31" eb="32">
      <t>サイ</t>
    </rPh>
    <rPh sb="33" eb="35">
      <t>リシ</t>
    </rPh>
    <rPh sb="35" eb="37">
      <t>フタン</t>
    </rPh>
    <rPh sb="38" eb="40">
      <t>ケイゲン</t>
    </rPh>
    <rPh sb="41" eb="42">
      <t>ヨウ</t>
    </rPh>
    <rPh sb="44" eb="46">
      <t>ケイヒ</t>
    </rPh>
    <phoneticPr fontId="19"/>
  </si>
  <si>
    <t>01行24列のうち</t>
    <rPh sb="1" eb="2">
      <t>ギョウ</t>
    </rPh>
    <rPh sb="4" eb="5">
      <t>レツ</t>
    </rPh>
    <phoneticPr fontId="19"/>
  </si>
  <si>
    <t>特別減収対策企業債</t>
    <rPh sb="0" eb="2">
      <t>トクベツ</t>
    </rPh>
    <rPh sb="2" eb="4">
      <t>ゲンシュウ</t>
    </rPh>
    <rPh sb="4" eb="6">
      <t>タイサク</t>
    </rPh>
    <rPh sb="6" eb="9">
      <t>キギョウサイ</t>
    </rPh>
    <phoneticPr fontId="19"/>
  </si>
  <si>
    <t>02行21列のうち</t>
    <rPh sb="1" eb="2">
      <t>ギョウ</t>
    </rPh>
    <rPh sb="4" eb="5">
      <t>レツ</t>
    </rPh>
    <phoneticPr fontId="19"/>
  </si>
  <si>
    <t>01行35列の内訳</t>
    <rPh sb="1" eb="2">
      <t>ギョウ</t>
    </rPh>
    <rPh sb="4" eb="5">
      <t>レツ</t>
    </rPh>
    <rPh sb="6" eb="8">
      <t>ウチワケ</t>
    </rPh>
    <phoneticPr fontId="19"/>
  </si>
  <si>
    <t>会計年度任用職員（フルタイム)</t>
    <rPh sb="0" eb="2">
      <t>カイケイ</t>
    </rPh>
    <rPh sb="2" eb="4">
      <t>ネンド</t>
    </rPh>
    <rPh sb="4" eb="6">
      <t>ニンヨウ</t>
    </rPh>
    <rPh sb="6" eb="8">
      <t>ショクイン</t>
    </rPh>
    <phoneticPr fontId="19"/>
  </si>
  <si>
    <t>会計年度任用職員（パートタイム)</t>
    <rPh sb="0" eb="2">
      <t>カイケイ</t>
    </rPh>
    <rPh sb="2" eb="4">
      <t>ネンド</t>
    </rPh>
    <phoneticPr fontId="19"/>
  </si>
  <si>
    <t>02行14列の内訳</t>
    <rPh sb="1" eb="2">
      <t>ギョウ</t>
    </rPh>
    <rPh sb="4" eb="5">
      <t>レツ</t>
    </rPh>
    <rPh sb="6" eb="8">
      <t>ウチワケ</t>
    </rPh>
    <phoneticPr fontId="19"/>
  </si>
  <si>
    <t>02行17列の内訳</t>
    <rPh sb="1" eb="2">
      <t>ギョウ</t>
    </rPh>
    <rPh sb="4" eb="5">
      <t>レツ</t>
    </rPh>
    <rPh sb="6" eb="8">
      <t>ウチワケ</t>
    </rPh>
    <phoneticPr fontId="19"/>
  </si>
  <si>
    <r>
      <rPr>
        <sz val="9"/>
        <rFont val="ＭＳ ゴシック"/>
        <family val="3"/>
        <charset val="128"/>
      </rPr>
      <t>・改定に要する経費</t>
    </r>
    <rPh sb="1" eb="3">
      <t>カイテイ</t>
    </rPh>
    <rPh sb="4" eb="5">
      <t>ヨウ</t>
    </rPh>
    <rPh sb="7" eb="9">
      <t>ケイヒ</t>
    </rPh>
    <phoneticPr fontId="19"/>
  </si>
  <si>
    <t>01秋田市</t>
  </si>
  <si>
    <t>10大仙市</t>
  </si>
  <si>
    <t>総計</t>
  </si>
  <si>
    <t>表</t>
  </si>
  <si>
    <t>列</t>
  </si>
  <si>
    <t>10.年間基準発電電力量(ＭＷh)</t>
    <rPh sb="3" eb="7">
      <t>ネンカンキジュン</t>
    </rPh>
    <rPh sb="11" eb="12">
      <t>リョウ</t>
    </rPh>
    <phoneticPr fontId="63"/>
  </si>
  <si>
    <t>チェック</t>
    <phoneticPr fontId="2"/>
  </si>
  <si>
    <t>チェック</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</si>
</sst>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76" formatCode="#,##0.000\ ;&quot;△&quot;\ #,##0.000\ "/>
    <numFmt numFmtId="177" formatCode="#,##0.00\ ;&quot;△&quot;\ #,##0.00\ "/>
    <numFmt numFmtId="178" formatCode="#,##0.0\ ;&quot;△&quot;\ #,##0.0\ "/>
    <numFmt numFmtId="179" formatCode="#,##0\ ;&quot;△&quot;#,##0\ "/>
    <numFmt numFmtId="180" formatCode="#,##0\ ;&quot;△&quot;\ #,##0\ "/>
    <numFmt numFmtId="181" formatCode="#,##0_ "/>
    <numFmt numFmtId="182" formatCode="0.00_);[Red]\(0.00\)"/>
    <numFmt numFmtId="183" formatCode="0_);[Red]\(0\)"/>
    <numFmt numFmtId="184" formatCode="[$-411]ge\.m\.d;@"/>
  </numFmts>
  <fonts count="65">
    <font>
      <sz val="12"/>
      <name val="ＭＳ 明朝"/>
      <family val="1"/>
    </font>
    <font>
      <sz val="10"/>
      <color indexed="8"/>
      <name val="ＭＳ 明朝"/>
      <family val="1"/>
    </font>
    <font>
      <sz val="10"/>
      <name val="ＭＳ 明朝"/>
      <family val="1"/>
    </font>
    <font>
      <sz val="11"/>
      <name val="ＭＳ Ｐゴシック"/>
      <family val="3"/>
    </font>
    <font>
      <sz val="10"/>
      <color theme="1"/>
      <name val="ＭＳ ゴシック"/>
      <family val="3"/>
    </font>
    <font>
      <sz val="9"/>
      <color theme="1"/>
      <name val="ＭＳ ゴシック"/>
      <family val="3"/>
    </font>
    <font>
      <sz val="22"/>
      <color theme="1"/>
      <name val="ＭＳ ゴシック"/>
      <family val="3"/>
    </font>
    <font>
      <sz val="18"/>
      <color theme="1"/>
      <name val="ＭＳ ゴシック"/>
      <family val="3"/>
    </font>
    <font>
      <sz val="8"/>
      <color theme="1"/>
      <name val="ＭＳ ゴシック"/>
      <family val="3"/>
    </font>
    <font>
      <b/>
      <sz val="22"/>
      <color theme="1"/>
      <name val="ＭＳ ゴシック"/>
      <family val="3"/>
    </font>
    <font>
      <sz val="11"/>
      <color theme="1"/>
      <name val="ＭＳ ゴシック"/>
      <family val="3"/>
    </font>
    <font>
      <sz val="12"/>
      <color theme="1"/>
      <name val="ＭＳ ゴシック"/>
      <family val="3"/>
    </font>
    <font>
      <b/>
      <sz val="18"/>
      <color theme="1"/>
      <name val="ＭＳ ゴシック"/>
      <family val="3"/>
    </font>
    <font>
      <sz val="7"/>
      <color theme="1"/>
      <name val="ＭＳ ゴシック"/>
      <family val="3"/>
    </font>
    <font>
      <sz val="14"/>
      <color theme="1"/>
      <name val="ＭＳ ゴシック"/>
      <family val="3"/>
    </font>
    <font>
      <sz val="12"/>
      <name val="ＭＳ 明朝"/>
      <family val="1"/>
    </font>
    <font>
      <b/>
      <i/>
      <sz val="18"/>
      <color theme="1"/>
      <name val="ＭＳ ゴシック"/>
      <family val="3"/>
    </font>
    <font>
      <sz val="6"/>
      <color theme="1"/>
      <name val="ＭＳ ゴシック"/>
      <family val="3"/>
    </font>
    <font>
      <i/>
      <sz val="22"/>
      <color theme="1"/>
      <name val="ＭＳ ゴシック"/>
      <family val="3"/>
    </font>
    <font>
      <sz val="6"/>
      <name val="ＭＳ 明朝"/>
      <family val="1"/>
    </font>
    <font>
      <b/>
      <sz val="8"/>
      <color theme="1"/>
      <name val="ＭＳ ゴシック"/>
      <family val="3"/>
    </font>
    <font>
      <b/>
      <sz val="12"/>
      <color theme="1"/>
      <name val="ＭＳ ゴシック"/>
      <family val="3"/>
    </font>
    <font>
      <b/>
      <sz val="11"/>
      <color theme="1"/>
      <name val="ＭＳ ゴシック"/>
      <family val="3"/>
    </font>
    <font>
      <sz val="5"/>
      <color theme="1"/>
      <name val="ＭＳ ゴシック"/>
      <family val="3"/>
    </font>
    <font>
      <sz val="10"/>
      <name val="ＭＳ ゴシック"/>
      <family val="3"/>
    </font>
    <font>
      <sz val="9"/>
      <name val="ＭＳ ゴシック"/>
      <family val="3"/>
    </font>
    <font>
      <sz val="16"/>
      <name val="ＭＳ ゴシック"/>
      <family val="3"/>
    </font>
    <font>
      <sz val="8"/>
      <name val="ＭＳ ゴシック"/>
      <family val="3"/>
    </font>
    <font>
      <sz val="8"/>
      <color rgb="FFFF0000"/>
      <name val="ＭＳ ゴシック"/>
      <family val="3"/>
    </font>
    <font>
      <b/>
      <sz val="16"/>
      <name val="ＭＳ ゴシック"/>
      <family val="3"/>
    </font>
    <font>
      <sz val="9"/>
      <color rgb="FFFF0000"/>
      <name val="ＭＳ ゴシック"/>
      <family val="3"/>
    </font>
    <font>
      <sz val="10"/>
      <color rgb="FFFF0000"/>
      <name val="ＭＳ ゴシック"/>
      <family val="3"/>
    </font>
    <font>
      <b/>
      <i/>
      <sz val="9"/>
      <name val="ＭＳ ゴシック"/>
      <family val="3"/>
    </font>
    <font>
      <sz val="8"/>
      <name val="ＭＳ 明朝"/>
      <family val="1"/>
    </font>
    <font>
      <sz val="6"/>
      <name val="ＭＳ ゴシック"/>
      <family val="3"/>
    </font>
    <font>
      <sz val="12"/>
      <name val="ＭＳ ゴシック"/>
      <family val="3"/>
    </font>
    <font>
      <sz val="12"/>
      <color theme="1"/>
      <name val="ＭＳ 明朝"/>
      <family val="1"/>
    </font>
    <font>
      <sz val="16"/>
      <color theme="1"/>
      <name val="ＭＳ ゴシック"/>
      <family val="3"/>
    </font>
    <font>
      <b/>
      <sz val="16"/>
      <color theme="1"/>
      <name val="ＭＳ ゴシック"/>
      <family val="3"/>
    </font>
    <font>
      <sz val="10"/>
      <color theme="1"/>
      <name val="ＭＳ 明朝"/>
      <family val="1"/>
    </font>
    <font>
      <sz val="10"/>
      <color indexed="8"/>
      <name val="ＭＳ 明朝"/>
      <family val="1"/>
    </font>
    <font>
      <sz val="6"/>
      <name val="ＭＳ Ｐ明朝"/>
      <family val="1"/>
    </font>
    <font>
      <sz val="6"/>
      <name val="ＭＳ Ｐゴシック"/>
      <family val="3"/>
      <charset val="128"/>
    </font>
    <font>
      <sz val="8"/>
      <color theme="1"/>
      <name val="ＭＳ ゴシック"/>
      <family val="3"/>
      <charset val="128"/>
    </font>
    <font>
      <sz val="9"/>
      <color indexed="81"/>
      <name val="ＭＳ Ｐゴシック"/>
      <family val="3"/>
      <charset val="128"/>
    </font>
    <font>
      <sz val="9"/>
      <color theme="1"/>
      <name val="ＭＳ ゴシック"/>
      <family val="3"/>
      <charset val="128"/>
    </font>
    <font>
      <b/>
      <sz val="9"/>
      <color indexed="81"/>
      <name val="MS P ゴシック"/>
      <family val="3"/>
      <charset val="128"/>
    </font>
    <font>
      <sz val="10"/>
      <name val="ＭＳ ゴシック"/>
      <family val="3"/>
      <charset val="128"/>
    </font>
    <font>
      <sz val="12"/>
      <name val="ＭＳ ゴシック"/>
      <family val="3"/>
      <charset val="128"/>
    </font>
    <font>
      <sz val="8"/>
      <name val="ＭＳ ゴシック"/>
      <family val="3"/>
      <charset val="128"/>
    </font>
    <font>
      <sz val="7"/>
      <name val="ＭＳ ゴシック"/>
      <family val="3"/>
      <charset val="128"/>
    </font>
    <font>
      <sz val="10"/>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10"/>
      <color rgb="FFFF0000"/>
      <name val="ＭＳ 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9"/>
      <name val="ＭＳ ゴシック"/>
      <family val="3"/>
      <charset val="128"/>
    </font>
    <font>
      <sz val="11"/>
      <name val="ＭＳ ゴシック"/>
      <family val="3"/>
      <charset val="128"/>
    </font>
    <font>
      <sz val="12"/>
      <name val="ＭＳ 明朝"/>
      <family val="1"/>
      <charset val="128"/>
    </font>
    <font>
      <sz val="10"/>
      <name val="ＭＳ 明朝"/>
      <family val="1"/>
      <charset val="128"/>
    </font>
    <font>
      <b/>
      <sz val="12"/>
      <color indexed="52"/>
      <name val="ＭＳ 明朝"/>
      <family val="1"/>
      <charset val="128"/>
    </font>
    <font>
      <sz val="11"/>
      <color theme="1"/>
      <name val="ＭＳ ゴシック"/>
      <family val="3"/>
      <charset val="128"/>
    </font>
  </fonts>
  <fills count="6">
    <fill>
      <patternFill patternType="none"/>
    </fill>
    <fill>
      <patternFill patternType="gray125"/>
    </fill>
    <fill>
      <patternFill patternType="solid">
        <fgColor rgb="FF00B0F0"/>
        <bgColor indexed="64"/>
      </patternFill>
    </fill>
    <fill>
      <patternFill patternType="solid">
        <fgColor theme="0" tint="-0.249977111117893"/>
        <bgColor indexed="64"/>
      </patternFill>
    </fill>
    <fill>
      <patternFill patternType="solid">
        <fgColor indexed="22"/>
        <bgColor indexed="64"/>
      </patternFill>
    </fill>
    <fill>
      <patternFill patternType="solid">
        <fgColor theme="0" tint="-0.24994659260841701"/>
        <bgColor indexed="64"/>
      </patternFill>
    </fill>
  </fills>
  <borders count="56">
    <border>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8"/>
      </top>
      <bottom style="thin">
        <color indexed="64"/>
      </bottom>
      <diagonal/>
    </border>
    <border>
      <left/>
      <right/>
      <top style="thin">
        <color indexed="8"/>
      </top>
      <bottom/>
      <diagonal/>
    </border>
    <border>
      <left style="thin">
        <color indexed="64"/>
      </left>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right/>
      <top style="thin">
        <color indexed="8"/>
      </top>
      <bottom style="thin">
        <color indexed="64"/>
      </bottom>
      <diagonal/>
    </border>
    <border>
      <left/>
      <right/>
      <top style="thin">
        <color indexed="8"/>
      </top>
      <bottom style="thin">
        <color indexed="8"/>
      </bottom>
      <diagonal/>
    </border>
    <border>
      <left style="thin">
        <color indexed="8"/>
      </left>
      <right/>
      <top style="thin">
        <color indexed="64"/>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style="thin">
        <color indexed="8"/>
      </left>
      <right/>
      <top style="thin">
        <color indexed="8"/>
      </top>
      <bottom/>
      <diagonal/>
    </border>
    <border>
      <left/>
      <right/>
      <top style="thin">
        <color indexed="64"/>
      </top>
      <bottom style="thin">
        <color indexed="8"/>
      </bottom>
      <diagonal/>
    </border>
    <border>
      <left/>
      <right style="thin">
        <color indexed="64"/>
      </right>
      <top style="thin">
        <color indexed="8"/>
      </top>
      <bottom/>
      <diagonal/>
    </border>
    <border>
      <left/>
      <right/>
      <top/>
      <bottom style="thin">
        <color indexed="8"/>
      </bottom>
      <diagonal/>
    </border>
    <border>
      <left/>
      <right style="thin">
        <color indexed="64"/>
      </right>
      <top/>
      <bottom style="thin">
        <color indexed="8"/>
      </bottom>
      <diagonal/>
    </border>
    <border>
      <left/>
      <right style="thin">
        <color indexed="64"/>
      </right>
      <top style="thin">
        <color indexed="64"/>
      </top>
      <bottom style="thin">
        <color indexed="8"/>
      </bottom>
      <diagonal/>
    </border>
    <border>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8"/>
      </top>
      <bottom/>
      <diagonal/>
    </border>
    <border>
      <left/>
      <right/>
      <top style="thin">
        <color indexed="64"/>
      </top>
      <bottom style="medium">
        <color indexed="64"/>
      </bottom>
      <diagonal/>
    </border>
    <border>
      <left style="thin">
        <color indexed="64"/>
      </left>
      <right/>
      <top style="thin">
        <color indexed="8"/>
      </top>
      <bottom style="thin">
        <color indexed="8"/>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auto="1"/>
      </bottom>
      <diagonal/>
    </border>
    <border>
      <left style="thin">
        <color indexed="64"/>
      </left>
      <right/>
      <top/>
      <bottom style="thin">
        <color auto="1"/>
      </bottom>
      <diagonal/>
    </border>
    <border>
      <left/>
      <right style="thin">
        <color indexed="64"/>
      </right>
      <top/>
      <bottom style="thin">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s>
  <cellStyleXfs count="7">
    <xf numFmtId="0" fontId="0" fillId="0" borderId="0"/>
    <xf numFmtId="3" fontId="1" fillId="0" borderId="0"/>
    <xf numFmtId="3" fontId="2" fillId="0" borderId="0"/>
    <xf numFmtId="3" fontId="1" fillId="0" borderId="0"/>
    <xf numFmtId="0" fontId="3" fillId="0" borderId="0"/>
    <xf numFmtId="38" fontId="15" fillId="0" borderId="0" applyFont="0" applyFill="0" applyBorder="0" applyAlignment="0" applyProtection="0">
      <alignment vertical="center"/>
    </xf>
    <xf numFmtId="0" fontId="61" fillId="0" borderId="0"/>
  </cellStyleXfs>
  <cellXfs count="1207">
    <xf numFmtId="0" fontId="0" fillId="0" borderId="0" xfId="0"/>
    <xf numFmtId="179" fontId="4" fillId="0" borderId="0" xfId="0" applyNumberFormat="1" applyFont="1" applyFill="1" applyAlignment="1">
      <alignment vertical="center"/>
    </xf>
    <xf numFmtId="179" fontId="5" fillId="0" borderId="0" xfId="0" applyNumberFormat="1" applyFont="1" applyFill="1" applyAlignment="1">
      <alignment vertical="center"/>
    </xf>
    <xf numFmtId="49" fontId="4" fillId="0" borderId="0" xfId="0" applyNumberFormat="1" applyFont="1" applyFill="1" applyAlignment="1">
      <alignment vertical="center"/>
    </xf>
    <xf numFmtId="179" fontId="5" fillId="0" borderId="0" xfId="2" applyNumberFormat="1" applyFont="1" applyFill="1" applyAlignment="1" applyProtection="1">
      <alignment vertical="center"/>
      <protection locked="0"/>
    </xf>
    <xf numFmtId="49" fontId="4" fillId="0" borderId="0" xfId="2" applyNumberFormat="1" applyFont="1" applyFill="1" applyAlignment="1" applyProtection="1">
      <alignment vertical="center"/>
      <protection locked="0"/>
    </xf>
    <xf numFmtId="179" fontId="6" fillId="0" borderId="0" xfId="0" applyNumberFormat="1" applyFont="1" applyFill="1" applyAlignment="1">
      <alignment vertical="center"/>
    </xf>
    <xf numFmtId="179" fontId="7" fillId="0" borderId="0" xfId="0" applyNumberFormat="1" applyFont="1" applyFill="1" applyAlignment="1">
      <alignment vertical="center"/>
    </xf>
    <xf numFmtId="179" fontId="8" fillId="0" borderId="0" xfId="0" applyNumberFormat="1" applyFont="1" applyFill="1" applyAlignment="1">
      <alignment horizontal="center" vertical="center"/>
    </xf>
    <xf numFmtId="179" fontId="8" fillId="0" borderId="0" xfId="0" applyNumberFormat="1" applyFont="1" applyFill="1" applyAlignment="1">
      <alignment vertical="center"/>
    </xf>
    <xf numFmtId="179" fontId="9" fillId="0" borderId="0" xfId="0" quotePrefix="1" applyNumberFormat="1" applyFont="1" applyFill="1" applyBorder="1" applyAlignment="1">
      <alignment vertical="center"/>
    </xf>
    <xf numFmtId="179" fontId="5" fillId="0" borderId="1" xfId="0" applyNumberFormat="1" applyFont="1" applyFill="1" applyBorder="1" applyAlignment="1">
      <alignment vertical="center"/>
    </xf>
    <xf numFmtId="49" fontId="9" fillId="0" borderId="0" xfId="0" quotePrefix="1" applyNumberFormat="1" applyFont="1" applyFill="1" applyBorder="1" applyAlignment="1">
      <alignment horizontal="right" vertical="center"/>
    </xf>
    <xf numFmtId="49" fontId="7" fillId="0" borderId="0" xfId="0" applyNumberFormat="1" applyFont="1" applyFill="1" applyAlignment="1">
      <alignment vertical="center"/>
    </xf>
    <xf numFmtId="49" fontId="4" fillId="0" borderId="2" xfId="0" applyNumberFormat="1" applyFont="1" applyFill="1" applyBorder="1" applyAlignment="1">
      <alignment vertical="center"/>
    </xf>
    <xf numFmtId="49" fontId="10" fillId="0" borderId="3" xfId="0" applyNumberFormat="1" applyFont="1" applyFill="1" applyBorder="1" applyAlignment="1">
      <alignment vertical="center"/>
    </xf>
    <xf numFmtId="49" fontId="4" fillId="0" borderId="4" xfId="0" quotePrefix="1" applyNumberFormat="1" applyFont="1" applyFill="1" applyBorder="1" applyAlignment="1">
      <alignment horizontal="center" vertical="center"/>
    </xf>
    <xf numFmtId="49" fontId="4" fillId="0" borderId="5" xfId="0" applyNumberFormat="1" applyFont="1" applyFill="1" applyBorder="1" applyAlignment="1" applyProtection="1">
      <alignment vertical="center"/>
      <protection locked="0"/>
    </xf>
    <xf numFmtId="49" fontId="4" fillId="0" borderId="3" xfId="0" applyNumberFormat="1" applyFont="1" applyFill="1" applyBorder="1" applyAlignment="1" applyProtection="1">
      <alignment vertical="center"/>
      <protection locked="0"/>
    </xf>
    <xf numFmtId="49" fontId="4" fillId="0" borderId="5" xfId="0" applyNumberFormat="1" applyFont="1" applyFill="1" applyBorder="1" applyAlignment="1">
      <alignment vertical="center"/>
    </xf>
    <xf numFmtId="49" fontId="4" fillId="0" borderId="5" xfId="0" quotePrefix="1" applyNumberFormat="1" applyFont="1" applyFill="1" applyBorder="1" applyAlignment="1">
      <alignment horizontal="center" vertical="center"/>
    </xf>
    <xf numFmtId="49" fontId="4" fillId="0" borderId="5" xfId="0" applyNumberFormat="1" applyFont="1" applyFill="1" applyBorder="1" applyAlignment="1" applyProtection="1">
      <alignment horizontal="center" vertical="center"/>
      <protection locked="0"/>
    </xf>
    <xf numFmtId="49" fontId="4" fillId="0" borderId="4" xfId="0" quotePrefix="1" applyNumberFormat="1" applyFont="1" applyFill="1" applyBorder="1" applyAlignment="1">
      <alignment vertical="center"/>
    </xf>
    <xf numFmtId="49" fontId="4" fillId="0" borderId="2" xfId="0" quotePrefix="1" applyNumberFormat="1" applyFont="1" applyFill="1" applyBorder="1" applyAlignment="1">
      <alignment vertical="center"/>
    </xf>
    <xf numFmtId="49" fontId="4" fillId="0" borderId="5" xfId="0" quotePrefix="1" applyNumberFormat="1" applyFont="1" applyFill="1" applyBorder="1" applyAlignment="1">
      <alignment vertical="center"/>
    </xf>
    <xf numFmtId="49" fontId="4" fillId="0" borderId="5"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6" xfId="0" applyNumberFormat="1" applyFont="1" applyFill="1" applyBorder="1" applyAlignment="1">
      <alignment horizontal="left" vertical="center"/>
    </xf>
    <xf numFmtId="49" fontId="4" fillId="0" borderId="3" xfId="0" applyNumberFormat="1" applyFont="1" applyFill="1" applyBorder="1" applyAlignment="1">
      <alignment horizontal="distributed" vertical="center"/>
    </xf>
    <xf numFmtId="49" fontId="4" fillId="0" borderId="4" xfId="0" applyNumberFormat="1" applyFont="1" applyFill="1" applyBorder="1" applyAlignment="1">
      <alignment vertical="center"/>
    </xf>
    <xf numFmtId="49" fontId="4" fillId="0" borderId="7" xfId="0" applyNumberFormat="1" applyFont="1" applyFill="1" applyBorder="1" applyAlignment="1">
      <alignment vertical="center"/>
    </xf>
    <xf numFmtId="49" fontId="4" fillId="0" borderId="8" xfId="0" applyNumberFormat="1" applyFont="1" applyFill="1" applyBorder="1" applyAlignment="1">
      <alignment vertical="center"/>
    </xf>
    <xf numFmtId="49" fontId="4" fillId="0" borderId="9" xfId="0" applyNumberFormat="1" applyFont="1" applyFill="1" applyBorder="1" applyAlignment="1">
      <alignment horizontal="distributed" vertical="center"/>
    </xf>
    <xf numFmtId="49" fontId="4" fillId="0" borderId="0" xfId="0" applyNumberFormat="1" applyFont="1" applyFill="1" applyBorder="1" applyAlignment="1" applyProtection="1">
      <alignment horizontal="distributed" vertical="center"/>
      <protection locked="0"/>
    </xf>
    <xf numFmtId="49" fontId="4" fillId="0" borderId="0" xfId="0" applyNumberFormat="1" applyFont="1" applyFill="1" applyBorder="1" applyAlignment="1">
      <alignment horizontal="distributed" vertical="center" wrapText="1"/>
    </xf>
    <xf numFmtId="49" fontId="4" fillId="0" borderId="0" xfId="0" applyNumberFormat="1" applyFont="1" applyFill="1" applyBorder="1" applyAlignment="1">
      <alignment horizontal="distributed" vertical="center"/>
    </xf>
    <xf numFmtId="49" fontId="4" fillId="0" borderId="0" xfId="0" applyNumberFormat="1" applyFont="1" applyFill="1" applyAlignment="1" applyProtection="1">
      <alignment horizontal="distributed" vertical="center"/>
      <protection locked="0"/>
    </xf>
    <xf numFmtId="49" fontId="4" fillId="0" borderId="0" xfId="0" applyNumberFormat="1" applyFont="1" applyFill="1" applyBorder="1" applyAlignment="1">
      <alignment vertical="center"/>
    </xf>
    <xf numFmtId="49" fontId="4" fillId="0" borderId="8" xfId="0" applyNumberFormat="1" applyFont="1" applyFill="1" applyBorder="1" applyAlignment="1">
      <alignment horizontal="distributed" vertical="center"/>
    </xf>
    <xf numFmtId="49" fontId="4" fillId="0" borderId="10" xfId="0" applyNumberFormat="1" applyFont="1" applyFill="1" applyBorder="1" applyAlignment="1">
      <alignment vertical="center"/>
    </xf>
    <xf numFmtId="49" fontId="4" fillId="0" borderId="1" xfId="0" applyNumberFormat="1" applyFont="1" applyFill="1" applyBorder="1" applyAlignment="1">
      <alignment vertical="center"/>
    </xf>
    <xf numFmtId="49" fontId="4" fillId="0" borderId="11" xfId="0" applyNumberFormat="1" applyFont="1" applyFill="1" applyBorder="1" applyAlignment="1" applyProtection="1">
      <alignment vertical="center"/>
      <protection locked="0"/>
    </xf>
    <xf numFmtId="49" fontId="4" fillId="0" borderId="1" xfId="0" applyNumberFormat="1" applyFont="1" applyFill="1" applyBorder="1" applyAlignment="1" applyProtection="1">
      <alignment vertical="center"/>
      <protection locked="0"/>
    </xf>
    <xf numFmtId="49" fontId="4" fillId="0" borderId="1" xfId="0" quotePrefix="1" applyNumberFormat="1" applyFont="1" applyFill="1" applyBorder="1" applyAlignment="1">
      <alignment vertical="center"/>
    </xf>
    <xf numFmtId="49" fontId="4" fillId="0" borderId="1" xfId="0" applyNumberFormat="1" applyFont="1" applyFill="1" applyBorder="1" applyAlignment="1">
      <alignment horizontal="right" vertical="center"/>
    </xf>
    <xf numFmtId="49" fontId="4" fillId="0" borderId="11"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0" xfId="0" quotePrefix="1"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7" xfId="0" quotePrefix="1" applyNumberFormat="1" applyFont="1" applyFill="1" applyBorder="1" applyAlignment="1">
      <alignment vertical="center"/>
    </xf>
    <xf numFmtId="49" fontId="4" fillId="0" borderId="7" xfId="0" applyNumberFormat="1" applyFont="1" applyFill="1" applyBorder="1" applyAlignment="1">
      <alignment horizontal="distributed" vertical="center" wrapText="1"/>
    </xf>
    <xf numFmtId="49" fontId="12" fillId="0" borderId="0" xfId="0" applyNumberFormat="1" applyFont="1" applyFill="1" applyBorder="1" applyAlignment="1">
      <alignment horizontal="distributed" vertical="center"/>
    </xf>
    <xf numFmtId="49" fontId="7" fillId="0" borderId="0" xfId="0" applyNumberFormat="1" applyFont="1" applyFill="1" applyAlignment="1" applyProtection="1">
      <alignment vertical="center"/>
      <protection locked="0"/>
    </xf>
    <xf numFmtId="49" fontId="4" fillId="0" borderId="1" xfId="0" applyNumberFormat="1" applyFont="1" applyFill="1" applyBorder="1" applyAlignment="1" applyProtection="1">
      <alignment horizontal="distributed" vertical="center"/>
      <protection locked="0"/>
    </xf>
    <xf numFmtId="49" fontId="4" fillId="0" borderId="10" xfId="0" applyNumberFormat="1" applyFont="1" applyFill="1" applyBorder="1" applyAlignment="1">
      <alignment horizontal="distributed" vertical="center"/>
    </xf>
    <xf numFmtId="49" fontId="4" fillId="0" borderId="12" xfId="0" applyNumberFormat="1" applyFont="1" applyFill="1" applyBorder="1" applyAlignment="1">
      <alignment horizontal="distributed" vertical="center"/>
    </xf>
    <xf numFmtId="49" fontId="5" fillId="0" borderId="13" xfId="0" applyNumberFormat="1" applyFont="1" applyFill="1" applyBorder="1" applyAlignment="1">
      <alignment vertical="center"/>
    </xf>
    <xf numFmtId="49" fontId="4" fillId="0" borderId="4" xfId="0" applyNumberFormat="1" applyFont="1" applyFill="1" applyBorder="1" applyAlignment="1">
      <alignment horizontal="distributed" vertical="center"/>
    </xf>
    <xf numFmtId="49" fontId="4" fillId="0" borderId="7" xfId="0" applyNumberFormat="1" applyFont="1" applyFill="1" applyBorder="1" applyAlignment="1">
      <alignment horizontal="center" vertical="center"/>
    </xf>
    <xf numFmtId="49" fontId="7" fillId="0" borderId="0" xfId="0" applyNumberFormat="1" applyFont="1" applyFill="1" applyBorder="1" applyAlignment="1">
      <alignment vertical="center"/>
    </xf>
    <xf numFmtId="49" fontId="4" fillId="0" borderId="14"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11" xfId="0" applyNumberFormat="1" applyFont="1" applyFill="1" applyBorder="1" applyAlignment="1">
      <alignment horizontal="right" vertical="center"/>
    </xf>
    <xf numFmtId="49" fontId="4" fillId="0" borderId="9" xfId="0" quotePrefix="1" applyNumberFormat="1" applyFont="1" applyFill="1" applyBorder="1" applyAlignment="1">
      <alignment vertical="center"/>
    </xf>
    <xf numFmtId="49" fontId="4" fillId="0" borderId="8" xfId="0" quotePrefix="1" applyNumberFormat="1" applyFont="1" applyFill="1" applyBorder="1" applyAlignment="1">
      <alignment vertical="center"/>
    </xf>
    <xf numFmtId="49" fontId="4" fillId="0" borderId="9" xfId="0" applyNumberFormat="1" applyFont="1" applyFill="1" applyBorder="1" applyAlignment="1">
      <alignment horizontal="center" vertical="center"/>
    </xf>
    <xf numFmtId="49" fontId="10" fillId="0" borderId="10" xfId="0" applyNumberFormat="1" applyFont="1" applyFill="1" applyBorder="1" applyAlignment="1">
      <alignment horizontal="right" vertical="top"/>
    </xf>
    <xf numFmtId="49" fontId="4" fillId="0" borderId="12" xfId="0" applyNumberFormat="1" applyFont="1" applyFill="1" applyBorder="1" applyAlignment="1" applyProtection="1">
      <alignment horizontal="distributed" vertical="center"/>
      <protection locked="0"/>
    </xf>
    <xf numFmtId="49" fontId="13" fillId="0" borderId="11" xfId="0" applyNumberFormat="1" applyFont="1" applyFill="1" applyBorder="1" applyAlignment="1">
      <alignment horizontal="distributed" vertical="center" shrinkToFit="1"/>
    </xf>
    <xf numFmtId="49" fontId="13" fillId="0" borderId="8" xfId="0" applyNumberFormat="1" applyFont="1" applyFill="1" applyBorder="1" applyAlignment="1">
      <alignment horizontal="distributed" vertical="center" shrinkToFit="1"/>
    </xf>
    <xf numFmtId="49" fontId="4" fillId="0" borderId="15" xfId="0" applyNumberFormat="1" applyFont="1" applyFill="1" applyBorder="1" applyAlignment="1">
      <alignment horizontal="right" vertical="center"/>
    </xf>
    <xf numFmtId="179" fontId="7" fillId="0" borderId="0" xfId="0" applyNumberFormat="1" applyFont="1" applyFill="1" applyAlignment="1">
      <alignment horizontal="distributed" vertical="center"/>
    </xf>
    <xf numFmtId="179" fontId="7" fillId="0" borderId="0" xfId="0" applyNumberFormat="1" applyFont="1" applyFill="1" applyAlignment="1">
      <alignment horizontal="center" vertical="center"/>
    </xf>
    <xf numFmtId="179" fontId="14" fillId="0" borderId="12" xfId="0" applyNumberFormat="1" applyFont="1" applyFill="1" applyBorder="1" applyAlignment="1">
      <alignment horizontal="center" vertical="center" justifyLastLine="1"/>
    </xf>
    <xf numFmtId="179" fontId="4" fillId="0" borderId="12" xfId="0" applyNumberFormat="1" applyFont="1" applyFill="1" applyBorder="1" applyAlignment="1">
      <alignment horizontal="center" vertical="center" shrinkToFit="1"/>
    </xf>
    <xf numFmtId="184" fontId="10" fillId="0" borderId="12" xfId="0" applyNumberFormat="1" applyFont="1" applyFill="1" applyBorder="1" applyAlignment="1">
      <alignment horizontal="right" vertical="center"/>
    </xf>
    <xf numFmtId="180" fontId="10" fillId="0" borderId="12" xfId="0" applyNumberFormat="1" applyFont="1" applyFill="1" applyBorder="1" applyAlignment="1">
      <alignment vertical="center"/>
    </xf>
    <xf numFmtId="180" fontId="10" fillId="0" borderId="12" xfId="0" applyNumberFormat="1" applyFont="1" applyFill="1" applyBorder="1" applyAlignment="1">
      <alignment horizontal="center" vertical="center"/>
    </xf>
    <xf numFmtId="180" fontId="10" fillId="0" borderId="13" xfId="0" applyNumberFormat="1" applyFont="1" applyFill="1" applyBorder="1" applyAlignment="1">
      <alignment horizontal="center" vertical="center"/>
    </xf>
    <xf numFmtId="182" fontId="10" fillId="0" borderId="12" xfId="0" applyNumberFormat="1" applyFont="1" applyFill="1" applyBorder="1" applyAlignment="1">
      <alignment vertical="center"/>
    </xf>
    <xf numFmtId="177" fontId="10" fillId="0" borderId="12" xfId="0" applyNumberFormat="1" applyFont="1" applyFill="1" applyBorder="1" applyAlignment="1">
      <alignment vertical="center"/>
    </xf>
    <xf numFmtId="183" fontId="10" fillId="0" borderId="12" xfId="0" applyNumberFormat="1" applyFont="1" applyFill="1" applyBorder="1" applyAlignment="1">
      <alignment vertical="center"/>
    </xf>
    <xf numFmtId="180" fontId="10" fillId="0" borderId="12" xfId="0" applyNumberFormat="1" applyFont="1" applyFill="1" applyBorder="1" applyAlignment="1">
      <alignment horizontal="right" vertical="center"/>
    </xf>
    <xf numFmtId="38" fontId="10" fillId="0" borderId="12" xfId="5" applyFont="1" applyFill="1" applyBorder="1" applyAlignment="1">
      <alignment horizontal="right" vertical="center"/>
    </xf>
    <xf numFmtId="177" fontId="10" fillId="0" borderId="12" xfId="0" applyNumberFormat="1" applyFont="1" applyFill="1" applyBorder="1" applyAlignment="1">
      <alignment horizontal="right" vertical="center"/>
    </xf>
    <xf numFmtId="179" fontId="8" fillId="0" borderId="0" xfId="0" applyNumberFormat="1" applyFont="1" applyFill="1" applyBorder="1" applyAlignment="1">
      <alignment vertical="center"/>
    </xf>
    <xf numFmtId="179" fontId="7" fillId="0" borderId="0" xfId="0" applyNumberFormat="1" applyFont="1" applyFill="1" applyBorder="1" applyAlignment="1">
      <alignment vertical="center"/>
    </xf>
    <xf numFmtId="179" fontId="8" fillId="0" borderId="0" xfId="0" applyNumberFormat="1" applyFont="1" applyFill="1" applyBorder="1" applyAlignment="1">
      <alignment horizontal="center" vertical="center"/>
    </xf>
    <xf numFmtId="179" fontId="4" fillId="0" borderId="0" xfId="0" applyNumberFormat="1" applyFont="1" applyFill="1" applyBorder="1" applyAlignment="1">
      <alignment vertical="center"/>
    </xf>
    <xf numFmtId="179" fontId="6" fillId="0" borderId="0" xfId="3" quotePrefix="1" applyNumberFormat="1" applyFont="1" applyFill="1" applyAlignment="1" applyProtection="1">
      <alignment vertical="center"/>
      <protection locked="0"/>
    </xf>
    <xf numFmtId="179" fontId="7" fillId="0" borderId="0" xfId="2" applyNumberFormat="1" applyFont="1" applyFill="1" applyBorder="1" applyAlignment="1" applyProtection="1">
      <alignment vertical="center"/>
      <protection locked="0"/>
    </xf>
    <xf numFmtId="179" fontId="7" fillId="0" borderId="0" xfId="2" applyNumberFormat="1" applyFont="1" applyFill="1" applyAlignment="1" applyProtection="1">
      <alignment vertical="center"/>
      <protection locked="0"/>
    </xf>
    <xf numFmtId="179" fontId="5" fillId="0" borderId="0" xfId="3" applyNumberFormat="1" applyFont="1" applyFill="1" applyBorder="1" applyAlignment="1">
      <alignment vertical="center"/>
    </xf>
    <xf numFmtId="49" fontId="6" fillId="0" borderId="0" xfId="3" quotePrefix="1" applyNumberFormat="1" applyFont="1" applyFill="1" applyBorder="1" applyAlignment="1" applyProtection="1">
      <alignment vertical="center"/>
      <protection locked="0"/>
    </xf>
    <xf numFmtId="49" fontId="7" fillId="0" borderId="0" xfId="2" applyNumberFormat="1" applyFont="1" applyFill="1" applyBorder="1" applyAlignment="1" applyProtection="1">
      <alignment vertical="center"/>
      <protection locked="0"/>
    </xf>
    <xf numFmtId="49" fontId="4" fillId="0" borderId="2" xfId="0" quotePrefix="1" applyNumberFormat="1" applyFont="1" applyFill="1" applyBorder="1" applyAlignment="1" applyProtection="1">
      <alignment vertical="center"/>
      <protection locked="0"/>
    </xf>
    <xf numFmtId="49" fontId="5" fillId="0" borderId="2" xfId="0" quotePrefix="1" applyNumberFormat="1" applyFont="1" applyFill="1" applyBorder="1" applyAlignment="1" applyProtection="1">
      <alignment vertical="center"/>
      <protection locked="0"/>
    </xf>
    <xf numFmtId="49" fontId="4" fillId="0" borderId="0" xfId="3" quotePrefix="1" applyNumberFormat="1" applyFont="1" applyFill="1" applyBorder="1" applyAlignment="1">
      <alignment horizontal="center" vertical="center"/>
    </xf>
    <xf numFmtId="49" fontId="6" fillId="0" borderId="0" xfId="3" applyNumberFormat="1" applyFont="1" applyFill="1" applyBorder="1" applyAlignment="1" applyProtection="1">
      <alignment horizontal="centerContinuous" vertical="center"/>
      <protection locked="0"/>
    </xf>
    <xf numFmtId="49" fontId="16" fillId="0" borderId="0" xfId="3" applyNumberFormat="1" applyFont="1" applyFill="1" applyBorder="1" applyAlignment="1" applyProtection="1">
      <alignment vertical="center"/>
      <protection locked="0"/>
    </xf>
    <xf numFmtId="49" fontId="4" fillId="0" borderId="8" xfId="0" applyNumberFormat="1" applyFont="1" applyFill="1" applyBorder="1" applyAlignment="1">
      <alignment vertical="center" wrapText="1"/>
    </xf>
    <xf numFmtId="49" fontId="4" fillId="0" borderId="10" xfId="0" applyNumberFormat="1" applyFont="1" applyFill="1" applyBorder="1" applyAlignment="1" applyProtection="1">
      <alignment vertical="center"/>
      <protection locked="0"/>
    </xf>
    <xf numFmtId="49" fontId="4" fillId="0" borderId="13"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vertical="center" textRotation="255"/>
      <protection locked="0"/>
    </xf>
    <xf numFmtId="49" fontId="4" fillId="0" borderId="0" xfId="3" applyNumberFormat="1" applyFont="1" applyFill="1" applyBorder="1" applyAlignment="1">
      <alignment horizontal="left" vertical="center"/>
    </xf>
    <xf numFmtId="49" fontId="4" fillId="0" borderId="0" xfId="3" applyNumberFormat="1" applyFont="1" applyFill="1" applyBorder="1" applyAlignment="1">
      <alignment vertical="distributed" textRotation="255" justifyLastLine="1"/>
    </xf>
    <xf numFmtId="49" fontId="4" fillId="0" borderId="0" xfId="0" applyNumberFormat="1" applyFont="1" applyFill="1" applyBorder="1" applyAlignment="1" applyProtection="1">
      <alignment vertical="distributed" textRotation="255" justifyLastLine="1"/>
      <protection locked="0"/>
    </xf>
    <xf numFmtId="49" fontId="8" fillId="0" borderId="9" xfId="0" applyNumberFormat="1" applyFont="1" applyFill="1" applyBorder="1" applyAlignment="1" applyProtection="1">
      <alignment horizontal="right" vertical="center"/>
      <protection locked="0"/>
    </xf>
    <xf numFmtId="49" fontId="4" fillId="0" borderId="0" xfId="3" applyNumberFormat="1" applyFont="1" applyFill="1" applyBorder="1" applyAlignment="1">
      <alignment vertical="center" wrapText="1"/>
    </xf>
    <xf numFmtId="49" fontId="5" fillId="0" borderId="0" xfId="3" applyNumberFormat="1" applyFont="1" applyFill="1" applyBorder="1" applyAlignment="1">
      <alignment vertical="center"/>
    </xf>
    <xf numFmtId="49" fontId="5" fillId="0" borderId="0" xfId="3" applyNumberFormat="1" applyFont="1" applyFill="1" applyBorder="1" applyAlignment="1">
      <alignment horizontal="distributed" vertical="center"/>
    </xf>
    <xf numFmtId="49" fontId="18" fillId="0" borderId="0" xfId="3" applyNumberFormat="1" applyFont="1" applyFill="1" applyBorder="1" applyAlignment="1" applyProtection="1">
      <alignment horizontal="centerContinuous" vertical="center"/>
      <protection locked="0"/>
    </xf>
    <xf numFmtId="49" fontId="8" fillId="0" borderId="10" xfId="0" applyNumberFormat="1" applyFont="1" applyFill="1" applyBorder="1" applyAlignment="1">
      <alignment horizontal="distributed" vertical="center"/>
    </xf>
    <xf numFmtId="49" fontId="8" fillId="0" borderId="16" xfId="0" applyNumberFormat="1" applyFont="1" applyFill="1" applyBorder="1" applyAlignment="1">
      <alignment horizontal="distributed" vertical="center"/>
    </xf>
    <xf numFmtId="49" fontId="8" fillId="0" borderId="15" xfId="0" applyNumberFormat="1" applyFont="1" applyFill="1" applyBorder="1" applyAlignment="1" applyProtection="1">
      <alignment horizontal="center" vertical="center"/>
      <protection locked="0"/>
    </xf>
    <xf numFmtId="49" fontId="8" fillId="0" borderId="9" xfId="0" applyNumberFormat="1" applyFont="1" applyFill="1" applyBorder="1" applyAlignment="1" applyProtection="1">
      <alignment horizontal="center" vertical="center"/>
      <protection locked="0"/>
    </xf>
    <xf numFmtId="49" fontId="8" fillId="0" borderId="8" xfId="0" applyNumberFormat="1" applyFont="1" applyFill="1" applyBorder="1" applyAlignment="1" applyProtection="1">
      <alignment horizontal="right" vertical="center"/>
      <protection locked="0"/>
    </xf>
    <xf numFmtId="179" fontId="9" fillId="0" borderId="0" xfId="2" applyNumberFormat="1" applyFont="1" applyFill="1" applyBorder="1" applyAlignment="1" applyProtection="1">
      <alignment vertical="center" justifyLastLine="1"/>
      <protection locked="0"/>
    </xf>
    <xf numFmtId="49" fontId="10" fillId="0" borderId="0" xfId="3" applyNumberFormat="1" applyFont="1" applyFill="1" applyBorder="1" applyAlignment="1">
      <alignment vertical="center"/>
    </xf>
    <xf numFmtId="49" fontId="10" fillId="0" borderId="0" xfId="3" applyNumberFormat="1" applyFont="1" applyFill="1" applyBorder="1" applyAlignment="1">
      <alignment horizontal="distributed" vertical="center"/>
    </xf>
    <xf numFmtId="49" fontId="10" fillId="0" borderId="0" xfId="3" applyNumberFormat="1" applyFont="1" applyFill="1" applyBorder="1" applyAlignment="1">
      <alignment vertical="center" wrapText="1"/>
    </xf>
    <xf numFmtId="49" fontId="10" fillId="0" borderId="0" xfId="2" applyNumberFormat="1" applyFont="1" applyFill="1" applyAlignment="1" applyProtection="1">
      <alignment vertical="center"/>
      <protection locked="0"/>
    </xf>
    <xf numFmtId="180" fontId="10" fillId="0" borderId="12" xfId="0" applyNumberFormat="1" applyFont="1" applyFill="1" applyBorder="1" applyAlignment="1">
      <alignment vertical="center" shrinkToFit="1"/>
    </xf>
    <xf numFmtId="49" fontId="10" fillId="0" borderId="0" xfId="0" applyNumberFormat="1" applyFont="1" applyFill="1" applyBorder="1" applyAlignment="1" applyProtection="1">
      <alignment horizontal="distributed" vertical="center"/>
      <protection locked="0"/>
    </xf>
    <xf numFmtId="49" fontId="8" fillId="0" borderId="0" xfId="3" applyNumberFormat="1" applyFont="1" applyFill="1" applyBorder="1" applyAlignment="1">
      <alignment horizontal="distributed" vertical="center"/>
    </xf>
    <xf numFmtId="49" fontId="6" fillId="0" borderId="0" xfId="3" applyNumberFormat="1" applyFont="1" applyFill="1" applyBorder="1" applyAlignment="1" applyProtection="1">
      <alignment vertical="center"/>
      <protection locked="0"/>
    </xf>
    <xf numFmtId="179" fontId="7" fillId="0" borderId="0" xfId="2" applyNumberFormat="1" applyFont="1" applyFill="1" applyBorder="1" applyAlignment="1">
      <alignment horizontal="distributed" vertical="center"/>
    </xf>
    <xf numFmtId="180" fontId="4" fillId="0" borderId="0" xfId="2" applyNumberFormat="1" applyFont="1" applyFill="1" applyAlignment="1" applyProtection="1">
      <alignment vertical="center"/>
      <protection locked="0"/>
    </xf>
    <xf numFmtId="180" fontId="5" fillId="0" borderId="0" xfId="2" applyNumberFormat="1" applyFont="1" applyFill="1" applyAlignment="1" applyProtection="1">
      <alignment vertical="center"/>
      <protection locked="0"/>
    </xf>
    <xf numFmtId="180" fontId="6" fillId="0" borderId="0" xfId="2" applyNumberFormat="1" applyFont="1" applyFill="1" applyAlignment="1" applyProtection="1">
      <alignment vertical="center"/>
      <protection locked="0"/>
    </xf>
    <xf numFmtId="180" fontId="7" fillId="0" borderId="0" xfId="2" applyNumberFormat="1" applyFont="1" applyFill="1" applyAlignment="1" applyProtection="1">
      <alignment vertical="center"/>
      <protection locked="0"/>
    </xf>
    <xf numFmtId="180" fontId="6" fillId="0" borderId="0" xfId="1" quotePrefix="1" applyNumberFormat="1" applyFont="1" applyFill="1" applyBorder="1" applyAlignment="1" applyProtection="1">
      <alignment vertical="center"/>
      <protection locked="0"/>
    </xf>
    <xf numFmtId="179" fontId="9" fillId="0" borderId="0" xfId="0" quotePrefix="1" applyNumberFormat="1" applyFont="1" applyFill="1" applyBorder="1" applyAlignment="1">
      <alignment horizontal="right" vertical="center"/>
    </xf>
    <xf numFmtId="49" fontId="10" fillId="0" borderId="4" xfId="3" applyNumberFormat="1" applyFont="1" applyFill="1" applyBorder="1" applyAlignment="1"/>
    <xf numFmtId="49" fontId="4" fillId="0" borderId="6" xfId="3" quotePrefix="1" applyNumberFormat="1" applyFont="1" applyFill="1" applyBorder="1" applyAlignment="1">
      <alignment vertical="center"/>
    </xf>
    <xf numFmtId="49" fontId="4" fillId="0" borderId="6" xfId="3" quotePrefix="1" applyNumberFormat="1" applyFont="1" applyFill="1" applyBorder="1" applyAlignment="1">
      <alignment horizontal="center" vertical="center"/>
    </xf>
    <xf numFmtId="49" fontId="4" fillId="0" borderId="13" xfId="3" applyNumberFormat="1" applyFont="1" applyFill="1" applyBorder="1" applyAlignment="1">
      <alignment horizontal="center" vertical="center"/>
    </xf>
    <xf numFmtId="49" fontId="4" fillId="0" borderId="14" xfId="3" quotePrefix="1" applyNumberFormat="1" applyFont="1" applyFill="1" applyBorder="1" applyAlignment="1">
      <alignment horizontal="center" vertical="center"/>
    </xf>
    <xf numFmtId="49" fontId="4" fillId="0" borderId="6" xfId="3" applyNumberFormat="1" applyFont="1" applyFill="1" applyBorder="1" applyAlignment="1">
      <alignment vertical="center"/>
    </xf>
    <xf numFmtId="49" fontId="4" fillId="0" borderId="13" xfId="3" applyNumberFormat="1" applyFont="1" applyFill="1" applyBorder="1" applyAlignment="1">
      <alignment vertical="center"/>
    </xf>
    <xf numFmtId="49" fontId="16" fillId="0" borderId="0" xfId="3" applyNumberFormat="1" applyFont="1" applyFill="1" applyAlignment="1" applyProtection="1">
      <alignment vertical="center"/>
      <protection locked="0"/>
    </xf>
    <xf numFmtId="49" fontId="4" fillId="0" borderId="9" xfId="3" applyNumberFormat="1" applyFont="1" applyFill="1" applyBorder="1" applyAlignment="1">
      <alignment vertical="center"/>
    </xf>
    <xf numFmtId="49" fontId="4" fillId="0" borderId="17" xfId="3" applyNumberFormat="1" applyFont="1" applyFill="1" applyBorder="1" applyAlignment="1">
      <alignment horizontal="center" vertical="center"/>
    </xf>
    <xf numFmtId="49" fontId="4" fillId="0" borderId="7" xfId="3" applyNumberFormat="1" applyFont="1" applyFill="1" applyBorder="1" applyAlignment="1">
      <alignment horizontal="centerContinuous" vertical="center"/>
    </xf>
    <xf numFmtId="49" fontId="4" fillId="0" borderId="0" xfId="3" applyNumberFormat="1" applyFont="1" applyFill="1" applyBorder="1" applyAlignment="1">
      <alignment horizontal="centerContinuous" vertical="center"/>
    </xf>
    <xf numFmtId="49" fontId="4" fillId="0" borderId="22" xfId="3" applyNumberFormat="1" applyFont="1" applyFill="1" applyBorder="1" applyAlignment="1">
      <alignment horizontal="center" vertical="center"/>
    </xf>
    <xf numFmtId="49" fontId="5" fillId="0" borderId="9" xfId="3" applyNumberFormat="1" applyFont="1" applyFill="1" applyBorder="1" applyAlignment="1">
      <alignment vertical="center"/>
    </xf>
    <xf numFmtId="49" fontId="5" fillId="0" borderId="2" xfId="3" applyNumberFormat="1" applyFont="1" applyFill="1" applyBorder="1" applyAlignment="1">
      <alignment vertical="center"/>
    </xf>
    <xf numFmtId="49" fontId="4" fillId="0" borderId="6" xfId="3" applyNumberFormat="1" applyFont="1" applyFill="1" applyBorder="1" applyAlignment="1">
      <alignment horizontal="right" vertical="center"/>
    </xf>
    <xf numFmtId="49" fontId="10" fillId="0" borderId="15" xfId="3" applyNumberFormat="1" applyFont="1" applyFill="1" applyBorder="1" applyAlignment="1">
      <alignment horizontal="right" vertical="top"/>
    </xf>
    <xf numFmtId="49" fontId="5" fillId="0" borderId="15" xfId="3" applyNumberFormat="1" applyFont="1" applyFill="1" applyBorder="1" applyAlignment="1">
      <alignment horizontal="center" vertical="center"/>
    </xf>
    <xf numFmtId="49" fontId="5" fillId="0" borderId="29" xfId="3" applyNumberFormat="1" applyFont="1" applyFill="1" applyBorder="1" applyAlignment="1">
      <alignment horizontal="center" vertical="center"/>
    </xf>
    <xf numFmtId="49" fontId="5" fillId="0" borderId="10" xfId="3" applyNumberFormat="1" applyFont="1" applyFill="1" applyBorder="1" applyAlignment="1">
      <alignment horizontal="center" vertical="center"/>
    </xf>
    <xf numFmtId="49" fontId="5" fillId="0" borderId="16" xfId="3" applyNumberFormat="1" applyFont="1" applyFill="1" applyBorder="1" applyAlignment="1">
      <alignment horizontal="center" vertical="center"/>
    </xf>
    <xf numFmtId="179" fontId="16" fillId="0" borderId="0" xfId="3" applyNumberFormat="1" applyFont="1" applyFill="1" applyAlignment="1" applyProtection="1">
      <alignment vertical="center"/>
      <protection locked="0"/>
    </xf>
    <xf numFmtId="179" fontId="11" fillId="0" borderId="12" xfId="0" applyNumberFormat="1" applyFont="1" applyFill="1" applyBorder="1" applyAlignment="1">
      <alignment horizontal="center" vertical="center" justifyLastLine="1"/>
    </xf>
    <xf numFmtId="179" fontId="10" fillId="0" borderId="12" xfId="3" applyNumberFormat="1" applyFont="1" applyFill="1" applyBorder="1" applyAlignment="1">
      <alignment vertical="center"/>
    </xf>
    <xf numFmtId="179" fontId="11" fillId="0" borderId="4" xfId="0" applyNumberFormat="1" applyFont="1" applyFill="1" applyBorder="1" applyAlignment="1">
      <alignment horizontal="center" vertical="center" wrapText="1"/>
    </xf>
    <xf numFmtId="180" fontId="7" fillId="0" borderId="0" xfId="2" applyNumberFormat="1" applyFont="1" applyFill="1" applyAlignment="1">
      <alignment vertical="center"/>
    </xf>
    <xf numFmtId="180" fontId="4" fillId="0" borderId="0" xfId="2" applyNumberFormat="1" applyFont="1" applyFill="1" applyAlignment="1">
      <alignment vertical="center"/>
    </xf>
    <xf numFmtId="180" fontId="8" fillId="0" borderId="0" xfId="2" applyNumberFormat="1" applyFont="1" applyFill="1" applyBorder="1" applyAlignment="1" applyProtection="1">
      <alignment horizontal="center" vertical="center"/>
      <protection locked="0"/>
    </xf>
    <xf numFmtId="180" fontId="8" fillId="0" borderId="0" xfId="2" applyNumberFormat="1" applyFont="1" applyFill="1" applyAlignment="1" applyProtection="1">
      <alignment vertical="center"/>
      <protection locked="0"/>
    </xf>
    <xf numFmtId="180" fontId="8" fillId="0" borderId="0" xfId="0" applyNumberFormat="1" applyFont="1" applyFill="1" applyAlignment="1">
      <alignment vertical="center"/>
    </xf>
    <xf numFmtId="180" fontId="8" fillId="0" borderId="0" xfId="1" applyNumberFormat="1" applyFont="1" applyFill="1" applyAlignment="1">
      <alignment horizontal="center" vertical="center"/>
    </xf>
    <xf numFmtId="180" fontId="5" fillId="0" borderId="0" xfId="3" applyNumberFormat="1" applyFont="1" applyFill="1" applyBorder="1" applyAlignment="1">
      <alignment vertical="center"/>
    </xf>
    <xf numFmtId="180" fontId="5" fillId="0" borderId="0" xfId="3" applyNumberFormat="1" applyFont="1" applyFill="1" applyAlignment="1">
      <alignment vertical="center"/>
    </xf>
    <xf numFmtId="180" fontId="10" fillId="0" borderId="4" xfId="1" applyNumberFormat="1" applyFont="1" applyFill="1" applyBorder="1" applyAlignment="1"/>
    <xf numFmtId="180" fontId="4" fillId="0" borderId="2" xfId="1" applyNumberFormat="1" applyFont="1" applyFill="1" applyBorder="1" applyAlignment="1">
      <alignment vertical="center"/>
    </xf>
    <xf numFmtId="180" fontId="4" fillId="0" borderId="5" xfId="1" applyNumberFormat="1" applyFont="1" applyFill="1" applyBorder="1" applyAlignment="1">
      <alignment vertical="center"/>
    </xf>
    <xf numFmtId="180" fontId="4" fillId="0" borderId="14" xfId="1" quotePrefix="1" applyNumberFormat="1" applyFont="1" applyFill="1" applyBorder="1" applyAlignment="1">
      <alignment vertical="center"/>
    </xf>
    <xf numFmtId="180" fontId="4" fillId="0" borderId="6" xfId="1" applyNumberFormat="1" applyFont="1" applyFill="1" applyBorder="1" applyAlignment="1">
      <alignment vertical="center"/>
    </xf>
    <xf numFmtId="180" fontId="4" fillId="0" borderId="13" xfId="1" applyNumberFormat="1" applyFont="1" applyFill="1" applyBorder="1" applyAlignment="1">
      <alignment vertical="center"/>
    </xf>
    <xf numFmtId="180" fontId="4" fillId="0" borderId="4" xfId="1" quotePrefix="1" applyNumberFormat="1" applyFont="1" applyFill="1" applyBorder="1" applyAlignment="1">
      <alignment vertical="center"/>
    </xf>
    <xf numFmtId="180" fontId="8" fillId="0" borderId="5" xfId="0" applyNumberFormat="1" applyFont="1" applyFill="1" applyBorder="1" applyAlignment="1">
      <alignment horizontal="center" vertical="center"/>
    </xf>
    <xf numFmtId="180" fontId="8" fillId="0" borderId="3" xfId="0" applyNumberFormat="1" applyFont="1" applyFill="1" applyBorder="1" applyAlignment="1">
      <alignment horizontal="center" vertical="center"/>
    </xf>
    <xf numFmtId="180" fontId="8" fillId="0" borderId="4" xfId="0" quotePrefix="1" applyNumberFormat="1" applyFont="1" applyFill="1" applyBorder="1" applyAlignment="1">
      <alignment horizontal="center" vertical="center"/>
    </xf>
    <xf numFmtId="180" fontId="10" fillId="0" borderId="9" xfId="1" applyNumberFormat="1" applyFont="1" applyFill="1" applyBorder="1" applyAlignment="1">
      <alignment vertical="center"/>
    </xf>
    <xf numFmtId="180" fontId="4" fillId="0" borderId="14" xfId="1" applyNumberFormat="1" applyFont="1" applyFill="1" applyBorder="1" applyAlignment="1">
      <alignment horizontal="centerContinuous" vertical="center"/>
    </xf>
    <xf numFmtId="180" fontId="4" fillId="0" borderId="13" xfId="1" applyNumberFormat="1" applyFont="1" applyFill="1" applyBorder="1" applyAlignment="1">
      <alignment horizontal="centerContinuous" vertical="center"/>
    </xf>
    <xf numFmtId="180" fontId="7" fillId="0" borderId="0" xfId="2" applyNumberFormat="1" applyFont="1" applyFill="1" applyBorder="1" applyAlignment="1">
      <alignment vertical="center"/>
    </xf>
    <xf numFmtId="180" fontId="10" fillId="0" borderId="15" xfId="1" applyNumberFormat="1" applyFont="1" applyFill="1" applyBorder="1" applyAlignment="1">
      <alignment horizontal="right" vertical="top"/>
    </xf>
    <xf numFmtId="49" fontId="5" fillId="0" borderId="11" xfId="3" applyNumberFormat="1" applyFont="1" applyFill="1" applyBorder="1" applyAlignment="1">
      <alignment horizontal="center" vertical="center"/>
    </xf>
    <xf numFmtId="180" fontId="5" fillId="0" borderId="15" xfId="1" applyNumberFormat="1" applyFont="1" applyFill="1" applyBorder="1" applyAlignment="1">
      <alignment horizontal="center" vertical="center"/>
    </xf>
    <xf numFmtId="180" fontId="5" fillId="0" borderId="11" xfId="1" applyNumberFormat="1" applyFont="1" applyFill="1" applyBorder="1" applyAlignment="1">
      <alignment horizontal="center" vertical="center"/>
    </xf>
    <xf numFmtId="180" fontId="5" fillId="0" borderId="15" xfId="0" applyNumberFormat="1" applyFont="1" applyFill="1" applyBorder="1" applyAlignment="1" applyProtection="1">
      <alignment horizontal="center" vertical="center"/>
      <protection locked="0"/>
    </xf>
    <xf numFmtId="180" fontId="5" fillId="0" borderId="10" xfId="0" applyNumberFormat="1" applyFont="1" applyFill="1" applyBorder="1" applyAlignment="1" applyProtection="1">
      <alignment horizontal="center" vertical="center"/>
      <protection locked="0"/>
    </xf>
    <xf numFmtId="180" fontId="16" fillId="0" borderId="0" xfId="1" applyNumberFormat="1" applyFont="1" applyFill="1" applyAlignment="1" applyProtection="1">
      <alignment vertical="center"/>
      <protection locked="0"/>
    </xf>
    <xf numFmtId="180" fontId="7" fillId="0" borderId="0" xfId="2" applyNumberFormat="1" applyFont="1" applyFill="1" applyBorder="1" applyAlignment="1">
      <alignment horizontal="distributed" vertical="center"/>
    </xf>
    <xf numFmtId="180" fontId="11" fillId="0" borderId="12" xfId="0" applyNumberFormat="1" applyFont="1" applyFill="1" applyBorder="1" applyAlignment="1">
      <alignment horizontal="center" vertical="center" justifyLastLine="1"/>
    </xf>
    <xf numFmtId="180" fontId="8" fillId="0" borderId="0" xfId="2" applyNumberFormat="1" applyFont="1" applyFill="1" applyAlignment="1" applyProtection="1">
      <alignment horizontal="center" vertical="center"/>
      <protection locked="0"/>
    </xf>
    <xf numFmtId="0" fontId="8" fillId="0" borderId="0" xfId="0" applyNumberFormat="1" applyFont="1" applyFill="1" applyAlignment="1" applyProtection="1">
      <protection locked="0"/>
    </xf>
    <xf numFmtId="0" fontId="11" fillId="0" borderId="0" xfId="0" applyNumberFormat="1" applyFont="1" applyFill="1" applyAlignment="1" applyProtection="1">
      <protection locked="0"/>
    </xf>
    <xf numFmtId="0" fontId="11" fillId="0" borderId="0" xfId="0" applyNumberFormat="1" applyFont="1" applyFill="1" applyAlignment="1" applyProtection="1">
      <alignment vertical="center"/>
      <protection locked="0"/>
    </xf>
    <xf numFmtId="0" fontId="4" fillId="0" borderId="0" xfId="0" applyNumberFormat="1" applyFont="1" applyFill="1" applyAlignment="1" applyProtection="1">
      <alignment horizontal="left" vertical="center"/>
      <protection locked="0"/>
    </xf>
    <xf numFmtId="179" fontId="11" fillId="0" borderId="0" xfId="0" applyNumberFormat="1" applyFont="1" applyFill="1" applyAlignment="1">
      <alignment vertical="center"/>
    </xf>
    <xf numFmtId="180" fontId="20" fillId="0" borderId="0" xfId="4" applyNumberFormat="1" applyFont="1" applyFill="1" applyAlignment="1">
      <alignment vertical="center"/>
    </xf>
    <xf numFmtId="180" fontId="11" fillId="0" borderId="0" xfId="2" applyNumberFormat="1" applyFont="1" applyFill="1" applyAlignment="1">
      <alignment vertical="center"/>
    </xf>
    <xf numFmtId="180" fontId="8" fillId="0" borderId="0" xfId="4" applyNumberFormat="1" applyFont="1" applyFill="1" applyAlignment="1">
      <alignment horizontal="right" vertical="center"/>
    </xf>
    <xf numFmtId="179" fontId="21" fillId="0" borderId="0" xfId="0" quotePrefix="1" applyNumberFormat="1" applyFont="1" applyFill="1" applyBorder="1" applyAlignment="1">
      <alignment vertical="center"/>
    </xf>
    <xf numFmtId="49" fontId="21" fillId="0" borderId="0" xfId="0" quotePrefix="1" applyNumberFormat="1" applyFont="1" applyFill="1" applyBorder="1" applyAlignment="1">
      <alignment horizontal="right" vertical="center"/>
    </xf>
    <xf numFmtId="180" fontId="22" fillId="0" borderId="0" xfId="4" applyNumberFormat="1" applyFont="1" applyFill="1" applyAlignment="1">
      <alignment vertical="center"/>
    </xf>
    <xf numFmtId="180" fontId="4" fillId="0" borderId="4" xfId="2" applyNumberFormat="1" applyFont="1" applyFill="1" applyBorder="1" applyAlignment="1"/>
    <xf numFmtId="180" fontId="5" fillId="0" borderId="2" xfId="0" applyNumberFormat="1" applyFont="1" applyFill="1" applyBorder="1" applyAlignment="1">
      <alignment vertical="center"/>
    </xf>
    <xf numFmtId="180" fontId="5" fillId="0" borderId="14" xfId="2" applyNumberFormat="1" applyFont="1" applyFill="1" applyBorder="1" applyAlignment="1">
      <alignment vertical="center"/>
    </xf>
    <xf numFmtId="180" fontId="5" fillId="0" borderId="6" xfId="0" applyNumberFormat="1" applyFont="1" applyFill="1" applyBorder="1" applyAlignment="1">
      <alignment vertical="center"/>
    </xf>
    <xf numFmtId="180" fontId="5" fillId="0" borderId="6" xfId="0" applyNumberFormat="1" applyFont="1" applyFill="1" applyBorder="1" applyAlignment="1">
      <alignment horizontal="center" vertical="center"/>
    </xf>
    <xf numFmtId="180" fontId="5" fillId="0" borderId="13" xfId="2" applyNumberFormat="1" applyFont="1" applyFill="1" applyBorder="1" applyAlignment="1">
      <alignment vertical="center"/>
    </xf>
    <xf numFmtId="49" fontId="11" fillId="0" borderId="0" xfId="4" applyNumberFormat="1" applyFont="1" applyFill="1" applyAlignment="1">
      <alignment vertical="center"/>
    </xf>
    <xf numFmtId="49" fontId="8" fillId="0" borderId="0" xfId="4" applyNumberFormat="1" applyFont="1" applyFill="1" applyAlignment="1">
      <alignment vertical="center"/>
    </xf>
    <xf numFmtId="49" fontId="4" fillId="0" borderId="4" xfId="4" applyNumberFormat="1" applyFont="1" applyFill="1" applyBorder="1" applyAlignment="1"/>
    <xf numFmtId="49" fontId="5" fillId="0" borderId="14" xfId="0" applyNumberFormat="1" applyFont="1" applyFill="1" applyBorder="1" applyAlignment="1">
      <alignment vertical="center"/>
    </xf>
    <xf numFmtId="49" fontId="5" fillId="0" borderId="13" xfId="0" applyNumberFormat="1" applyFont="1" applyFill="1" applyBorder="1" applyAlignment="1" applyProtection="1">
      <alignment vertical="center"/>
      <protection locked="0"/>
    </xf>
    <xf numFmtId="49" fontId="5" fillId="0" borderId="6" xfId="0" applyNumberFormat="1" applyFont="1" applyFill="1" applyBorder="1" applyAlignment="1">
      <alignment vertical="center"/>
    </xf>
    <xf numFmtId="49" fontId="5" fillId="0" borderId="6" xfId="0" applyNumberFormat="1" applyFont="1" applyFill="1" applyBorder="1" applyAlignment="1" applyProtection="1">
      <alignment vertical="top" wrapText="1"/>
      <protection locked="0"/>
    </xf>
    <xf numFmtId="49" fontId="5" fillId="0" borderId="13" xfId="0" applyNumberFormat="1" applyFont="1" applyFill="1" applyBorder="1" applyAlignment="1" applyProtection="1">
      <alignment vertical="top" wrapText="1"/>
      <protection locked="0"/>
    </xf>
    <xf numFmtId="49" fontId="5" fillId="0" borderId="13" xfId="0" applyNumberFormat="1" applyFont="1" applyFill="1" applyBorder="1" applyAlignment="1" applyProtection="1">
      <alignment horizontal="left" vertical="center"/>
      <protection locked="0"/>
    </xf>
    <xf numFmtId="49" fontId="5" fillId="0" borderId="6" xfId="0" applyNumberFormat="1" applyFont="1" applyFill="1" applyBorder="1" applyAlignment="1" applyProtection="1">
      <alignment horizontal="left" vertical="center"/>
      <protection locked="0"/>
    </xf>
    <xf numFmtId="180" fontId="11" fillId="0" borderId="0" xfId="0" applyNumberFormat="1" applyFont="1" applyFill="1" applyAlignment="1" applyProtection="1">
      <alignment vertical="center"/>
      <protection locked="0"/>
    </xf>
    <xf numFmtId="180" fontId="4" fillId="0" borderId="9" xfId="2" applyNumberFormat="1" applyFont="1" applyFill="1" applyBorder="1" applyAlignment="1">
      <alignment vertical="center"/>
    </xf>
    <xf numFmtId="180" fontId="5" fillId="0" borderId="27" xfId="0" applyNumberFormat="1" applyFont="1" applyFill="1" applyBorder="1" applyAlignment="1">
      <alignment vertical="center"/>
    </xf>
    <xf numFmtId="180" fontId="5" fillId="0" borderId="26" xfId="0" applyNumberFormat="1" applyFont="1" applyFill="1" applyBorder="1" applyAlignment="1">
      <alignment vertical="center"/>
    </xf>
    <xf numFmtId="49" fontId="5" fillId="0" borderId="14" xfId="4" applyNumberFormat="1" applyFont="1" applyFill="1" applyBorder="1" applyAlignment="1">
      <alignment horizontal="center" vertical="distributed"/>
    </xf>
    <xf numFmtId="49" fontId="5" fillId="0" borderId="5" xfId="4" applyNumberFormat="1" applyFont="1" applyFill="1" applyBorder="1" applyAlignment="1">
      <alignment vertical="distributed" textRotation="255" indent="1"/>
    </xf>
    <xf numFmtId="49" fontId="5" fillId="0" borderId="6" xfId="4" applyNumberFormat="1" applyFont="1" applyFill="1" applyBorder="1" applyAlignment="1">
      <alignment vertical="distributed" textRotation="255" indent="1"/>
    </xf>
    <xf numFmtId="49" fontId="5" fillId="0" borderId="3" xfId="4" applyNumberFormat="1" applyFont="1" applyFill="1" applyBorder="1" applyAlignment="1">
      <alignment vertical="distributed" textRotation="255" indent="1"/>
    </xf>
    <xf numFmtId="49" fontId="5" fillId="0" borderId="5" xfId="4" applyNumberFormat="1" applyFont="1" applyFill="1" applyBorder="1" applyAlignment="1">
      <alignment vertical="center"/>
    </xf>
    <xf numFmtId="0" fontId="5" fillId="0" borderId="13" xfId="0" applyNumberFormat="1" applyFont="1" applyFill="1" applyBorder="1" applyAlignment="1" applyProtection="1">
      <protection locked="0"/>
    </xf>
    <xf numFmtId="3" fontId="21" fillId="0" borderId="0" xfId="0" applyNumberFormat="1" applyFont="1" applyFill="1" applyBorder="1" applyAlignment="1" applyProtection="1">
      <alignment vertical="center" justifyLastLine="1"/>
      <protection locked="0"/>
    </xf>
    <xf numFmtId="0" fontId="5" fillId="0" borderId="15" xfId="0" applyNumberFormat="1" applyFont="1" applyFill="1" applyBorder="1" applyAlignment="1" applyProtection="1">
      <alignment horizontal="distributed" vertical="center"/>
      <protection locked="0"/>
    </xf>
    <xf numFmtId="180" fontId="4" fillId="0" borderId="15" xfId="2" applyNumberFormat="1" applyFont="1" applyFill="1" applyBorder="1" applyAlignment="1">
      <alignment horizontal="right" vertical="top"/>
    </xf>
    <xf numFmtId="49" fontId="4" fillId="0" borderId="15" xfId="4" applyNumberFormat="1" applyFont="1" applyFill="1" applyBorder="1" applyAlignment="1">
      <alignment horizontal="right" vertical="top"/>
    </xf>
    <xf numFmtId="49" fontId="5" fillId="0" borderId="13" xfId="4" applyNumberFormat="1" applyFont="1" applyFill="1" applyBorder="1" applyAlignment="1">
      <alignment horizontal="distributed" vertical="center"/>
    </xf>
    <xf numFmtId="180" fontId="4" fillId="0" borderId="12" xfId="0" applyNumberFormat="1" applyFont="1" applyFill="1" applyBorder="1" applyAlignment="1">
      <alignment horizontal="center" vertical="center"/>
    </xf>
    <xf numFmtId="180" fontId="5" fillId="0" borderId="12" xfId="0" applyNumberFormat="1" applyFont="1" applyFill="1" applyBorder="1" applyAlignment="1">
      <alignment horizontal="right" vertical="center"/>
    </xf>
    <xf numFmtId="180" fontId="5" fillId="0" borderId="34" xfId="0" applyNumberFormat="1" applyFont="1" applyFill="1" applyBorder="1" applyAlignment="1">
      <alignment horizontal="right" vertical="center"/>
    </xf>
    <xf numFmtId="0" fontId="4" fillId="0" borderId="12" xfId="0" applyFont="1" applyFill="1" applyBorder="1" applyAlignment="1">
      <alignment horizontal="center" vertical="center"/>
    </xf>
    <xf numFmtId="180" fontId="5" fillId="0" borderId="12" xfId="4" applyNumberFormat="1" applyFont="1" applyFill="1" applyBorder="1" applyAlignment="1">
      <alignment vertical="center"/>
    </xf>
    <xf numFmtId="180" fontId="5" fillId="0" borderId="12" xfId="0" applyNumberFormat="1" applyFont="1" applyFill="1" applyBorder="1" applyAlignment="1" applyProtection="1">
      <alignment vertical="center"/>
      <protection locked="0"/>
    </xf>
    <xf numFmtId="177" fontId="5" fillId="0" borderId="12" xfId="2" applyNumberFormat="1" applyFont="1" applyFill="1" applyBorder="1" applyAlignment="1" applyProtection="1">
      <alignment vertical="center"/>
      <protection locked="0"/>
    </xf>
    <xf numFmtId="176" fontId="5" fillId="0" borderId="12" xfId="2" applyNumberFormat="1" applyFont="1" applyFill="1" applyBorder="1" applyAlignment="1" applyProtection="1">
      <alignment vertical="center"/>
      <protection locked="0"/>
    </xf>
    <xf numFmtId="180" fontId="4" fillId="0" borderId="12" xfId="0" applyNumberFormat="1" applyFont="1" applyFill="1" applyBorder="1" applyAlignment="1">
      <alignment horizontal="center" vertical="center" wrapText="1"/>
    </xf>
    <xf numFmtId="179" fontId="21" fillId="0" borderId="12" xfId="2" applyNumberFormat="1" applyFont="1" applyFill="1" applyBorder="1" applyAlignment="1" applyProtection="1">
      <alignment horizontal="distributed" vertical="center" justifyLastLine="1"/>
      <protection locked="0"/>
    </xf>
    <xf numFmtId="179" fontId="24" fillId="0" borderId="0" xfId="0" applyNumberFormat="1" applyFont="1" applyFill="1" applyAlignment="1">
      <alignment vertical="center"/>
    </xf>
    <xf numFmtId="179" fontId="25" fillId="0" borderId="0" xfId="0" applyNumberFormat="1" applyFont="1" applyFill="1" applyAlignment="1">
      <alignment vertical="center"/>
    </xf>
    <xf numFmtId="179" fontId="26" fillId="0" borderId="0" xfId="0" applyNumberFormat="1" applyFont="1" applyFill="1" applyAlignment="1">
      <alignment vertical="center"/>
    </xf>
    <xf numFmtId="179" fontId="24" fillId="0" borderId="35" xfId="0" applyNumberFormat="1" applyFont="1" applyFill="1" applyBorder="1" applyAlignment="1">
      <alignment vertical="center"/>
    </xf>
    <xf numFmtId="180" fontId="24" fillId="0" borderId="0" xfId="2" applyNumberFormat="1" applyFont="1" applyFill="1" applyAlignment="1" applyProtection="1">
      <alignment vertical="center"/>
      <protection locked="0"/>
    </xf>
    <xf numFmtId="180" fontId="24" fillId="0" borderId="36" xfId="2" applyNumberFormat="1" applyFont="1" applyFill="1" applyBorder="1" applyAlignment="1" applyProtection="1">
      <alignment vertical="center"/>
      <protection locked="0"/>
    </xf>
    <xf numFmtId="180" fontId="24" fillId="0" borderId="0" xfId="2" applyNumberFormat="1" applyFont="1" applyFill="1" applyBorder="1" applyAlignment="1" applyProtection="1">
      <alignment vertical="center"/>
      <protection locked="0"/>
    </xf>
    <xf numFmtId="180" fontId="24" fillId="0" borderId="35" xfId="2" applyNumberFormat="1" applyFont="1" applyFill="1" applyBorder="1" applyAlignment="1" applyProtection="1">
      <alignment vertical="center"/>
      <protection locked="0"/>
    </xf>
    <xf numFmtId="179" fontId="24" fillId="0" borderId="36" xfId="0" applyNumberFormat="1" applyFont="1" applyFill="1" applyBorder="1" applyAlignment="1">
      <alignment vertical="center"/>
    </xf>
    <xf numFmtId="179" fontId="24" fillId="0" borderId="37" xfId="0" applyNumberFormat="1" applyFont="1" applyFill="1" applyBorder="1" applyAlignment="1">
      <alignment vertical="center"/>
    </xf>
    <xf numFmtId="179" fontId="24" fillId="0" borderId="0" xfId="0" applyNumberFormat="1" applyFont="1" applyFill="1" applyBorder="1" applyAlignment="1">
      <alignment vertical="center"/>
    </xf>
    <xf numFmtId="179" fontId="24" fillId="2" borderId="0" xfId="0" applyNumberFormat="1" applyFont="1" applyFill="1" applyBorder="1" applyAlignment="1">
      <alignment vertical="center"/>
    </xf>
    <xf numFmtId="179" fontId="24" fillId="0" borderId="38" xfId="0" applyNumberFormat="1" applyFont="1" applyFill="1" applyBorder="1" applyAlignment="1">
      <alignment vertical="center"/>
    </xf>
    <xf numFmtId="179" fontId="24" fillId="2" borderId="0" xfId="0" applyNumberFormat="1" applyFont="1" applyFill="1" applyAlignment="1">
      <alignment vertical="center"/>
    </xf>
    <xf numFmtId="179" fontId="27" fillId="0" borderId="35" xfId="0" applyNumberFormat="1" applyFont="1" applyFill="1" applyBorder="1" applyAlignment="1">
      <alignment horizontal="center" vertical="center"/>
    </xf>
    <xf numFmtId="180" fontId="27" fillId="0" borderId="0" xfId="2" applyNumberFormat="1" applyFont="1" applyFill="1" applyBorder="1" applyAlignment="1">
      <alignment vertical="center"/>
    </xf>
    <xf numFmtId="180" fontId="27" fillId="0" borderId="0" xfId="2" applyNumberFormat="1" applyFont="1" applyFill="1" applyAlignment="1">
      <alignment vertical="center"/>
    </xf>
    <xf numFmtId="180" fontId="27" fillId="0" borderId="0" xfId="2" applyNumberFormat="1" applyFont="1" applyFill="1" applyAlignment="1" applyProtection="1">
      <alignment vertical="center"/>
      <protection locked="0"/>
    </xf>
    <xf numFmtId="180" fontId="27" fillId="0" borderId="35" xfId="2" applyNumberFormat="1" applyFont="1" applyFill="1" applyBorder="1" applyAlignment="1" applyProtection="1">
      <alignment vertical="center"/>
      <protection locked="0"/>
    </xf>
    <xf numFmtId="180" fontId="27" fillId="0" borderId="35" xfId="2" applyNumberFormat="1" applyFont="1" applyFill="1" applyBorder="1" applyAlignment="1">
      <alignment vertical="center"/>
    </xf>
    <xf numFmtId="179" fontId="27" fillId="2" borderId="0" xfId="0" applyNumberFormat="1" applyFont="1" applyFill="1" applyBorder="1" applyAlignment="1">
      <alignment vertical="center"/>
    </xf>
    <xf numFmtId="179" fontId="27" fillId="0" borderId="0" xfId="0" applyNumberFormat="1" applyFont="1" applyFill="1" applyBorder="1" applyAlignment="1">
      <alignment vertical="center"/>
    </xf>
    <xf numFmtId="179" fontId="28" fillId="0" borderId="0" xfId="0" applyNumberFormat="1" applyFont="1" applyFill="1" applyBorder="1" applyAlignment="1">
      <alignment vertical="center"/>
    </xf>
    <xf numFmtId="179" fontId="27" fillId="0" borderId="35" xfId="0" applyNumberFormat="1" applyFont="1" applyFill="1" applyBorder="1" applyAlignment="1">
      <alignment vertical="center"/>
    </xf>
    <xf numFmtId="180" fontId="27" fillId="0" borderId="0" xfId="2" applyNumberFormat="1" applyFont="1" applyFill="1" applyAlignment="1" applyProtection="1">
      <alignment vertical="center"/>
      <protection locked="0"/>
    </xf>
    <xf numFmtId="180" fontId="28" fillId="0" borderId="0" xfId="2" applyNumberFormat="1" applyFont="1" applyFill="1" applyAlignment="1" applyProtection="1">
      <alignment vertical="center"/>
      <protection locked="0"/>
    </xf>
    <xf numFmtId="180" fontId="27" fillId="2" borderId="0" xfId="0" applyNumberFormat="1" applyFont="1" applyFill="1" applyAlignment="1">
      <alignment vertical="center"/>
    </xf>
    <xf numFmtId="179" fontId="29" fillId="0" borderId="0" xfId="0" quotePrefix="1" applyNumberFormat="1" applyFont="1" applyFill="1" applyBorder="1" applyAlignment="1">
      <alignment vertical="center"/>
    </xf>
    <xf numFmtId="179" fontId="25" fillId="2" borderId="0" xfId="3" applyNumberFormat="1" applyFont="1" applyFill="1" applyBorder="1" applyAlignment="1">
      <alignment vertical="center"/>
    </xf>
    <xf numFmtId="179" fontId="30" fillId="0" borderId="0" xfId="3" applyNumberFormat="1" applyFont="1" applyFill="1" applyAlignment="1">
      <alignment vertical="center"/>
    </xf>
    <xf numFmtId="179" fontId="25" fillId="0" borderId="35" xfId="3" applyNumberFormat="1" applyFont="1" applyFill="1" applyBorder="1" applyAlignment="1">
      <alignment vertical="center"/>
    </xf>
    <xf numFmtId="180" fontId="25" fillId="0" borderId="0" xfId="3" applyNumberFormat="1" applyFont="1" applyFill="1" applyBorder="1" applyAlignment="1">
      <alignment vertical="center"/>
    </xf>
    <xf numFmtId="180" fontId="25" fillId="0" borderId="0" xfId="3" applyNumberFormat="1" applyFont="1" applyFill="1" applyAlignment="1">
      <alignment vertical="center"/>
    </xf>
    <xf numFmtId="180" fontId="30" fillId="0" borderId="0" xfId="1" applyNumberFormat="1" applyFont="1" applyFill="1" applyAlignment="1">
      <alignment vertical="center"/>
    </xf>
    <xf numFmtId="180" fontId="25" fillId="2" borderId="0" xfId="1" applyNumberFormat="1" applyFont="1" applyFill="1" applyAlignment="1">
      <alignment vertical="center"/>
    </xf>
    <xf numFmtId="180" fontId="25" fillId="0" borderId="35" xfId="1" applyNumberFormat="1" applyFont="1" applyFill="1" applyBorder="1" applyAlignment="1">
      <alignment vertical="center"/>
    </xf>
    <xf numFmtId="179" fontId="24" fillId="0" borderId="2" xfId="0" applyNumberFormat="1" applyFont="1" applyFill="1" applyBorder="1" applyAlignment="1">
      <alignment vertical="center"/>
    </xf>
    <xf numFmtId="180" fontId="25" fillId="0" borderId="5" xfId="0" applyNumberFormat="1" applyFont="1" applyFill="1" applyBorder="1" applyAlignment="1">
      <alignment horizontal="left" vertical="center"/>
    </xf>
    <xf numFmtId="180" fontId="25" fillId="0" borderId="5" xfId="0" applyNumberFormat="1" applyFont="1" applyFill="1" applyBorder="1" applyAlignment="1">
      <alignment vertical="center"/>
    </xf>
    <xf numFmtId="180" fontId="25" fillId="0" borderId="5" xfId="0" applyNumberFormat="1" applyFont="1" applyFill="1" applyBorder="1" applyAlignment="1">
      <alignment horizontal="center" vertical="center"/>
    </xf>
    <xf numFmtId="180" fontId="24" fillId="0" borderId="5" xfId="2" applyNumberFormat="1" applyFont="1" applyFill="1" applyBorder="1" applyAlignment="1" applyProtection="1">
      <alignment vertical="center"/>
      <protection locked="0"/>
    </xf>
    <xf numFmtId="180" fontId="24" fillId="0" borderId="38" xfId="2" applyNumberFormat="1" applyFont="1" applyFill="1" applyBorder="1" applyAlignment="1" applyProtection="1">
      <alignment vertical="center"/>
      <protection locked="0"/>
    </xf>
    <xf numFmtId="180" fontId="25" fillId="0" borderId="5" xfId="0" applyNumberFormat="1" applyFont="1" applyFill="1" applyBorder="1" applyAlignment="1">
      <alignment horizontal="distributed" vertical="center"/>
    </xf>
    <xf numFmtId="180" fontId="24" fillId="0" borderId="5" xfId="2" applyNumberFormat="1" applyFont="1" applyFill="1" applyBorder="1" applyAlignment="1" applyProtection="1">
      <alignment horizontal="distributed" vertical="center"/>
      <protection locked="0"/>
    </xf>
    <xf numFmtId="179" fontId="24" fillId="0" borderId="6" xfId="3" quotePrefix="1" applyNumberFormat="1" applyFont="1" applyFill="1" applyBorder="1" applyAlignment="1">
      <alignment vertical="center"/>
    </xf>
    <xf numFmtId="179" fontId="24" fillId="0" borderId="6" xfId="3" quotePrefix="1" applyNumberFormat="1" applyFont="1" applyFill="1" applyBorder="1" applyAlignment="1">
      <alignment horizontal="center" vertical="center"/>
    </xf>
    <xf numFmtId="179" fontId="24" fillId="0" borderId="6" xfId="3" applyNumberFormat="1" applyFont="1" applyFill="1" applyBorder="1" applyAlignment="1">
      <alignment horizontal="center" vertical="center"/>
    </xf>
    <xf numFmtId="179" fontId="24" fillId="0" borderId="13" xfId="3" applyNumberFormat="1" applyFont="1" applyFill="1" applyBorder="1" applyAlignment="1">
      <alignment horizontal="center" vertical="center"/>
    </xf>
    <xf numFmtId="179" fontId="24" fillId="0" borderId="14" xfId="3" quotePrefix="1" applyNumberFormat="1" applyFont="1" applyFill="1" applyBorder="1" applyAlignment="1">
      <alignment horizontal="center" vertical="center"/>
    </xf>
    <xf numFmtId="179" fontId="24" fillId="0" borderId="6" xfId="3" applyNumberFormat="1" applyFont="1" applyFill="1" applyBorder="1" applyAlignment="1">
      <alignment vertical="center"/>
    </xf>
    <xf numFmtId="179" fontId="24" fillId="0" borderId="5" xfId="3" quotePrefix="1" applyNumberFormat="1" applyFont="1" applyFill="1" applyBorder="1" applyAlignment="1">
      <alignment horizontal="center" vertical="center"/>
    </xf>
    <xf numFmtId="179" fontId="24" fillId="0" borderId="4" xfId="3" quotePrefix="1" applyNumberFormat="1" applyFont="1" applyFill="1" applyBorder="1" applyAlignment="1">
      <alignment horizontal="center" vertical="center"/>
    </xf>
    <xf numFmtId="179" fontId="24" fillId="0" borderId="2" xfId="3" quotePrefix="1" applyNumberFormat="1" applyFont="1" applyFill="1" applyBorder="1" applyAlignment="1">
      <alignment vertical="center"/>
    </xf>
    <xf numFmtId="179" fontId="24" fillId="0" borderId="39" xfId="3" applyNumberFormat="1" applyFont="1" applyFill="1" applyBorder="1" applyAlignment="1">
      <alignment vertical="center"/>
    </xf>
    <xf numFmtId="180" fontId="24" fillId="0" borderId="3" xfId="3" quotePrefix="1" applyNumberFormat="1" applyFont="1" applyFill="1" applyBorder="1" applyAlignment="1">
      <alignment vertical="center"/>
    </xf>
    <xf numFmtId="180" fontId="24" fillId="0" borderId="4" xfId="3" quotePrefix="1" applyNumberFormat="1" applyFont="1" applyFill="1" applyBorder="1" applyAlignment="1">
      <alignment vertical="center"/>
    </xf>
    <xf numFmtId="180" fontId="24" fillId="0" borderId="2" xfId="3" applyNumberFormat="1" applyFont="1" applyFill="1" applyBorder="1" applyAlignment="1">
      <alignment vertical="center"/>
    </xf>
    <xf numFmtId="180" fontId="24" fillId="0" borderId="5" xfId="3" applyNumberFormat="1" applyFont="1" applyFill="1" applyBorder="1" applyAlignment="1">
      <alignment vertical="center"/>
    </xf>
    <xf numFmtId="180" fontId="24" fillId="0" borderId="3" xfId="3" applyNumberFormat="1" applyFont="1" applyFill="1" applyBorder="1" applyAlignment="1">
      <alignment vertical="center"/>
    </xf>
    <xf numFmtId="180" fontId="24" fillId="0" borderId="2" xfId="3" quotePrefix="1" applyNumberFormat="1" applyFont="1" applyFill="1" applyBorder="1" applyAlignment="1">
      <alignment vertical="center"/>
    </xf>
    <xf numFmtId="180" fontId="24" fillId="0" borderId="3" xfId="3" applyNumberFormat="1" applyFont="1" applyFill="1" applyBorder="1" applyAlignment="1">
      <alignment horizontal="centerContinuous" vertical="center"/>
    </xf>
    <xf numFmtId="180" fontId="24" fillId="0" borderId="14" xfId="1" quotePrefix="1" applyNumberFormat="1" applyFont="1" applyFill="1" applyBorder="1" applyAlignment="1">
      <alignment vertical="center"/>
    </xf>
    <xf numFmtId="180" fontId="24" fillId="0" borderId="6" xfId="1" applyNumberFormat="1" applyFont="1" applyFill="1" applyBorder="1" applyAlignment="1">
      <alignment vertical="center"/>
    </xf>
    <xf numFmtId="180" fontId="24" fillId="0" borderId="13" xfId="1" applyNumberFormat="1" applyFont="1" applyFill="1" applyBorder="1" applyAlignment="1">
      <alignment vertical="center"/>
    </xf>
    <xf numFmtId="180" fontId="24" fillId="3" borderId="4" xfId="1" applyNumberFormat="1" applyFont="1" applyFill="1" applyBorder="1" applyAlignment="1">
      <alignment horizontal="left" vertical="center"/>
    </xf>
    <xf numFmtId="180" fontId="24" fillId="0" borderId="4" xfId="1" applyNumberFormat="1" applyFont="1" applyFill="1" applyBorder="1" applyAlignment="1">
      <alignment horizontal="left" vertical="center"/>
    </xf>
    <xf numFmtId="180" fontId="24" fillId="4" borderId="4" xfId="1" applyNumberFormat="1" applyFont="1" applyFill="1" applyBorder="1" applyAlignment="1">
      <alignment horizontal="distributed" vertical="center"/>
    </xf>
    <xf numFmtId="180" fontId="24" fillId="0" borderId="2" xfId="1" applyNumberFormat="1" applyFont="1" applyFill="1" applyBorder="1" applyAlignment="1">
      <alignment horizontal="centerContinuous" vertical="center"/>
    </xf>
    <xf numFmtId="180" fontId="24" fillId="4" borderId="5" xfId="1" applyNumberFormat="1" applyFont="1" applyFill="1" applyBorder="1" applyAlignment="1">
      <alignment vertical="center"/>
    </xf>
    <xf numFmtId="180" fontId="27" fillId="0" borderId="5" xfId="0" applyNumberFormat="1" applyFont="1" applyBorder="1" applyAlignment="1">
      <alignment horizontal="center" vertical="center"/>
    </xf>
    <xf numFmtId="180" fontId="27" fillId="0" borderId="3" xfId="0" applyNumberFormat="1" applyFont="1" applyBorder="1" applyAlignment="1">
      <alignment horizontal="center" vertical="center"/>
    </xf>
    <xf numFmtId="179" fontId="24" fillId="3" borderId="0" xfId="0" applyNumberFormat="1" applyFont="1" applyFill="1" applyAlignment="1">
      <alignment vertical="center"/>
    </xf>
    <xf numFmtId="49" fontId="24" fillId="0" borderId="14" xfId="4" applyNumberFormat="1" applyFont="1" applyBorder="1" applyAlignment="1">
      <alignment vertical="distributed"/>
    </xf>
    <xf numFmtId="179" fontId="24" fillId="3" borderId="35" xfId="0" applyNumberFormat="1" applyFont="1" applyFill="1" applyBorder="1" applyAlignment="1">
      <alignment vertical="center"/>
    </xf>
    <xf numFmtId="49" fontId="24" fillId="0" borderId="6" xfId="4" applyNumberFormat="1" applyFont="1" applyBorder="1" applyAlignment="1">
      <alignment vertical="distributed"/>
    </xf>
    <xf numFmtId="49" fontId="24" fillId="0" borderId="2" xfId="0" applyNumberFormat="1" applyFont="1" applyFill="1" applyBorder="1" applyAlignment="1">
      <alignment vertical="center"/>
    </xf>
    <xf numFmtId="179" fontId="24" fillId="0" borderId="3" xfId="0" applyNumberFormat="1" applyFont="1" applyFill="1" applyBorder="1" applyAlignment="1">
      <alignment vertical="center"/>
    </xf>
    <xf numFmtId="49" fontId="24" fillId="0" borderId="4" xfId="0" applyNumberFormat="1" applyFont="1" applyFill="1" applyBorder="1" applyAlignment="1">
      <alignment vertical="center"/>
    </xf>
    <xf numFmtId="179" fontId="24" fillId="0" borderId="7" xfId="0" applyNumberFormat="1" applyFont="1" applyFill="1" applyBorder="1" applyAlignment="1">
      <alignment vertical="center"/>
    </xf>
    <xf numFmtId="180" fontId="32" fillId="0" borderId="0" xfId="0" applyNumberFormat="1" applyFont="1" applyFill="1" applyBorder="1" applyAlignment="1">
      <alignment vertical="center"/>
    </xf>
    <xf numFmtId="180" fontId="25" fillId="0" borderId="0" xfId="0" applyNumberFormat="1" applyFont="1" applyFill="1" applyBorder="1" applyAlignment="1">
      <alignment horizontal="distributed" vertical="center"/>
    </xf>
    <xf numFmtId="180" fontId="32" fillId="0" borderId="0" xfId="0" applyNumberFormat="1" applyFont="1" applyFill="1" applyBorder="1" applyAlignment="1">
      <alignment horizontal="distributed" vertical="center"/>
    </xf>
    <xf numFmtId="180" fontId="24" fillId="0" borderId="0" xfId="2" applyNumberFormat="1" applyFont="1" applyFill="1" applyBorder="1" applyAlignment="1" applyProtection="1">
      <alignment horizontal="distributed" vertical="center"/>
      <protection locked="0"/>
    </xf>
    <xf numFmtId="179" fontId="24" fillId="0" borderId="8" xfId="3" quotePrefix="1" applyNumberFormat="1" applyFont="1" applyFill="1" applyBorder="1" applyAlignment="1">
      <alignment vertical="center"/>
    </xf>
    <xf numFmtId="179" fontId="24" fillId="0" borderId="9" xfId="3" applyNumberFormat="1" applyFont="1" applyFill="1" applyBorder="1" applyAlignment="1">
      <alignment vertical="center"/>
    </xf>
    <xf numFmtId="179" fontId="24" fillId="4" borderId="9" xfId="3" applyNumberFormat="1" applyFont="1" applyFill="1" applyBorder="1" applyAlignment="1">
      <alignment vertical="center"/>
    </xf>
    <xf numFmtId="179" fontId="24" fillId="0" borderId="9" xfId="3" quotePrefix="1" applyNumberFormat="1" applyFont="1" applyFill="1" applyBorder="1" applyAlignment="1">
      <alignment vertical="center"/>
    </xf>
    <xf numFmtId="179" fontId="24" fillId="0" borderId="4" xfId="3" quotePrefix="1" applyNumberFormat="1" applyFont="1" applyFill="1" applyBorder="1" applyAlignment="1">
      <alignment vertical="center"/>
    </xf>
    <xf numFmtId="179" fontId="24" fillId="0" borderId="17" xfId="3" applyNumberFormat="1" applyFont="1" applyFill="1" applyBorder="1" applyAlignment="1">
      <alignment vertical="center"/>
    </xf>
    <xf numFmtId="179" fontId="24" fillId="0" borderId="7" xfId="3" applyNumberFormat="1" applyFont="1" applyFill="1" applyBorder="1" applyAlignment="1">
      <alignment horizontal="centerContinuous" vertical="center"/>
    </xf>
    <xf numFmtId="179" fontId="24" fillId="0" borderId="8" xfId="3" applyNumberFormat="1" applyFont="1" applyFill="1" applyBorder="1" applyAlignment="1">
      <alignment horizontal="centerContinuous" vertical="center"/>
    </xf>
    <xf numFmtId="179" fontId="24" fillId="0" borderId="0" xfId="3" applyNumberFormat="1" applyFont="1" applyFill="1" applyBorder="1" applyAlignment="1">
      <alignment horizontal="centerContinuous" vertical="center"/>
    </xf>
    <xf numFmtId="179" fontId="24" fillId="0" borderId="41" xfId="3" applyNumberFormat="1" applyFont="1" applyFill="1" applyBorder="1" applyAlignment="1">
      <alignment horizontal="left" vertical="center"/>
    </xf>
    <xf numFmtId="179" fontId="24" fillId="0" borderId="5" xfId="3" applyNumberFormat="1" applyFont="1" applyFill="1" applyBorder="1" applyAlignment="1">
      <alignment horizontal="left" vertical="center"/>
    </xf>
    <xf numFmtId="179" fontId="24" fillId="0" borderId="22" xfId="3" applyNumberFormat="1" applyFont="1" applyFill="1" applyBorder="1" applyAlignment="1">
      <alignment vertical="center"/>
    </xf>
    <xf numFmtId="179" fontId="24" fillId="0" borderId="9" xfId="3" applyNumberFormat="1" applyFont="1" applyFill="1" applyBorder="1" applyAlignment="1">
      <alignment horizontal="left" vertical="center"/>
    </xf>
    <xf numFmtId="179" fontId="24" fillId="0" borderId="40" xfId="3" applyNumberFormat="1" applyFont="1" applyFill="1" applyBorder="1" applyAlignment="1">
      <alignment horizontal="left" vertical="center"/>
    </xf>
    <xf numFmtId="180" fontId="24" fillId="0" borderId="8" xfId="3" applyNumberFormat="1" applyFont="1" applyFill="1" applyBorder="1" applyAlignment="1">
      <alignment horizontal="left" vertical="center"/>
    </xf>
    <xf numFmtId="180" fontId="27" fillId="0" borderId="9" xfId="3" applyNumberFormat="1" applyFont="1" applyFill="1" applyBorder="1" applyAlignment="1">
      <alignment horizontal="left" vertical="center"/>
    </xf>
    <xf numFmtId="180" fontId="24" fillId="0" borderId="9" xfId="3" applyNumberFormat="1" applyFont="1" applyFill="1" applyBorder="1" applyAlignment="1">
      <alignment horizontal="left" vertical="center"/>
    </xf>
    <xf numFmtId="180" fontId="24" fillId="0" borderId="10" xfId="3" applyNumberFormat="1" applyFont="1" applyFill="1" applyBorder="1" applyAlignment="1">
      <alignment vertical="center"/>
    </xf>
    <xf numFmtId="180" fontId="24" fillId="0" borderId="1" xfId="3" applyNumberFormat="1" applyFont="1" applyFill="1" applyBorder="1" applyAlignment="1">
      <alignment vertical="center"/>
    </xf>
    <xf numFmtId="180" fontId="24" fillId="0" borderId="11" xfId="3" applyNumberFormat="1" applyFont="1" applyFill="1" applyBorder="1" applyAlignment="1">
      <alignment vertical="center"/>
    </xf>
    <xf numFmtId="180" fontId="24" fillId="0" borderId="7" xfId="3" applyNumberFormat="1" applyFont="1" applyFill="1" applyBorder="1" applyAlignment="1">
      <alignment horizontal="centerContinuous" vertical="center"/>
    </xf>
    <xf numFmtId="180" fontId="24" fillId="0" borderId="8" xfId="3" applyNumberFormat="1" applyFont="1" applyFill="1" applyBorder="1" applyAlignment="1">
      <alignment horizontal="centerContinuous" vertical="center"/>
    </xf>
    <xf numFmtId="180" fontId="24" fillId="0" borderId="5" xfId="1" applyNumberFormat="1" applyFont="1" applyFill="1" applyBorder="1" applyAlignment="1">
      <alignment horizontal="centerContinuous" vertical="center"/>
    </xf>
    <xf numFmtId="180" fontId="24" fillId="0" borderId="14" xfId="1" applyNumberFormat="1" applyFont="1" applyFill="1" applyBorder="1" applyAlignment="1">
      <alignment horizontal="centerContinuous" vertical="center"/>
    </xf>
    <xf numFmtId="180" fontId="24" fillId="0" borderId="13" xfId="1" applyNumberFormat="1" applyFont="1" applyFill="1" applyBorder="1" applyAlignment="1">
      <alignment horizontal="centerContinuous" vertical="center"/>
    </xf>
    <xf numFmtId="180" fontId="24" fillId="0" borderId="9" xfId="1" applyNumberFormat="1" applyFont="1" applyFill="1" applyBorder="1" applyAlignment="1">
      <alignment horizontal="distributed" vertical="center"/>
    </xf>
    <xf numFmtId="180" fontId="24" fillId="3" borderId="9" xfId="1" applyNumberFormat="1" applyFont="1" applyFill="1" applyBorder="1" applyAlignment="1">
      <alignment horizontal="left" vertical="center"/>
    </xf>
    <xf numFmtId="180" fontId="24" fillId="4" borderId="9" xfId="0" applyNumberFormat="1" applyFont="1" applyFill="1" applyBorder="1" applyAlignment="1" applyProtection="1">
      <alignment horizontal="distributed" vertical="center"/>
      <protection locked="0"/>
    </xf>
    <xf numFmtId="180" fontId="24" fillId="0" borderId="8" xfId="1" applyNumberFormat="1" applyFont="1" applyFill="1" applyBorder="1" applyAlignment="1">
      <alignment vertical="center"/>
    </xf>
    <xf numFmtId="180" fontId="24" fillId="4" borderId="0" xfId="1" applyNumberFormat="1" applyFont="1" applyFill="1" applyBorder="1" applyAlignment="1">
      <alignment vertical="center"/>
    </xf>
    <xf numFmtId="180" fontId="24" fillId="0" borderId="7" xfId="0" applyNumberFormat="1" applyFont="1" applyFill="1" applyBorder="1" applyAlignment="1">
      <alignment horizontal="left" vertical="center"/>
    </xf>
    <xf numFmtId="49" fontId="24" fillId="0" borderId="10" xfId="4" applyNumberFormat="1" applyFont="1" applyBorder="1" applyAlignment="1">
      <alignment horizontal="center" vertical="distributed"/>
    </xf>
    <xf numFmtId="49" fontId="24" fillId="0" borderId="5" xfId="4" applyNumberFormat="1" applyFont="1" applyBorder="1" applyAlignment="1">
      <alignment vertical="distributed" textRotation="255" indent="1"/>
    </xf>
    <xf numFmtId="49" fontId="24" fillId="0" borderId="6" xfId="4" applyNumberFormat="1" applyFont="1" applyBorder="1" applyAlignment="1">
      <alignment vertical="distributed" textRotation="255" indent="1"/>
    </xf>
    <xf numFmtId="49" fontId="24" fillId="0" borderId="3" xfId="4" applyNumberFormat="1" applyFont="1" applyBorder="1" applyAlignment="1">
      <alignment vertical="distributed" textRotation="255" indent="1"/>
    </xf>
    <xf numFmtId="179" fontId="24" fillId="0" borderId="8" xfId="0" applyNumberFormat="1" applyFont="1" applyFill="1" applyBorder="1" applyAlignment="1">
      <alignment horizontal="left" vertical="center"/>
    </xf>
    <xf numFmtId="180" fontId="32" fillId="0" borderId="0" xfId="0" applyNumberFormat="1" applyFont="1" applyFill="1" applyBorder="1" applyAlignment="1">
      <alignment horizontal="distributed" vertical="center" wrapText="1"/>
    </xf>
    <xf numFmtId="180" fontId="25" fillId="0" borderId="0" xfId="0" applyNumberFormat="1" applyFont="1" applyFill="1" applyBorder="1" applyAlignment="1">
      <alignment horizontal="distributed" vertical="center" wrapText="1"/>
    </xf>
    <xf numFmtId="179" fontId="24" fillId="0" borderId="9" xfId="3" applyNumberFormat="1" applyFont="1" applyFill="1" applyBorder="1" applyAlignment="1">
      <alignment horizontal="distributed" vertical="center"/>
    </xf>
    <xf numFmtId="179" fontId="24" fillId="3" borderId="28" xfId="3" applyNumberFormat="1" applyFont="1" applyFill="1" applyBorder="1" applyAlignment="1">
      <alignment horizontal="distributed" vertical="center"/>
    </xf>
    <xf numFmtId="179" fontId="24" fillId="0" borderId="23" xfId="3" applyNumberFormat="1" applyFont="1" applyFill="1" applyBorder="1" applyAlignment="1">
      <alignment horizontal="distributed" vertical="center"/>
    </xf>
    <xf numFmtId="179" fontId="24" fillId="0" borderId="22" xfId="3" applyNumberFormat="1" applyFont="1" applyFill="1" applyBorder="1" applyAlignment="1">
      <alignment horizontal="distributed" vertical="center"/>
    </xf>
    <xf numFmtId="179" fontId="24" fillId="0" borderId="10" xfId="3" applyNumberFormat="1" applyFont="1" applyFill="1" applyBorder="1" applyAlignment="1">
      <alignment horizontal="centerContinuous" vertical="center"/>
    </xf>
    <xf numFmtId="179" fontId="24" fillId="0" borderId="1" xfId="3" applyNumberFormat="1" applyFont="1" applyFill="1" applyBorder="1" applyAlignment="1">
      <alignment horizontal="centerContinuous" vertical="center"/>
    </xf>
    <xf numFmtId="179" fontId="24" fillId="0" borderId="11" xfId="3" applyNumberFormat="1" applyFont="1" applyFill="1" applyBorder="1" applyAlignment="1">
      <alignment horizontal="centerContinuous" vertical="center"/>
    </xf>
    <xf numFmtId="179" fontId="24" fillId="0" borderId="2" xfId="3" applyNumberFormat="1" applyFont="1" applyFill="1" applyBorder="1" applyAlignment="1">
      <alignment horizontal="centerContinuous" vertical="center"/>
    </xf>
    <xf numFmtId="179" fontId="24" fillId="0" borderId="5" xfId="3" applyNumberFormat="1" applyFont="1" applyFill="1" applyBorder="1" applyAlignment="1">
      <alignment horizontal="centerContinuous" vertical="center"/>
    </xf>
    <xf numFmtId="179" fontId="24" fillId="0" borderId="3" xfId="3" applyNumberFormat="1" applyFont="1" applyFill="1" applyBorder="1" applyAlignment="1">
      <alignment horizontal="centerContinuous" vertical="center"/>
    </xf>
    <xf numFmtId="179" fontId="24" fillId="0" borderId="24" xfId="3" applyNumberFormat="1" applyFont="1" applyFill="1" applyBorder="1" applyAlignment="1">
      <alignment horizontal="left" vertical="center"/>
    </xf>
    <xf numFmtId="179" fontId="24" fillId="0" borderId="25" xfId="3" applyNumberFormat="1" applyFont="1" applyFill="1" applyBorder="1" applyAlignment="1">
      <alignment horizontal="left" vertical="center"/>
    </xf>
    <xf numFmtId="179" fontId="24" fillId="0" borderId="26" xfId="3" applyNumberFormat="1" applyFont="1" applyFill="1" applyBorder="1" applyAlignment="1">
      <alignment horizontal="left" vertical="center" wrapText="1"/>
    </xf>
    <xf numFmtId="179" fontId="24" fillId="0" borderId="26" xfId="3" applyNumberFormat="1" applyFont="1" applyFill="1" applyBorder="1" applyAlignment="1">
      <alignment horizontal="left" vertical="center"/>
    </xf>
    <xf numFmtId="179" fontId="24" fillId="0" borderId="8" xfId="3" applyNumberFormat="1" applyFont="1" applyFill="1" applyBorder="1" applyAlignment="1">
      <alignment horizontal="distributed" vertical="center"/>
    </xf>
    <xf numFmtId="179" fontId="24" fillId="0" borderId="42" xfId="3" applyNumberFormat="1" applyFont="1" applyFill="1" applyBorder="1" applyAlignment="1">
      <alignment horizontal="left" vertical="center"/>
    </xf>
    <xf numFmtId="180" fontId="24" fillId="0" borderId="10" xfId="1" applyNumberFormat="1" applyFont="1" applyFill="1" applyBorder="1" applyAlignment="1">
      <alignment horizontal="centerContinuous" vertical="center"/>
    </xf>
    <xf numFmtId="180" fontId="24" fillId="0" borderId="1" xfId="1" applyNumberFormat="1" applyFont="1" applyFill="1" applyBorder="1" applyAlignment="1">
      <alignment horizontal="centerContinuous" vertical="center"/>
    </xf>
    <xf numFmtId="180" fontId="24" fillId="0" borderId="11" xfId="1" applyNumberFormat="1" applyFont="1" applyFill="1" applyBorder="1" applyAlignment="1">
      <alignment horizontal="centerContinuous" vertical="center"/>
    </xf>
    <xf numFmtId="180" fontId="24" fillId="4" borderId="1" xfId="1" applyNumberFormat="1" applyFont="1" applyFill="1" applyBorder="1" applyAlignment="1">
      <alignment vertical="center"/>
    </xf>
    <xf numFmtId="179" fontId="24" fillId="0" borderId="12" xfId="0" applyNumberFormat="1" applyFont="1" applyFill="1" applyBorder="1" applyAlignment="1">
      <alignment horizontal="center" vertical="center"/>
    </xf>
    <xf numFmtId="179" fontId="29" fillId="0" borderId="0" xfId="0" applyNumberFormat="1" applyFont="1" applyBorder="1" applyAlignment="1" applyProtection="1">
      <alignment horizontal="distributed" vertical="center" justifyLastLine="1"/>
      <protection locked="0"/>
    </xf>
    <xf numFmtId="179" fontId="24" fillId="4" borderId="9" xfId="3" applyNumberFormat="1" applyFont="1" applyFill="1" applyBorder="1" applyAlignment="1">
      <alignment horizontal="distributed" vertical="center"/>
    </xf>
    <xf numFmtId="179" fontId="27" fillId="0" borderId="43" xfId="3" applyNumberFormat="1" applyFont="1" applyFill="1" applyBorder="1" applyAlignment="1">
      <alignment vertical="center"/>
    </xf>
    <xf numFmtId="179" fontId="27" fillId="0" borderId="41" xfId="3" applyNumberFormat="1" applyFont="1" applyFill="1" applyBorder="1" applyAlignment="1">
      <alignment vertical="center"/>
    </xf>
    <xf numFmtId="179" fontId="24" fillId="0" borderId="14" xfId="3" applyNumberFormat="1" applyFont="1" applyFill="1" applyBorder="1" applyAlignment="1">
      <alignment horizontal="center" vertical="center"/>
    </xf>
    <xf numFmtId="179" fontId="24" fillId="0" borderId="28" xfId="3" applyNumberFormat="1" applyFont="1" applyFill="1" applyBorder="1" applyAlignment="1">
      <alignment horizontal="left" vertical="center"/>
    </xf>
    <xf numFmtId="179" fontId="24" fillId="0" borderId="23" xfId="3" applyNumberFormat="1" applyFont="1" applyFill="1" applyBorder="1" applyAlignment="1">
      <alignment horizontal="left" vertical="center"/>
    </xf>
    <xf numFmtId="179" fontId="24" fillId="0" borderId="22" xfId="3" applyNumberFormat="1" applyFont="1" applyFill="1" applyBorder="1" applyAlignment="1">
      <alignment horizontal="left" vertical="center" wrapText="1"/>
    </xf>
    <xf numFmtId="179" fontId="24" fillId="0" borderId="22" xfId="3" applyNumberFormat="1" applyFont="1" applyFill="1" applyBorder="1" applyAlignment="1">
      <alignment horizontal="left" vertical="center"/>
    </xf>
    <xf numFmtId="179" fontId="24" fillId="0" borderId="9" xfId="0" applyNumberFormat="1" applyFont="1" applyFill="1" applyBorder="1" applyAlignment="1" applyProtection="1">
      <alignment horizontal="distributed" vertical="center"/>
      <protection locked="0"/>
    </xf>
    <xf numFmtId="179" fontId="24" fillId="0" borderId="8" xfId="0" applyNumberFormat="1" applyFont="1" applyFill="1" applyBorder="1" applyAlignment="1" applyProtection="1">
      <alignment horizontal="distributed" vertical="center"/>
      <protection locked="0"/>
    </xf>
    <xf numFmtId="49" fontId="24" fillId="0" borderId="7" xfId="4" applyNumberFormat="1" applyFont="1" applyBorder="1" applyAlignment="1">
      <alignment vertical="center"/>
    </xf>
    <xf numFmtId="49" fontId="24" fillId="0" borderId="8" xfId="4" applyNumberFormat="1" applyFont="1" applyBorder="1" applyAlignment="1">
      <alignment vertical="center"/>
    </xf>
    <xf numFmtId="179" fontId="24" fillId="0" borderId="11" xfId="0" applyNumberFormat="1" applyFont="1" applyFill="1" applyBorder="1" applyAlignment="1">
      <alignment vertical="center"/>
    </xf>
    <xf numFmtId="180" fontId="25" fillId="0" borderId="3" xfId="0" applyNumberFormat="1" applyFont="1" applyFill="1" applyBorder="1" applyAlignment="1">
      <alignment horizontal="distributed" vertical="center"/>
    </xf>
    <xf numFmtId="180" fontId="25" fillId="0" borderId="4" xfId="0" applyNumberFormat="1" applyFont="1" applyFill="1" applyBorder="1" applyAlignment="1">
      <alignment horizontal="distributed" vertical="center"/>
    </xf>
    <xf numFmtId="180" fontId="34" fillId="0" borderId="2" xfId="0" applyNumberFormat="1" applyFont="1" applyFill="1" applyBorder="1" applyAlignment="1">
      <alignment horizontal="distributed" vertical="center" wrapText="1"/>
    </xf>
    <xf numFmtId="180" fontId="34" fillId="0" borderId="5" xfId="0" applyNumberFormat="1" applyFont="1" applyFill="1" applyBorder="1" applyAlignment="1">
      <alignment horizontal="distributed" vertical="center" wrapText="1"/>
    </xf>
    <xf numFmtId="180" fontId="34" fillId="0" borderId="38" xfId="0" applyNumberFormat="1" applyFont="1" applyFill="1" applyBorder="1" applyAlignment="1">
      <alignment horizontal="distributed" vertical="center" wrapText="1"/>
    </xf>
    <xf numFmtId="179" fontId="24" fillId="4" borderId="9" xfId="0" applyNumberFormat="1" applyFont="1" applyFill="1" applyBorder="1" applyAlignment="1" applyProtection="1">
      <alignment horizontal="distributed" vertical="center"/>
      <protection locked="0"/>
    </xf>
    <xf numFmtId="179" fontId="27" fillId="0" borderId="23" xfId="0" applyNumberFormat="1" applyFont="1" applyFill="1" applyBorder="1" applyAlignment="1" applyProtection="1">
      <alignment vertical="center"/>
      <protection locked="0"/>
    </xf>
    <xf numFmtId="179" fontId="27" fillId="0" borderId="17" xfId="0" applyNumberFormat="1" applyFont="1" applyFill="1" applyBorder="1" applyAlignment="1" applyProtection="1">
      <alignment vertical="center"/>
      <protection locked="0"/>
    </xf>
    <xf numFmtId="180" fontId="24" fillId="0" borderId="4" xfId="3" applyNumberFormat="1" applyFont="1" applyFill="1" applyBorder="1" applyAlignment="1">
      <alignment vertical="center"/>
    </xf>
    <xf numFmtId="180" fontId="35" fillId="4" borderId="9" xfId="0" applyNumberFormat="1" applyFont="1" applyFill="1" applyBorder="1" applyAlignment="1" applyProtection="1">
      <alignment horizontal="distributed" vertical="center"/>
      <protection locked="0"/>
    </xf>
    <xf numFmtId="179" fontId="24" fillId="0" borderId="0" xfId="0" applyNumberFormat="1" applyFont="1" applyFill="1" applyAlignment="1">
      <alignment horizontal="center" vertical="center"/>
    </xf>
    <xf numFmtId="179" fontId="24" fillId="0" borderId="10" xfId="0" applyNumberFormat="1" applyFont="1" applyFill="1" applyBorder="1" applyAlignment="1">
      <alignment horizontal="right" vertical="center"/>
    </xf>
    <xf numFmtId="179" fontId="27" fillId="0" borderId="44" xfId="0" applyNumberFormat="1" applyFont="1" applyFill="1" applyBorder="1" applyAlignment="1">
      <alignment horizontal="right" vertical="center"/>
    </xf>
    <xf numFmtId="180" fontId="24" fillId="0" borderId="11" xfId="2" applyNumberFormat="1" applyFont="1" applyFill="1" applyBorder="1" applyAlignment="1" applyProtection="1">
      <alignment vertical="center"/>
      <protection locked="0"/>
    </xf>
    <xf numFmtId="180" fontId="24" fillId="0" borderId="15" xfId="2" applyNumberFormat="1" applyFont="1" applyFill="1" applyBorder="1" applyAlignment="1" applyProtection="1">
      <alignment vertical="center"/>
      <protection locked="0"/>
    </xf>
    <xf numFmtId="180" fontId="24" fillId="0" borderId="10" xfId="2" applyNumberFormat="1" applyFont="1" applyFill="1" applyBorder="1" applyAlignment="1" applyProtection="1">
      <alignment vertical="center"/>
      <protection locked="0"/>
    </xf>
    <xf numFmtId="180" fontId="24" fillId="0" borderId="1" xfId="2" applyNumberFormat="1" applyFont="1" applyFill="1" applyBorder="1" applyAlignment="1" applyProtection="1">
      <alignment vertical="center"/>
      <protection locked="0"/>
    </xf>
    <xf numFmtId="180" fontId="24" fillId="0" borderId="44" xfId="2" applyNumberFormat="1" applyFont="1" applyFill="1" applyBorder="1" applyAlignment="1" applyProtection="1">
      <alignment vertical="center"/>
      <protection locked="0"/>
    </xf>
    <xf numFmtId="179" fontId="24" fillId="0" borderId="15" xfId="3" applyNumberFormat="1" applyFont="1" applyFill="1" applyBorder="1" applyAlignment="1">
      <alignment vertical="center"/>
    </xf>
    <xf numFmtId="179" fontId="24" fillId="4" borderId="15" xfId="3" applyNumberFormat="1" applyFont="1" applyFill="1" applyBorder="1" applyAlignment="1">
      <alignment vertical="center"/>
    </xf>
    <xf numFmtId="179" fontId="24" fillId="3" borderId="1" xfId="3" applyNumberFormat="1" applyFont="1" applyFill="1" applyBorder="1" applyAlignment="1">
      <alignment vertical="center"/>
    </xf>
    <xf numFmtId="179" fontId="24" fillId="0" borderId="29" xfId="3" applyNumberFormat="1" applyFont="1" applyFill="1" applyBorder="1" applyAlignment="1">
      <alignment vertical="center"/>
    </xf>
    <xf numFmtId="179" fontId="24" fillId="0" borderId="10" xfId="3" applyNumberFormat="1" applyFont="1" applyFill="1" applyBorder="1" applyAlignment="1">
      <alignment vertical="center"/>
    </xf>
    <xf numFmtId="179" fontId="24" fillId="0" borderId="16" xfId="3" applyNumberFormat="1" applyFont="1" applyFill="1" applyBorder="1" applyAlignment="1">
      <alignment vertical="center"/>
    </xf>
    <xf numFmtId="179" fontId="24" fillId="0" borderId="45" xfId="3" applyNumberFormat="1" applyFont="1" applyFill="1" applyBorder="1" applyAlignment="1">
      <alignment horizontal="centerContinuous" vertical="center"/>
    </xf>
    <xf numFmtId="180" fontId="24" fillId="0" borderId="9" xfId="3" applyNumberFormat="1" applyFont="1" applyFill="1" applyBorder="1" applyAlignment="1">
      <alignment vertical="center"/>
    </xf>
    <xf numFmtId="180" fontId="24" fillId="0" borderId="9" xfId="0" applyNumberFormat="1" applyFont="1" applyFill="1" applyBorder="1" applyAlignment="1" applyProtection="1">
      <alignment horizontal="distributed" vertical="center"/>
      <protection locked="0"/>
    </xf>
    <xf numFmtId="180" fontId="24" fillId="3" borderId="0" xfId="1" applyNumberFormat="1" applyFont="1" applyFill="1" applyBorder="1" applyAlignment="1">
      <alignment vertical="center"/>
    </xf>
    <xf numFmtId="180" fontId="24" fillId="0" borderId="9" xfId="0" applyNumberFormat="1" applyFont="1" applyFill="1" applyBorder="1" applyAlignment="1" applyProtection="1">
      <alignment horizontal="distributed" vertical="center" wrapText="1"/>
      <protection locked="0"/>
    </xf>
    <xf numFmtId="180" fontId="35" fillId="0" borderId="9" xfId="0" applyNumberFormat="1" applyFont="1" applyBorder="1" applyAlignment="1" applyProtection="1">
      <alignment horizontal="distributed" vertical="center"/>
      <protection locked="0"/>
    </xf>
    <xf numFmtId="180" fontId="25" fillId="0" borderId="9" xfId="1" applyNumberFormat="1" applyFont="1" applyFill="1" applyBorder="1" applyAlignment="1">
      <alignment horizontal="distributed" vertical="center"/>
    </xf>
    <xf numFmtId="180" fontId="24" fillId="0" borderId="7" xfId="0" applyNumberFormat="1" applyFont="1" applyBorder="1" applyAlignment="1" applyProtection="1">
      <alignment horizontal="distributed" vertical="center"/>
      <protection locked="0"/>
    </xf>
    <xf numFmtId="180" fontId="24" fillId="0" borderId="7" xfId="0" applyNumberFormat="1" applyFont="1" applyFill="1" applyBorder="1" applyAlignment="1">
      <alignment vertical="center"/>
    </xf>
    <xf numFmtId="179" fontId="35" fillId="0" borderId="12" xfId="0" applyNumberFormat="1" applyFont="1" applyFill="1" applyBorder="1" applyAlignment="1">
      <alignment horizontal="center" vertical="center" justifyLastLine="1"/>
    </xf>
    <xf numFmtId="179" fontId="24" fillId="0" borderId="46" xfId="0" applyNumberFormat="1" applyFont="1" applyFill="1" applyBorder="1" applyAlignment="1">
      <alignment horizontal="center" vertical="center" shrinkToFit="1"/>
    </xf>
    <xf numFmtId="180" fontId="35" fillId="0" borderId="13" xfId="0" quotePrefix="1" applyNumberFormat="1" applyFont="1" applyBorder="1"/>
    <xf numFmtId="180" fontId="35" fillId="0" borderId="12" xfId="0" quotePrefix="1" applyNumberFormat="1" applyFont="1" applyBorder="1"/>
    <xf numFmtId="180" fontId="0" fillId="0" borderId="12" xfId="0" applyNumberFormat="1" applyBorder="1" applyAlignment="1">
      <alignment vertical="center"/>
    </xf>
    <xf numFmtId="180" fontId="35" fillId="0" borderId="46" xfId="0" quotePrefix="1" applyNumberFormat="1" applyFont="1" applyBorder="1"/>
    <xf numFmtId="180" fontId="24" fillId="0" borderId="12" xfId="2" applyNumberFormat="1" applyFont="1" applyFill="1" applyBorder="1" applyAlignment="1" applyProtection="1">
      <alignment vertical="center"/>
      <protection locked="0"/>
    </xf>
    <xf numFmtId="180" fontId="0" fillId="0" borderId="13" xfId="0" applyNumberFormat="1" applyBorder="1" applyAlignment="1">
      <alignment vertical="center"/>
    </xf>
    <xf numFmtId="180" fontId="0" fillId="0" borderId="46" xfId="0" applyNumberFormat="1" applyBorder="1" applyAlignment="1">
      <alignment vertical="center"/>
    </xf>
    <xf numFmtId="180" fontId="0" fillId="0" borderId="14" xfId="0" applyNumberFormat="1" applyBorder="1" applyAlignment="1">
      <alignment vertical="center"/>
    </xf>
    <xf numFmtId="180" fontId="24" fillId="0" borderId="12" xfId="0" applyNumberFormat="1" applyFont="1" applyFill="1" applyBorder="1" applyAlignment="1">
      <alignment vertical="center"/>
    </xf>
    <xf numFmtId="180" fontId="24" fillId="0" borderId="15" xfId="0" applyNumberFormat="1" applyFont="1" applyFill="1" applyBorder="1" applyAlignment="1">
      <alignment vertical="center"/>
    </xf>
    <xf numFmtId="179" fontId="24" fillId="0" borderId="12" xfId="0" applyNumberFormat="1" applyFont="1" applyFill="1" applyBorder="1" applyAlignment="1">
      <alignment horizontal="center" vertical="center" wrapText="1"/>
    </xf>
    <xf numFmtId="179" fontId="24" fillId="0" borderId="46" xfId="0" applyNumberFormat="1" applyFont="1" applyFill="1" applyBorder="1" applyAlignment="1">
      <alignment vertical="center"/>
    </xf>
    <xf numFmtId="180" fontId="24" fillId="0" borderId="13" xfId="2" applyNumberFormat="1" applyFont="1" applyFill="1" applyBorder="1" applyAlignment="1" applyProtection="1">
      <alignment vertical="center"/>
      <protection locked="0"/>
    </xf>
    <xf numFmtId="180" fontId="35" fillId="0" borderId="13" xfId="0" applyNumberFormat="1" applyFont="1" applyFill="1" applyBorder="1" applyAlignment="1">
      <alignment vertical="center"/>
    </xf>
    <xf numFmtId="180" fontId="35" fillId="0" borderId="12" xfId="0" applyNumberFormat="1" applyFont="1" applyFill="1" applyBorder="1" applyAlignment="1">
      <alignment vertical="center"/>
    </xf>
    <xf numFmtId="180" fontId="35" fillId="0" borderId="12" xfId="2" applyNumberFormat="1" applyFont="1" applyFill="1" applyBorder="1" applyAlignment="1" applyProtection="1">
      <alignment vertical="center"/>
      <protection locked="0"/>
    </xf>
    <xf numFmtId="180" fontId="35" fillId="0" borderId="46" xfId="2" applyNumberFormat="1" applyFont="1" applyFill="1" applyBorder="1" applyAlignment="1" applyProtection="1">
      <alignment vertical="center"/>
      <protection locked="0"/>
    </xf>
    <xf numFmtId="180" fontId="25" fillId="0" borderId="13" xfId="2" applyNumberFormat="1" applyFont="1" applyFill="1" applyBorder="1" applyAlignment="1" applyProtection="1">
      <alignment vertical="center"/>
      <protection locked="0"/>
    </xf>
    <xf numFmtId="180" fontId="25" fillId="0" borderId="12" xfId="2" applyNumberFormat="1" applyFont="1" applyFill="1" applyBorder="1" applyAlignment="1" applyProtection="1">
      <alignment vertical="center"/>
      <protection locked="0"/>
    </xf>
    <xf numFmtId="180" fontId="24" fillId="0" borderId="14" xfId="0" applyNumberFormat="1" applyFont="1" applyFill="1" applyBorder="1" applyAlignment="1">
      <alignment vertical="center"/>
    </xf>
    <xf numFmtId="180" fontId="24" fillId="0" borderId="46" xfId="2" applyNumberFormat="1" applyFont="1" applyFill="1" applyBorder="1" applyAlignment="1" applyProtection="1">
      <alignment vertical="center"/>
      <protection locked="0"/>
    </xf>
    <xf numFmtId="49" fontId="24" fillId="0" borderId="0" xfId="4" applyNumberFormat="1" applyFont="1" applyBorder="1" applyAlignment="1">
      <alignment horizontal="distributed" vertical="center"/>
    </xf>
    <xf numFmtId="0" fontId="36" fillId="0" borderId="0" xfId="0" applyNumberFormat="1" applyFont="1" applyAlignment="1" applyProtection="1">
      <protection locked="0"/>
    </xf>
    <xf numFmtId="178" fontId="36" fillId="0" borderId="0" xfId="0" applyNumberFormat="1" applyFont="1" applyAlignment="1" applyProtection="1">
      <alignment shrinkToFit="1"/>
      <protection locked="0"/>
    </xf>
    <xf numFmtId="179" fontId="4" fillId="0" borderId="36" xfId="0" applyNumberFormat="1" applyFont="1" applyFill="1" applyBorder="1" applyAlignment="1">
      <alignment vertical="center"/>
    </xf>
    <xf numFmtId="180" fontId="4" fillId="0" borderId="36" xfId="2" applyNumberFormat="1" applyFont="1" applyFill="1" applyBorder="1" applyAlignment="1" applyProtection="1">
      <alignment vertical="center"/>
      <protection locked="0"/>
    </xf>
    <xf numFmtId="179" fontId="37" fillId="0" borderId="0" xfId="0" applyNumberFormat="1" applyFont="1" applyFill="1" applyAlignment="1">
      <alignment vertical="center"/>
    </xf>
    <xf numFmtId="179" fontId="8" fillId="0" borderId="36" xfId="0" applyNumberFormat="1" applyFont="1" applyFill="1" applyBorder="1" applyAlignment="1">
      <alignment vertical="center"/>
    </xf>
    <xf numFmtId="179" fontId="38" fillId="0" borderId="0" xfId="0" quotePrefix="1" applyNumberFormat="1" applyFont="1" applyFill="1" applyBorder="1" applyAlignment="1">
      <alignment vertical="center"/>
    </xf>
    <xf numFmtId="179" fontId="5" fillId="0" borderId="36" xfId="0" applyNumberFormat="1" applyFont="1" applyFill="1" applyBorder="1" applyAlignment="1">
      <alignment vertical="center"/>
    </xf>
    <xf numFmtId="179" fontId="5" fillId="0" borderId="0" xfId="0" applyNumberFormat="1" applyFont="1" applyFill="1" applyAlignment="1" applyProtection="1">
      <alignment vertical="center"/>
      <protection locked="0"/>
    </xf>
    <xf numFmtId="179" fontId="4" fillId="0" borderId="2" xfId="0" applyNumberFormat="1" applyFont="1" applyFill="1" applyBorder="1" applyAlignment="1">
      <alignment vertical="center"/>
    </xf>
    <xf numFmtId="179" fontId="4" fillId="0" borderId="3" xfId="0" applyNumberFormat="1" applyFont="1" applyFill="1" applyBorder="1" applyAlignment="1">
      <alignment vertical="center"/>
    </xf>
    <xf numFmtId="179" fontId="4" fillId="0" borderId="4" xfId="0" quotePrefix="1" applyNumberFormat="1" applyFont="1" applyFill="1" applyBorder="1" applyAlignment="1">
      <alignment horizontal="center" vertical="center"/>
    </xf>
    <xf numFmtId="179" fontId="4" fillId="4" borderId="4" xfId="0" quotePrefix="1" applyNumberFormat="1" applyFont="1" applyFill="1" applyBorder="1" applyAlignment="1">
      <alignment horizontal="center" vertical="center"/>
    </xf>
    <xf numFmtId="179" fontId="4" fillId="0" borderId="5" xfId="0" applyNumberFormat="1" applyFont="1" applyFill="1" applyBorder="1" applyAlignment="1" applyProtection="1">
      <alignment vertical="center"/>
      <protection locked="0"/>
    </xf>
    <xf numFmtId="179" fontId="4" fillId="0" borderId="3" xfId="0" applyNumberFormat="1" applyFont="1" applyFill="1" applyBorder="1" applyAlignment="1" applyProtection="1">
      <alignment vertical="center"/>
      <protection locked="0"/>
    </xf>
    <xf numFmtId="179" fontId="4" fillId="0" borderId="5" xfId="0" quotePrefix="1" applyNumberFormat="1" applyFont="1" applyFill="1" applyBorder="1" applyAlignment="1">
      <alignment vertical="center"/>
    </xf>
    <xf numFmtId="179" fontId="4" fillId="0" borderId="4" xfId="0" quotePrefix="1" applyNumberFormat="1" applyFont="1" applyFill="1" applyBorder="1" applyAlignment="1">
      <alignment vertical="center"/>
    </xf>
    <xf numFmtId="179" fontId="4" fillId="0" borderId="2" xfId="0" quotePrefix="1" applyNumberFormat="1" applyFont="1" applyFill="1" applyBorder="1" applyAlignment="1">
      <alignment vertical="center"/>
    </xf>
    <xf numFmtId="179" fontId="4" fillId="0" borderId="3" xfId="0" quotePrefix="1" applyNumberFormat="1" applyFont="1" applyFill="1" applyBorder="1" applyAlignment="1">
      <alignment vertical="center"/>
    </xf>
    <xf numFmtId="179" fontId="4" fillId="0" borderId="2" xfId="0" applyNumberFormat="1" applyFont="1" applyFill="1" applyBorder="1" applyAlignment="1" applyProtection="1">
      <alignment vertical="center"/>
      <protection locked="0"/>
    </xf>
    <xf numFmtId="179" fontId="4" fillId="0" borderId="3" xfId="0" applyNumberFormat="1" applyFont="1" applyFill="1" applyBorder="1" applyAlignment="1">
      <alignment horizontal="center" vertical="center"/>
    </xf>
    <xf numFmtId="179" fontId="31" fillId="3" borderId="4" xfId="0" quotePrefix="1" applyNumberFormat="1" applyFont="1" applyFill="1" applyBorder="1" applyAlignment="1">
      <alignment horizontal="distributed" vertical="center"/>
    </xf>
    <xf numFmtId="179" fontId="4" fillId="4" borderId="2" xfId="0" quotePrefix="1" applyNumberFormat="1" applyFont="1" applyFill="1" applyBorder="1" applyAlignment="1">
      <alignment horizontal="distributed" vertical="center"/>
    </xf>
    <xf numFmtId="179" fontId="4" fillId="0" borderId="47" xfId="0" quotePrefix="1" applyNumberFormat="1" applyFont="1" applyFill="1" applyBorder="1" applyAlignment="1">
      <alignment vertical="center"/>
    </xf>
    <xf numFmtId="179" fontId="4" fillId="0" borderId="4" xfId="0" quotePrefix="1" applyNumberFormat="1" applyFont="1" applyFill="1" applyBorder="1" applyAlignment="1" applyProtection="1">
      <alignment vertical="center"/>
      <protection locked="0"/>
    </xf>
    <xf numFmtId="179" fontId="4" fillId="4" borderId="2" xfId="0" quotePrefix="1" applyNumberFormat="1" applyFont="1" applyFill="1" applyBorder="1" applyAlignment="1" applyProtection="1">
      <alignment vertical="center"/>
      <protection locked="0"/>
    </xf>
    <xf numFmtId="179" fontId="4" fillId="0" borderId="2" xfId="0" quotePrefix="1" applyNumberFormat="1" applyFont="1" applyFill="1" applyBorder="1" applyAlignment="1" applyProtection="1">
      <alignment vertical="center"/>
      <protection locked="0"/>
    </xf>
    <xf numFmtId="179" fontId="5" fillId="0" borderId="2" xfId="0" quotePrefix="1" applyNumberFormat="1" applyFont="1" applyFill="1" applyBorder="1" applyAlignment="1" applyProtection="1">
      <alignment vertical="center"/>
      <protection locked="0"/>
    </xf>
    <xf numFmtId="179" fontId="5" fillId="0" borderId="5" xfId="0" applyNumberFormat="1" applyFont="1" applyFill="1" applyBorder="1" applyAlignment="1" applyProtection="1">
      <alignment horizontal="center" vertical="center"/>
      <protection locked="0"/>
    </xf>
    <xf numFmtId="179" fontId="4" fillId="0" borderId="5" xfId="0" applyNumberFormat="1" applyFont="1" applyFill="1" applyBorder="1" applyAlignment="1" applyProtection="1">
      <alignment horizontal="center" vertical="center"/>
      <protection locked="0"/>
    </xf>
    <xf numFmtId="179" fontId="4" fillId="0" borderId="3" xfId="0" applyNumberFormat="1" applyFont="1" applyFill="1" applyBorder="1" applyAlignment="1" applyProtection="1">
      <alignment horizontal="center" vertical="center"/>
      <protection locked="0"/>
    </xf>
    <xf numFmtId="179" fontId="4" fillId="0" borderId="7" xfId="0" applyNumberFormat="1" applyFont="1" applyFill="1" applyBorder="1" applyAlignment="1">
      <alignment vertical="center"/>
    </xf>
    <xf numFmtId="179" fontId="4" fillId="0" borderId="8" xfId="0" applyNumberFormat="1" applyFont="1" applyFill="1" applyBorder="1" applyAlignment="1">
      <alignment vertical="center"/>
    </xf>
    <xf numFmtId="179" fontId="4" fillId="0" borderId="9" xfId="0" applyNumberFormat="1" applyFont="1" applyFill="1" applyBorder="1" applyAlignment="1">
      <alignment horizontal="distributed" vertical="center"/>
    </xf>
    <xf numFmtId="179" fontId="4" fillId="4" borderId="9" xfId="0" applyNumberFormat="1" applyFont="1" applyFill="1" applyBorder="1" applyAlignment="1">
      <alignment horizontal="distributed" vertical="center"/>
    </xf>
    <xf numFmtId="0" fontId="11" fillId="4" borderId="9" xfId="0" applyNumberFormat="1" applyFont="1" applyFill="1" applyBorder="1" applyAlignment="1" applyProtection="1">
      <alignment horizontal="distributed" vertical="center"/>
      <protection locked="0"/>
    </xf>
    <xf numFmtId="179" fontId="4" fillId="0" borderId="7" xfId="0" applyNumberFormat="1" applyFont="1" applyFill="1" applyBorder="1" applyAlignment="1">
      <alignment horizontal="distributed" vertical="center"/>
    </xf>
    <xf numFmtId="179" fontId="11" fillId="0" borderId="8" xfId="0" applyNumberFormat="1" applyFont="1" applyBorder="1" applyAlignment="1" applyProtection="1">
      <alignment horizontal="distributed" vertical="center"/>
      <protection locked="0"/>
    </xf>
    <xf numFmtId="179" fontId="4" fillId="0" borderId="8" xfId="0" applyNumberFormat="1" applyFont="1" applyFill="1" applyBorder="1" applyAlignment="1">
      <alignment horizontal="distributed" vertical="center"/>
    </xf>
    <xf numFmtId="179" fontId="4" fillId="0" borderId="0" xfId="0" applyNumberFormat="1" applyFont="1" applyFill="1" applyBorder="1" applyAlignment="1" applyProtection="1">
      <alignment vertical="center"/>
      <protection locked="0"/>
    </xf>
    <xf numFmtId="179" fontId="4" fillId="0" borderId="8" xfId="0" applyNumberFormat="1" applyFont="1" applyFill="1" applyBorder="1" applyAlignment="1">
      <alignment horizontal="center" vertical="center"/>
    </xf>
    <xf numFmtId="179" fontId="4" fillId="0" borderId="9" xfId="0" applyNumberFormat="1" applyFont="1" applyFill="1" applyBorder="1" applyAlignment="1" applyProtection="1">
      <alignment vertical="center"/>
      <protection locked="0"/>
    </xf>
    <xf numFmtId="179" fontId="4" fillId="4" borderId="7" xfId="0" applyNumberFormat="1" applyFont="1" applyFill="1" applyBorder="1" applyAlignment="1" applyProtection="1">
      <alignment vertical="center"/>
      <protection locked="0"/>
    </xf>
    <xf numFmtId="179" fontId="4" fillId="0" borderId="8" xfId="0" applyNumberFormat="1" applyFont="1" applyFill="1" applyBorder="1" applyAlignment="1" applyProtection="1">
      <alignment vertical="center"/>
      <protection locked="0"/>
    </xf>
    <xf numFmtId="179" fontId="4" fillId="0" borderId="13" xfId="0" applyNumberFormat="1" applyFont="1" applyFill="1" applyBorder="1" applyAlignment="1" applyProtection="1">
      <alignment horizontal="center" vertical="center"/>
      <protection locked="0"/>
    </xf>
    <xf numFmtId="179" fontId="4" fillId="0" borderId="11" xfId="0" applyNumberFormat="1" applyFont="1" applyFill="1" applyBorder="1" applyAlignment="1">
      <alignment vertical="center"/>
    </xf>
    <xf numFmtId="179" fontId="4" fillId="0" borderId="8" xfId="0" applyNumberFormat="1" applyFont="1" applyFill="1" applyBorder="1" applyAlignment="1">
      <alignment horizontal="right" vertical="center"/>
    </xf>
    <xf numFmtId="179" fontId="4" fillId="0" borderId="11" xfId="0" applyNumberFormat="1" applyFont="1" applyFill="1" applyBorder="1" applyAlignment="1">
      <alignment horizontal="distributed" vertical="center"/>
    </xf>
    <xf numFmtId="179" fontId="11" fillId="0" borderId="9" xfId="0" applyNumberFormat="1" applyFont="1" applyBorder="1" applyAlignment="1" applyProtection="1">
      <alignment horizontal="distributed" vertical="center"/>
      <protection locked="0"/>
    </xf>
    <xf numFmtId="179" fontId="4" fillId="0" borderId="1" xfId="0" applyNumberFormat="1" applyFont="1" applyFill="1" applyBorder="1" applyAlignment="1" applyProtection="1">
      <alignment vertical="center"/>
      <protection locked="0"/>
    </xf>
    <xf numFmtId="179" fontId="4" fillId="0" borderId="11" xfId="0" applyNumberFormat="1" applyFont="1" applyFill="1" applyBorder="1" applyAlignment="1" applyProtection="1">
      <alignment vertical="center"/>
      <protection locked="0"/>
    </xf>
    <xf numFmtId="179" fontId="4" fillId="0" borderId="4" xfId="0" applyNumberFormat="1" applyFont="1" applyFill="1" applyBorder="1" applyAlignment="1" applyProtection="1">
      <alignment vertical="center"/>
      <protection locked="0"/>
    </xf>
    <xf numFmtId="179" fontId="38" fillId="0" borderId="0" xfId="0" applyNumberFormat="1" applyFont="1" applyBorder="1" applyAlignment="1" applyProtection="1">
      <alignment horizontal="distributed" vertical="center" justifyLastLine="1"/>
      <protection locked="0"/>
    </xf>
    <xf numFmtId="179" fontId="11" fillId="0" borderId="9" xfId="0" applyNumberFormat="1" applyFont="1" applyBorder="1" applyAlignment="1" applyProtection="1">
      <alignment vertical="center"/>
      <protection locked="0"/>
    </xf>
    <xf numFmtId="179" fontId="11" fillId="4" borderId="9" xfId="0" applyNumberFormat="1" applyFont="1" applyFill="1" applyBorder="1" applyAlignment="1" applyProtection="1">
      <alignment horizontal="distributed" vertical="center"/>
      <protection locked="0"/>
    </xf>
    <xf numFmtId="179" fontId="11" fillId="4" borderId="9" xfId="0" applyNumberFormat="1" applyFont="1" applyFill="1" applyBorder="1" applyAlignment="1" applyProtection="1">
      <alignment vertical="center"/>
      <protection locked="0"/>
    </xf>
    <xf numFmtId="179" fontId="4" fillId="0" borderId="4" xfId="0" applyNumberFormat="1" applyFont="1" applyFill="1" applyBorder="1" applyAlignment="1">
      <alignment horizontal="distributed" vertical="center"/>
    </xf>
    <xf numFmtId="179" fontId="4" fillId="0" borderId="4" xfId="0" applyNumberFormat="1" applyFont="1" applyFill="1" applyBorder="1" applyAlignment="1">
      <alignment horizontal="centerContinuous" vertical="center"/>
    </xf>
    <xf numFmtId="179" fontId="4" fillId="0" borderId="8" xfId="0" quotePrefix="1" applyNumberFormat="1" applyFont="1" applyFill="1" applyBorder="1" applyAlignment="1">
      <alignment vertical="center"/>
    </xf>
    <xf numFmtId="179" fontId="4" fillId="4" borderId="9" xfId="0" applyNumberFormat="1" applyFont="1" applyFill="1" applyBorder="1" applyAlignment="1" applyProtection="1">
      <alignment vertical="center"/>
      <protection locked="0"/>
    </xf>
    <xf numFmtId="179" fontId="4" fillId="0" borderId="9" xfId="0" applyNumberFormat="1" applyFont="1" applyFill="1" applyBorder="1" applyAlignment="1" applyProtection="1">
      <alignment horizontal="left" vertical="center"/>
      <protection locked="0"/>
    </xf>
    <xf numFmtId="179" fontId="11" fillId="0" borderId="9" xfId="0" applyNumberFormat="1" applyFont="1" applyBorder="1" applyAlignment="1" applyProtection="1">
      <alignment horizontal="center" vertical="center"/>
      <protection locked="0"/>
    </xf>
    <xf numFmtId="0" fontId="11" fillId="0" borderId="9" xfId="0" applyNumberFormat="1" applyFont="1" applyBorder="1" applyAlignment="1" applyProtection="1">
      <alignment horizontal="distributed" vertical="center"/>
      <protection locked="0"/>
    </xf>
    <xf numFmtId="179" fontId="8" fillId="0" borderId="9" xfId="0" applyNumberFormat="1" applyFont="1" applyFill="1" applyBorder="1" applyAlignment="1">
      <alignment horizontal="distributed" vertical="center"/>
    </xf>
    <xf numFmtId="179" fontId="4" fillId="0" borderId="9" xfId="0" applyNumberFormat="1" applyFont="1" applyFill="1" applyBorder="1" applyAlignment="1">
      <alignment horizontal="centerContinuous" vertical="center"/>
    </xf>
    <xf numFmtId="179" fontId="4" fillId="0" borderId="9" xfId="0" applyNumberFormat="1" applyFont="1" applyFill="1" applyBorder="1" applyAlignment="1">
      <alignment horizontal="right" vertical="center"/>
    </xf>
    <xf numFmtId="179" fontId="4" fillId="0" borderId="7" xfId="0" applyNumberFormat="1" applyFont="1" applyFill="1" applyBorder="1" applyAlignment="1">
      <alignment horizontal="right" vertical="center"/>
    </xf>
    <xf numFmtId="179" fontId="4" fillId="0" borderId="48" xfId="0" applyNumberFormat="1" applyFont="1" applyFill="1" applyBorder="1" applyAlignment="1">
      <alignment horizontal="right" vertical="center"/>
    </xf>
    <xf numFmtId="179" fontId="4" fillId="0" borderId="22" xfId="0" applyNumberFormat="1" applyFont="1" applyFill="1" applyBorder="1" applyAlignment="1">
      <alignment horizontal="distributed" vertical="center"/>
    </xf>
    <xf numFmtId="179" fontId="4" fillId="0" borderId="9" xfId="0" applyNumberFormat="1" applyFont="1" applyFill="1" applyBorder="1" applyAlignment="1" applyProtection="1">
      <alignment horizontal="right" vertical="center"/>
      <protection locked="0"/>
    </xf>
    <xf numFmtId="179" fontId="4" fillId="0" borderId="0" xfId="0" applyNumberFormat="1" applyFont="1" applyFill="1" applyAlignment="1">
      <alignment horizontal="center" vertical="center"/>
    </xf>
    <xf numFmtId="179" fontId="4" fillId="0" borderId="10" xfId="0" applyNumberFormat="1" applyFont="1" applyFill="1" applyBorder="1" applyAlignment="1">
      <alignment horizontal="right" vertical="center"/>
    </xf>
    <xf numFmtId="179" fontId="8" fillId="0" borderId="11" xfId="0" applyNumberFormat="1" applyFont="1" applyFill="1" applyBorder="1" applyAlignment="1">
      <alignment horizontal="right" vertical="center"/>
    </xf>
    <xf numFmtId="179" fontId="11" fillId="0" borderId="15" xfId="0" applyNumberFormat="1" applyFont="1" applyBorder="1" applyAlignment="1" applyProtection="1">
      <alignment horizontal="distributed" vertical="center"/>
      <protection locked="0"/>
    </xf>
    <xf numFmtId="179" fontId="4" fillId="0" borderId="9" xfId="0" applyNumberFormat="1" applyFont="1" applyFill="1" applyBorder="1" applyAlignment="1" applyProtection="1">
      <alignment horizontal="distributed" vertical="center"/>
      <protection locked="0"/>
    </xf>
    <xf numFmtId="179" fontId="4" fillId="0" borderId="0" xfId="0" applyNumberFormat="1" applyFont="1" applyFill="1" applyBorder="1" applyAlignment="1" applyProtection="1">
      <alignment horizontal="distributed" vertical="center"/>
      <protection locked="0"/>
    </xf>
    <xf numFmtId="179" fontId="13" fillId="0" borderId="9" xfId="0" applyNumberFormat="1" applyFont="1" applyFill="1" applyBorder="1" applyAlignment="1" applyProtection="1">
      <alignment horizontal="distributed" vertical="center"/>
      <protection locked="0"/>
    </xf>
    <xf numFmtId="179" fontId="13" fillId="0" borderId="9" xfId="0" applyNumberFormat="1" applyFont="1" applyFill="1" applyBorder="1" applyAlignment="1">
      <alignment horizontal="distributed" vertical="center"/>
    </xf>
    <xf numFmtId="179" fontId="4" fillId="0" borderId="49" xfId="0" applyNumberFormat="1" applyFont="1" applyFill="1" applyBorder="1" applyAlignment="1">
      <alignment horizontal="right" vertical="center"/>
    </xf>
    <xf numFmtId="179" fontId="4" fillId="0" borderId="15" xfId="0" applyNumberFormat="1" applyFont="1" applyFill="1" applyBorder="1" applyAlignment="1" applyProtection="1">
      <alignment horizontal="right" vertical="center"/>
      <protection locked="0"/>
    </xf>
    <xf numFmtId="181" fontId="39" fillId="0" borderId="12" xfId="0" applyNumberFormat="1" applyFont="1" applyBorder="1" applyAlignment="1">
      <alignment vertical="center"/>
    </xf>
    <xf numFmtId="181" fontId="4" fillId="0" borderId="12" xfId="0" applyNumberFormat="1" applyFont="1" applyFill="1" applyBorder="1" applyAlignment="1">
      <alignment vertical="center"/>
    </xf>
    <xf numFmtId="181" fontId="39" fillId="0" borderId="46" xfId="0" applyNumberFormat="1" applyFont="1" applyBorder="1" applyAlignment="1">
      <alignment vertical="center"/>
    </xf>
    <xf numFmtId="181" fontId="39" fillId="0" borderId="50" xfId="0" applyNumberFormat="1" applyFont="1" applyBorder="1" applyAlignment="1">
      <alignment vertical="center"/>
    </xf>
    <xf numFmtId="181" fontId="39" fillId="0" borderId="12" xfId="0" applyNumberFormat="1" applyFont="1" applyBorder="1" applyAlignment="1">
      <alignment vertical="center" wrapText="1"/>
    </xf>
    <xf numFmtId="181" fontId="4" fillId="0" borderId="46" xfId="0" applyNumberFormat="1" applyFont="1" applyFill="1" applyBorder="1" applyAlignment="1">
      <alignment vertical="center"/>
    </xf>
    <xf numFmtId="181" fontId="4" fillId="0" borderId="13" xfId="0" applyNumberFormat="1" applyFont="1" applyFill="1" applyBorder="1" applyAlignment="1">
      <alignment vertical="center"/>
    </xf>
    <xf numFmtId="178" fontId="39" fillId="0" borderId="12" xfId="0" applyNumberFormat="1" applyFont="1" applyBorder="1" applyAlignment="1" applyProtection="1">
      <alignment horizontal="center" shrinkToFit="1"/>
      <protection locked="0"/>
    </xf>
    <xf numFmtId="178" fontId="39" fillId="0" borderId="12" xfId="0" applyNumberFormat="1" applyFont="1" applyBorder="1" applyAlignment="1" applyProtection="1">
      <alignment horizontal="center" vertical="center" shrinkToFit="1"/>
      <protection locked="0"/>
    </xf>
    <xf numFmtId="181" fontId="39" fillId="0" borderId="12" xfId="0" applyNumberFormat="1" applyFont="1" applyBorder="1" applyAlignment="1">
      <alignment vertical="center" shrinkToFit="1"/>
    </xf>
    <xf numFmtId="181" fontId="39" fillId="0" borderId="46" xfId="0" applyNumberFormat="1" applyFont="1" applyBorder="1" applyAlignment="1">
      <alignment vertical="center" shrinkToFit="1"/>
    </xf>
    <xf numFmtId="181" fontId="39" fillId="0" borderId="13" xfId="0" applyNumberFormat="1" applyFont="1" applyBorder="1" applyAlignment="1">
      <alignment vertical="center" shrinkToFit="1"/>
    </xf>
    <xf numFmtId="178" fontId="39" fillId="0" borderId="14" xfId="0" applyNumberFormat="1" applyFont="1" applyBorder="1" applyAlignment="1" applyProtection="1">
      <alignment horizontal="center" shrinkToFit="1"/>
      <protection locked="0"/>
    </xf>
    <xf numFmtId="178" fontId="39" fillId="0" borderId="12" xfId="0" applyNumberFormat="1" applyFont="1" applyBorder="1" applyAlignment="1" applyProtection="1">
      <alignment horizontal="center" wrapText="1"/>
      <protection locked="0"/>
    </xf>
    <xf numFmtId="0" fontId="36" fillId="0" borderId="0" xfId="0" applyNumberFormat="1" applyFont="1" applyAlignment="1" applyProtection="1">
      <alignment horizontal="center"/>
      <protection locked="0"/>
    </xf>
    <xf numFmtId="49" fontId="5" fillId="0" borderId="4" xfId="0" applyNumberFormat="1" applyFont="1" applyFill="1" applyBorder="1" applyAlignment="1">
      <alignment horizontal="distributed" vertical="center"/>
    </xf>
    <xf numFmtId="49" fontId="5" fillId="0" borderId="4" xfId="0" applyNumberFormat="1" applyFont="1" applyFill="1" applyBorder="1" applyAlignment="1">
      <alignment vertical="center"/>
    </xf>
    <xf numFmtId="49" fontId="4" fillId="0" borderId="3" xfId="0" applyNumberFormat="1" applyFont="1" applyFill="1" applyBorder="1" applyAlignment="1">
      <alignment vertical="center"/>
    </xf>
    <xf numFmtId="180" fontId="10" fillId="0" borderId="12" xfId="0" applyNumberFormat="1" applyFont="1" applyFill="1" applyBorder="1" applyAlignment="1">
      <alignment vertical="center" wrapText="1"/>
    </xf>
    <xf numFmtId="180" fontId="4" fillId="0" borderId="12" xfId="0" applyNumberFormat="1" applyFont="1" applyFill="1" applyBorder="1" applyAlignment="1">
      <alignment vertical="center" wrapText="1" shrinkToFit="1"/>
    </xf>
    <xf numFmtId="179" fontId="5" fillId="0" borderId="12" xfId="0" applyNumberFormat="1" applyFont="1" applyFill="1" applyBorder="1" applyAlignment="1">
      <alignment horizontal="center" vertical="center" wrapText="1" shrinkToFit="1"/>
    </xf>
    <xf numFmtId="179" fontId="5" fillId="0" borderId="12" xfId="0" applyNumberFormat="1" applyFont="1" applyFill="1" applyBorder="1" applyAlignment="1">
      <alignment horizontal="center" vertical="center" wrapText="1"/>
    </xf>
    <xf numFmtId="179" fontId="24" fillId="0" borderId="5" xfId="0" quotePrefix="1" applyNumberFormat="1" applyFont="1" applyFill="1" applyBorder="1" applyAlignment="1">
      <alignment vertical="center"/>
    </xf>
    <xf numFmtId="179" fontId="47" fillId="0" borderId="1" xfId="0" applyNumberFormat="1" applyFont="1" applyFill="1" applyBorder="1" applyAlignment="1">
      <alignment vertical="center"/>
    </xf>
    <xf numFmtId="179" fontId="47" fillId="0" borderId="4" xfId="0" applyNumberFormat="1" applyFont="1" applyFill="1" applyBorder="1" applyAlignment="1">
      <alignment horizontal="distributed" vertical="center"/>
    </xf>
    <xf numFmtId="179" fontId="47" fillId="0" borderId="5" xfId="0" applyNumberFormat="1" applyFont="1" applyFill="1" applyBorder="1" applyAlignment="1" applyProtection="1">
      <alignment vertical="center"/>
      <protection locked="0"/>
    </xf>
    <xf numFmtId="179" fontId="47" fillId="0" borderId="0" xfId="0" applyNumberFormat="1" applyFont="1" applyFill="1" applyBorder="1" applyAlignment="1" applyProtection="1">
      <alignment vertical="center"/>
      <protection locked="0"/>
    </xf>
    <xf numFmtId="179" fontId="47" fillId="0" borderId="0" xfId="2" applyNumberFormat="1" applyFont="1" applyFill="1" applyAlignment="1" applyProtection="1">
      <alignment vertical="center"/>
      <protection locked="0"/>
    </xf>
    <xf numFmtId="179" fontId="47" fillId="0" borderId="0" xfId="0" applyNumberFormat="1" applyFont="1" applyFill="1" applyAlignment="1">
      <alignment horizontal="distributed" vertical="center"/>
    </xf>
    <xf numFmtId="179" fontId="47" fillId="0" borderId="2" xfId="0" applyNumberFormat="1" applyFont="1" applyFill="1" applyBorder="1" applyAlignment="1" applyProtection="1">
      <alignment vertical="center"/>
      <protection locked="0"/>
    </xf>
    <xf numFmtId="179" fontId="47" fillId="0" borderId="7" xfId="0" applyNumberFormat="1" applyFont="1" applyFill="1" applyBorder="1" applyAlignment="1" applyProtection="1">
      <alignment vertical="center"/>
      <protection locked="0"/>
    </xf>
    <xf numFmtId="179" fontId="47" fillId="0" borderId="4" xfId="0" applyNumberFormat="1" applyFont="1" applyFill="1" applyBorder="1" applyAlignment="1">
      <alignment vertical="center"/>
    </xf>
    <xf numFmtId="179" fontId="47" fillId="0" borderId="9" xfId="0" applyNumberFormat="1" applyFont="1" applyFill="1" applyBorder="1" applyAlignment="1">
      <alignment horizontal="distributed" vertical="center"/>
    </xf>
    <xf numFmtId="179" fontId="47" fillId="0" borderId="5" xfId="0" quotePrefix="1" applyNumberFormat="1" applyFont="1" applyFill="1" applyBorder="1" applyAlignment="1">
      <alignment vertical="center"/>
    </xf>
    <xf numFmtId="179" fontId="47" fillId="0" borderId="0" xfId="0" quotePrefix="1" applyNumberFormat="1" applyFont="1" applyFill="1" applyBorder="1" applyAlignment="1">
      <alignment vertical="center"/>
    </xf>
    <xf numFmtId="179" fontId="47" fillId="0" borderId="1" xfId="0" applyNumberFormat="1" applyFont="1" applyFill="1" applyBorder="1" applyAlignment="1">
      <alignment horizontal="distributed" vertical="center"/>
    </xf>
    <xf numFmtId="179" fontId="49" fillId="0" borderId="9" xfId="0" applyNumberFormat="1" applyFont="1" applyFill="1" applyBorder="1" applyAlignment="1">
      <alignment horizontal="distributed" vertical="center"/>
    </xf>
    <xf numFmtId="179" fontId="47" fillId="0" borderId="1" xfId="0" applyNumberFormat="1" applyFont="1" applyFill="1" applyBorder="1" applyAlignment="1">
      <alignment horizontal="right" vertical="center"/>
    </xf>
    <xf numFmtId="179" fontId="47" fillId="0" borderId="0" xfId="0" applyNumberFormat="1" applyFont="1" applyFill="1" applyBorder="1" applyAlignment="1">
      <alignment horizontal="distributed" vertical="center"/>
    </xf>
    <xf numFmtId="179" fontId="48" fillId="0" borderId="1" xfId="0" applyNumberFormat="1" applyFont="1" applyBorder="1" applyAlignment="1" applyProtection="1">
      <alignment horizontal="right" vertical="center"/>
      <protection locked="0"/>
    </xf>
    <xf numFmtId="179" fontId="47" fillId="0" borderId="5" xfId="0" applyNumberFormat="1" applyFont="1" applyFill="1" applyBorder="1" applyAlignment="1">
      <alignment horizontal="center" vertical="center"/>
    </xf>
    <xf numFmtId="179" fontId="47" fillId="0" borderId="0" xfId="0" applyNumberFormat="1" applyFont="1" applyFill="1" applyBorder="1" applyAlignment="1">
      <alignment horizontal="center" vertical="center"/>
    </xf>
    <xf numFmtId="179" fontId="47" fillId="0" borderId="3" xfId="0" applyNumberFormat="1" applyFont="1" applyFill="1" applyBorder="1" applyAlignment="1">
      <alignment horizontal="center" vertical="center"/>
    </xf>
    <xf numFmtId="179" fontId="47" fillId="0" borderId="8" xfId="0" applyNumberFormat="1" applyFont="1" applyFill="1" applyBorder="1" applyAlignment="1">
      <alignment horizontal="center" vertical="center"/>
    </xf>
    <xf numFmtId="179" fontId="47" fillId="0" borderId="11" xfId="0" applyNumberFormat="1" applyFont="1" applyFill="1" applyBorder="1" applyAlignment="1">
      <alignment vertical="center"/>
    </xf>
    <xf numFmtId="179" fontId="47" fillId="0" borderId="4" xfId="0" applyNumberFormat="1" applyFont="1" applyFill="1" applyBorder="1" applyAlignment="1">
      <alignment horizontal="centerContinuous" vertical="center"/>
    </xf>
    <xf numFmtId="179" fontId="47" fillId="0" borderId="9" xfId="0" applyNumberFormat="1" applyFont="1" applyFill="1" applyBorder="1" applyAlignment="1">
      <alignment horizontal="centerContinuous" vertical="center"/>
    </xf>
    <xf numFmtId="179" fontId="47" fillId="0" borderId="2" xfId="0" applyNumberFormat="1" applyFont="1" applyFill="1" applyBorder="1" applyAlignment="1">
      <alignment horizontal="center" vertical="center"/>
    </xf>
    <xf numFmtId="179" fontId="47" fillId="0" borderId="7" xfId="0" applyNumberFormat="1" applyFont="1" applyFill="1" applyBorder="1" applyAlignment="1">
      <alignment horizontal="center" vertical="center"/>
    </xf>
    <xf numFmtId="179" fontId="47" fillId="0" borderId="10" xfId="0" applyNumberFormat="1" applyFont="1" applyFill="1" applyBorder="1" applyAlignment="1">
      <alignment vertical="center"/>
    </xf>
    <xf numFmtId="179" fontId="47" fillId="0" borderId="4" xfId="0" applyNumberFormat="1" applyFont="1" applyFill="1" applyBorder="1" applyAlignment="1">
      <alignment horizontal="left" vertical="center"/>
    </xf>
    <xf numFmtId="179" fontId="47" fillId="0" borderId="9" xfId="0" applyNumberFormat="1" applyFont="1" applyFill="1" applyBorder="1" applyAlignment="1">
      <alignment horizontal="distributed" vertical="center" wrapText="1"/>
    </xf>
    <xf numFmtId="179" fontId="27" fillId="0" borderId="0" xfId="0" applyNumberFormat="1" applyFont="1" applyFill="1" applyAlignment="1">
      <alignment vertical="center"/>
    </xf>
    <xf numFmtId="179" fontId="25" fillId="0" borderId="0" xfId="3" applyNumberFormat="1" applyFont="1" applyFill="1" applyAlignment="1">
      <alignment vertical="center"/>
    </xf>
    <xf numFmtId="179" fontId="24" fillId="0" borderId="2" xfId="0" quotePrefix="1" applyNumberFormat="1" applyFont="1" applyFill="1" applyBorder="1" applyAlignment="1">
      <alignment vertical="center"/>
    </xf>
    <xf numFmtId="179" fontId="47" fillId="0" borderId="2" xfId="0" quotePrefix="1" applyNumberFormat="1" applyFont="1" applyFill="1" applyBorder="1" applyAlignment="1">
      <alignment vertical="center"/>
    </xf>
    <xf numFmtId="179" fontId="47" fillId="0" borderId="7" xfId="0" quotePrefix="1" applyNumberFormat="1" applyFont="1" applyFill="1" applyBorder="1" applyAlignment="1">
      <alignment vertical="center"/>
    </xf>
    <xf numFmtId="179" fontId="47" fillId="0" borderId="10" xfId="0" applyNumberFormat="1" applyFont="1" applyFill="1" applyBorder="1" applyAlignment="1">
      <alignment horizontal="distributed" vertical="center"/>
    </xf>
    <xf numFmtId="179" fontId="47" fillId="0" borderId="5" xfId="0" applyNumberFormat="1" applyFont="1" applyFill="1" applyBorder="1" applyAlignment="1">
      <alignment horizontal="distributed" vertical="center"/>
    </xf>
    <xf numFmtId="179" fontId="50" fillId="0" borderId="4" xfId="0" applyNumberFormat="1" applyFont="1" applyFill="1" applyBorder="1" applyAlignment="1" applyProtection="1">
      <alignment horizontal="distributed" vertical="center"/>
      <protection locked="0"/>
    </xf>
    <xf numFmtId="179" fontId="50" fillId="0" borderId="4" xfId="0" applyNumberFormat="1" applyFont="1" applyFill="1" applyBorder="1" applyAlignment="1">
      <alignment horizontal="distributed" vertical="center"/>
    </xf>
    <xf numFmtId="179" fontId="47" fillId="0" borderId="9" xfId="0" quotePrefix="1" applyNumberFormat="1" applyFont="1" applyFill="1" applyBorder="1" applyAlignment="1">
      <alignment vertical="center"/>
    </xf>
    <xf numFmtId="179" fontId="47" fillId="0" borderId="8" xfId="0" quotePrefix="1" applyNumberFormat="1" applyFont="1" applyFill="1" applyBorder="1" applyAlignment="1">
      <alignment vertical="center"/>
    </xf>
    <xf numFmtId="179" fontId="24" fillId="0" borderId="2" xfId="0" quotePrefix="1" applyNumberFormat="1" applyFont="1" applyFill="1" applyBorder="1" applyAlignment="1">
      <alignment horizontal="distributed" vertical="center"/>
    </xf>
    <xf numFmtId="179" fontId="47" fillId="0" borderId="2" xfId="0" quotePrefix="1" applyNumberFormat="1" applyFont="1" applyFill="1" applyBorder="1" applyAlignment="1">
      <alignment horizontal="distributed" vertical="center"/>
    </xf>
    <xf numFmtId="179" fontId="47" fillId="4" borderId="2" xfId="0" quotePrefix="1" applyNumberFormat="1" applyFont="1" applyFill="1" applyBorder="1" applyAlignment="1">
      <alignment horizontal="distributed" vertical="center"/>
    </xf>
    <xf numFmtId="0" fontId="36" fillId="0" borderId="10" xfId="0" applyNumberFormat="1" applyFont="1" applyBorder="1" applyAlignment="1" applyProtection="1">
      <protection locked="0"/>
    </xf>
    <xf numFmtId="0" fontId="36" fillId="0" borderId="11" xfId="0" applyNumberFormat="1" applyFont="1" applyBorder="1" applyAlignment="1" applyProtection="1">
      <protection locked="0"/>
    </xf>
    <xf numFmtId="0" fontId="36" fillId="0" borderId="15" xfId="0" applyNumberFormat="1" applyFont="1" applyBorder="1" applyAlignment="1" applyProtection="1">
      <protection locked="0"/>
    </xf>
    <xf numFmtId="0" fontId="36" fillId="0" borderId="12" xfId="0" applyNumberFormat="1" applyFont="1" applyBorder="1" applyAlignment="1" applyProtection="1">
      <protection locked="0"/>
    </xf>
    <xf numFmtId="178" fontId="36" fillId="0" borderId="12" xfId="0" applyNumberFormat="1" applyFont="1" applyBorder="1" applyAlignment="1" applyProtection="1">
      <alignment shrinkToFit="1"/>
      <protection locked="0"/>
    </xf>
    <xf numFmtId="179" fontId="51" fillId="0" borderId="0" xfId="0" applyNumberFormat="1" applyFont="1" applyFill="1" applyBorder="1" applyAlignment="1">
      <alignment vertical="center"/>
    </xf>
    <xf numFmtId="179" fontId="52" fillId="0" borderId="0" xfId="0" applyNumberFormat="1" applyFont="1" applyFill="1" applyBorder="1" applyAlignment="1">
      <alignment vertical="center"/>
    </xf>
    <xf numFmtId="0" fontId="53" fillId="0" borderId="0" xfId="0" applyNumberFormat="1" applyFont="1" applyAlignment="1" applyProtection="1">
      <alignment horizontal="center" vertical="center"/>
      <protection locked="0"/>
    </xf>
    <xf numFmtId="180" fontId="27" fillId="0" borderId="0" xfId="0" applyNumberFormat="1" applyFont="1" applyAlignment="1">
      <alignment vertical="center"/>
    </xf>
    <xf numFmtId="180" fontId="25" fillId="0" borderId="0" xfId="1" applyNumberFormat="1" applyFont="1" applyFill="1" applyAlignment="1">
      <alignment vertical="center"/>
    </xf>
    <xf numFmtId="180" fontId="28" fillId="0" borderId="0" xfId="2" applyNumberFormat="1" applyFont="1" applyFill="1" applyAlignment="1">
      <alignment vertical="center"/>
    </xf>
    <xf numFmtId="180" fontId="30" fillId="0" borderId="0" xfId="3" applyNumberFormat="1" applyFont="1" applyFill="1" applyAlignment="1">
      <alignment vertical="center"/>
    </xf>
    <xf numFmtId="0" fontId="5" fillId="0" borderId="6" xfId="0" applyNumberFormat="1" applyFont="1" applyFill="1" applyBorder="1" applyAlignment="1" applyProtection="1">
      <protection locked="0"/>
    </xf>
    <xf numFmtId="0" fontId="36" fillId="0" borderId="12" xfId="0" applyNumberFormat="1" applyFont="1" applyBorder="1" applyAlignment="1" applyProtection="1">
      <alignment shrinkToFit="1"/>
      <protection locked="0"/>
    </xf>
    <xf numFmtId="3" fontId="10" fillId="0" borderId="14" xfId="3" applyNumberFormat="1" applyFont="1" applyFill="1" applyBorder="1" applyAlignment="1">
      <alignment vertical="center"/>
    </xf>
    <xf numFmtId="3" fontId="10" fillId="0" borderId="12" xfId="3" applyNumberFormat="1" applyFont="1" applyFill="1" applyBorder="1" applyAlignment="1">
      <alignment vertical="center"/>
    </xf>
    <xf numFmtId="3" fontId="10" fillId="0" borderId="10" xfId="3" applyNumberFormat="1" applyFont="1" applyFill="1" applyBorder="1" applyAlignment="1">
      <alignment vertical="center"/>
    </xf>
    <xf numFmtId="180" fontId="24" fillId="0" borderId="6" xfId="2" applyNumberFormat="1" applyFont="1" applyFill="1" applyBorder="1" applyAlignment="1" applyProtection="1">
      <alignment vertical="center"/>
      <protection locked="0"/>
    </xf>
    <xf numFmtId="180" fontId="24" fillId="0" borderId="50" xfId="2" applyNumberFormat="1" applyFont="1" applyFill="1" applyBorder="1" applyAlignment="1" applyProtection="1">
      <alignment vertical="center"/>
      <protection locked="0"/>
    </xf>
    <xf numFmtId="180" fontId="28" fillId="0" borderId="0" xfId="0" applyNumberFormat="1" applyFont="1" applyBorder="1" applyAlignment="1">
      <alignment vertical="center"/>
    </xf>
    <xf numFmtId="180" fontId="30" fillId="0" borderId="0" xfId="1" applyNumberFormat="1" applyFont="1" applyFill="1" applyBorder="1" applyAlignment="1">
      <alignment vertical="center"/>
    </xf>
    <xf numFmtId="179" fontId="24" fillId="0" borderId="5" xfId="0" applyNumberFormat="1" applyFont="1" applyFill="1" applyBorder="1" applyAlignment="1">
      <alignment vertical="center"/>
    </xf>
    <xf numFmtId="180" fontId="30" fillId="0" borderId="1" xfId="1" applyNumberFormat="1" applyFont="1" applyFill="1" applyBorder="1" applyAlignment="1">
      <alignment vertical="center"/>
    </xf>
    <xf numFmtId="180" fontId="31" fillId="0" borderId="4" xfId="0" quotePrefix="1" applyNumberFormat="1" applyFont="1" applyFill="1" applyBorder="1" applyAlignment="1">
      <alignment vertical="center"/>
    </xf>
    <xf numFmtId="180" fontId="31" fillId="0" borderId="15" xfId="0" applyNumberFormat="1" applyFont="1" applyFill="1" applyBorder="1" applyAlignment="1">
      <alignment horizontal="left" vertical="center"/>
    </xf>
    <xf numFmtId="180" fontId="31" fillId="0" borderId="2" xfId="0" quotePrefix="1" applyNumberFormat="1" applyFont="1" applyFill="1" applyBorder="1" applyAlignment="1">
      <alignment vertical="center"/>
    </xf>
    <xf numFmtId="180" fontId="10" fillId="0" borderId="12" xfId="2" applyNumberFormat="1" applyFont="1" applyFill="1" applyBorder="1" applyAlignment="1" applyProtection="1">
      <alignment vertical="center"/>
      <protection locked="0"/>
    </xf>
    <xf numFmtId="180" fontId="4" fillId="0" borderId="12" xfId="2" applyNumberFormat="1" applyFont="1" applyFill="1" applyBorder="1" applyAlignment="1" applyProtection="1">
      <alignment vertical="center"/>
      <protection locked="0"/>
    </xf>
    <xf numFmtId="180" fontId="4" fillId="0" borderId="2" xfId="2" quotePrefix="1" applyNumberFormat="1" applyFont="1" applyFill="1" applyBorder="1" applyAlignment="1" applyProtection="1">
      <alignment vertical="center"/>
      <protection locked="0"/>
    </xf>
    <xf numFmtId="180" fontId="31" fillId="0" borderId="7" xfId="0" applyNumberFormat="1" applyFont="1" applyFill="1" applyBorder="1" applyAlignment="1">
      <alignment horizontal="left" vertical="center"/>
    </xf>
    <xf numFmtId="180" fontId="0" fillId="5" borderId="12" xfId="0" applyNumberFormat="1" applyFill="1" applyBorder="1" applyAlignment="1">
      <alignment vertical="center"/>
    </xf>
    <xf numFmtId="180" fontId="24" fillId="5" borderId="12" xfId="0" applyNumberFormat="1" applyFont="1" applyFill="1" applyBorder="1" applyAlignment="1">
      <alignment vertical="center"/>
    </xf>
    <xf numFmtId="180" fontId="24" fillId="5" borderId="13" xfId="2" applyNumberFormat="1" applyFont="1" applyFill="1" applyBorder="1" applyAlignment="1" applyProtection="1">
      <alignment vertical="center"/>
      <protection locked="0"/>
    </xf>
    <xf numFmtId="179" fontId="24" fillId="3" borderId="36" xfId="0" applyNumberFormat="1" applyFont="1" applyFill="1" applyBorder="1" applyAlignment="1">
      <alignment vertical="center"/>
    </xf>
    <xf numFmtId="179" fontId="24" fillId="3" borderId="0" xfId="0" applyNumberFormat="1" applyFont="1" applyFill="1" applyBorder="1" applyAlignment="1">
      <alignment vertical="center"/>
    </xf>
    <xf numFmtId="180" fontId="24" fillId="5" borderId="50" xfId="1" applyNumberFormat="1" applyFont="1" applyFill="1" applyBorder="1" applyAlignment="1">
      <alignment vertical="center"/>
    </xf>
    <xf numFmtId="180" fontId="24" fillId="5" borderId="50" xfId="2" applyNumberFormat="1" applyFont="1" applyFill="1" applyBorder="1" applyAlignment="1" applyProtection="1">
      <alignment vertical="center"/>
      <protection locked="0"/>
    </xf>
    <xf numFmtId="180" fontId="24" fillId="5" borderId="46" xfId="0" applyNumberFormat="1" applyFont="1" applyFill="1" applyBorder="1" applyAlignment="1">
      <alignment vertical="center"/>
    </xf>
    <xf numFmtId="180" fontId="24" fillId="5" borderId="6" xfId="2" applyNumberFormat="1" applyFont="1" applyFill="1" applyBorder="1" applyAlignment="1" applyProtection="1">
      <alignment vertical="center"/>
      <protection locked="0"/>
    </xf>
    <xf numFmtId="181" fontId="39" fillId="5" borderId="12" xfId="0" applyNumberFormat="1" applyFont="1" applyFill="1" applyBorder="1" applyAlignment="1">
      <alignment vertical="center"/>
    </xf>
    <xf numFmtId="181" fontId="4" fillId="5" borderId="12" xfId="0" applyNumberFormat="1" applyFont="1" applyFill="1" applyBorder="1" applyAlignment="1">
      <alignment vertical="center"/>
    </xf>
    <xf numFmtId="181" fontId="39" fillId="5" borderId="12" xfId="0" applyNumberFormat="1" applyFont="1" applyFill="1" applyBorder="1" applyAlignment="1">
      <alignment vertical="center" shrinkToFit="1"/>
    </xf>
    <xf numFmtId="181" fontId="39" fillId="0" borderId="14" xfId="0" applyNumberFormat="1" applyFont="1" applyBorder="1" applyAlignment="1">
      <alignment vertical="center" shrinkToFit="1"/>
    </xf>
    <xf numFmtId="181" fontId="39" fillId="0" borderId="50" xfId="0" applyNumberFormat="1" applyFont="1" applyBorder="1" applyAlignment="1">
      <alignment vertical="center" shrinkToFit="1"/>
    </xf>
    <xf numFmtId="0" fontId="0" fillId="0" borderId="6"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0" fontId="0" fillId="0" borderId="4" xfId="0" applyBorder="1" applyAlignment="1">
      <alignment vertical="center"/>
    </xf>
    <xf numFmtId="0" fontId="0" fillId="0" borderId="15" xfId="0" applyBorder="1" applyAlignment="1">
      <alignment vertical="center"/>
    </xf>
    <xf numFmtId="179" fontId="49" fillId="0" borderId="0" xfId="0" applyNumberFormat="1" applyFont="1" applyFill="1" applyAlignment="1">
      <alignment vertical="center"/>
    </xf>
    <xf numFmtId="179" fontId="59" fillId="0" borderId="0" xfId="3" applyNumberFormat="1" applyFont="1" applyFill="1" applyBorder="1" applyAlignment="1">
      <alignment vertical="center"/>
    </xf>
    <xf numFmtId="180" fontId="35" fillId="5" borderId="12" xfId="0" applyNumberFormat="1" applyFont="1" applyFill="1" applyBorder="1" applyAlignment="1">
      <alignment vertical="center"/>
    </xf>
    <xf numFmtId="180" fontId="35" fillId="5" borderId="12" xfId="2" applyNumberFormat="1" applyFont="1" applyFill="1" applyBorder="1" applyAlignment="1" applyProtection="1">
      <alignment vertical="center"/>
      <protection locked="0"/>
    </xf>
    <xf numFmtId="49" fontId="56" fillId="0" borderId="13" xfId="4" applyNumberFormat="1" applyFont="1" applyFill="1" applyBorder="1" applyAlignment="1">
      <alignment horizontal="distributed" vertical="center"/>
    </xf>
    <xf numFmtId="180" fontId="56" fillId="0" borderId="12" xfId="4" applyNumberFormat="1" applyFont="1" applyFill="1" applyBorder="1" applyAlignment="1">
      <alignment vertical="center"/>
    </xf>
    <xf numFmtId="180" fontId="49" fillId="0" borderId="0" xfId="4" applyNumberFormat="1" applyFont="1" applyFill="1" applyAlignment="1">
      <alignment horizontal="right" vertical="center"/>
    </xf>
    <xf numFmtId="179" fontId="4" fillId="0" borderId="9" xfId="0" applyNumberFormat="1" applyFont="1" applyFill="1" applyBorder="1" applyAlignment="1">
      <alignment horizontal="distributed" vertical="center"/>
    </xf>
    <xf numFmtId="179" fontId="4" fillId="0" borderId="9" xfId="0" applyNumberFormat="1" applyFont="1" applyFill="1" applyBorder="1" applyAlignment="1">
      <alignment vertical="center"/>
    </xf>
    <xf numFmtId="49" fontId="47" fillId="0" borderId="3" xfId="0" applyNumberFormat="1" applyFont="1" applyFill="1" applyBorder="1" applyAlignment="1">
      <alignment horizontal="distributed" vertical="center"/>
    </xf>
    <xf numFmtId="180" fontId="60" fillId="0" borderId="12" xfId="0" applyNumberFormat="1" applyFont="1" applyFill="1" applyBorder="1" applyAlignment="1">
      <alignment vertical="center"/>
    </xf>
    <xf numFmtId="49" fontId="4" fillId="0" borderId="0" xfId="2" applyNumberFormat="1" applyFont="1" applyFill="1" applyBorder="1" applyAlignment="1" applyProtection="1">
      <alignment vertical="center"/>
      <protection locked="0"/>
    </xf>
    <xf numFmtId="49" fontId="10" fillId="0" borderId="0" xfId="2" applyNumberFormat="1" applyFont="1" applyFill="1" applyBorder="1" applyAlignment="1" applyProtection="1">
      <alignment vertical="center"/>
      <protection locked="0"/>
    </xf>
    <xf numFmtId="179" fontId="4" fillId="0" borderId="54" xfId="0" applyNumberFormat="1" applyFont="1" applyFill="1" applyBorder="1" applyAlignment="1">
      <alignment vertical="center"/>
    </xf>
    <xf numFmtId="0" fontId="62" fillId="0" borderId="55" xfId="6" quotePrefix="1" applyFont="1" applyFill="1" applyBorder="1" applyAlignment="1">
      <alignment horizontal="left" vertical="center"/>
    </xf>
    <xf numFmtId="179" fontId="4" fillId="0" borderId="9" xfId="0" quotePrefix="1" applyNumberFormat="1" applyFont="1" applyFill="1" applyBorder="1" applyAlignment="1">
      <alignment vertical="center"/>
    </xf>
    <xf numFmtId="181" fontId="39" fillId="0" borderId="12" xfId="0" applyNumberFormat="1" applyFont="1" applyFill="1" applyBorder="1" applyAlignment="1">
      <alignment vertical="center"/>
    </xf>
    <xf numFmtId="181" fontId="39" fillId="0" borderId="12" xfId="0" applyNumberFormat="1" applyFont="1" applyFill="1" applyBorder="1" applyAlignment="1">
      <alignment vertical="center" shrinkToFit="1"/>
    </xf>
    <xf numFmtId="180" fontId="7" fillId="0" borderId="54" xfId="2" applyNumberFormat="1" applyFont="1" applyFill="1" applyBorder="1" applyAlignment="1" applyProtection="1">
      <alignment vertical="center"/>
      <protection locked="0"/>
    </xf>
    <xf numFmtId="180" fontId="10" fillId="0" borderId="54" xfId="2" applyNumberFormat="1" applyFont="1" applyFill="1" applyBorder="1" applyAlignment="1" applyProtection="1">
      <alignment vertical="center"/>
      <protection locked="0"/>
    </xf>
    <xf numFmtId="180" fontId="64" fillId="0" borderId="54" xfId="2" applyNumberFormat="1" applyFont="1" applyFill="1" applyBorder="1" applyAlignment="1" applyProtection="1">
      <alignment vertical="center"/>
      <protection locked="0"/>
    </xf>
    <xf numFmtId="180" fontId="4" fillId="0" borderId="54" xfId="2" applyNumberFormat="1" applyFont="1" applyFill="1" applyBorder="1" applyAlignment="1" applyProtection="1">
      <alignment vertical="center"/>
      <protection locked="0"/>
    </xf>
    <xf numFmtId="0" fontId="4" fillId="0" borderId="0" xfId="0" applyNumberFormat="1" applyFont="1" applyFill="1" applyAlignment="1" applyProtection="1">
      <protection locked="0"/>
    </xf>
    <xf numFmtId="0" fontId="4" fillId="0" borderId="54" xfId="0" applyNumberFormat="1" applyFont="1" applyFill="1" applyBorder="1" applyAlignment="1" applyProtection="1">
      <alignment vertical="center"/>
      <protection locked="0"/>
    </xf>
    <xf numFmtId="0" fontId="4" fillId="0" borderId="54" xfId="0" applyNumberFormat="1" applyFont="1" applyFill="1" applyBorder="1" applyAlignment="1" applyProtection="1">
      <protection locked="0"/>
    </xf>
    <xf numFmtId="0" fontId="4" fillId="0" borderId="54" xfId="0" applyNumberFormat="1" applyFont="1" applyFill="1" applyBorder="1" applyAlignment="1" applyProtection="1">
      <alignment horizontal="left" vertical="center"/>
      <protection locked="0"/>
    </xf>
    <xf numFmtId="180" fontId="4" fillId="0" borderId="54" xfId="0" applyNumberFormat="1" applyFont="1" applyFill="1" applyBorder="1" applyAlignment="1" applyProtection="1">
      <alignment horizontal="left" vertical="center"/>
      <protection locked="0"/>
    </xf>
    <xf numFmtId="49" fontId="4" fillId="0" borderId="0" xfId="0" applyNumberFormat="1" applyFont="1" applyFill="1" applyBorder="1" applyAlignment="1">
      <alignment horizontal="distributed" vertical="center" wrapText="1"/>
    </xf>
    <xf numFmtId="49" fontId="4" fillId="0" borderId="0" xfId="0" applyNumberFormat="1" applyFont="1" applyFill="1" applyBorder="1" applyAlignment="1">
      <alignment horizontal="distributed" vertical="center"/>
    </xf>
    <xf numFmtId="0" fontId="0" fillId="0" borderId="0" xfId="0" applyNumberFormat="1" applyFont="1" applyBorder="1" applyAlignment="1" applyProtection="1">
      <alignment horizontal="center" vertical="center"/>
      <protection locked="0"/>
    </xf>
    <xf numFmtId="179" fontId="14" fillId="0" borderId="0" xfId="0" applyNumberFormat="1" applyFont="1" applyFill="1" applyBorder="1" applyAlignment="1">
      <alignment horizontal="center" vertical="center" justifyLastLine="1"/>
    </xf>
    <xf numFmtId="180" fontId="10" fillId="0" borderId="0" xfId="0" applyNumberFormat="1" applyFont="1" applyFill="1" applyBorder="1" applyAlignment="1">
      <alignment horizontal="right" vertical="center"/>
    </xf>
    <xf numFmtId="177" fontId="10" fillId="0" borderId="0" xfId="0" applyNumberFormat="1" applyFont="1" applyFill="1" applyBorder="1" applyAlignment="1">
      <alignment horizontal="right" vertical="center"/>
    </xf>
    <xf numFmtId="179" fontId="9" fillId="0" borderId="0" xfId="2" applyNumberFormat="1" applyFont="1" applyFill="1" applyBorder="1" applyAlignment="1" applyProtection="1">
      <alignment horizontal="center" vertical="center"/>
      <protection locked="0"/>
    </xf>
    <xf numFmtId="49" fontId="57" fillId="0" borderId="4" xfId="3" applyNumberFormat="1" applyFont="1" applyFill="1" applyBorder="1" applyAlignment="1">
      <alignment horizontal="distributed" vertical="center"/>
    </xf>
    <xf numFmtId="0" fontId="58" fillId="0" borderId="9" xfId="0" applyFont="1" applyBorder="1" applyAlignment="1">
      <alignment horizontal="distributed" vertical="center"/>
    </xf>
    <xf numFmtId="0" fontId="58" fillId="0" borderId="15" xfId="0" applyFont="1" applyBorder="1" applyAlignment="1">
      <alignment horizontal="distributed" vertical="center"/>
    </xf>
    <xf numFmtId="49" fontId="57" fillId="0" borderId="4" xfId="3" applyNumberFormat="1" applyFont="1" applyFill="1" applyBorder="1" applyAlignment="1">
      <alignment horizontal="distributed" vertical="distributed" wrapText="1"/>
    </xf>
    <xf numFmtId="0" fontId="58" fillId="0" borderId="9" xfId="0" applyFont="1" applyBorder="1" applyAlignment="1">
      <alignment horizontal="distributed"/>
    </xf>
    <xf numFmtId="0" fontId="58" fillId="0" borderId="15" xfId="0" applyFont="1" applyBorder="1" applyAlignment="1">
      <alignment horizontal="distributed"/>
    </xf>
    <xf numFmtId="49" fontId="57" fillId="0" borderId="4" xfId="0" applyNumberFormat="1" applyFont="1" applyFill="1" applyBorder="1" applyAlignment="1" applyProtection="1">
      <alignment horizontal="distributed" vertical="distributed" wrapText="1"/>
      <protection locked="0"/>
    </xf>
    <xf numFmtId="49" fontId="9" fillId="0" borderId="4" xfId="0" applyNumberFormat="1" applyFont="1" applyFill="1" applyBorder="1" applyAlignment="1">
      <alignment horizontal="distributed" vertical="center"/>
    </xf>
    <xf numFmtId="49" fontId="9" fillId="0" borderId="9" xfId="0" applyNumberFormat="1" applyFont="1" applyFill="1" applyBorder="1" applyAlignment="1">
      <alignment horizontal="distributed" vertical="center"/>
    </xf>
    <xf numFmtId="49" fontId="9" fillId="0" borderId="15" xfId="0" applyNumberFormat="1" applyFont="1" applyFill="1" applyBorder="1" applyAlignment="1">
      <alignment horizontal="distributed" vertical="center"/>
    </xf>
    <xf numFmtId="179" fontId="14" fillId="0" borderId="4" xfId="0" applyNumberFormat="1" applyFont="1" applyFill="1" applyBorder="1" applyAlignment="1">
      <alignment horizontal="center" vertical="center"/>
    </xf>
    <xf numFmtId="179" fontId="14" fillId="0" borderId="9" xfId="0" applyNumberFormat="1" applyFont="1" applyFill="1" applyBorder="1" applyAlignment="1">
      <alignment horizontal="center" vertical="center"/>
    </xf>
    <xf numFmtId="0" fontId="0" fillId="0" borderId="15" xfId="0" applyNumberFormat="1" applyFont="1" applyBorder="1" applyAlignment="1" applyProtection="1">
      <alignment horizontal="center" vertical="center"/>
      <protection locked="0"/>
    </xf>
    <xf numFmtId="49" fontId="4" fillId="0" borderId="9" xfId="0" applyNumberFormat="1" applyFont="1" applyFill="1" applyBorder="1" applyAlignment="1">
      <alignment horizontal="distributed" vertical="center"/>
    </xf>
    <xf numFmtId="49" fontId="11" fillId="0" borderId="9" xfId="0" applyNumberFormat="1" applyFont="1" applyFill="1" applyBorder="1" applyAlignment="1" applyProtection="1">
      <alignment horizontal="distributed" vertical="center"/>
      <protection locked="0"/>
    </xf>
    <xf numFmtId="49" fontId="11" fillId="0" borderId="15" xfId="0" applyNumberFormat="1" applyFont="1" applyFill="1" applyBorder="1" applyAlignment="1" applyProtection="1">
      <alignment horizontal="distributed" vertical="center"/>
      <protection locked="0"/>
    </xf>
    <xf numFmtId="49" fontId="11" fillId="0" borderId="9" xfId="0" applyNumberFormat="1" applyFont="1" applyFill="1" applyBorder="1" applyAlignment="1" applyProtection="1">
      <alignment vertical="center"/>
      <protection locked="0"/>
    </xf>
    <xf numFmtId="49" fontId="11" fillId="0" borderId="15" xfId="0" applyNumberFormat="1" applyFont="1" applyFill="1" applyBorder="1" applyAlignment="1" applyProtection="1">
      <alignment vertical="center"/>
      <protection locked="0"/>
    </xf>
    <xf numFmtId="49" fontId="4" fillId="0" borderId="7" xfId="0" applyNumberFormat="1" applyFont="1" applyFill="1" applyBorder="1" applyAlignment="1">
      <alignment horizontal="distributed" vertical="top" wrapText="1"/>
    </xf>
    <xf numFmtId="49" fontId="4" fillId="0" borderId="10" xfId="0" applyNumberFormat="1" applyFont="1" applyFill="1" applyBorder="1" applyAlignment="1">
      <alignment horizontal="distributed" vertical="top" wrapText="1"/>
    </xf>
    <xf numFmtId="49" fontId="4" fillId="0" borderId="4" xfId="0" applyNumberFormat="1" applyFont="1" applyFill="1" applyBorder="1" applyAlignment="1">
      <alignment horizontal="distributed" vertical="center"/>
    </xf>
    <xf numFmtId="49" fontId="4" fillId="0" borderId="8"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7" fillId="0" borderId="4" xfId="0" applyNumberFormat="1" applyFont="1" applyFill="1" applyBorder="1" applyAlignment="1" applyProtection="1">
      <alignment horizontal="distributed" vertical="center" wrapText="1"/>
      <protection locked="0"/>
    </xf>
    <xf numFmtId="49" fontId="17" fillId="0" borderId="9" xfId="0" applyNumberFormat="1" applyFont="1" applyFill="1" applyBorder="1" applyAlignment="1" applyProtection="1">
      <alignment horizontal="distributed" vertical="center"/>
      <protection locked="0"/>
    </xf>
    <xf numFmtId="49" fontId="4" fillId="0" borderId="4" xfId="0" applyNumberFormat="1" applyFont="1" applyFill="1" applyBorder="1" applyAlignment="1">
      <alignment horizontal="center" vertical="center"/>
    </xf>
    <xf numFmtId="49" fontId="11" fillId="0" borderId="15" xfId="0" applyNumberFormat="1" applyFont="1" applyFill="1" applyBorder="1" applyAlignment="1" applyProtection="1">
      <alignment horizontal="center" vertical="center"/>
      <protection locked="0"/>
    </xf>
    <xf numFmtId="49" fontId="4" fillId="0" borderId="4" xfId="0" applyNumberFormat="1" applyFont="1" applyFill="1" applyBorder="1" applyAlignment="1" applyProtection="1">
      <alignment horizontal="distributed" vertical="center"/>
      <protection locked="0"/>
    </xf>
    <xf numFmtId="49" fontId="4" fillId="0" borderId="9" xfId="0" applyNumberFormat="1" applyFont="1" applyFill="1" applyBorder="1" applyAlignment="1" applyProtection="1">
      <alignment horizontal="distributed" vertical="center"/>
      <protection locked="0"/>
    </xf>
    <xf numFmtId="49" fontId="4" fillId="0" borderId="15" xfId="0" applyNumberFormat="1" applyFont="1" applyFill="1" applyBorder="1" applyAlignment="1" applyProtection="1">
      <alignment horizontal="distributed" vertical="center"/>
      <protection locked="0"/>
    </xf>
    <xf numFmtId="49" fontId="8" fillId="0" borderId="4" xfId="0" applyNumberFormat="1" applyFont="1" applyFill="1" applyBorder="1" applyAlignment="1" applyProtection="1">
      <alignment horizontal="distributed" vertical="center"/>
      <protection locked="0"/>
    </xf>
    <xf numFmtId="49" fontId="8" fillId="0" borderId="9" xfId="0" applyNumberFormat="1" applyFont="1" applyFill="1" applyBorder="1" applyAlignment="1" applyProtection="1">
      <alignment horizontal="distributed" vertical="center"/>
      <protection locked="0"/>
    </xf>
    <xf numFmtId="49" fontId="8" fillId="0" borderId="7" xfId="0" applyNumberFormat="1" applyFont="1" applyFill="1" applyBorder="1" applyAlignment="1">
      <alignment horizontal="distributed" vertical="center" wrapText="1"/>
    </xf>
    <xf numFmtId="49" fontId="8" fillId="0" borderId="7" xfId="0" applyNumberFormat="1" applyFont="1" applyFill="1" applyBorder="1" applyAlignment="1">
      <alignment horizontal="distributed" vertical="center"/>
    </xf>
    <xf numFmtId="49" fontId="8" fillId="0" borderId="8" xfId="0" applyNumberFormat="1" applyFont="1" applyFill="1" applyBorder="1" applyAlignment="1">
      <alignment horizontal="distributed" vertical="center" wrapText="1"/>
    </xf>
    <xf numFmtId="49" fontId="8" fillId="0" borderId="8" xfId="0" applyNumberFormat="1" applyFont="1" applyFill="1" applyBorder="1" applyAlignment="1">
      <alignment horizontal="distributed" vertical="center"/>
    </xf>
    <xf numFmtId="49" fontId="4" fillId="0" borderId="9" xfId="0" applyNumberFormat="1" applyFont="1" applyFill="1" applyBorder="1" applyAlignment="1">
      <alignment horizontal="distributed" vertical="center" wrapText="1"/>
    </xf>
    <xf numFmtId="49" fontId="4" fillId="0" borderId="15" xfId="0" applyNumberFormat="1" applyFont="1" applyFill="1" applyBorder="1" applyAlignment="1">
      <alignment horizontal="distributed" vertical="center"/>
    </xf>
    <xf numFmtId="49" fontId="4" fillId="0" borderId="12" xfId="0" applyNumberFormat="1" applyFont="1" applyFill="1" applyBorder="1" applyAlignment="1">
      <alignment horizontal="distributed" vertical="center"/>
    </xf>
    <xf numFmtId="49" fontId="4" fillId="0" borderId="4" xfId="0" applyNumberFormat="1" applyFont="1" applyFill="1" applyBorder="1" applyAlignment="1" applyProtection="1">
      <alignment horizontal="center" vertical="center"/>
      <protection locked="0"/>
    </xf>
    <xf numFmtId="49" fontId="4" fillId="0" borderId="9" xfId="0" applyNumberFormat="1" applyFont="1" applyFill="1" applyBorder="1" applyAlignment="1" applyProtection="1">
      <alignment horizontal="center" vertical="center"/>
      <protection locked="0"/>
    </xf>
    <xf numFmtId="49" fontId="4" fillId="0" borderId="15" xfId="0" applyNumberFormat="1" applyFont="1" applyFill="1" applyBorder="1" applyAlignment="1" applyProtection="1">
      <alignment horizontal="center" vertical="center"/>
      <protection locked="0"/>
    </xf>
    <xf numFmtId="49" fontId="4" fillId="0" borderId="4" xfId="0" applyNumberFormat="1" applyFont="1" applyFill="1" applyBorder="1" applyAlignment="1" applyProtection="1">
      <alignment horizontal="center" vertical="center" shrinkToFit="1"/>
      <protection locked="0"/>
    </xf>
    <xf numFmtId="49" fontId="4" fillId="0" borderId="9" xfId="0" applyNumberFormat="1" applyFont="1" applyFill="1" applyBorder="1" applyAlignment="1" applyProtection="1">
      <alignment horizontal="center" vertical="center" shrinkToFit="1"/>
      <protection locked="0"/>
    </xf>
    <xf numFmtId="49" fontId="4" fillId="0" borderId="5" xfId="0" quotePrefix="1" applyNumberFormat="1" applyFont="1" applyFill="1" applyBorder="1" applyAlignment="1">
      <alignment horizontal="distributed" vertical="center"/>
    </xf>
    <xf numFmtId="49" fontId="4" fillId="0" borderId="1" xfId="0" quotePrefix="1" applyNumberFormat="1" applyFont="1" applyFill="1" applyBorder="1" applyAlignment="1">
      <alignment horizontal="distributed" vertical="center"/>
    </xf>
    <xf numFmtId="49" fontId="8" fillId="0" borderId="9" xfId="0" applyNumberFormat="1" applyFont="1" applyFill="1" applyBorder="1" applyAlignment="1">
      <alignment horizontal="distributed" vertical="center"/>
    </xf>
    <xf numFmtId="49" fontId="8" fillId="0" borderId="15" xfId="0" applyNumberFormat="1" applyFont="1" applyFill="1" applyBorder="1" applyAlignment="1">
      <alignment horizontal="distributed" vertical="center"/>
    </xf>
    <xf numFmtId="49" fontId="8" fillId="0" borderId="12" xfId="0" applyNumberFormat="1" applyFont="1" applyFill="1" applyBorder="1" applyAlignment="1">
      <alignment horizontal="distributed" vertical="center"/>
    </xf>
    <xf numFmtId="49" fontId="8" fillId="0" borderId="4" xfId="0" applyNumberFormat="1" applyFont="1" applyFill="1" applyBorder="1" applyAlignment="1" applyProtection="1">
      <alignment horizontal="right" vertical="center"/>
      <protection locked="0"/>
    </xf>
    <xf numFmtId="49" fontId="8" fillId="0" borderId="9" xfId="0" applyNumberFormat="1" applyFont="1" applyFill="1" applyBorder="1" applyAlignment="1" applyProtection="1">
      <alignment horizontal="right" vertical="center"/>
      <protection locked="0"/>
    </xf>
    <xf numFmtId="49" fontId="8" fillId="0" borderId="15" xfId="0" applyNumberFormat="1" applyFont="1" applyFill="1" applyBorder="1" applyAlignment="1" applyProtection="1">
      <alignment horizontal="right" vertical="center"/>
      <protection locked="0"/>
    </xf>
    <xf numFmtId="49" fontId="8" fillId="0" borderId="4" xfId="0" applyNumberFormat="1" applyFont="1" applyFill="1" applyBorder="1" applyAlignment="1" applyProtection="1">
      <alignment horizontal="distributed" vertical="center" wrapText="1"/>
      <protection locked="0"/>
    </xf>
    <xf numFmtId="49" fontId="8" fillId="0" borderId="15" xfId="0" applyNumberFormat="1" applyFont="1" applyFill="1" applyBorder="1" applyAlignment="1" applyProtection="1">
      <alignment horizontal="distributed" vertical="center"/>
      <protection locked="0"/>
    </xf>
    <xf numFmtId="49" fontId="4" fillId="0" borderId="12" xfId="0" applyNumberFormat="1" applyFont="1" applyFill="1" applyBorder="1" applyAlignment="1">
      <alignment horizontal="center" vertical="center"/>
    </xf>
    <xf numFmtId="49" fontId="4" fillId="0" borderId="7" xfId="0" applyNumberFormat="1" applyFont="1" applyFill="1" applyBorder="1" applyAlignment="1">
      <alignment horizontal="distributed" vertical="center"/>
    </xf>
    <xf numFmtId="49" fontId="4" fillId="0" borderId="10" xfId="0" applyNumberFormat="1" applyFont="1" applyFill="1" applyBorder="1" applyAlignment="1">
      <alignment horizontal="distributed" vertical="center"/>
    </xf>
    <xf numFmtId="49" fontId="5" fillId="0" borderId="6" xfId="0" applyNumberFormat="1" applyFont="1" applyFill="1" applyBorder="1" applyAlignment="1" applyProtection="1">
      <alignment horizontal="center" vertical="distributed" textRotation="255" wrapText="1" indent="1"/>
      <protection locked="0"/>
    </xf>
    <xf numFmtId="49" fontId="5" fillId="0" borderId="6" xfId="0" applyNumberFormat="1" applyFont="1" applyFill="1" applyBorder="1" applyAlignment="1" applyProtection="1">
      <alignment horizontal="center" vertical="distributed" textRotation="255" indent="1"/>
      <protection locked="0"/>
    </xf>
    <xf numFmtId="49" fontId="5" fillId="0" borderId="13" xfId="0" applyNumberFormat="1" applyFont="1" applyFill="1" applyBorder="1" applyAlignment="1" applyProtection="1">
      <alignment horizontal="center" vertical="distributed" textRotation="255" indent="1"/>
      <protection locked="0"/>
    </xf>
    <xf numFmtId="49" fontId="5" fillId="0" borderId="4" xfId="0" applyNumberFormat="1" applyFont="1" applyFill="1" applyBorder="1" applyAlignment="1">
      <alignment horizontal="distributed" vertical="center"/>
    </xf>
    <xf numFmtId="49" fontId="5" fillId="0" borderId="9" xfId="0" applyNumberFormat="1" applyFont="1" applyFill="1" applyBorder="1" applyAlignment="1">
      <alignment horizontal="distributed" vertical="center"/>
    </xf>
    <xf numFmtId="49" fontId="5" fillId="0" borderId="15" xfId="0" applyNumberFormat="1" applyFont="1" applyFill="1" applyBorder="1" applyAlignment="1">
      <alignment horizontal="distributed" vertical="center"/>
    </xf>
    <xf numFmtId="49" fontId="4" fillId="0" borderId="8"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57" fillId="0" borderId="2" xfId="0" applyNumberFormat="1" applyFont="1" applyFill="1" applyBorder="1" applyAlignment="1">
      <alignment horizontal="center" vertical="center" wrapText="1"/>
    </xf>
    <xf numFmtId="0" fontId="58" fillId="0" borderId="10"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1" xfId="0" applyFont="1" applyBorder="1" applyAlignment="1">
      <alignment horizontal="center" vertical="center" wrapText="1"/>
    </xf>
    <xf numFmtId="0" fontId="58" fillId="0" borderId="3" xfId="0" applyFont="1" applyBorder="1" applyAlignment="1">
      <alignment horizontal="center" vertical="center" wrapText="1"/>
    </xf>
    <xf numFmtId="0" fontId="58" fillId="0" borderId="11" xfId="0" applyFont="1" applyBorder="1" applyAlignment="1">
      <alignment horizontal="center" vertical="center" wrapText="1"/>
    </xf>
    <xf numFmtId="49" fontId="4" fillId="0" borderId="8" xfId="0" applyNumberFormat="1" applyFont="1" applyFill="1" applyBorder="1" applyAlignment="1">
      <alignment horizontal="right" vertical="center"/>
    </xf>
    <xf numFmtId="49" fontId="47" fillId="0" borderId="11" xfId="0" applyNumberFormat="1" applyFont="1" applyFill="1" applyBorder="1" applyAlignment="1">
      <alignment horizontal="right" vertical="center"/>
    </xf>
    <xf numFmtId="49" fontId="4" fillId="0" borderId="11" xfId="0" applyNumberFormat="1" applyFont="1" applyFill="1" applyBorder="1" applyAlignment="1">
      <alignment horizontal="right" vertical="center"/>
    </xf>
    <xf numFmtId="49" fontId="4" fillId="0" borderId="4" xfId="0" applyNumberFormat="1" applyFont="1" applyFill="1" applyBorder="1" applyAlignment="1">
      <alignment horizontal="distributed" vertical="center" indent="1"/>
    </xf>
    <xf numFmtId="49" fontId="4" fillId="0" borderId="9" xfId="0" applyNumberFormat="1" applyFont="1" applyFill="1" applyBorder="1" applyAlignment="1">
      <alignment horizontal="distributed" vertical="center" indent="1"/>
    </xf>
    <xf numFmtId="49" fontId="4" fillId="0" borderId="15" xfId="0" applyNumberFormat="1" applyFont="1" applyFill="1" applyBorder="1" applyAlignment="1">
      <alignment horizontal="distributed" vertical="center" indent="1"/>
    </xf>
    <xf numFmtId="49" fontId="4" fillId="0" borderId="7"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49" fontId="4" fillId="0" borderId="14" xfId="0" applyNumberFormat="1" applyFont="1" applyFill="1" applyBorder="1" applyAlignment="1">
      <alignment horizontal="center" vertical="distributed" textRotation="255" indent="1"/>
    </xf>
    <xf numFmtId="49" fontId="4" fillId="0" borderId="6" xfId="0" applyNumberFormat="1" applyFont="1" applyFill="1" applyBorder="1" applyAlignment="1">
      <alignment horizontal="center" vertical="distributed" textRotation="255" indent="1"/>
    </xf>
    <xf numFmtId="179" fontId="14" fillId="0" borderId="12" xfId="0" applyNumberFormat="1" applyFont="1" applyFill="1" applyBorder="1" applyAlignment="1">
      <alignment horizontal="center" vertical="center" justifyLastLine="1"/>
    </xf>
    <xf numFmtId="49" fontId="4" fillId="0" borderId="2" xfId="0" quotePrefix="1" applyNumberFormat="1" applyFont="1" applyFill="1" applyBorder="1" applyAlignment="1">
      <alignment horizontal="center" vertical="center"/>
    </xf>
    <xf numFmtId="49" fontId="4" fillId="0" borderId="5" xfId="0" applyNumberFormat="1" applyFont="1" applyFill="1" applyBorder="1" applyAlignment="1" applyProtection="1">
      <alignment vertical="center"/>
      <protection locked="0"/>
    </xf>
    <xf numFmtId="49" fontId="4" fillId="0" borderId="3" xfId="0" applyNumberFormat="1" applyFont="1" applyFill="1" applyBorder="1" applyAlignment="1" applyProtection="1">
      <alignment vertical="center"/>
      <protection locked="0"/>
    </xf>
    <xf numFmtId="49" fontId="11" fillId="0" borderId="10" xfId="0" applyNumberFormat="1" applyFont="1" applyFill="1" applyBorder="1" applyAlignment="1" applyProtection="1">
      <alignment horizontal="distributed" vertical="center"/>
      <protection locked="0"/>
    </xf>
    <xf numFmtId="49" fontId="11" fillId="0" borderId="0" xfId="0" applyNumberFormat="1" applyFont="1" applyFill="1" applyAlignment="1" applyProtection="1">
      <alignment horizontal="distributed" vertical="center"/>
      <protection locked="0"/>
    </xf>
    <xf numFmtId="49" fontId="11" fillId="0" borderId="1" xfId="0" applyNumberFormat="1" applyFont="1" applyFill="1" applyBorder="1" applyAlignment="1" applyProtection="1">
      <alignment horizontal="distributed" vertical="center"/>
      <protection locked="0"/>
    </xf>
    <xf numFmtId="49" fontId="11" fillId="0" borderId="8" xfId="0" applyNumberFormat="1" applyFont="1" applyFill="1" applyBorder="1" applyAlignment="1" applyProtection="1">
      <alignment horizontal="distributed" vertical="center"/>
      <protection locked="0"/>
    </xf>
    <xf numFmtId="49" fontId="11" fillId="0" borderId="11" xfId="0" applyNumberFormat="1" applyFont="1" applyFill="1" applyBorder="1" applyAlignment="1" applyProtection="1">
      <alignment horizontal="distributed" vertical="center"/>
      <protection locked="0"/>
    </xf>
    <xf numFmtId="49" fontId="4" fillId="0" borderId="5" xfId="0" quotePrefix="1" applyNumberFormat="1" applyFont="1" applyFill="1" applyBorder="1" applyAlignment="1">
      <alignment horizontal="center" vertical="center"/>
    </xf>
    <xf numFmtId="49" fontId="4" fillId="0" borderId="0" xfId="0" applyNumberFormat="1" applyFont="1" applyFill="1" applyBorder="1" applyAlignment="1">
      <alignment horizontal="distributed" vertical="center" wrapText="1"/>
    </xf>
    <xf numFmtId="49" fontId="4" fillId="0" borderId="1" xfId="0" applyNumberFormat="1" applyFont="1" applyFill="1" applyBorder="1" applyAlignment="1">
      <alignment horizontal="distributed" vertical="center"/>
    </xf>
    <xf numFmtId="49" fontId="4" fillId="0" borderId="0" xfId="0" applyNumberFormat="1" applyFont="1" applyFill="1" applyBorder="1" applyAlignment="1">
      <alignment horizontal="distributed" vertical="center"/>
    </xf>
    <xf numFmtId="49" fontId="4" fillId="0" borderId="2" xfId="0" quotePrefix="1" applyNumberFormat="1" applyFont="1" applyFill="1" applyBorder="1" applyAlignment="1">
      <alignment horizontal="left" vertical="center"/>
    </xf>
    <xf numFmtId="49" fontId="4" fillId="0" borderId="3" xfId="0" applyNumberFormat="1" applyFont="1" applyFill="1" applyBorder="1" applyAlignment="1">
      <alignment horizontal="left" vertical="center"/>
    </xf>
    <xf numFmtId="49" fontId="4" fillId="0" borderId="3" xfId="0" quotePrefix="1" applyNumberFormat="1" applyFont="1" applyFill="1" applyBorder="1" applyAlignment="1">
      <alignment horizontal="center" vertical="center"/>
    </xf>
    <xf numFmtId="49" fontId="4" fillId="0" borderId="8" xfId="0" applyNumberFormat="1" applyFont="1" applyFill="1" applyBorder="1" applyAlignment="1">
      <alignment horizontal="distributed" vertical="center"/>
    </xf>
    <xf numFmtId="49" fontId="4" fillId="0" borderId="11" xfId="0" applyNumberFormat="1" applyFont="1" applyFill="1" applyBorder="1" applyAlignment="1">
      <alignment horizontal="distributed" vertical="center"/>
    </xf>
    <xf numFmtId="49" fontId="4" fillId="0" borderId="5"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49" fontId="8" fillId="0" borderId="2" xfId="0" applyNumberFormat="1" applyFont="1" applyFill="1" applyBorder="1" applyAlignment="1" applyProtection="1">
      <alignment horizontal="left" vertical="top" wrapText="1"/>
      <protection locked="0"/>
    </xf>
    <xf numFmtId="49" fontId="8" fillId="0" borderId="10" xfId="0" applyNumberFormat="1" applyFont="1" applyFill="1" applyBorder="1" applyAlignment="1" applyProtection="1">
      <alignment horizontal="left" vertical="top" wrapText="1"/>
      <protection locked="0"/>
    </xf>
    <xf numFmtId="49" fontId="8" fillId="0" borderId="3" xfId="0" applyNumberFormat="1" applyFont="1" applyFill="1" applyBorder="1" applyAlignment="1" applyProtection="1">
      <alignment horizontal="left" vertical="top" wrapText="1"/>
      <protection locked="0"/>
    </xf>
    <xf numFmtId="49" fontId="8" fillId="0" borderId="11" xfId="0" applyNumberFormat="1" applyFont="1" applyFill="1" applyBorder="1" applyAlignment="1" applyProtection="1">
      <alignment horizontal="left" vertical="top" wrapText="1"/>
      <protection locked="0"/>
    </xf>
    <xf numFmtId="49" fontId="8" fillId="0" borderId="2" xfId="0" quotePrefix="1" applyNumberFormat="1" applyFont="1" applyFill="1" applyBorder="1" applyAlignment="1" applyProtection="1">
      <alignment horizontal="left" vertical="top" wrapText="1"/>
      <protection locked="0"/>
    </xf>
    <xf numFmtId="49" fontId="8" fillId="0" borderId="10" xfId="0" quotePrefix="1" applyNumberFormat="1" applyFont="1" applyFill="1" applyBorder="1" applyAlignment="1" applyProtection="1">
      <alignment horizontal="left" vertical="top" wrapText="1"/>
      <protection locked="0"/>
    </xf>
    <xf numFmtId="49" fontId="8" fillId="0" borderId="3" xfId="0" quotePrefix="1" applyNumberFormat="1" applyFont="1" applyFill="1" applyBorder="1" applyAlignment="1" applyProtection="1">
      <alignment horizontal="left" vertical="top" wrapText="1"/>
      <protection locked="0"/>
    </xf>
    <xf numFmtId="49" fontId="8" fillId="0" borderId="11" xfId="0" quotePrefix="1" applyNumberFormat="1" applyFont="1" applyFill="1" applyBorder="1" applyAlignment="1" applyProtection="1">
      <alignment horizontal="left" vertical="top" wrapText="1"/>
      <protection locked="0"/>
    </xf>
    <xf numFmtId="49" fontId="4" fillId="0" borderId="5" xfId="0" quotePrefix="1" applyNumberFormat="1" applyFont="1" applyFill="1" applyBorder="1" applyAlignment="1">
      <alignment horizontal="center" vertical="center" wrapText="1"/>
    </xf>
    <xf numFmtId="49" fontId="4" fillId="0" borderId="1" xfId="0" quotePrefix="1" applyNumberFormat="1" applyFont="1" applyFill="1" applyBorder="1" applyAlignment="1">
      <alignment horizontal="center" vertical="center" wrapText="1"/>
    </xf>
    <xf numFmtId="49" fontId="4" fillId="0" borderId="14" xfId="0" applyNumberFormat="1" applyFont="1" applyFill="1" applyBorder="1" applyAlignment="1" applyProtection="1">
      <alignment horizontal="center" vertical="center" textRotation="255"/>
      <protection locked="0"/>
    </xf>
    <xf numFmtId="49" fontId="4" fillId="0" borderId="6" xfId="0" applyNumberFormat="1" applyFont="1" applyFill="1" applyBorder="1" applyAlignment="1" applyProtection="1">
      <alignment horizontal="center" vertical="center" textRotation="255"/>
      <protection locked="0"/>
    </xf>
    <xf numFmtId="49" fontId="4" fillId="0" borderId="13" xfId="0" applyNumberFormat="1" applyFont="1" applyFill="1" applyBorder="1" applyAlignment="1" applyProtection="1">
      <alignment horizontal="center" vertical="center" textRotation="255"/>
      <protection locked="0"/>
    </xf>
    <xf numFmtId="49" fontId="4" fillId="0" borderId="2" xfId="0" applyNumberFormat="1" applyFont="1" applyFill="1" applyBorder="1" applyAlignment="1" applyProtection="1">
      <alignment horizontal="distributed" vertical="center" wrapText="1"/>
      <protection locked="0"/>
    </xf>
    <xf numFmtId="49" fontId="4" fillId="0" borderId="10" xfId="0" applyNumberFormat="1" applyFont="1" applyFill="1" applyBorder="1" applyAlignment="1" applyProtection="1">
      <alignment horizontal="distributed" vertical="center"/>
      <protection locked="0"/>
    </xf>
    <xf numFmtId="49" fontId="4" fillId="0" borderId="3" xfId="0" applyNumberFormat="1" applyFont="1" applyFill="1" applyBorder="1" applyAlignment="1" applyProtection="1">
      <alignment horizontal="distributed" vertical="center"/>
      <protection locked="0"/>
    </xf>
    <xf numFmtId="49" fontId="4" fillId="0" borderId="11" xfId="0" applyNumberFormat="1" applyFont="1" applyFill="1" applyBorder="1" applyAlignment="1" applyProtection="1">
      <alignment horizontal="distributed" vertical="center"/>
      <protection locked="0"/>
    </xf>
    <xf numFmtId="49" fontId="4" fillId="0" borderId="5"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5" xfId="0" applyNumberFormat="1" applyFont="1" applyFill="1" applyBorder="1" applyAlignment="1">
      <alignment horizontal="distributed" vertical="center" wrapText="1"/>
    </xf>
    <xf numFmtId="49" fontId="4" fillId="0" borderId="3" xfId="0" applyNumberFormat="1" applyFont="1" applyFill="1" applyBorder="1" applyAlignment="1">
      <alignment horizontal="distributed" vertical="center"/>
    </xf>
    <xf numFmtId="49" fontId="4" fillId="0" borderId="2" xfId="0" quotePrefix="1" applyNumberFormat="1" applyFont="1" applyFill="1" applyBorder="1" applyAlignment="1">
      <alignment horizontal="left" vertical="center" wrapText="1"/>
    </xf>
    <xf numFmtId="49" fontId="4" fillId="0" borderId="10" xfId="0" quotePrefix="1" applyNumberFormat="1" applyFont="1" applyFill="1" applyBorder="1" applyAlignment="1">
      <alignment horizontal="left" vertical="center" wrapText="1"/>
    </xf>
    <xf numFmtId="49" fontId="4" fillId="0" borderId="3" xfId="0" quotePrefix="1" applyNumberFormat="1" applyFont="1" applyFill="1" applyBorder="1" applyAlignment="1">
      <alignment horizontal="left" vertical="center" wrapText="1"/>
    </xf>
    <xf numFmtId="49" fontId="4" fillId="0" borderId="11" xfId="0" quotePrefix="1" applyNumberFormat="1" applyFont="1" applyFill="1" applyBorder="1" applyAlignment="1">
      <alignment horizontal="left" vertical="center" wrapText="1"/>
    </xf>
    <xf numFmtId="49" fontId="4" fillId="0" borderId="6" xfId="0" quotePrefix="1" applyNumberFormat="1" applyFont="1" applyFill="1" applyBorder="1" applyAlignment="1" applyProtection="1">
      <alignment vertical="center" textRotation="255"/>
      <protection locked="0"/>
    </xf>
    <xf numFmtId="49" fontId="4" fillId="0" borderId="13" xfId="0" quotePrefix="1" applyNumberFormat="1" applyFont="1" applyFill="1" applyBorder="1" applyAlignment="1" applyProtection="1">
      <alignment vertical="center" textRotation="255"/>
      <protection locked="0"/>
    </xf>
    <xf numFmtId="49" fontId="4" fillId="0" borderId="14" xfId="0" quotePrefix="1" applyNumberFormat="1" applyFont="1" applyFill="1" applyBorder="1" applyAlignment="1" applyProtection="1">
      <alignment horizontal="center" vertical="center" textRotation="255"/>
      <protection locked="0"/>
    </xf>
    <xf numFmtId="49" fontId="4" fillId="0" borderId="6" xfId="0" quotePrefix="1" applyNumberFormat="1" applyFont="1" applyFill="1" applyBorder="1" applyAlignment="1" applyProtection="1">
      <alignment horizontal="center" vertical="center" textRotation="255"/>
      <protection locked="0"/>
    </xf>
    <xf numFmtId="49" fontId="4" fillId="0" borderId="13" xfId="0" quotePrefix="1" applyNumberFormat="1" applyFont="1" applyFill="1" applyBorder="1" applyAlignment="1" applyProtection="1">
      <alignment horizontal="center" vertical="center" textRotation="255"/>
      <protection locked="0"/>
    </xf>
    <xf numFmtId="180" fontId="57" fillId="0" borderId="2" xfId="0" quotePrefix="1" applyNumberFormat="1" applyFont="1" applyFill="1" applyBorder="1" applyAlignment="1">
      <alignment vertical="center" wrapText="1"/>
    </xf>
    <xf numFmtId="0" fontId="58" fillId="0" borderId="10" xfId="0" applyFont="1" applyBorder="1" applyAlignment="1">
      <alignment vertical="center" wrapText="1"/>
    </xf>
    <xf numFmtId="0" fontId="58" fillId="0" borderId="52" xfId="0" applyFont="1" applyBorder="1" applyAlignment="1">
      <alignment vertical="center" wrapText="1"/>
    </xf>
    <xf numFmtId="0" fontId="58" fillId="0" borderId="53" xfId="0" applyFont="1" applyBorder="1" applyAlignment="1">
      <alignment vertical="center" wrapText="1"/>
    </xf>
    <xf numFmtId="180" fontId="24" fillId="0" borderId="5" xfId="0" applyNumberFormat="1" applyFont="1" applyFill="1" applyBorder="1" applyAlignment="1">
      <alignment horizontal="distributed" vertical="center" wrapText="1"/>
    </xf>
    <xf numFmtId="0" fontId="0" fillId="0" borderId="0" xfId="0" applyBorder="1" applyAlignment="1">
      <alignment horizontal="distributed" vertical="center" wrapText="1"/>
    </xf>
    <xf numFmtId="0" fontId="0" fillId="0" borderId="0" xfId="0" applyAlignment="1">
      <alignment horizontal="distributed" vertical="center" wrapText="1"/>
    </xf>
    <xf numFmtId="0" fontId="0" fillId="0" borderId="1" xfId="0" applyBorder="1" applyAlignment="1">
      <alignment horizontal="distributed" vertical="center" wrapText="1"/>
    </xf>
    <xf numFmtId="180" fontId="24" fillId="0" borderId="4" xfId="0" applyNumberFormat="1" applyFont="1" applyFill="1" applyBorder="1" applyAlignment="1">
      <alignment horizontal="distributed" vertical="center" wrapText="1"/>
    </xf>
    <xf numFmtId="0" fontId="0" fillId="0" borderId="9" xfId="0" applyBorder="1" applyAlignment="1">
      <alignment horizontal="distributed" vertical="center" wrapText="1"/>
    </xf>
    <xf numFmtId="0" fontId="0" fillId="0" borderId="15" xfId="0" applyBorder="1" applyAlignment="1">
      <alignment horizontal="distributed" vertical="center" wrapText="1"/>
    </xf>
    <xf numFmtId="180" fontId="24" fillId="0" borderId="52" xfId="0" applyNumberFormat="1" applyFont="1" applyFill="1" applyBorder="1" applyAlignment="1">
      <alignment horizontal="distributed" vertical="center" wrapText="1"/>
    </xf>
    <xf numFmtId="0" fontId="0" fillId="0" borderId="51" xfId="0" applyBorder="1" applyAlignment="1">
      <alignment horizontal="distributed" vertical="center" wrapText="1"/>
    </xf>
    <xf numFmtId="0" fontId="0" fillId="0" borderId="53" xfId="0" applyBorder="1" applyAlignment="1">
      <alignment horizontal="distributed" vertical="center" wrapText="1"/>
    </xf>
    <xf numFmtId="180" fontId="57" fillId="0" borderId="3" xfId="0" quotePrefix="1" applyNumberFormat="1" applyFont="1" applyFill="1" applyBorder="1" applyAlignment="1">
      <alignment vertical="center" wrapText="1"/>
    </xf>
    <xf numFmtId="0" fontId="58" fillId="0" borderId="11" xfId="0" applyFont="1" applyBorder="1" applyAlignment="1">
      <alignment vertical="center" wrapText="1"/>
    </xf>
    <xf numFmtId="180" fontId="57" fillId="0" borderId="4" xfId="0" quotePrefix="1" applyNumberFormat="1" applyFont="1" applyFill="1" applyBorder="1" applyAlignment="1">
      <alignment vertical="center" wrapText="1"/>
    </xf>
    <xf numFmtId="0" fontId="58" fillId="0" borderId="15" xfId="0" applyFont="1" applyBorder="1" applyAlignment="1">
      <alignment vertical="center" wrapText="1"/>
    </xf>
    <xf numFmtId="0" fontId="58" fillId="0" borderId="5" xfId="0" applyFont="1" applyBorder="1" applyAlignment="1">
      <alignment vertical="center" wrapText="1"/>
    </xf>
    <xf numFmtId="0" fontId="58" fillId="0" borderId="1" xfId="0" applyFont="1" applyBorder="1" applyAlignment="1">
      <alignment vertical="center" wrapText="1"/>
    </xf>
    <xf numFmtId="0" fontId="58" fillId="0" borderId="3" xfId="0" applyFont="1" applyBorder="1" applyAlignment="1">
      <alignment vertical="center" wrapText="1"/>
    </xf>
    <xf numFmtId="0" fontId="9" fillId="0" borderId="4" xfId="0" applyNumberFormat="1" applyFont="1" applyFill="1" applyBorder="1" applyAlignment="1">
      <alignment horizontal="distributed" vertical="center" justifyLastLine="1"/>
    </xf>
    <xf numFmtId="0" fontId="9" fillId="0" borderId="9" xfId="0" applyNumberFormat="1" applyFont="1" applyFill="1" applyBorder="1" applyAlignment="1">
      <alignment horizontal="distributed" vertical="center" justifyLastLine="1"/>
    </xf>
    <xf numFmtId="0" fontId="9" fillId="0" borderId="15" xfId="0" applyNumberFormat="1" applyFont="1" applyFill="1" applyBorder="1" applyAlignment="1">
      <alignment horizontal="distributed" vertical="center" justifyLastLine="1"/>
    </xf>
    <xf numFmtId="49" fontId="8" fillId="0" borderId="9" xfId="3" applyNumberFormat="1" applyFont="1" applyFill="1" applyBorder="1" applyAlignment="1">
      <alignment horizontal="distributed" vertical="center" wrapText="1"/>
    </xf>
    <xf numFmtId="180" fontId="4" fillId="0" borderId="4" xfId="1" applyNumberFormat="1" applyFont="1" applyFill="1" applyBorder="1" applyAlignment="1">
      <alignment horizontal="distributed" vertical="center" wrapText="1"/>
    </xf>
    <xf numFmtId="180" fontId="4" fillId="0" borderId="9" xfId="2" applyNumberFormat="1" applyFont="1" applyFill="1" applyBorder="1" applyAlignment="1" applyProtection="1">
      <alignment horizontal="distributed" vertical="center" wrapText="1"/>
      <protection locked="0"/>
    </xf>
    <xf numFmtId="180" fontId="4" fillId="0" borderId="4" xfId="1" applyNumberFormat="1" applyFont="1" applyFill="1" applyBorder="1" applyAlignment="1">
      <alignment horizontal="distributed" vertical="center"/>
    </xf>
    <xf numFmtId="180" fontId="4" fillId="0" borderId="9" xfId="0" applyNumberFormat="1" applyFont="1" applyFill="1" applyBorder="1" applyAlignment="1" applyProtection="1">
      <alignment horizontal="distributed" vertical="center"/>
      <protection locked="0"/>
    </xf>
    <xf numFmtId="49" fontId="5" fillId="0" borderId="8" xfId="0" applyNumberFormat="1" applyFont="1" applyFill="1" applyBorder="1" applyAlignment="1">
      <alignment horizontal="center" vertical="center"/>
    </xf>
    <xf numFmtId="49" fontId="45" fillId="0" borderId="8" xfId="0" applyNumberFormat="1" applyFont="1" applyFill="1" applyBorder="1" applyAlignment="1">
      <alignment horizontal="center" vertical="center"/>
    </xf>
    <xf numFmtId="49" fontId="45" fillId="0" borderId="11" xfId="0" applyNumberFormat="1" applyFont="1" applyFill="1" applyBorder="1" applyAlignment="1">
      <alignment horizontal="center" vertical="center"/>
    </xf>
    <xf numFmtId="180" fontId="4" fillId="0" borderId="9" xfId="1" applyNumberFormat="1" applyFont="1" applyFill="1" applyBorder="1" applyAlignment="1">
      <alignment horizontal="distributed" vertical="center"/>
    </xf>
    <xf numFmtId="49" fontId="5" fillId="0" borderId="9" xfId="3" applyNumberFormat="1" applyFont="1" applyFill="1" applyBorder="1" applyAlignment="1">
      <alignment horizontal="distributed" vertical="center" wrapText="1"/>
    </xf>
    <xf numFmtId="180" fontId="4" fillId="0" borderId="2" xfId="1" applyNumberFormat="1" applyFont="1" applyFill="1" applyBorder="1" applyAlignment="1">
      <alignment horizontal="center" vertical="center"/>
    </xf>
    <xf numFmtId="180" fontId="4" fillId="0" borderId="7" xfId="1" applyNumberFormat="1" applyFont="1" applyFill="1" applyBorder="1" applyAlignment="1">
      <alignment horizontal="center" vertical="center"/>
    </xf>
    <xf numFmtId="180" fontId="4" fillId="0" borderId="10" xfId="1" applyNumberFormat="1" applyFont="1" applyFill="1" applyBorder="1" applyAlignment="1">
      <alignment horizontal="center" vertical="center"/>
    </xf>
    <xf numFmtId="49" fontId="4" fillId="0" borderId="23" xfId="3" applyNumberFormat="1" applyFont="1" applyFill="1" applyBorder="1" applyAlignment="1">
      <alignment horizontal="distributed" vertical="center"/>
    </xf>
    <xf numFmtId="180" fontId="4" fillId="0" borderId="3" xfId="1" applyNumberFormat="1" applyFont="1" applyFill="1" applyBorder="1" applyAlignment="1">
      <alignment horizontal="center" vertical="center"/>
    </xf>
    <xf numFmtId="180" fontId="4" fillId="0" borderId="8" xfId="1" applyNumberFormat="1" applyFont="1" applyFill="1" applyBorder="1" applyAlignment="1">
      <alignment horizontal="center" vertical="center"/>
    </xf>
    <xf numFmtId="180" fontId="4" fillId="0" borderId="11" xfId="1" applyNumberFormat="1" applyFont="1" applyFill="1" applyBorder="1" applyAlignment="1">
      <alignment horizontal="center" vertical="center"/>
    </xf>
    <xf numFmtId="49" fontId="4" fillId="0" borderId="22" xfId="3" applyNumberFormat="1" applyFont="1" applyFill="1" applyBorder="1" applyAlignment="1">
      <alignment horizontal="distributed" vertical="center"/>
    </xf>
    <xf numFmtId="180" fontId="4" fillId="0" borderId="9" xfId="1" applyNumberFormat="1" applyFont="1" applyFill="1" applyBorder="1" applyAlignment="1">
      <alignment horizontal="distributed" vertical="center" wrapText="1"/>
    </xf>
    <xf numFmtId="49" fontId="4" fillId="0" borderId="24" xfId="3" applyNumberFormat="1" applyFont="1" applyFill="1" applyBorder="1" applyAlignment="1">
      <alignment horizontal="distributed" vertical="center"/>
    </xf>
    <xf numFmtId="49" fontId="4" fillId="0" borderId="28" xfId="0" applyNumberFormat="1" applyFont="1" applyFill="1" applyBorder="1" applyAlignment="1" applyProtection="1">
      <alignment horizontal="distributed" vertical="center"/>
      <protection locked="0"/>
    </xf>
    <xf numFmtId="49" fontId="4" fillId="0" borderId="27" xfId="3" applyNumberFormat="1" applyFont="1" applyFill="1" applyBorder="1" applyAlignment="1">
      <alignment horizontal="distributed" vertical="center"/>
    </xf>
    <xf numFmtId="49" fontId="4" fillId="0" borderId="17" xfId="0" applyNumberFormat="1" applyFont="1" applyFill="1" applyBorder="1" applyAlignment="1" applyProtection="1">
      <alignment horizontal="distributed" vertical="center"/>
      <protection locked="0"/>
    </xf>
    <xf numFmtId="49" fontId="4" fillId="0" borderId="28" xfId="3" applyNumberFormat="1" applyFont="1" applyFill="1" applyBorder="1" applyAlignment="1">
      <alignment horizontal="distributed" vertical="center"/>
    </xf>
    <xf numFmtId="180" fontId="8" fillId="0" borderId="4" xfId="0" applyNumberFormat="1" applyFont="1" applyFill="1" applyBorder="1" applyAlignment="1">
      <alignment horizontal="distributed" vertical="center" wrapText="1"/>
    </xf>
    <xf numFmtId="180" fontId="8" fillId="0" borderId="15" xfId="0" applyNumberFormat="1" applyFont="1" applyFill="1" applyBorder="1" applyAlignment="1">
      <alignment horizontal="distributed" vertical="center"/>
    </xf>
    <xf numFmtId="49" fontId="4" fillId="0" borderId="25" xfId="3" applyNumberFormat="1" applyFont="1" applyFill="1" applyBorder="1" applyAlignment="1">
      <alignment horizontal="distributed" vertical="center"/>
    </xf>
    <xf numFmtId="180" fontId="5" fillId="0" borderId="4" xfId="1" applyNumberFormat="1" applyFont="1" applyFill="1" applyBorder="1" applyAlignment="1">
      <alignment horizontal="distributed" vertical="center" wrapText="1"/>
    </xf>
    <xf numFmtId="180" fontId="5" fillId="0" borderId="15" xfId="0" applyNumberFormat="1" applyFont="1" applyFill="1" applyBorder="1" applyAlignment="1">
      <alignment horizontal="distributed" vertical="center" wrapText="1"/>
    </xf>
    <xf numFmtId="49" fontId="47" fillId="0" borderId="26" xfId="3" applyNumberFormat="1" applyFont="1" applyFill="1" applyBorder="1" applyAlignment="1">
      <alignment horizontal="distributed" vertical="center" wrapText="1"/>
    </xf>
    <xf numFmtId="49" fontId="47" fillId="0" borderId="22" xfId="3" applyNumberFormat="1" applyFont="1" applyFill="1" applyBorder="1" applyAlignment="1">
      <alignment horizontal="distributed" vertical="center" wrapText="1"/>
    </xf>
    <xf numFmtId="180" fontId="8" fillId="0" borderId="15" xfId="0" applyNumberFormat="1" applyFont="1" applyFill="1" applyBorder="1" applyAlignment="1">
      <alignment horizontal="distributed" vertical="center" wrapText="1"/>
    </xf>
    <xf numFmtId="49" fontId="8" fillId="0" borderId="4" xfId="3" applyNumberFormat="1" applyFont="1" applyFill="1" applyBorder="1" applyAlignment="1">
      <alignment horizontal="distributed" vertical="center" wrapText="1"/>
    </xf>
    <xf numFmtId="180" fontId="5" fillId="0" borderId="9" xfId="1" applyNumberFormat="1" applyFont="1" applyFill="1" applyBorder="1" applyAlignment="1">
      <alignment horizontal="distributed" vertical="center" wrapText="1"/>
    </xf>
    <xf numFmtId="180" fontId="5" fillId="0" borderId="4" xfId="0" applyNumberFormat="1" applyFont="1" applyFill="1" applyBorder="1" applyAlignment="1">
      <alignment horizontal="distributed" vertical="center"/>
    </xf>
    <xf numFmtId="180" fontId="5" fillId="0" borderId="15" xfId="0" applyNumberFormat="1" applyFont="1" applyFill="1" applyBorder="1" applyAlignment="1">
      <alignment horizontal="distributed" vertical="center"/>
    </xf>
    <xf numFmtId="49" fontId="8" fillId="0" borderId="25" xfId="3" applyNumberFormat="1" applyFont="1" applyFill="1" applyBorder="1" applyAlignment="1">
      <alignment horizontal="distributed" vertical="center" wrapText="1"/>
    </xf>
    <xf numFmtId="49" fontId="8" fillId="0" borderId="23" xfId="3" applyNumberFormat="1" applyFont="1" applyFill="1" applyBorder="1" applyAlignment="1">
      <alignment horizontal="distributed" vertical="center"/>
    </xf>
    <xf numFmtId="49" fontId="8" fillId="0" borderId="26" xfId="3" applyNumberFormat="1" applyFont="1" applyFill="1" applyBorder="1" applyAlignment="1">
      <alignment horizontal="distributed" vertical="center" wrapText="1"/>
    </xf>
    <xf numFmtId="49" fontId="8" fillId="0" borderId="22" xfId="3" applyNumberFormat="1" applyFont="1" applyFill="1" applyBorder="1" applyAlignment="1">
      <alignment horizontal="distributed" vertical="center"/>
    </xf>
    <xf numFmtId="49" fontId="5" fillId="0" borderId="22" xfId="3" applyNumberFormat="1" applyFont="1" applyFill="1" applyBorder="1" applyAlignment="1">
      <alignment horizontal="distributed" vertical="center"/>
    </xf>
    <xf numFmtId="180" fontId="4" fillId="0" borderId="15" xfId="0" applyNumberFormat="1" applyFont="1" applyFill="1" applyBorder="1" applyAlignment="1">
      <alignment horizontal="distributed" vertical="center"/>
    </xf>
    <xf numFmtId="49" fontId="4" fillId="0" borderId="8" xfId="0" applyNumberFormat="1" applyFont="1" applyFill="1" applyBorder="1" applyAlignment="1" applyProtection="1">
      <alignment horizontal="distributed" vertical="center"/>
      <protection locked="0"/>
    </xf>
    <xf numFmtId="180" fontId="8" fillId="0" borderId="9" xfId="0" applyNumberFormat="1" applyFont="1" applyFill="1" applyBorder="1" applyAlignment="1">
      <alignment horizontal="distributed" vertical="center" wrapText="1"/>
    </xf>
    <xf numFmtId="180" fontId="8" fillId="0" borderId="9" xfId="0" applyNumberFormat="1" applyFont="1" applyFill="1" applyBorder="1" applyAlignment="1">
      <alignment horizontal="distributed" vertical="center"/>
    </xf>
    <xf numFmtId="180" fontId="4" fillId="0" borderId="7" xfId="2" applyNumberFormat="1" applyFont="1" applyFill="1" applyBorder="1" applyAlignment="1" applyProtection="1">
      <alignment horizontal="distributed" vertical="center" wrapText="1"/>
      <protection locked="0"/>
    </xf>
    <xf numFmtId="180" fontId="4" fillId="0" borderId="15" xfId="2" applyNumberFormat="1" applyFont="1" applyFill="1" applyBorder="1" applyAlignment="1" applyProtection="1">
      <alignment horizontal="distributed" vertical="center" wrapText="1"/>
      <protection locked="0"/>
    </xf>
    <xf numFmtId="49" fontId="5" fillId="0" borderId="9" xfId="0" applyNumberFormat="1" applyFont="1" applyFill="1" applyBorder="1" applyAlignment="1" applyProtection="1">
      <alignment horizontal="distributed" vertical="center"/>
      <protection locked="0"/>
    </xf>
    <xf numFmtId="49" fontId="4" fillId="0" borderId="14" xfId="3" applyNumberFormat="1" applyFont="1" applyFill="1" applyBorder="1" applyAlignment="1">
      <alignment horizontal="center" vertical="distributed" textRotation="255" justifyLastLine="1"/>
    </xf>
    <xf numFmtId="49" fontId="4" fillId="0" borderId="6" xfId="3" applyNumberFormat="1" applyFont="1" applyFill="1" applyBorder="1" applyAlignment="1">
      <alignment horizontal="center" vertical="distributed" textRotation="255" justifyLastLine="1"/>
    </xf>
    <xf numFmtId="49" fontId="4" fillId="0" borderId="13" xfId="3" applyNumberFormat="1" applyFont="1" applyFill="1" applyBorder="1" applyAlignment="1">
      <alignment horizontal="center" vertical="distributed" textRotation="255" justifyLastLine="1"/>
    </xf>
    <xf numFmtId="180" fontId="4" fillId="0" borderId="2" xfId="1" applyNumberFormat="1" applyFont="1" applyFill="1" applyBorder="1" applyAlignment="1">
      <alignment horizontal="center" vertical="center" textRotation="255" wrapText="1"/>
    </xf>
    <xf numFmtId="180" fontId="4" fillId="0" borderId="10" xfId="1" applyNumberFormat="1" applyFont="1" applyFill="1" applyBorder="1" applyAlignment="1">
      <alignment horizontal="center" vertical="center" textRotation="255" wrapText="1"/>
    </xf>
    <xf numFmtId="180" fontId="4" fillId="0" borderId="5" xfId="1" applyNumberFormat="1" applyFont="1" applyFill="1" applyBorder="1" applyAlignment="1">
      <alignment horizontal="center" vertical="center" textRotation="255" wrapText="1"/>
    </xf>
    <xf numFmtId="180" fontId="4" fillId="0" borderId="1" xfId="1" applyNumberFormat="1" applyFont="1" applyFill="1" applyBorder="1" applyAlignment="1">
      <alignment horizontal="center" vertical="center" textRotation="255" wrapText="1"/>
    </xf>
    <xf numFmtId="180" fontId="4" fillId="0" borderId="3" xfId="1" applyNumberFormat="1" applyFont="1" applyFill="1" applyBorder="1" applyAlignment="1">
      <alignment horizontal="center" vertical="center" textRotation="255" wrapText="1"/>
    </xf>
    <xf numFmtId="180" fontId="4" fillId="0" borderId="11" xfId="1" applyNumberFormat="1" applyFont="1" applyFill="1" applyBorder="1" applyAlignment="1">
      <alignment horizontal="center" vertical="center" textRotation="255" wrapText="1"/>
    </xf>
    <xf numFmtId="180" fontId="4" fillId="0" borderId="2" xfId="1" applyNumberFormat="1" applyFont="1" applyFill="1" applyBorder="1" applyAlignment="1">
      <alignment horizontal="distributed" vertical="center" wrapText="1"/>
    </xf>
    <xf numFmtId="180" fontId="4" fillId="0" borderId="7" xfId="1" applyNumberFormat="1" applyFont="1" applyFill="1" applyBorder="1" applyAlignment="1">
      <alignment horizontal="distributed" vertical="center" wrapText="1"/>
    </xf>
    <xf numFmtId="180" fontId="4" fillId="0" borderId="10" xfId="1" applyNumberFormat="1" applyFont="1" applyFill="1" applyBorder="1" applyAlignment="1">
      <alignment horizontal="distributed" vertical="center" wrapText="1"/>
    </xf>
    <xf numFmtId="180" fontId="4" fillId="0" borderId="5" xfId="1" applyNumberFormat="1" applyFont="1" applyFill="1" applyBorder="1" applyAlignment="1">
      <alignment horizontal="distributed" vertical="center" wrapText="1"/>
    </xf>
    <xf numFmtId="180" fontId="4" fillId="0" borderId="0" xfId="1" applyNumberFormat="1" applyFont="1" applyFill="1" applyBorder="1" applyAlignment="1">
      <alignment horizontal="distributed" vertical="center" wrapText="1"/>
    </xf>
    <xf numFmtId="180" fontId="4" fillId="0" borderId="1" xfId="1" applyNumberFormat="1" applyFont="1" applyFill="1" applyBorder="1" applyAlignment="1">
      <alignment horizontal="distributed" vertical="center" wrapText="1"/>
    </xf>
    <xf numFmtId="180" fontId="4" fillId="0" borderId="3" xfId="1" applyNumberFormat="1" applyFont="1" applyFill="1" applyBorder="1" applyAlignment="1">
      <alignment horizontal="distributed" vertical="center" wrapText="1"/>
    </xf>
    <xf numFmtId="180" fontId="4" fillId="0" borderId="8" xfId="1" applyNumberFormat="1" applyFont="1" applyFill="1" applyBorder="1" applyAlignment="1">
      <alignment horizontal="distributed" vertical="center" wrapText="1"/>
    </xf>
    <xf numFmtId="180" fontId="4" fillId="0" borderId="11" xfId="1" applyNumberFormat="1" applyFont="1" applyFill="1" applyBorder="1" applyAlignment="1">
      <alignment horizontal="distributed" vertical="center" wrapText="1"/>
    </xf>
    <xf numFmtId="49" fontId="4" fillId="0" borderId="12" xfId="3" applyNumberFormat="1" applyFont="1" applyFill="1" applyBorder="1" applyAlignment="1">
      <alignment horizontal="center" vertical="center" textRotation="255"/>
    </xf>
    <xf numFmtId="49" fontId="4" fillId="0" borderId="6" xfId="3" applyNumberFormat="1" applyFont="1" applyFill="1" applyBorder="1" applyAlignment="1">
      <alignment horizontal="center" vertical="center" textRotation="255"/>
    </xf>
    <xf numFmtId="49" fontId="4" fillId="0" borderId="13" xfId="3" applyNumberFormat="1" applyFont="1" applyFill="1" applyBorder="1" applyAlignment="1">
      <alignment horizontal="center" vertical="center" textRotation="255"/>
    </xf>
    <xf numFmtId="49" fontId="4" fillId="0" borderId="19" xfId="3" applyNumberFormat="1" applyFont="1" applyFill="1" applyBorder="1" applyAlignment="1">
      <alignment horizontal="center" vertical="distributed" textRotation="255" justifyLastLine="1"/>
    </xf>
    <xf numFmtId="49" fontId="4" fillId="0" borderId="20" xfId="3" applyNumberFormat="1" applyFont="1" applyFill="1" applyBorder="1" applyAlignment="1">
      <alignment horizontal="center" vertical="distributed" textRotation="255" justifyLastLine="1"/>
    </xf>
    <xf numFmtId="49" fontId="4" fillId="0" borderId="21" xfId="3" applyNumberFormat="1" applyFont="1" applyFill="1" applyBorder="1" applyAlignment="1">
      <alignment horizontal="center" vertical="distributed" textRotation="255" justifyLastLine="1"/>
    </xf>
    <xf numFmtId="180" fontId="5" fillId="0" borderId="2" xfId="0" applyNumberFormat="1" applyFont="1" applyFill="1" applyBorder="1" applyAlignment="1">
      <alignment horizontal="distributed" vertical="center" wrapText="1"/>
    </xf>
    <xf numFmtId="180" fontId="5" fillId="0" borderId="7" xfId="0" applyNumberFormat="1" applyFont="1" applyFill="1" applyBorder="1" applyAlignment="1">
      <alignment horizontal="distributed" vertical="center" wrapText="1"/>
    </xf>
    <xf numFmtId="180" fontId="5" fillId="0" borderId="10" xfId="0" applyNumberFormat="1" applyFont="1" applyFill="1" applyBorder="1" applyAlignment="1">
      <alignment horizontal="distributed" vertical="center" wrapText="1"/>
    </xf>
    <xf numFmtId="180" fontId="5" fillId="0" borderId="3" xfId="0" applyNumberFormat="1" applyFont="1" applyFill="1" applyBorder="1" applyAlignment="1">
      <alignment horizontal="distributed" vertical="center" wrapText="1"/>
    </xf>
    <xf numFmtId="180" fontId="5" fillId="0" borderId="8" xfId="0" applyNumberFormat="1" applyFont="1" applyFill="1" applyBorder="1" applyAlignment="1">
      <alignment horizontal="distributed" vertical="center" wrapText="1"/>
    </xf>
    <xf numFmtId="180" fontId="5" fillId="0" borderId="11" xfId="0" applyNumberFormat="1" applyFont="1" applyFill="1" applyBorder="1" applyAlignment="1">
      <alignment horizontal="distributed" vertical="center" wrapText="1"/>
    </xf>
    <xf numFmtId="49" fontId="4" fillId="0" borderId="2" xfId="3" applyNumberFormat="1" applyFont="1" applyFill="1" applyBorder="1" applyAlignment="1">
      <alignment horizontal="center" vertical="distributed" textRotation="255" justifyLastLine="1"/>
    </xf>
    <xf numFmtId="49" fontId="4" fillId="0" borderId="5" xfId="0" applyNumberFormat="1" applyFont="1" applyFill="1" applyBorder="1" applyAlignment="1" applyProtection="1">
      <alignment horizontal="center" vertical="distributed" textRotation="255" justifyLastLine="1"/>
      <protection locked="0"/>
    </xf>
    <xf numFmtId="49" fontId="4" fillId="0" borderId="18" xfId="0" applyNumberFormat="1" applyFont="1" applyFill="1" applyBorder="1" applyAlignment="1" applyProtection="1">
      <alignment horizontal="center" vertical="distributed" textRotation="255" justifyLastLine="1"/>
      <protection locked="0"/>
    </xf>
    <xf numFmtId="49" fontId="8" fillId="0" borderId="24" xfId="3" applyNumberFormat="1" applyFont="1" applyFill="1" applyBorder="1" applyAlignment="1">
      <alignment horizontal="distributed" vertical="center" wrapText="1"/>
    </xf>
    <xf numFmtId="49" fontId="8" fillId="0" borderId="28" xfId="3" applyNumberFormat="1" applyFont="1" applyFill="1" applyBorder="1" applyAlignment="1">
      <alignment horizontal="distributed" vertical="center"/>
    </xf>
    <xf numFmtId="180" fontId="4" fillId="0" borderId="2" xfId="1" applyNumberFormat="1" applyFont="1" applyFill="1" applyBorder="1" applyAlignment="1">
      <alignment horizontal="distributed" vertical="center"/>
    </xf>
    <xf numFmtId="180" fontId="4" fillId="0" borderId="7" xfId="1" applyNumberFormat="1" applyFont="1" applyFill="1" applyBorder="1" applyAlignment="1">
      <alignment horizontal="distributed" vertical="center"/>
    </xf>
    <xf numFmtId="180" fontId="4" fillId="0" borderId="10" xfId="1" applyNumberFormat="1" applyFont="1" applyFill="1" applyBorder="1" applyAlignment="1">
      <alignment horizontal="distributed" vertical="center"/>
    </xf>
    <xf numFmtId="180" fontId="4" fillId="0" borderId="3" xfId="1" applyNumberFormat="1" applyFont="1" applyFill="1" applyBorder="1" applyAlignment="1">
      <alignment horizontal="distributed" vertical="center"/>
    </xf>
    <xf numFmtId="180" fontId="4" fillId="0" borderId="8" xfId="1" applyNumberFormat="1" applyFont="1" applyFill="1" applyBorder="1" applyAlignment="1">
      <alignment horizontal="distributed" vertical="center"/>
    </xf>
    <xf numFmtId="180" fontId="4" fillId="0" borderId="11" xfId="1" applyNumberFormat="1" applyFont="1" applyFill="1" applyBorder="1" applyAlignment="1">
      <alignment horizontal="distributed" vertical="center"/>
    </xf>
    <xf numFmtId="49" fontId="21" fillId="0" borderId="4" xfId="0" applyNumberFormat="1" applyFont="1" applyFill="1" applyBorder="1" applyAlignment="1">
      <alignment horizontal="distributed" vertical="center"/>
    </xf>
    <xf numFmtId="49" fontId="21" fillId="0" borderId="9" xfId="0" applyNumberFormat="1" applyFont="1" applyFill="1" applyBorder="1" applyAlignment="1">
      <alignment horizontal="distributed" vertical="center"/>
    </xf>
    <xf numFmtId="49" fontId="21" fillId="0" borderId="15" xfId="0" applyNumberFormat="1" applyFont="1" applyFill="1" applyBorder="1" applyAlignment="1">
      <alignment horizontal="distributed" vertical="center"/>
    </xf>
    <xf numFmtId="180" fontId="5" fillId="0" borderId="9" xfId="0" applyNumberFormat="1" applyFont="1" applyFill="1" applyBorder="1" applyAlignment="1">
      <alignment horizontal="distributed" vertical="center"/>
    </xf>
    <xf numFmtId="180" fontId="5" fillId="0" borderId="2" xfId="0" applyNumberFormat="1" applyFont="1" applyFill="1" applyBorder="1" applyAlignment="1">
      <alignment vertical="center"/>
    </xf>
    <xf numFmtId="180" fontId="5" fillId="0" borderId="5" xfId="0" applyNumberFormat="1" applyFont="1" applyFill="1" applyBorder="1" applyAlignment="1">
      <alignment vertical="center"/>
    </xf>
    <xf numFmtId="180" fontId="5" fillId="0" borderId="18" xfId="0" applyNumberFormat="1" applyFont="1" applyFill="1" applyBorder="1" applyAlignment="1">
      <alignment vertical="center"/>
    </xf>
    <xf numFmtId="180" fontId="5" fillId="0" borderId="7" xfId="0" applyNumberFormat="1" applyFont="1" applyFill="1" applyBorder="1" applyAlignment="1">
      <alignment horizontal="distributed" vertical="center"/>
    </xf>
    <xf numFmtId="180" fontId="5" fillId="0" borderId="10" xfId="0" applyNumberFormat="1" applyFont="1" applyFill="1" applyBorder="1" applyAlignment="1">
      <alignment horizontal="distributed" vertical="center"/>
    </xf>
    <xf numFmtId="180" fontId="5" fillId="0" borderId="0" xfId="0" applyNumberFormat="1" applyFont="1" applyFill="1" applyBorder="1" applyAlignment="1">
      <alignment horizontal="distributed" vertical="center"/>
    </xf>
    <xf numFmtId="180" fontId="5" fillId="0" borderId="1" xfId="0" applyNumberFormat="1" applyFont="1" applyFill="1" applyBorder="1" applyAlignment="1">
      <alignment horizontal="distributed" vertical="center"/>
    </xf>
    <xf numFmtId="180" fontId="5" fillId="0" borderId="30" xfId="0" applyNumberFormat="1" applyFont="1" applyFill="1" applyBorder="1" applyAlignment="1">
      <alignment horizontal="distributed" vertical="center"/>
    </xf>
    <xf numFmtId="180" fontId="5" fillId="0" borderId="31" xfId="0" applyNumberFormat="1" applyFont="1" applyFill="1" applyBorder="1" applyAlignment="1">
      <alignment horizontal="distributed" vertical="center"/>
    </xf>
    <xf numFmtId="49" fontId="5" fillId="0" borderId="2" xfId="4" applyNumberFormat="1" applyFont="1" applyFill="1" applyBorder="1" applyAlignment="1">
      <alignment horizontal="center" vertical="center"/>
    </xf>
    <xf numFmtId="49" fontId="5" fillId="0" borderId="3" xfId="4" applyNumberFormat="1" applyFont="1" applyFill="1" applyBorder="1" applyAlignment="1">
      <alignment horizontal="center" vertical="center"/>
    </xf>
    <xf numFmtId="0" fontId="5" fillId="0" borderId="4" xfId="0" applyNumberFormat="1" applyFont="1" applyFill="1" applyBorder="1" applyAlignment="1" applyProtection="1">
      <alignment horizontal="distributed" vertical="center"/>
      <protection locked="0"/>
    </xf>
    <xf numFmtId="0" fontId="5" fillId="0" borderId="9" xfId="0" applyNumberFormat="1" applyFont="1" applyFill="1" applyBorder="1" applyAlignment="1" applyProtection="1">
      <alignment horizontal="distributed" vertical="center"/>
      <protection locked="0"/>
    </xf>
    <xf numFmtId="0" fontId="5" fillId="0" borderId="15" xfId="0" applyNumberFormat="1" applyFont="1" applyFill="1" applyBorder="1" applyAlignment="1" applyProtection="1">
      <alignment horizontal="distributed" vertical="center"/>
      <protection locked="0"/>
    </xf>
    <xf numFmtId="49" fontId="8" fillId="0" borderId="5"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5" fillId="0" borderId="12" xfId="0" applyNumberFormat="1" applyFont="1" applyFill="1" applyBorder="1" applyAlignment="1">
      <alignment horizontal="distributed" vertical="center"/>
    </xf>
    <xf numFmtId="0" fontId="5" fillId="0" borderId="9" xfId="0" applyNumberFormat="1" applyFont="1" applyFill="1" applyBorder="1" applyAlignment="1" applyProtection="1">
      <alignment horizontal="center" vertical="center"/>
      <protection locked="0"/>
    </xf>
    <xf numFmtId="0" fontId="5" fillId="0" borderId="15" xfId="0" applyNumberFormat="1" applyFont="1" applyFill="1" applyBorder="1" applyAlignment="1" applyProtection="1">
      <alignment horizontal="center" vertical="center"/>
      <protection locked="0"/>
    </xf>
    <xf numFmtId="49" fontId="8" fillId="0" borderId="2"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49" fontId="5" fillId="0" borderId="7" xfId="4" applyNumberFormat="1" applyFont="1" applyFill="1" applyBorder="1" applyAlignment="1">
      <alignment horizontal="distributed" vertical="center"/>
    </xf>
    <xf numFmtId="49" fontId="5" fillId="0" borderId="10" xfId="4" applyNumberFormat="1" applyFont="1" applyFill="1" applyBorder="1" applyAlignment="1">
      <alignment horizontal="distributed" vertical="center"/>
    </xf>
    <xf numFmtId="49" fontId="5" fillId="0" borderId="11" xfId="4" applyNumberFormat="1" applyFont="1" applyFill="1" applyBorder="1" applyAlignment="1">
      <alignment horizontal="distributed" vertical="center"/>
    </xf>
    <xf numFmtId="49" fontId="5" fillId="0" borderId="8" xfId="4" applyNumberFormat="1" applyFont="1" applyFill="1" applyBorder="1" applyAlignment="1">
      <alignment horizontal="distributed" vertical="center"/>
    </xf>
    <xf numFmtId="49" fontId="5" fillId="0" borderId="14" xfId="0" applyNumberFormat="1" applyFont="1" applyFill="1" applyBorder="1" applyAlignment="1">
      <alignment horizontal="center" vertical="distributed" textRotation="255"/>
    </xf>
    <xf numFmtId="49" fontId="5" fillId="0" borderId="6" xfId="4" applyNumberFormat="1" applyFont="1" applyFill="1" applyBorder="1" applyAlignment="1">
      <alignment horizontal="center" vertical="distributed" textRotation="255"/>
    </xf>
    <xf numFmtId="49" fontId="5" fillId="0" borderId="13" xfId="4" applyNumberFormat="1" applyFont="1" applyFill="1" applyBorder="1" applyAlignment="1">
      <alignment horizontal="center" vertical="distributed" textRotation="255"/>
    </xf>
    <xf numFmtId="49" fontId="8" fillId="0" borderId="3" xfId="0" applyNumberFormat="1" applyFont="1" applyFill="1" applyBorder="1" applyAlignment="1">
      <alignment horizontal="center" vertical="center"/>
    </xf>
    <xf numFmtId="49" fontId="8" fillId="0" borderId="11" xfId="0" applyNumberFormat="1" applyFont="1" applyFill="1" applyBorder="1" applyAlignment="1">
      <alignment horizontal="center" vertical="center"/>
    </xf>
    <xf numFmtId="0" fontId="17" fillId="0" borderId="7" xfId="0" applyNumberFormat="1" applyFont="1" applyFill="1" applyBorder="1" applyAlignment="1" applyProtection="1">
      <alignment horizontal="distributed" vertical="center" wrapText="1"/>
      <protection locked="0"/>
    </xf>
    <xf numFmtId="0" fontId="17" fillId="0" borderId="8" xfId="0" applyNumberFormat="1" applyFont="1" applyFill="1" applyBorder="1" applyAlignment="1" applyProtection="1">
      <alignment horizontal="distributed" vertical="center" wrapText="1"/>
      <protection locked="0"/>
    </xf>
    <xf numFmtId="49" fontId="17" fillId="0" borderId="10" xfId="4" applyNumberFormat="1" applyFont="1" applyFill="1" applyBorder="1" applyAlignment="1">
      <alignment horizontal="center" vertical="distributed"/>
    </xf>
    <xf numFmtId="49" fontId="17" fillId="0" borderId="11" xfId="4" applyNumberFormat="1" applyFont="1" applyFill="1" applyBorder="1" applyAlignment="1">
      <alignment horizontal="center" vertical="distributed"/>
    </xf>
    <xf numFmtId="49" fontId="5" fillId="0" borderId="2" xfId="4" applyNumberFormat="1" applyFont="1" applyFill="1" applyBorder="1" applyAlignment="1">
      <alignment horizontal="center" vertical="distributed"/>
    </xf>
    <xf numFmtId="49" fontId="5" fillId="0" borderId="5" xfId="4" applyNumberFormat="1" applyFont="1" applyFill="1" applyBorder="1" applyAlignment="1">
      <alignment horizontal="center" vertical="distributed"/>
    </xf>
    <xf numFmtId="49" fontId="25" fillId="0" borderId="8" xfId="4" applyNumberFormat="1" applyFont="1" applyFill="1" applyBorder="1" applyAlignment="1">
      <alignment horizontal="distributed" vertical="center"/>
    </xf>
    <xf numFmtId="49" fontId="59" fillId="0" borderId="8" xfId="4" applyNumberFormat="1" applyFont="1" applyFill="1" applyBorder="1" applyAlignment="1">
      <alignment horizontal="distributed" vertical="center"/>
    </xf>
    <xf numFmtId="49" fontId="59" fillId="0" borderId="11" xfId="4" applyNumberFormat="1" applyFont="1" applyFill="1" applyBorder="1" applyAlignment="1">
      <alignment horizontal="distributed" vertical="center"/>
    </xf>
    <xf numFmtId="0" fontId="5" fillId="0" borderId="7" xfId="0" applyNumberFormat="1" applyFont="1" applyFill="1" applyBorder="1" applyAlignment="1" applyProtection="1">
      <alignment horizontal="distributed" vertical="center"/>
      <protection locked="0"/>
    </xf>
    <xf numFmtId="0" fontId="5" fillId="0" borderId="10" xfId="0" applyNumberFormat="1" applyFont="1" applyFill="1" applyBorder="1" applyAlignment="1" applyProtection="1">
      <alignment horizontal="distributed" vertical="center"/>
      <protection locked="0"/>
    </xf>
    <xf numFmtId="0" fontId="5" fillId="0" borderId="8" xfId="0" applyNumberFormat="1" applyFont="1" applyFill="1" applyBorder="1" applyAlignment="1" applyProtection="1">
      <alignment horizontal="left" vertical="center"/>
      <protection locked="0"/>
    </xf>
    <xf numFmtId="0" fontId="5" fillId="0" borderId="11" xfId="0" applyNumberFormat="1" applyFont="1" applyFill="1" applyBorder="1" applyAlignment="1" applyProtection="1">
      <alignment horizontal="left" vertical="center"/>
      <protection locked="0"/>
    </xf>
    <xf numFmtId="180" fontId="5" fillId="0" borderId="8" xfId="0" applyNumberFormat="1" applyFont="1" applyFill="1" applyBorder="1" applyAlignment="1">
      <alignment horizontal="distributed" vertical="center"/>
    </xf>
    <xf numFmtId="180" fontId="5" fillId="0" borderId="11" xfId="0" applyNumberFormat="1" applyFont="1" applyFill="1" applyBorder="1" applyAlignment="1">
      <alignment horizontal="distributed" vertical="center"/>
    </xf>
    <xf numFmtId="180" fontId="5" fillId="0" borderId="28" xfId="0" applyNumberFormat="1" applyFont="1" applyFill="1" applyBorder="1" applyAlignment="1">
      <alignment horizontal="distributed" vertical="center"/>
    </xf>
    <xf numFmtId="180" fontId="5" fillId="0" borderId="32" xfId="0" applyNumberFormat="1" applyFont="1" applyFill="1" applyBorder="1" applyAlignment="1">
      <alignment horizontal="distributed" vertical="center"/>
    </xf>
    <xf numFmtId="180" fontId="5" fillId="0" borderId="23" xfId="0" applyNumberFormat="1" applyFont="1" applyFill="1" applyBorder="1" applyAlignment="1">
      <alignment horizontal="distributed" vertical="center"/>
    </xf>
    <xf numFmtId="180" fontId="5" fillId="0" borderId="33" xfId="0" applyNumberFormat="1" applyFont="1" applyFill="1" applyBorder="1" applyAlignment="1">
      <alignment horizontal="distributed" vertical="center"/>
    </xf>
    <xf numFmtId="49" fontId="5" fillId="0" borderId="7" xfId="4" applyNumberFormat="1" applyFont="1" applyFill="1" applyBorder="1" applyAlignment="1">
      <alignment horizontal="center" vertical="distributed"/>
    </xf>
    <xf numFmtId="49" fontId="5" fillId="0" borderId="8" xfId="4" applyNumberFormat="1" applyFont="1" applyFill="1" applyBorder="1" applyAlignment="1">
      <alignment horizontal="center" vertical="distributed"/>
    </xf>
    <xf numFmtId="49" fontId="5" fillId="0" borderId="10" xfId="4" applyNumberFormat="1" applyFont="1" applyFill="1" applyBorder="1" applyAlignment="1">
      <alignment horizontal="center" vertical="distributed"/>
    </xf>
    <xf numFmtId="49" fontId="5" fillId="0" borderId="11" xfId="4" applyNumberFormat="1" applyFont="1" applyFill="1" applyBorder="1" applyAlignment="1">
      <alignment horizontal="center" vertical="distributed"/>
    </xf>
    <xf numFmtId="180" fontId="5" fillId="0" borderId="22" xfId="0" applyNumberFormat="1" applyFont="1" applyFill="1" applyBorder="1" applyAlignment="1">
      <alignment horizontal="distributed" vertical="center"/>
    </xf>
    <xf numFmtId="180" fontId="5" fillId="0" borderId="16" xfId="0" applyNumberFormat="1" applyFont="1" applyFill="1" applyBorder="1" applyAlignment="1">
      <alignment horizontal="distributed" vertical="center"/>
    </xf>
    <xf numFmtId="180" fontId="13" fillId="0" borderId="4" xfId="2" applyNumberFormat="1" applyFont="1" applyFill="1" applyBorder="1" applyAlignment="1">
      <alignment horizontal="distributed" vertical="center" shrinkToFit="1"/>
    </xf>
    <xf numFmtId="180" fontId="13" fillId="0" borderId="9" xfId="2" applyNumberFormat="1" applyFont="1" applyFill="1" applyBorder="1" applyAlignment="1">
      <alignment horizontal="distributed" vertical="center" shrinkToFit="1"/>
    </xf>
    <xf numFmtId="180" fontId="13" fillId="0" borderId="15" xfId="2" applyNumberFormat="1" applyFont="1" applyFill="1" applyBorder="1" applyAlignment="1">
      <alignment horizontal="distributed" vertical="center" shrinkToFit="1"/>
    </xf>
    <xf numFmtId="180" fontId="23" fillId="0" borderId="4" xfId="2" applyNumberFormat="1" applyFont="1" applyFill="1" applyBorder="1" applyAlignment="1">
      <alignment horizontal="distributed" vertical="top" wrapText="1"/>
    </xf>
    <xf numFmtId="180" fontId="23" fillId="0" borderId="9" xfId="2" applyNumberFormat="1" applyFont="1" applyFill="1" applyBorder="1" applyAlignment="1">
      <alignment horizontal="distributed" vertical="top" wrapText="1"/>
    </xf>
    <xf numFmtId="180" fontId="23" fillId="0" borderId="15" xfId="2" applyNumberFormat="1" applyFont="1" applyFill="1" applyBorder="1" applyAlignment="1">
      <alignment horizontal="distributed" vertical="top" wrapText="1"/>
    </xf>
    <xf numFmtId="0" fontId="0" fillId="0" borderId="6" xfId="0" applyNumberFormat="1" applyFont="1" applyBorder="1" applyAlignment="1" applyProtection="1">
      <alignment horizontal="center" vertical="distributed" textRotation="255"/>
      <protection locked="0"/>
    </xf>
    <xf numFmtId="0" fontId="0" fillId="0" borderId="6" xfId="0" applyBorder="1" applyAlignment="1">
      <alignment horizontal="center" vertical="distributed" textRotation="255"/>
    </xf>
    <xf numFmtId="0" fontId="0" fillId="0" borderId="13" xfId="0" applyBorder="1" applyAlignment="1">
      <alignment horizontal="center" vertical="distributed" textRotation="255"/>
    </xf>
    <xf numFmtId="49" fontId="5" fillId="0" borderId="6" xfId="4" applyNumberFormat="1" applyFont="1" applyFill="1" applyBorder="1" applyAlignment="1">
      <alignment horizontal="center" vertical="distributed" textRotation="255" indent="1"/>
    </xf>
    <xf numFmtId="0" fontId="0" fillId="0" borderId="6" xfId="0" applyNumberFormat="1" applyFont="1" applyBorder="1" applyAlignment="1" applyProtection="1">
      <alignment horizontal="center" vertical="distributed" textRotation="255" indent="1"/>
      <protection locked="0"/>
    </xf>
    <xf numFmtId="0" fontId="0" fillId="0" borderId="6" xfId="0" applyBorder="1" applyAlignment="1">
      <alignment horizontal="center" vertical="distributed" textRotation="255" indent="1"/>
    </xf>
    <xf numFmtId="0" fontId="0" fillId="0" borderId="13" xfId="0" applyBorder="1" applyAlignment="1">
      <alignment horizontal="center" vertical="distributed" textRotation="255" indent="1"/>
    </xf>
    <xf numFmtId="49" fontId="56" fillId="0" borderId="2" xfId="4" applyNumberFormat="1" applyFont="1" applyFill="1" applyBorder="1" applyAlignment="1">
      <alignment horizontal="center" vertical="center"/>
    </xf>
    <xf numFmtId="0" fontId="58" fillId="0" borderId="3" xfId="0" applyFont="1" applyBorder="1" applyAlignment="1">
      <alignment horizontal="center" vertical="center"/>
    </xf>
    <xf numFmtId="49" fontId="5" fillId="0" borderId="5" xfId="4" applyNumberFormat="1" applyFont="1" applyFill="1" applyBorder="1" applyAlignment="1">
      <alignment horizontal="center" vertical="center"/>
    </xf>
    <xf numFmtId="49" fontId="56" fillId="0" borderId="7" xfId="4" applyNumberFormat="1" applyFont="1" applyFill="1" applyBorder="1" applyAlignment="1">
      <alignment vertical="center" wrapText="1"/>
    </xf>
    <xf numFmtId="0" fontId="58" fillId="0" borderId="8" xfId="0" applyFont="1" applyBorder="1" applyAlignment="1">
      <alignment vertical="center" wrapText="1"/>
    </xf>
    <xf numFmtId="49" fontId="5" fillId="0" borderId="7" xfId="4" applyNumberFormat="1" applyFont="1" applyFill="1" applyBorder="1" applyAlignment="1">
      <alignment horizontal="distributed" vertical="distributed"/>
    </xf>
    <xf numFmtId="49" fontId="5" fillId="0" borderId="8" xfId="4" applyNumberFormat="1" applyFont="1" applyFill="1" applyBorder="1" applyAlignment="1">
      <alignment horizontal="distributed" vertical="distributed"/>
    </xf>
    <xf numFmtId="0" fontId="13" fillId="0" borderId="7" xfId="0" applyNumberFormat="1" applyFont="1" applyFill="1" applyBorder="1" applyAlignment="1" applyProtection="1">
      <alignment horizontal="distributed" vertical="center" wrapText="1"/>
      <protection locked="0"/>
    </xf>
    <xf numFmtId="0" fontId="13" fillId="0" borderId="10" xfId="0" applyNumberFormat="1" applyFont="1" applyFill="1" applyBorder="1" applyAlignment="1" applyProtection="1">
      <alignment horizontal="distributed" vertical="center" wrapText="1"/>
      <protection locked="0"/>
    </xf>
    <xf numFmtId="0" fontId="13" fillId="0" borderId="8" xfId="0" applyNumberFormat="1" applyFont="1" applyFill="1" applyBorder="1" applyAlignment="1" applyProtection="1">
      <alignment horizontal="distributed" vertical="center" wrapText="1"/>
      <protection locked="0"/>
    </xf>
    <xf numFmtId="0" fontId="13" fillId="0" borderId="11" xfId="0" applyNumberFormat="1" applyFont="1" applyFill="1" applyBorder="1" applyAlignment="1" applyProtection="1">
      <alignment horizontal="distributed" vertical="center" wrapText="1"/>
      <protection locked="0"/>
    </xf>
    <xf numFmtId="49" fontId="13" fillId="0" borderId="2" xfId="0" applyNumberFormat="1" applyFont="1" applyFill="1" applyBorder="1" applyAlignment="1" applyProtection="1">
      <alignment horizontal="distributed" vertical="distributed" wrapText="1"/>
      <protection locked="0"/>
    </xf>
    <xf numFmtId="49" fontId="13" fillId="0" borderId="7" xfId="0" applyNumberFormat="1" applyFont="1" applyFill="1" applyBorder="1" applyAlignment="1" applyProtection="1">
      <alignment horizontal="distributed" vertical="distributed"/>
      <protection locked="0"/>
    </xf>
    <xf numFmtId="49" fontId="13" fillId="0" borderId="10" xfId="0" applyNumberFormat="1" applyFont="1" applyFill="1" applyBorder="1" applyAlignment="1" applyProtection="1">
      <alignment horizontal="distributed" vertical="distributed"/>
      <protection locked="0"/>
    </xf>
    <xf numFmtId="49" fontId="13" fillId="0" borderId="5" xfId="0" applyNumberFormat="1" applyFont="1" applyFill="1" applyBorder="1" applyAlignment="1" applyProtection="1">
      <alignment horizontal="distributed" vertical="distributed"/>
      <protection locked="0"/>
    </xf>
    <xf numFmtId="49" fontId="13" fillId="0" borderId="0" xfId="0" applyNumberFormat="1" applyFont="1" applyFill="1" applyBorder="1" applyAlignment="1" applyProtection="1">
      <alignment horizontal="distributed" vertical="distributed"/>
      <protection locked="0"/>
    </xf>
    <xf numFmtId="49" fontId="13" fillId="0" borderId="1" xfId="0" applyNumberFormat="1" applyFont="1" applyFill="1" applyBorder="1" applyAlignment="1" applyProtection="1">
      <alignment horizontal="distributed" vertical="distributed"/>
      <protection locked="0"/>
    </xf>
    <xf numFmtId="49" fontId="13" fillId="0" borderId="3" xfId="0" applyNumberFormat="1" applyFont="1" applyFill="1" applyBorder="1" applyAlignment="1" applyProtection="1">
      <alignment horizontal="distributed" vertical="distributed"/>
      <protection locked="0"/>
    </xf>
    <xf numFmtId="49" fontId="13" fillId="0" borderId="8" xfId="0" applyNumberFormat="1" applyFont="1" applyFill="1" applyBorder="1" applyAlignment="1" applyProtection="1">
      <alignment horizontal="distributed" vertical="distributed"/>
      <protection locked="0"/>
    </xf>
    <xf numFmtId="49" fontId="13" fillId="0" borderId="11" xfId="0" applyNumberFormat="1" applyFont="1" applyFill="1" applyBorder="1" applyAlignment="1" applyProtection="1">
      <alignment horizontal="distributed" vertical="distributed"/>
      <protection locked="0"/>
    </xf>
    <xf numFmtId="0" fontId="4" fillId="0" borderId="4" xfId="0" applyNumberFormat="1" applyFont="1" applyFill="1" applyBorder="1" applyAlignment="1" applyProtection="1">
      <alignment horizontal="center" vertical="center"/>
      <protection locked="0"/>
    </xf>
    <xf numFmtId="0" fontId="4" fillId="0" borderId="9" xfId="0" applyNumberFormat="1" applyFont="1" applyFill="1" applyBorder="1" applyAlignment="1" applyProtection="1">
      <alignment horizontal="center" vertical="center"/>
      <protection locked="0"/>
    </xf>
    <xf numFmtId="0" fontId="4" fillId="0" borderId="15" xfId="0" applyNumberFormat="1" applyFont="1" applyFill="1" applyBorder="1" applyAlignment="1" applyProtection="1">
      <alignment horizontal="center" vertical="center"/>
      <protection locked="0"/>
    </xf>
    <xf numFmtId="179" fontId="24" fillId="0" borderId="9" xfId="3" applyNumberFormat="1" applyFont="1" applyFill="1" applyBorder="1" applyAlignment="1">
      <alignment horizontal="distributed" vertical="center"/>
    </xf>
    <xf numFmtId="0" fontId="0" fillId="0" borderId="9" xfId="0" applyBorder="1" applyAlignment="1">
      <alignment horizontal="distributed" vertical="center"/>
    </xf>
    <xf numFmtId="0" fontId="0" fillId="0" borderId="15" xfId="0" applyBorder="1" applyAlignment="1">
      <alignment horizontal="distributed" vertical="center"/>
    </xf>
    <xf numFmtId="180" fontId="31" fillId="0" borderId="2" xfId="0" quotePrefix="1" applyNumberFormat="1" applyFont="1" applyFill="1"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1" xfId="0" applyBorder="1" applyAlignment="1">
      <alignment vertical="center" wrapText="1"/>
    </xf>
    <xf numFmtId="180" fontId="24" fillId="0" borderId="4" xfId="0" applyNumberFormat="1" applyFont="1" applyFill="1" applyBorder="1" applyAlignment="1">
      <alignment horizontal="distributed" vertical="center"/>
    </xf>
    <xf numFmtId="180" fontId="24" fillId="0" borderId="5" xfId="0" applyNumberFormat="1" applyFont="1" applyFill="1" applyBorder="1" applyAlignment="1">
      <alignment horizontal="distributed" vertical="center"/>
    </xf>
    <xf numFmtId="0" fontId="0" fillId="0" borderId="0" xfId="0" applyBorder="1" applyAlignment="1">
      <alignment horizontal="distributed" vertical="center"/>
    </xf>
    <xf numFmtId="0" fontId="0" fillId="0" borderId="1" xfId="0" applyBorder="1" applyAlignment="1">
      <alignment horizontal="distributed" vertical="center"/>
    </xf>
    <xf numFmtId="180" fontId="31" fillId="0" borderId="4" xfId="0" quotePrefix="1" applyNumberFormat="1" applyFont="1" applyFill="1" applyBorder="1" applyAlignment="1">
      <alignment vertical="center"/>
    </xf>
    <xf numFmtId="0" fontId="0" fillId="0" borderId="15" xfId="0" applyBorder="1" applyAlignment="1">
      <alignment vertical="center"/>
    </xf>
    <xf numFmtId="0" fontId="0" fillId="0" borderId="3" xfId="0" applyBorder="1" applyAlignment="1">
      <alignment vertical="center" wrapText="1"/>
    </xf>
    <xf numFmtId="0" fontId="0" fillId="0" borderId="11" xfId="0" applyBorder="1" applyAlignment="1">
      <alignment vertical="center" wrapText="1"/>
    </xf>
    <xf numFmtId="49" fontId="24" fillId="0" borderId="6" xfId="4" applyNumberFormat="1" applyFont="1" applyBorder="1" applyAlignment="1">
      <alignment horizontal="center" vertical="distributed" textRotation="255"/>
    </xf>
    <xf numFmtId="0" fontId="0" fillId="0" borderId="6" xfId="0" applyNumberFormat="1" applyFont="1" applyBorder="1" applyAlignment="1" applyProtection="1">
      <protection locked="0"/>
    </xf>
    <xf numFmtId="0" fontId="0" fillId="0" borderId="6" xfId="0" applyBorder="1" applyAlignment="1"/>
    <xf numFmtId="0" fontId="0" fillId="0" borderId="13" xfId="0" applyBorder="1" applyAlignment="1"/>
    <xf numFmtId="49" fontId="24" fillId="0" borderId="14" xfId="4" applyNumberFormat="1" applyFont="1" applyBorder="1" applyAlignment="1">
      <alignment horizontal="center" vertical="distributed" textRotation="255"/>
    </xf>
    <xf numFmtId="179" fontId="51" fillId="0" borderId="2" xfId="0" applyNumberFormat="1" applyFont="1" applyFill="1" applyBorder="1" applyAlignment="1">
      <alignment vertical="center" wrapText="1"/>
    </xf>
    <xf numFmtId="0" fontId="54" fillId="0" borderId="10" xfId="0" applyFont="1" applyBorder="1" applyAlignment="1">
      <alignment vertical="center" wrapText="1"/>
    </xf>
    <xf numFmtId="0" fontId="54" fillId="0" borderId="3" xfId="0" applyFont="1" applyBorder="1" applyAlignment="1">
      <alignment vertical="center" wrapText="1"/>
    </xf>
    <xf numFmtId="0" fontId="54" fillId="0" borderId="11" xfId="0" applyFont="1" applyBorder="1" applyAlignment="1">
      <alignment vertical="center" wrapText="1"/>
    </xf>
    <xf numFmtId="49" fontId="51" fillId="0" borderId="4" xfId="4" applyNumberFormat="1" applyFont="1" applyBorder="1" applyAlignment="1">
      <alignment horizontal="left" vertical="center"/>
    </xf>
    <xf numFmtId="49" fontId="51" fillId="0" borderId="9" xfId="4" applyNumberFormat="1" applyFont="1" applyBorder="1" applyAlignment="1">
      <alignment horizontal="left" vertical="center"/>
    </xf>
    <xf numFmtId="49" fontId="47" fillId="0" borderId="2" xfId="4" applyNumberFormat="1" applyFont="1" applyBorder="1" applyAlignment="1">
      <alignment horizontal="left" vertical="center" wrapText="1"/>
    </xf>
    <xf numFmtId="49" fontId="31" fillId="0" borderId="3" xfId="4" applyNumberFormat="1" applyFont="1" applyBorder="1" applyAlignment="1">
      <alignment horizontal="left" vertical="center" wrapText="1"/>
    </xf>
    <xf numFmtId="179" fontId="29" fillId="0" borderId="4" xfId="0" applyNumberFormat="1" applyFont="1" applyFill="1" applyBorder="1" applyAlignment="1">
      <alignment horizontal="distributed" vertical="center" justifyLastLine="1"/>
    </xf>
    <xf numFmtId="0" fontId="26" fillId="0" borderId="15" xfId="0" applyNumberFormat="1" applyFont="1" applyBorder="1" applyAlignment="1" applyProtection="1">
      <alignment horizontal="distributed" vertical="center" justifyLastLine="1"/>
      <protection locked="0"/>
    </xf>
    <xf numFmtId="180" fontId="25" fillId="0" borderId="5" xfId="0" applyNumberFormat="1" applyFont="1" applyFill="1" applyBorder="1" applyAlignment="1">
      <alignment horizontal="left" vertical="center"/>
    </xf>
    <xf numFmtId="180" fontId="25" fillId="0" borderId="0" xfId="0" applyNumberFormat="1" applyFont="1" applyFill="1" applyBorder="1" applyAlignment="1">
      <alignment horizontal="left" vertical="center"/>
    </xf>
    <xf numFmtId="180" fontId="25" fillId="0" borderId="0" xfId="0" applyNumberFormat="1" applyFont="1" applyFill="1" applyBorder="1" applyAlignment="1">
      <alignment horizontal="distributed" vertical="center" wrapText="1"/>
    </xf>
    <xf numFmtId="180" fontId="25" fillId="0" borderId="1" xfId="0" applyNumberFormat="1" applyFont="1" applyFill="1" applyBorder="1" applyAlignment="1">
      <alignment horizontal="distributed" vertical="center" wrapText="1"/>
    </xf>
    <xf numFmtId="179" fontId="24" fillId="0" borderId="23" xfId="3" applyNumberFormat="1" applyFont="1" applyFill="1" applyBorder="1" applyAlignment="1">
      <alignment horizontal="distributed" vertical="center"/>
    </xf>
    <xf numFmtId="0" fontId="0" fillId="0" borderId="23" xfId="0" applyNumberFormat="1" applyFont="1" applyBorder="1" applyAlignment="1" applyProtection="1">
      <alignment horizontal="distributed" vertical="center"/>
      <protection locked="0"/>
    </xf>
    <xf numFmtId="179" fontId="24" fillId="0" borderId="22" xfId="3" applyNumberFormat="1" applyFont="1" applyFill="1" applyBorder="1" applyAlignment="1">
      <alignment horizontal="distributed" vertical="center"/>
    </xf>
    <xf numFmtId="0" fontId="0" fillId="0" borderId="22" xfId="0" applyNumberFormat="1" applyFont="1" applyBorder="1" applyAlignment="1" applyProtection="1">
      <alignment horizontal="distributed" vertical="center"/>
      <protection locked="0"/>
    </xf>
    <xf numFmtId="179" fontId="24" fillId="0" borderId="9" xfId="3" applyNumberFormat="1" applyFont="1" applyFill="1" applyBorder="1" applyAlignment="1">
      <alignment horizontal="left" vertical="center"/>
    </xf>
    <xf numFmtId="0" fontId="0" fillId="0" borderId="9" xfId="0" applyNumberFormat="1" applyFont="1" applyBorder="1" applyAlignment="1" applyProtection="1">
      <alignment horizontal="left" vertical="center"/>
      <protection locked="0"/>
    </xf>
    <xf numFmtId="0" fontId="0" fillId="0" borderId="9" xfId="0" applyNumberFormat="1" applyFont="1" applyBorder="1" applyAlignment="1" applyProtection="1">
      <alignment horizontal="distributed" vertical="center"/>
      <protection locked="0"/>
    </xf>
    <xf numFmtId="179" fontId="24" fillId="0" borderId="24" xfId="3" applyNumberFormat="1" applyFont="1" applyFill="1" applyBorder="1" applyAlignment="1">
      <alignment horizontal="distributed" vertical="center"/>
    </xf>
    <xf numFmtId="0" fontId="0" fillId="0" borderId="28" xfId="0" applyNumberFormat="1" applyFont="1" applyBorder="1" applyAlignment="1" applyProtection="1">
      <alignment horizontal="distributed" vertical="center"/>
      <protection locked="0"/>
    </xf>
    <xf numFmtId="179" fontId="24" fillId="0" borderId="25" xfId="3" applyNumberFormat="1" applyFont="1" applyFill="1" applyBorder="1" applyAlignment="1">
      <alignment horizontal="distributed" vertical="center"/>
    </xf>
    <xf numFmtId="179" fontId="24" fillId="0" borderId="43" xfId="3" applyNumberFormat="1" applyFont="1" applyFill="1" applyBorder="1" applyAlignment="1">
      <alignment horizontal="distributed" vertical="center"/>
    </xf>
    <xf numFmtId="180" fontId="24" fillId="0" borderId="4" xfId="1" applyNumberFormat="1" applyFont="1" applyFill="1" applyBorder="1" applyAlignment="1">
      <alignment horizontal="distributed" vertical="center" wrapText="1"/>
    </xf>
    <xf numFmtId="0" fontId="0" fillId="0" borderId="9" xfId="0" applyNumberFormat="1" applyFont="1" applyBorder="1" applyAlignment="1" applyProtection="1">
      <alignment horizontal="distributed" vertical="center" wrapText="1"/>
      <protection locked="0"/>
    </xf>
    <xf numFmtId="0" fontId="0" fillId="0" borderId="15" xfId="0" applyNumberFormat="1" applyFont="1" applyBorder="1" applyAlignment="1" applyProtection="1">
      <alignment horizontal="distributed" vertical="center" wrapText="1"/>
      <protection locked="0"/>
    </xf>
    <xf numFmtId="180" fontId="24" fillId="0" borderId="4" xfId="1" applyNumberFormat="1" applyFont="1" applyFill="1" applyBorder="1" applyAlignment="1">
      <alignment horizontal="distributed" vertical="center"/>
    </xf>
    <xf numFmtId="0" fontId="0" fillId="0" borderId="15" xfId="0" applyNumberFormat="1" applyFont="1" applyBorder="1" applyAlignment="1" applyProtection="1">
      <alignment horizontal="distributed" vertical="center"/>
      <protection locked="0"/>
    </xf>
    <xf numFmtId="179" fontId="24" fillId="0" borderId="2" xfId="3" applyNumberFormat="1" applyFont="1" applyFill="1" applyBorder="1" applyAlignment="1">
      <alignment horizontal="center" vertical="center" textRotation="255"/>
    </xf>
    <xf numFmtId="179" fontId="24" fillId="0" borderId="5" xfId="0" applyNumberFormat="1" applyFont="1" applyFill="1" applyBorder="1" applyAlignment="1" applyProtection="1">
      <alignment horizontal="center" vertical="center" textRotation="255"/>
      <protection locked="0"/>
    </xf>
    <xf numFmtId="179" fontId="24" fillId="0" borderId="18" xfId="0" applyNumberFormat="1" applyFont="1" applyFill="1" applyBorder="1" applyAlignment="1" applyProtection="1">
      <alignment horizontal="center" vertical="center" textRotation="255"/>
      <protection locked="0"/>
    </xf>
    <xf numFmtId="180" fontId="24" fillId="0" borderId="9" xfId="1" applyNumberFormat="1" applyFont="1" applyFill="1" applyBorder="1" applyAlignment="1">
      <alignment horizontal="distributed" vertical="center"/>
    </xf>
    <xf numFmtId="180" fontId="24" fillId="0" borderId="4" xfId="1" applyNumberFormat="1" applyFont="1" applyFill="1" applyBorder="1" applyAlignment="1">
      <alignment horizontal="left" vertical="center"/>
    </xf>
    <xf numFmtId="180" fontId="24" fillId="0" borderId="2" xfId="3" applyNumberFormat="1" applyFont="1" applyFill="1" applyBorder="1" applyAlignment="1">
      <alignment vertical="center"/>
    </xf>
    <xf numFmtId="0" fontId="0" fillId="0" borderId="7" xfId="0" applyNumberFormat="1" applyFont="1" applyBorder="1" applyAlignment="1" applyProtection="1">
      <alignment vertical="center"/>
      <protection locked="0"/>
    </xf>
    <xf numFmtId="0" fontId="0" fillId="0" borderId="10" xfId="0" applyNumberFormat="1" applyFont="1" applyBorder="1" applyAlignment="1" applyProtection="1">
      <alignment vertical="center"/>
      <protection locked="0"/>
    </xf>
    <xf numFmtId="180" fontId="24" fillId="0" borderId="5" xfId="3" applyNumberFormat="1" applyFont="1" applyFill="1" applyBorder="1" applyAlignment="1">
      <alignment vertical="center"/>
    </xf>
    <xf numFmtId="0" fontId="0" fillId="0" borderId="0" xfId="0" applyNumberFormat="1" applyFont="1" applyAlignment="1" applyProtection="1">
      <alignment vertical="center"/>
      <protection locked="0"/>
    </xf>
    <xf numFmtId="0" fontId="0" fillId="0" borderId="1" xfId="0" applyNumberFormat="1" applyFont="1" applyBorder="1" applyAlignment="1" applyProtection="1">
      <alignment vertical="center"/>
      <protection locked="0"/>
    </xf>
    <xf numFmtId="180" fontId="27" fillId="0" borderId="4" xfId="1" applyNumberFormat="1" applyFont="1" applyFill="1" applyBorder="1" applyAlignment="1">
      <alignment horizontal="distributed" vertical="center" wrapText="1"/>
    </xf>
    <xf numFmtId="0" fontId="33" fillId="0" borderId="9" xfId="0" applyNumberFormat="1" applyFont="1" applyBorder="1" applyAlignment="1" applyProtection="1">
      <alignment horizontal="distributed" vertical="center"/>
      <protection locked="0"/>
    </xf>
    <xf numFmtId="180" fontId="25" fillId="0" borderId="4" xfId="1" applyNumberFormat="1" applyFont="1" applyFill="1" applyBorder="1" applyAlignment="1">
      <alignment horizontal="distributed" vertical="center" wrapText="1"/>
    </xf>
    <xf numFmtId="180" fontId="24" fillId="0" borderId="3" xfId="3" applyNumberFormat="1" applyFont="1" applyFill="1" applyBorder="1" applyAlignment="1">
      <alignment vertical="center"/>
    </xf>
    <xf numFmtId="0" fontId="0" fillId="0" borderId="8" xfId="0" applyNumberFormat="1" applyFont="1" applyBorder="1" applyAlignment="1" applyProtection="1">
      <alignment vertical="center"/>
      <protection locked="0"/>
    </xf>
    <xf numFmtId="0" fontId="0" fillId="0" borderId="11" xfId="0" applyNumberFormat="1" applyFont="1" applyBorder="1" applyAlignment="1" applyProtection="1">
      <alignment vertical="center"/>
      <protection locked="0"/>
    </xf>
    <xf numFmtId="180" fontId="27" fillId="0" borderId="12" xfId="0" applyNumberFormat="1" applyFont="1" applyFill="1" applyBorder="1" applyAlignment="1">
      <alignment horizontal="distributed" vertical="center"/>
    </xf>
    <xf numFmtId="180" fontId="27" fillId="0" borderId="4" xfId="0" applyNumberFormat="1" applyFont="1" applyFill="1" applyBorder="1" applyAlignment="1">
      <alignment horizontal="distributed" vertical="center"/>
    </xf>
    <xf numFmtId="49" fontId="24" fillId="0" borderId="9" xfId="4" applyNumberFormat="1" applyFont="1" applyBorder="1" applyAlignment="1">
      <alignment horizontal="left" vertical="center"/>
    </xf>
    <xf numFmtId="49" fontId="4" fillId="0" borderId="9" xfId="0" applyNumberFormat="1" applyFont="1" applyFill="1" applyBorder="1" applyAlignment="1">
      <alignment horizontal="left" vertical="center"/>
    </xf>
    <xf numFmtId="49" fontId="24" fillId="0" borderId="7" xfId="4" applyNumberFormat="1" applyFont="1" applyBorder="1" applyAlignment="1">
      <alignment horizontal="left" vertical="center"/>
    </xf>
    <xf numFmtId="49" fontId="24" fillId="0" borderId="4" xfId="4" applyNumberFormat="1" applyFont="1" applyBorder="1" applyAlignment="1">
      <alignment horizontal="left" vertical="center"/>
    </xf>
    <xf numFmtId="49" fontId="24" fillId="0" borderId="3" xfId="4" applyNumberFormat="1" applyFont="1" applyBorder="1" applyAlignment="1">
      <alignment horizontal="left" vertical="center"/>
    </xf>
    <xf numFmtId="49" fontId="24" fillId="0" borderId="8" xfId="4" applyNumberFormat="1" applyFont="1" applyBorder="1" applyAlignment="1">
      <alignment horizontal="left" vertical="center"/>
    </xf>
    <xf numFmtId="179" fontId="24" fillId="0" borderId="12" xfId="0" applyNumberFormat="1" applyFont="1" applyFill="1" applyBorder="1" applyAlignment="1">
      <alignment horizontal="left" vertical="top"/>
    </xf>
    <xf numFmtId="49" fontId="47" fillId="0" borderId="9" xfId="4" applyNumberFormat="1" applyFont="1" applyBorder="1" applyAlignment="1">
      <alignment horizontal="left" vertical="center"/>
    </xf>
    <xf numFmtId="49" fontId="47" fillId="0" borderId="4" xfId="4" applyNumberFormat="1" applyFont="1" applyBorder="1" applyAlignment="1">
      <alignment horizontal="left" vertical="center"/>
    </xf>
    <xf numFmtId="179" fontId="24" fillId="0" borderId="7" xfId="0" applyNumberFormat="1" applyFont="1" applyFill="1" applyBorder="1" applyAlignment="1">
      <alignment horizontal="left" vertical="center"/>
    </xf>
    <xf numFmtId="179" fontId="24" fillId="0" borderId="10" xfId="0" applyNumberFormat="1" applyFont="1" applyFill="1" applyBorder="1" applyAlignment="1">
      <alignment horizontal="left" vertical="center"/>
    </xf>
    <xf numFmtId="179" fontId="24" fillId="0" borderId="12" xfId="0" applyNumberFormat="1" applyFont="1" applyFill="1" applyBorder="1" applyAlignment="1">
      <alignment horizontal="center" vertical="center"/>
    </xf>
    <xf numFmtId="179" fontId="24" fillId="0" borderId="8" xfId="0" applyNumberFormat="1" applyFont="1" applyFill="1" applyBorder="1" applyAlignment="1">
      <alignment horizontal="left" vertical="center"/>
    </xf>
    <xf numFmtId="49" fontId="24" fillId="0" borderId="2" xfId="4" applyNumberFormat="1" applyFont="1" applyBorder="1" applyAlignment="1">
      <alignment horizontal="left" vertical="center"/>
    </xf>
    <xf numFmtId="49" fontId="47" fillId="0" borderId="3" xfId="4" applyNumberFormat="1" applyFont="1" applyBorder="1" applyAlignment="1">
      <alignment horizontal="left" vertical="center"/>
    </xf>
    <xf numFmtId="49" fontId="47" fillId="0" borderId="9" xfId="4" applyNumberFormat="1" applyFont="1" applyBorder="1" applyAlignment="1">
      <alignment horizontal="center" vertical="center"/>
    </xf>
    <xf numFmtId="179" fontId="31" fillId="0" borderId="12" xfId="0" applyNumberFormat="1" applyFont="1" applyFill="1" applyBorder="1" applyAlignment="1">
      <alignment horizontal="left" vertical="top" wrapText="1"/>
    </xf>
    <xf numFmtId="179" fontId="24" fillId="3" borderId="4" xfId="0" applyNumberFormat="1" applyFont="1" applyFill="1" applyBorder="1" applyAlignment="1">
      <alignment horizontal="center" vertical="center"/>
    </xf>
    <xf numFmtId="179" fontId="24" fillId="3" borderId="15" xfId="0" applyNumberFormat="1" applyFont="1" applyFill="1" applyBorder="1" applyAlignment="1">
      <alignment horizontal="center" vertical="center"/>
    </xf>
    <xf numFmtId="179" fontId="24" fillId="3" borderId="12" xfId="0" applyNumberFormat="1" applyFont="1" applyFill="1" applyBorder="1" applyAlignment="1">
      <alignment horizontal="center" vertical="center"/>
    </xf>
    <xf numFmtId="179" fontId="24" fillId="0" borderId="4" xfId="0" applyNumberFormat="1" applyFont="1" applyFill="1" applyBorder="1" applyAlignment="1">
      <alignment horizontal="center" vertical="center"/>
    </xf>
    <xf numFmtId="179" fontId="24" fillId="0" borderId="15" xfId="0" applyNumberFormat="1" applyFont="1" applyFill="1" applyBorder="1" applyAlignment="1">
      <alignment horizontal="center" vertical="center"/>
    </xf>
    <xf numFmtId="49" fontId="24" fillId="0" borderId="13" xfId="4" applyNumberFormat="1" applyFont="1" applyBorder="1" applyAlignment="1">
      <alignment horizontal="center" vertical="distributed" textRotation="255"/>
    </xf>
    <xf numFmtId="179" fontId="24" fillId="0" borderId="15" xfId="0" applyNumberFormat="1" applyFont="1" applyFill="1" applyBorder="1" applyAlignment="1">
      <alignment horizontal="left" vertical="center"/>
    </xf>
    <xf numFmtId="180" fontId="24" fillId="0" borderId="2" xfId="0" applyNumberFormat="1" applyFont="1" applyFill="1" applyBorder="1" applyAlignment="1">
      <alignment horizontal="left" vertical="center" wrapText="1"/>
    </xf>
    <xf numFmtId="180" fontId="24" fillId="0" borderId="7" xfId="0" applyNumberFormat="1" applyFont="1" applyFill="1" applyBorder="1" applyAlignment="1">
      <alignment horizontal="left" vertical="center" wrapText="1"/>
    </xf>
    <xf numFmtId="180" fontId="24" fillId="0" borderId="3" xfId="0" applyNumberFormat="1" applyFont="1" applyFill="1" applyBorder="1" applyAlignment="1">
      <alignment horizontal="left" vertical="center" wrapText="1"/>
    </xf>
    <xf numFmtId="180" fontId="24" fillId="0" borderId="8" xfId="0" applyNumberFormat="1" applyFont="1" applyFill="1" applyBorder="1" applyAlignment="1">
      <alignment horizontal="left" vertical="center" wrapText="1"/>
    </xf>
    <xf numFmtId="180" fontId="27" fillId="0" borderId="2" xfId="0" applyNumberFormat="1" applyFont="1" applyBorder="1" applyAlignment="1">
      <alignment horizontal="left" vertical="center" wrapText="1"/>
    </xf>
    <xf numFmtId="180" fontId="27" fillId="0" borderId="7" xfId="0" applyNumberFormat="1" applyFont="1" applyBorder="1" applyAlignment="1">
      <alignment horizontal="left" vertical="center" wrapText="1"/>
    </xf>
    <xf numFmtId="180" fontId="27" fillId="0" borderId="3" xfId="0" applyNumberFormat="1" applyFont="1" applyBorder="1" applyAlignment="1">
      <alignment horizontal="left" vertical="center" wrapText="1"/>
    </xf>
    <xf numFmtId="180" fontId="27" fillId="0" borderId="8" xfId="0" applyNumberFormat="1" applyFont="1" applyBorder="1" applyAlignment="1">
      <alignment horizontal="left" vertical="center" wrapText="1"/>
    </xf>
    <xf numFmtId="49" fontId="24" fillId="0" borderId="4" xfId="4" applyNumberFormat="1" applyFont="1" applyBorder="1" applyAlignment="1">
      <alignment horizontal="center" vertical="center"/>
    </xf>
    <xf numFmtId="49" fontId="24" fillId="0" borderId="10" xfId="4" applyNumberFormat="1" applyFont="1" applyBorder="1" applyAlignment="1">
      <alignment horizontal="center" vertical="center"/>
    </xf>
    <xf numFmtId="49" fontId="24" fillId="0" borderId="11" xfId="4" applyNumberFormat="1" applyFont="1" applyBorder="1" applyAlignment="1">
      <alignment horizontal="center" vertical="center"/>
    </xf>
    <xf numFmtId="49" fontId="24" fillId="0" borderId="12" xfId="4" applyNumberFormat="1" applyFont="1" applyBorder="1" applyAlignment="1">
      <alignment horizontal="left" vertical="center"/>
    </xf>
    <xf numFmtId="49" fontId="4" fillId="0" borderId="2" xfId="4" applyNumberFormat="1" applyFont="1" applyBorder="1" applyAlignment="1">
      <alignment horizontal="center" vertical="center" wrapText="1" shrinkToFit="1"/>
    </xf>
    <xf numFmtId="49" fontId="4" fillId="0" borderId="10" xfId="4" applyNumberFormat="1" applyFont="1" applyBorder="1" applyAlignment="1">
      <alignment horizontal="center" vertical="center" wrapText="1" shrinkToFit="1"/>
    </xf>
    <xf numFmtId="49" fontId="4" fillId="0" borderId="3" xfId="4" applyNumberFormat="1" applyFont="1" applyBorder="1" applyAlignment="1">
      <alignment horizontal="center" vertical="center" wrapText="1" shrinkToFit="1"/>
    </xf>
    <xf numFmtId="49" fontId="4" fillId="0" borderId="11" xfId="4" applyNumberFormat="1" applyFont="1" applyBorder="1" applyAlignment="1">
      <alignment horizontal="center" vertical="center" wrapText="1" shrinkToFit="1"/>
    </xf>
    <xf numFmtId="49" fontId="24" fillId="0" borderId="2" xfId="4" applyNumberFormat="1" applyFont="1" applyBorder="1" applyAlignment="1">
      <alignment horizontal="center" vertical="center" wrapText="1"/>
    </xf>
    <xf numFmtId="49" fontId="47" fillId="0" borderId="10" xfId="4" applyNumberFormat="1" applyFont="1" applyBorder="1" applyAlignment="1">
      <alignment horizontal="center" vertical="center" wrapText="1"/>
    </xf>
    <xf numFmtId="49" fontId="47" fillId="0" borderId="3" xfId="4" applyNumberFormat="1" applyFont="1" applyBorder="1" applyAlignment="1">
      <alignment horizontal="center" vertical="center" wrapText="1"/>
    </xf>
    <xf numFmtId="49" fontId="47" fillId="0" borderId="11" xfId="4" applyNumberFormat="1" applyFont="1" applyBorder="1" applyAlignment="1">
      <alignment horizontal="center" vertical="center" wrapText="1"/>
    </xf>
    <xf numFmtId="49" fontId="47" fillId="0" borderId="12" xfId="4" applyNumberFormat="1" applyFont="1" applyBorder="1" applyAlignment="1">
      <alignment horizontal="left" vertical="center"/>
    </xf>
    <xf numFmtId="49" fontId="24" fillId="0" borderId="2" xfId="4" applyNumberFormat="1" applyFont="1" applyBorder="1" applyAlignment="1">
      <alignment horizontal="center" vertical="distributed"/>
    </xf>
    <xf numFmtId="49" fontId="24" fillId="0" borderId="5" xfId="4" applyNumberFormat="1" applyFont="1" applyBorder="1" applyAlignment="1">
      <alignment horizontal="center" vertical="distributed"/>
    </xf>
    <xf numFmtId="49" fontId="24" fillId="0" borderId="36" xfId="4" applyNumberFormat="1" applyFont="1" applyBorder="1" applyAlignment="1">
      <alignment horizontal="distributed" vertical="distributed"/>
    </xf>
    <xf numFmtId="49" fontId="24" fillId="0" borderId="8" xfId="4" applyNumberFormat="1" applyFont="1" applyBorder="1" applyAlignment="1">
      <alignment horizontal="distributed" vertical="distributed"/>
    </xf>
    <xf numFmtId="49" fontId="24" fillId="0" borderId="36" xfId="4" applyNumberFormat="1" applyFont="1" applyBorder="1" applyAlignment="1">
      <alignment horizontal="center" vertical="distributed"/>
    </xf>
    <xf numFmtId="49" fontId="24" fillId="0" borderId="8" xfId="4" applyNumberFormat="1" applyFont="1" applyBorder="1" applyAlignment="1">
      <alignment horizontal="center" vertical="distributed"/>
    </xf>
    <xf numFmtId="49" fontId="24" fillId="0" borderId="9" xfId="4" applyNumberFormat="1" applyFont="1" applyBorder="1" applyAlignment="1">
      <alignment horizontal="center" vertical="center"/>
    </xf>
    <xf numFmtId="0" fontId="54" fillId="0" borderId="2" xfId="0" applyNumberFormat="1" applyFont="1" applyBorder="1" applyAlignment="1" applyProtection="1">
      <alignment vertical="center" wrapText="1"/>
      <protection locked="0"/>
    </xf>
    <xf numFmtId="0" fontId="54" fillId="0" borderId="5" xfId="0" applyFont="1" applyBorder="1" applyAlignment="1">
      <alignment vertical="center" wrapText="1"/>
    </xf>
    <xf numFmtId="0" fontId="54" fillId="0" borderId="1" xfId="0" applyFont="1" applyBorder="1" applyAlignment="1">
      <alignment vertical="center" wrapText="1"/>
    </xf>
    <xf numFmtId="0" fontId="54" fillId="0" borderId="4" xfId="0" applyNumberFormat="1" applyFont="1" applyBorder="1" applyAlignment="1" applyProtection="1">
      <alignment horizontal="distributed"/>
      <protection locked="0"/>
    </xf>
    <xf numFmtId="0" fontId="54" fillId="0" borderId="9" xfId="0" applyFont="1" applyBorder="1" applyAlignment="1">
      <alignment horizontal="distributed"/>
    </xf>
    <xf numFmtId="179" fontId="38" fillId="0" borderId="4" xfId="0" applyNumberFormat="1" applyFont="1" applyFill="1" applyBorder="1" applyAlignment="1">
      <alignment horizontal="distributed" vertical="center" justifyLastLine="1"/>
    </xf>
    <xf numFmtId="0" fontId="37" fillId="0" borderId="15" xfId="0" applyNumberFormat="1" applyFont="1" applyBorder="1" applyAlignment="1" applyProtection="1">
      <alignment horizontal="distributed" vertical="center" justifyLastLine="1"/>
      <protection locked="0"/>
    </xf>
    <xf numFmtId="179" fontId="4" fillId="0" borderId="9" xfId="0" applyNumberFormat="1" applyFont="1" applyFill="1" applyBorder="1" applyAlignment="1">
      <alignment horizontal="distributed" vertical="center"/>
    </xf>
    <xf numFmtId="179" fontId="11" fillId="0" borderId="9" xfId="0" applyNumberFormat="1" applyFont="1" applyBorder="1" applyAlignment="1" applyProtection="1">
      <alignment horizontal="distributed" vertical="center"/>
      <protection locked="0"/>
    </xf>
    <xf numFmtId="179" fontId="11" fillId="0" borderId="9" xfId="0" applyNumberFormat="1" applyFont="1" applyBorder="1" applyAlignment="1" applyProtection="1">
      <alignment vertical="center"/>
      <protection locked="0"/>
    </xf>
    <xf numFmtId="179" fontId="4" fillId="4" borderId="4" xfId="0" applyNumberFormat="1" applyFont="1" applyFill="1" applyBorder="1" applyAlignment="1">
      <alignment horizontal="distributed" vertical="center"/>
    </xf>
    <xf numFmtId="0" fontId="11" fillId="4" borderId="9" xfId="0" applyNumberFormat="1" applyFont="1" applyFill="1" applyBorder="1" applyAlignment="1" applyProtection="1">
      <alignment horizontal="distributed" vertical="center"/>
      <protection locked="0"/>
    </xf>
    <xf numFmtId="179" fontId="4" fillId="4" borderId="9" xfId="0" applyNumberFormat="1" applyFont="1" applyFill="1" applyBorder="1" applyAlignment="1">
      <alignment horizontal="distributed" vertical="center"/>
    </xf>
    <xf numFmtId="179" fontId="11" fillId="4" borderId="9" xfId="0" applyNumberFormat="1" applyFont="1" applyFill="1" applyBorder="1" applyAlignment="1" applyProtection="1">
      <alignment vertical="center"/>
      <protection locked="0"/>
    </xf>
    <xf numFmtId="179" fontId="4" fillId="0" borderId="4" xfId="0" applyNumberFormat="1" applyFont="1" applyFill="1" applyBorder="1" applyAlignment="1">
      <alignment horizontal="distributed" vertical="center"/>
    </xf>
    <xf numFmtId="179" fontId="4" fillId="0" borderId="4" xfId="0" applyNumberFormat="1" applyFont="1" applyFill="1" applyBorder="1" applyAlignment="1">
      <alignment horizontal="center" vertical="center"/>
    </xf>
    <xf numFmtId="179" fontId="11" fillId="0" borderId="9" xfId="0" applyNumberFormat="1" applyFont="1" applyBorder="1" applyAlignment="1" applyProtection="1">
      <alignment horizontal="center" vertical="center"/>
      <protection locked="0"/>
    </xf>
    <xf numFmtId="179" fontId="4" fillId="0" borderId="15" xfId="0" applyNumberFormat="1" applyFont="1" applyFill="1" applyBorder="1" applyAlignment="1">
      <alignment horizontal="distributed" vertical="center"/>
    </xf>
    <xf numFmtId="179" fontId="4" fillId="0" borderId="7" xfId="0" applyNumberFormat="1" applyFont="1" applyFill="1" applyBorder="1" applyAlignment="1">
      <alignment horizontal="distributed" vertical="center"/>
    </xf>
    <xf numFmtId="179" fontId="4" fillId="0" borderId="10" xfId="0" applyNumberFormat="1" applyFont="1" applyFill="1" applyBorder="1" applyAlignment="1">
      <alignment horizontal="distributed" vertical="center"/>
    </xf>
    <xf numFmtId="0" fontId="11" fillId="0" borderId="9" xfId="0" applyNumberFormat="1" applyFont="1" applyBorder="1" applyAlignment="1" applyProtection="1">
      <alignment horizontal="distributed" vertical="center"/>
      <protection locked="0"/>
    </xf>
    <xf numFmtId="179" fontId="4" fillId="4" borderId="4" xfId="0" applyNumberFormat="1" applyFont="1" applyFill="1" applyBorder="1" applyAlignment="1" applyProtection="1">
      <alignment horizontal="distributed" vertical="center"/>
      <protection locked="0"/>
    </xf>
    <xf numFmtId="179" fontId="47" fillId="0" borderId="0" xfId="0" applyNumberFormat="1" applyFont="1" applyFill="1" applyBorder="1" applyAlignment="1">
      <alignment horizontal="distributed" vertical="center"/>
    </xf>
    <xf numFmtId="179" fontId="48" fillId="0" borderId="0" xfId="0" applyNumberFormat="1" applyFont="1" applyAlignment="1" applyProtection="1">
      <alignment horizontal="distributed" vertical="center"/>
      <protection locked="0"/>
    </xf>
    <xf numFmtId="179" fontId="48" fillId="0" borderId="1" xfId="0" applyNumberFormat="1" applyFont="1" applyBorder="1" applyAlignment="1" applyProtection="1">
      <alignment horizontal="distributed" vertical="center"/>
      <protection locked="0"/>
    </xf>
    <xf numFmtId="179" fontId="47" fillId="0" borderId="4" xfId="0" applyNumberFormat="1" applyFont="1" applyFill="1" applyBorder="1" applyAlignment="1">
      <alignment horizontal="left" vertical="center"/>
    </xf>
    <xf numFmtId="179" fontId="47" fillId="0" borderId="9" xfId="0" applyNumberFormat="1" applyFont="1" applyFill="1" applyBorder="1" applyAlignment="1">
      <alignment horizontal="left" vertical="center"/>
    </xf>
    <xf numFmtId="179" fontId="47" fillId="0" borderId="1" xfId="0" applyNumberFormat="1" applyFont="1" applyFill="1" applyBorder="1" applyAlignment="1">
      <alignment horizontal="distributed" vertical="center"/>
    </xf>
    <xf numFmtId="179" fontId="47" fillId="0" borderId="7" xfId="0" applyNumberFormat="1" applyFont="1" applyFill="1" applyBorder="1" applyAlignment="1">
      <alignment horizontal="distributed" vertical="center"/>
    </xf>
    <xf numFmtId="179" fontId="48" fillId="0" borderId="7" xfId="0" applyNumberFormat="1" applyFont="1" applyBorder="1" applyAlignment="1" applyProtection="1">
      <alignment horizontal="distributed" vertical="center"/>
      <protection locked="0"/>
    </xf>
    <xf numFmtId="179" fontId="47" fillId="0" borderId="8" xfId="0" applyNumberFormat="1" applyFont="1" applyFill="1" applyBorder="1" applyAlignment="1">
      <alignment horizontal="right" vertical="center"/>
    </xf>
    <xf numFmtId="179" fontId="48" fillId="0" borderId="11" xfId="0" applyNumberFormat="1" applyFont="1" applyBorder="1" applyAlignment="1" applyProtection="1">
      <alignment horizontal="right" vertical="center"/>
      <protection locked="0"/>
    </xf>
    <xf numFmtId="179" fontId="48" fillId="0" borderId="10" xfId="0" applyNumberFormat="1" applyFont="1" applyBorder="1" applyAlignment="1" applyProtection="1">
      <alignment horizontal="distributed" vertical="center"/>
      <protection locked="0"/>
    </xf>
    <xf numFmtId="179" fontId="47" fillId="0" borderId="4" xfId="0" applyNumberFormat="1" applyFont="1" applyFill="1" applyBorder="1" applyAlignment="1">
      <alignment vertical="center"/>
    </xf>
    <xf numFmtId="179" fontId="47" fillId="0" borderId="9" xfId="0" applyNumberFormat="1" applyFont="1" applyFill="1" applyBorder="1" applyAlignment="1">
      <alignment vertical="center"/>
    </xf>
    <xf numFmtId="0" fontId="11" fillId="3" borderId="9" xfId="0" applyNumberFormat="1" applyFont="1" applyFill="1" applyBorder="1" applyAlignment="1" applyProtection="1">
      <alignment vertical="center"/>
      <protection locked="0"/>
    </xf>
    <xf numFmtId="0" fontId="11" fillId="3" borderId="15" xfId="0" applyNumberFormat="1" applyFont="1" applyFill="1" applyBorder="1" applyAlignment="1" applyProtection="1">
      <alignment vertical="center"/>
      <protection locked="0"/>
    </xf>
    <xf numFmtId="0" fontId="11" fillId="0" borderId="9" xfId="0" applyNumberFormat="1" applyFont="1" applyBorder="1" applyAlignment="1" applyProtection="1">
      <alignment vertical="center"/>
      <protection locked="0"/>
    </xf>
    <xf numFmtId="0" fontId="11" fillId="0" borderId="15" xfId="0" applyNumberFormat="1" applyFont="1" applyBorder="1" applyAlignment="1" applyProtection="1">
      <alignment vertical="center"/>
      <protection locked="0"/>
    </xf>
    <xf numFmtId="179" fontId="4" fillId="0" borderId="14" xfId="0" applyNumberFormat="1" applyFont="1" applyFill="1" applyBorder="1" applyAlignment="1" applyProtection="1">
      <alignment vertical="center"/>
      <protection locked="0"/>
    </xf>
    <xf numFmtId="179" fontId="11" fillId="0" borderId="13" xfId="0" applyNumberFormat="1" applyFont="1" applyBorder="1" applyAlignment="1" applyProtection="1">
      <alignment vertical="center"/>
      <protection locked="0"/>
    </xf>
    <xf numFmtId="179" fontId="4" fillId="0" borderId="7" xfId="0" applyNumberFormat="1" applyFont="1" applyFill="1" applyBorder="1" applyAlignment="1" applyProtection="1">
      <alignment horizontal="distributed" vertical="center"/>
      <protection locked="0"/>
    </xf>
    <xf numFmtId="179" fontId="11" fillId="0" borderId="10" xfId="0" applyNumberFormat="1" applyFont="1" applyBorder="1" applyAlignment="1" applyProtection="1">
      <alignment horizontal="distributed" vertical="center"/>
      <protection locked="0"/>
    </xf>
    <xf numFmtId="179" fontId="4" fillId="0" borderId="2" xfId="0" quotePrefix="1" applyNumberFormat="1" applyFont="1" applyFill="1" applyBorder="1" applyAlignment="1">
      <alignment horizontal="center" vertical="center"/>
    </xf>
    <xf numFmtId="179" fontId="4" fillId="0" borderId="5" xfId="0" applyNumberFormat="1" applyFont="1" applyFill="1" applyBorder="1" applyAlignment="1" applyProtection="1">
      <alignment vertical="center"/>
      <protection locked="0"/>
    </xf>
    <xf numFmtId="179" fontId="4" fillId="0" borderId="3" xfId="0" applyNumberFormat="1" applyFont="1" applyFill="1" applyBorder="1" applyAlignment="1" applyProtection="1">
      <alignment vertical="center"/>
      <protection locked="0"/>
    </xf>
    <xf numFmtId="179" fontId="11" fillId="0" borderId="0" xfId="0" applyNumberFormat="1" applyFont="1" applyAlignment="1" applyProtection="1">
      <alignment horizontal="distributed" vertical="center"/>
      <protection locked="0"/>
    </xf>
    <xf numFmtId="179" fontId="11" fillId="0" borderId="1" xfId="0" applyNumberFormat="1" applyFont="1" applyBorder="1" applyAlignment="1" applyProtection="1">
      <alignment horizontal="distributed" vertical="center"/>
      <protection locked="0"/>
    </xf>
    <xf numFmtId="179" fontId="11" fillId="0" borderId="8" xfId="0" applyNumberFormat="1" applyFont="1" applyBorder="1" applyAlignment="1" applyProtection="1">
      <alignment horizontal="distributed" vertical="center"/>
      <protection locked="0"/>
    </xf>
    <xf numFmtId="179" fontId="11" fillId="0" borderId="11" xfId="0" applyNumberFormat="1" applyFont="1" applyBorder="1" applyAlignment="1" applyProtection="1">
      <alignment horizontal="distributed" vertical="center"/>
      <protection locked="0"/>
    </xf>
    <xf numFmtId="179" fontId="11" fillId="0" borderId="7" xfId="0" applyNumberFormat="1" applyFont="1" applyBorder="1" applyAlignment="1" applyProtection="1">
      <alignment horizontal="distributed" vertical="center"/>
      <protection locked="0"/>
    </xf>
    <xf numFmtId="179" fontId="4" fillId="0" borderId="48" xfId="0" applyNumberFormat="1" applyFont="1" applyFill="1" applyBorder="1" applyAlignment="1">
      <alignment horizontal="distributed" vertical="center"/>
    </xf>
    <xf numFmtId="179" fontId="11" fillId="0" borderId="48" xfId="0" applyNumberFormat="1" applyFont="1" applyBorder="1" applyAlignment="1" applyProtection="1">
      <alignment horizontal="distributed" vertical="center"/>
      <protection locked="0"/>
    </xf>
    <xf numFmtId="179" fontId="4" fillId="0" borderId="8" xfId="0" applyNumberFormat="1" applyFont="1" applyFill="1" applyBorder="1" applyAlignment="1">
      <alignment horizontal="right" vertical="center"/>
    </xf>
    <xf numFmtId="179" fontId="11" fillId="0" borderId="11" xfId="0" applyNumberFormat="1" applyFont="1" applyBorder="1" applyAlignment="1" applyProtection="1">
      <alignment horizontal="right" vertical="center"/>
      <protection locked="0"/>
    </xf>
    <xf numFmtId="179" fontId="4" fillId="0" borderId="0" xfId="0" applyNumberFormat="1" applyFont="1" applyFill="1" applyBorder="1" applyAlignment="1">
      <alignment horizontal="distributed" vertical="center"/>
    </xf>
    <xf numFmtId="179" fontId="4" fillId="0" borderId="4" xfId="0" applyNumberFormat="1" applyFont="1" applyFill="1" applyBorder="1" applyAlignment="1">
      <alignment vertical="center"/>
    </xf>
    <xf numFmtId="179" fontId="4" fillId="0" borderId="9" xfId="0" applyNumberFormat="1" applyFont="1" applyFill="1" applyBorder="1" applyAlignment="1">
      <alignment vertical="center"/>
    </xf>
  </cellXfs>
  <cellStyles count="7">
    <cellStyle name="桁区切り" xfId="5" builtinId="6"/>
    <cellStyle name="標準" xfId="0" builtinId="0"/>
    <cellStyle name="標準 2" xfId="6" xr:uid="{AF603DFF-4728-4127-9288-8A51FA5B55FD}"/>
    <cellStyle name="標準_23の２表(1)" xfId="1" xr:uid="{00000000-0005-0000-0000-000001000000}"/>
    <cellStyle name="標準_23表" xfId="2" xr:uid="{00000000-0005-0000-0000-000002000000}"/>
    <cellStyle name="標準_23表(1)" xfId="3" xr:uid="{00000000-0005-0000-0000-000003000000}"/>
    <cellStyle name="標準_公共" xfId="4" xr:uid="{00000000-0005-0000-0000-000004000000}"/>
  </cellStyles>
  <dxfs count="0"/>
  <tableStyles count="1" defaultTableStyle="TableStyleMedium2" defaultPivotStyle="PivotStyleLight16">
    <tableStyle name="Invisible" pivot="0" table="0" count="0" xr9:uid="{7F91AE06-4995-4127-BE3E-180465B541C8}"/>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8890</xdr:rowOff>
    </xdr:from>
    <xdr:to>
      <xdr:col>7</xdr:col>
      <xdr:colOff>0</xdr:colOff>
      <xdr:row>5</xdr:row>
      <xdr:rowOff>8890</xdr:rowOff>
    </xdr:to>
    <xdr:sp macro="" textlink="">
      <xdr:nvSpPr>
        <xdr:cNvPr id="7783" name="Line 1">
          <a:extLst>
            <a:ext uri="{FF2B5EF4-FFF2-40B4-BE49-F238E27FC236}">
              <a16:creationId xmlns:a16="http://schemas.microsoft.com/office/drawing/2014/main" id="{00000000-0008-0000-0000-0000671E0000}"/>
            </a:ext>
          </a:extLst>
        </xdr:cNvPr>
        <xdr:cNvSpPr>
          <a:spLocks noChangeShapeType="1"/>
        </xdr:cNvSpPr>
      </xdr:nvSpPr>
      <xdr:spPr>
        <a:xfrm>
          <a:off x="514350" y="1276350"/>
          <a:ext cx="228600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9525</xdr:colOff>
      <xdr:row>4</xdr:row>
      <xdr:rowOff>8890</xdr:rowOff>
    </xdr:from>
    <xdr:to>
      <xdr:col>6</xdr:col>
      <xdr:colOff>393065</xdr:colOff>
      <xdr:row>6</xdr:row>
      <xdr:rowOff>0</xdr:rowOff>
    </xdr:to>
    <xdr:sp macro="" textlink="">
      <xdr:nvSpPr>
        <xdr:cNvPr id="7784" name="Line 4">
          <a:extLst>
            <a:ext uri="{FF2B5EF4-FFF2-40B4-BE49-F238E27FC236}">
              <a16:creationId xmlns:a16="http://schemas.microsoft.com/office/drawing/2014/main" id="{00000000-0008-0000-0000-0000681E0000}"/>
            </a:ext>
          </a:extLst>
        </xdr:cNvPr>
        <xdr:cNvSpPr>
          <a:spLocks noChangeShapeType="1"/>
        </xdr:cNvSpPr>
      </xdr:nvSpPr>
      <xdr:spPr>
        <a:xfrm>
          <a:off x="523875" y="1276350"/>
          <a:ext cx="1669415" cy="8293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9525</xdr:colOff>
      <xdr:row>4</xdr:row>
      <xdr:rowOff>8890</xdr:rowOff>
    </xdr:from>
    <xdr:to>
      <xdr:col>21</xdr:col>
      <xdr:colOff>9525</xdr:colOff>
      <xdr:row>5</xdr:row>
      <xdr:rowOff>0</xdr:rowOff>
    </xdr:to>
    <xdr:sp macro="" textlink="">
      <xdr:nvSpPr>
        <xdr:cNvPr id="7785" name="Line 1">
          <a:extLst>
            <a:ext uri="{FF2B5EF4-FFF2-40B4-BE49-F238E27FC236}">
              <a16:creationId xmlns:a16="http://schemas.microsoft.com/office/drawing/2014/main" id="{00000000-0008-0000-0000-0000691E0000}"/>
            </a:ext>
          </a:extLst>
        </xdr:cNvPr>
        <xdr:cNvSpPr>
          <a:spLocks noChangeShapeType="1"/>
        </xdr:cNvSpPr>
      </xdr:nvSpPr>
      <xdr:spPr>
        <a:xfrm>
          <a:off x="8572500" y="1276350"/>
          <a:ext cx="2047875" cy="4483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9525</xdr:colOff>
      <xdr:row>4</xdr:row>
      <xdr:rowOff>0</xdr:rowOff>
    </xdr:from>
    <xdr:to>
      <xdr:col>20</xdr:col>
      <xdr:colOff>0</xdr:colOff>
      <xdr:row>6</xdr:row>
      <xdr:rowOff>0</xdr:rowOff>
    </xdr:to>
    <xdr:sp macro="" textlink="">
      <xdr:nvSpPr>
        <xdr:cNvPr id="7786" name="Line 4">
          <a:extLst>
            <a:ext uri="{FF2B5EF4-FFF2-40B4-BE49-F238E27FC236}">
              <a16:creationId xmlns:a16="http://schemas.microsoft.com/office/drawing/2014/main" id="{00000000-0008-0000-0000-00006A1E0000}"/>
            </a:ext>
          </a:extLst>
        </xdr:cNvPr>
        <xdr:cNvSpPr>
          <a:spLocks noChangeShapeType="1"/>
        </xdr:cNvSpPr>
      </xdr:nvSpPr>
      <xdr:spPr>
        <a:xfrm>
          <a:off x="8572500" y="1267460"/>
          <a:ext cx="1504950" cy="838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9525</xdr:colOff>
      <xdr:row>4</xdr:row>
      <xdr:rowOff>19685</xdr:rowOff>
    </xdr:from>
    <xdr:to>
      <xdr:col>24</xdr:col>
      <xdr:colOff>9525</xdr:colOff>
      <xdr:row>5</xdr:row>
      <xdr:rowOff>0</xdr:rowOff>
    </xdr:to>
    <xdr:sp macro="" textlink="">
      <xdr:nvSpPr>
        <xdr:cNvPr id="8682" name="Line 3">
          <a:extLst>
            <a:ext uri="{FF2B5EF4-FFF2-40B4-BE49-F238E27FC236}">
              <a16:creationId xmlns:a16="http://schemas.microsoft.com/office/drawing/2014/main" id="{00000000-0008-0000-0100-0000EA210000}"/>
            </a:ext>
          </a:extLst>
        </xdr:cNvPr>
        <xdr:cNvSpPr>
          <a:spLocks noChangeShapeType="1"/>
        </xdr:cNvSpPr>
      </xdr:nvSpPr>
      <xdr:spPr>
        <a:xfrm>
          <a:off x="7353300" y="1391285"/>
          <a:ext cx="2695575" cy="4375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9525</xdr:colOff>
      <xdr:row>4</xdr:row>
      <xdr:rowOff>19685</xdr:rowOff>
    </xdr:from>
    <xdr:to>
      <xdr:col>9</xdr:col>
      <xdr:colOff>9525</xdr:colOff>
      <xdr:row>5</xdr:row>
      <xdr:rowOff>0</xdr:rowOff>
    </xdr:to>
    <xdr:sp macro="" textlink="">
      <xdr:nvSpPr>
        <xdr:cNvPr id="8683" name="Line 3">
          <a:extLst>
            <a:ext uri="{FF2B5EF4-FFF2-40B4-BE49-F238E27FC236}">
              <a16:creationId xmlns:a16="http://schemas.microsoft.com/office/drawing/2014/main" id="{00000000-0008-0000-0100-0000EB210000}"/>
            </a:ext>
          </a:extLst>
        </xdr:cNvPr>
        <xdr:cNvSpPr>
          <a:spLocks noChangeShapeType="1"/>
        </xdr:cNvSpPr>
      </xdr:nvSpPr>
      <xdr:spPr>
        <a:xfrm>
          <a:off x="523875" y="1391285"/>
          <a:ext cx="2828925" cy="4375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4</xdr:row>
      <xdr:rowOff>19685</xdr:rowOff>
    </xdr:from>
    <xdr:to>
      <xdr:col>9</xdr:col>
      <xdr:colOff>9525</xdr:colOff>
      <xdr:row>5</xdr:row>
      <xdr:rowOff>0</xdr:rowOff>
    </xdr:to>
    <xdr:sp macro="" textlink="">
      <xdr:nvSpPr>
        <xdr:cNvPr id="12459" name="Line 3">
          <a:extLst>
            <a:ext uri="{FF2B5EF4-FFF2-40B4-BE49-F238E27FC236}">
              <a16:creationId xmlns:a16="http://schemas.microsoft.com/office/drawing/2014/main" id="{00000000-0008-0000-0200-0000AB300000}"/>
            </a:ext>
          </a:extLst>
        </xdr:cNvPr>
        <xdr:cNvSpPr>
          <a:spLocks noChangeShapeType="1"/>
        </xdr:cNvSpPr>
      </xdr:nvSpPr>
      <xdr:spPr>
        <a:xfrm>
          <a:off x="523875" y="829945"/>
          <a:ext cx="2914650" cy="3613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26</xdr:row>
      <xdr:rowOff>8890</xdr:rowOff>
    </xdr:from>
    <xdr:to>
      <xdr:col>9</xdr:col>
      <xdr:colOff>0</xdr:colOff>
      <xdr:row>27</xdr:row>
      <xdr:rowOff>0</xdr:rowOff>
    </xdr:to>
    <xdr:sp macro="" textlink="">
      <xdr:nvSpPr>
        <xdr:cNvPr id="12460" name="Line 1">
          <a:extLst>
            <a:ext uri="{FF2B5EF4-FFF2-40B4-BE49-F238E27FC236}">
              <a16:creationId xmlns:a16="http://schemas.microsoft.com/office/drawing/2014/main" id="{00000000-0008-0000-0200-0000AC300000}"/>
            </a:ext>
          </a:extLst>
        </xdr:cNvPr>
        <xdr:cNvSpPr>
          <a:spLocks noChangeShapeType="1"/>
        </xdr:cNvSpPr>
      </xdr:nvSpPr>
      <xdr:spPr>
        <a:xfrm>
          <a:off x="514350" y="5454015"/>
          <a:ext cx="2914650" cy="372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0</xdr:colOff>
      <xdr:row>4</xdr:row>
      <xdr:rowOff>0</xdr:rowOff>
    </xdr:to>
    <xdr:sp macro="" textlink="">
      <xdr:nvSpPr>
        <xdr:cNvPr id="11585" name="Line 2">
          <a:extLst>
            <a:ext uri="{FF2B5EF4-FFF2-40B4-BE49-F238E27FC236}">
              <a16:creationId xmlns:a16="http://schemas.microsoft.com/office/drawing/2014/main" id="{00000000-0008-0000-0300-0000412D0000}"/>
            </a:ext>
          </a:extLst>
        </xdr:cNvPr>
        <xdr:cNvSpPr>
          <a:spLocks noChangeShapeType="1"/>
        </xdr:cNvSpPr>
      </xdr:nvSpPr>
      <xdr:spPr>
        <a:xfrm>
          <a:off x="314325" y="1000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4</xdr:row>
      <xdr:rowOff>0</xdr:rowOff>
    </xdr:from>
    <xdr:to>
      <xdr:col>1</xdr:col>
      <xdr:colOff>0</xdr:colOff>
      <xdr:row>4</xdr:row>
      <xdr:rowOff>0</xdr:rowOff>
    </xdr:to>
    <xdr:sp macro="" textlink="">
      <xdr:nvSpPr>
        <xdr:cNvPr id="11586" name="Line 4">
          <a:extLst>
            <a:ext uri="{FF2B5EF4-FFF2-40B4-BE49-F238E27FC236}">
              <a16:creationId xmlns:a16="http://schemas.microsoft.com/office/drawing/2014/main" id="{00000000-0008-0000-0300-0000422D0000}"/>
            </a:ext>
          </a:extLst>
        </xdr:cNvPr>
        <xdr:cNvSpPr>
          <a:spLocks noChangeShapeType="1"/>
        </xdr:cNvSpPr>
      </xdr:nvSpPr>
      <xdr:spPr>
        <a:xfrm>
          <a:off x="314325" y="1000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outlinePr showOutlineSymbols="0"/>
    <pageSetUpPr autoPageBreaks="0" fitToPage="1"/>
  </sheetPr>
  <dimension ref="A1:AW68"/>
  <sheetViews>
    <sheetView showZeros="0" showOutlineSymbols="0" view="pageBreakPreview" topLeftCell="A13" zoomScale="80" zoomScaleNormal="90" zoomScaleSheetLayoutView="80" workbookViewId="0">
      <selection activeCell="P2" sqref="P2"/>
    </sheetView>
  </sheetViews>
  <sheetFormatPr defaultColWidth="10.75" defaultRowHeight="24.95" customHeight="1"/>
  <cols>
    <col min="1" max="1" width="3.125" style="1" customWidth="1"/>
    <col min="2" max="2" width="3.625" style="2" customWidth="1"/>
    <col min="3" max="3" width="4.875" style="3" customWidth="1"/>
    <col min="4" max="4" width="4.25" style="3" customWidth="1"/>
    <col min="5" max="6" width="3.875" style="3" customWidth="1"/>
    <col min="7" max="7" width="13.125" style="3" customWidth="1"/>
    <col min="8" max="12" width="11.625" style="1" customWidth="1"/>
    <col min="13" max="13" width="5.625" style="1" customWidth="1"/>
    <col min="14" max="14" width="3.125" style="1" customWidth="1"/>
    <col min="15" max="15" width="3.125" style="5" customWidth="1"/>
    <col min="16" max="16" width="3.625" style="5" customWidth="1"/>
    <col min="17" max="17" width="4.375" style="5" customWidth="1"/>
    <col min="18" max="19" width="3.75" style="5" customWidth="1"/>
    <col min="20" max="20" width="8" style="5" customWidth="1"/>
    <col min="21" max="21" width="7" style="5" customWidth="1"/>
    <col min="22" max="26" width="11.625" style="5" customWidth="1"/>
    <col min="27" max="27" width="3.125" style="5" customWidth="1"/>
    <col min="28" max="28" width="3.625" style="5" customWidth="1"/>
    <col min="29" max="29" width="15.625" style="5" customWidth="1"/>
    <col min="30" max="30" width="3.625" style="4" customWidth="1"/>
    <col min="31" max="37" width="10.75" style="1"/>
    <col min="38" max="38" width="11.875" style="1" customWidth="1"/>
    <col min="39" max="16384" width="10.75" style="1"/>
  </cols>
  <sheetData>
    <row r="1" spans="1:49" s="6" customFormat="1" ht="24.95" customHeight="1">
      <c r="B1" s="10"/>
      <c r="C1" s="12" t="s">
        <v>87</v>
      </c>
      <c r="D1" s="694" t="s">
        <v>10</v>
      </c>
      <c r="E1" s="695"/>
      <c r="F1" s="695"/>
      <c r="G1" s="696"/>
      <c r="P1" s="682"/>
      <c r="Q1" s="95"/>
      <c r="R1" s="100"/>
      <c r="S1" s="100"/>
      <c r="T1" s="100"/>
      <c r="U1" s="113"/>
      <c r="V1" s="119"/>
      <c r="W1" s="119"/>
      <c r="X1" s="119"/>
      <c r="Y1" s="119"/>
      <c r="Z1" s="686"/>
      <c r="AA1" s="682"/>
      <c r="AB1" s="682"/>
      <c r="AC1" s="127"/>
      <c r="AD1" s="91"/>
    </row>
    <row r="2" spans="1:49" s="7" customFormat="1" ht="24.95" customHeight="1">
      <c r="C2" s="13"/>
      <c r="D2" s="13"/>
      <c r="E2" s="53"/>
      <c r="F2" s="61"/>
      <c r="G2" s="13"/>
      <c r="O2" s="54"/>
      <c r="P2" s="54"/>
      <c r="Q2" s="54"/>
      <c r="R2" s="54"/>
      <c r="S2" s="54"/>
      <c r="T2" s="54"/>
      <c r="U2" s="54"/>
      <c r="V2" s="54"/>
      <c r="W2" s="54"/>
      <c r="X2" s="54"/>
      <c r="Y2" s="54"/>
      <c r="Z2" s="54"/>
      <c r="AA2" s="54"/>
      <c r="AB2" s="54"/>
      <c r="AC2" s="54"/>
      <c r="AD2" s="93"/>
    </row>
    <row r="3" spans="1:49" s="7" customFormat="1" ht="24.95" customHeight="1">
      <c r="C3" s="13" t="s">
        <v>279</v>
      </c>
      <c r="D3" s="13"/>
      <c r="E3" s="54"/>
      <c r="F3" s="54"/>
      <c r="G3" s="54"/>
      <c r="H3" s="73"/>
      <c r="I3" s="73"/>
      <c r="J3" s="73"/>
      <c r="K3" s="73"/>
      <c r="L3" s="73"/>
      <c r="M3" s="73"/>
      <c r="O3" s="96"/>
      <c r="P3" s="96"/>
      <c r="Q3" s="61"/>
      <c r="R3" s="101"/>
      <c r="S3" s="96"/>
      <c r="T3" s="101"/>
      <c r="U3" s="96"/>
      <c r="V3" s="96"/>
      <c r="W3" s="96"/>
      <c r="X3" s="96"/>
      <c r="Y3" s="96"/>
      <c r="Z3" s="96"/>
      <c r="AA3" s="96"/>
      <c r="AB3" s="96"/>
      <c r="AC3" s="96"/>
      <c r="AD3" s="92"/>
    </row>
    <row r="4" spans="1:49" s="7" customFormat="1" ht="24.95" customHeight="1">
      <c r="C4" s="13"/>
      <c r="D4" s="13"/>
      <c r="E4" s="13"/>
      <c r="F4" s="13"/>
      <c r="G4" s="13"/>
      <c r="H4" s="74"/>
      <c r="I4" s="74"/>
      <c r="J4" s="74"/>
      <c r="K4" s="74"/>
      <c r="L4" s="74"/>
      <c r="M4" s="74"/>
      <c r="O4" s="96"/>
      <c r="P4" s="96"/>
      <c r="Q4" s="96"/>
      <c r="R4" s="96"/>
      <c r="S4" s="96"/>
      <c r="T4" s="96"/>
      <c r="U4" s="96"/>
      <c r="V4" s="96"/>
      <c r="W4" s="96"/>
      <c r="X4" s="96"/>
      <c r="Y4" s="96"/>
      <c r="Z4" s="96"/>
      <c r="AA4" s="96"/>
      <c r="AB4" s="96"/>
      <c r="AC4" s="96"/>
      <c r="AD4" s="92"/>
    </row>
    <row r="5" spans="1:49" ht="36" customHeight="1">
      <c r="C5" s="14"/>
      <c r="D5" s="31"/>
      <c r="E5" s="31"/>
      <c r="F5" s="31"/>
      <c r="G5" s="68" t="s">
        <v>339</v>
      </c>
      <c r="H5" s="75" t="s">
        <v>213</v>
      </c>
      <c r="I5" s="697" t="s">
        <v>472</v>
      </c>
      <c r="J5" s="698"/>
      <c r="K5" s="699"/>
      <c r="L5" s="770" t="s">
        <v>595</v>
      </c>
      <c r="M5" s="683"/>
      <c r="O5" s="1"/>
      <c r="P5" s="94"/>
      <c r="Q5" s="14"/>
      <c r="R5" s="31"/>
      <c r="S5" s="31"/>
      <c r="T5" s="31"/>
      <c r="U5" s="68" t="s">
        <v>339</v>
      </c>
      <c r="V5" s="75" t="s">
        <v>213</v>
      </c>
      <c r="W5" s="697" t="s">
        <v>472</v>
      </c>
      <c r="X5" s="698"/>
      <c r="Y5" s="699"/>
      <c r="Z5" s="770" t="s">
        <v>595</v>
      </c>
      <c r="AA5" s="1"/>
      <c r="AB5" s="94"/>
      <c r="AC5" s="38"/>
      <c r="AD5" s="89"/>
      <c r="AE5" s="666"/>
      <c r="AF5" s="666"/>
      <c r="AG5" s="666"/>
      <c r="AH5" s="666" t="s">
        <v>647</v>
      </c>
      <c r="AI5" s="666" t="s">
        <v>648</v>
      </c>
      <c r="AJ5" s="666" t="s">
        <v>648</v>
      </c>
      <c r="AK5" s="666" t="s">
        <v>648</v>
      </c>
      <c r="AL5" s="666" t="s">
        <v>649</v>
      </c>
      <c r="AM5" s="666" t="s">
        <v>653</v>
      </c>
      <c r="AO5" s="666"/>
      <c r="AP5" s="666"/>
      <c r="AQ5" s="666"/>
      <c r="AR5" s="666" t="s">
        <v>647</v>
      </c>
      <c r="AS5" s="666" t="s">
        <v>648</v>
      </c>
      <c r="AT5" s="666" t="s">
        <v>648</v>
      </c>
      <c r="AU5" s="666" t="s">
        <v>648</v>
      </c>
      <c r="AV5" s="666" t="s">
        <v>649</v>
      </c>
      <c r="AW5" s="666" t="s">
        <v>653</v>
      </c>
    </row>
    <row r="6" spans="1:49" ht="30" customHeight="1">
      <c r="A6" s="8" t="s">
        <v>303</v>
      </c>
      <c r="B6" s="8" t="s">
        <v>305</v>
      </c>
      <c r="C6" s="15" t="s">
        <v>271</v>
      </c>
      <c r="D6" s="32"/>
      <c r="E6" s="32"/>
      <c r="F6" s="32"/>
      <c r="G6" s="64" t="s">
        <v>91</v>
      </c>
      <c r="H6" s="76" t="s">
        <v>302</v>
      </c>
      <c r="I6" s="76" t="s">
        <v>247</v>
      </c>
      <c r="J6" s="76" t="s">
        <v>545</v>
      </c>
      <c r="K6" s="557" t="s">
        <v>233</v>
      </c>
      <c r="L6" s="770"/>
      <c r="M6" s="683"/>
      <c r="N6" s="8"/>
      <c r="O6" s="8" t="s">
        <v>303</v>
      </c>
      <c r="P6" s="89" t="s">
        <v>305</v>
      </c>
      <c r="Q6" s="15" t="s">
        <v>271</v>
      </c>
      <c r="R6" s="32"/>
      <c r="S6" s="32"/>
      <c r="T6" s="32"/>
      <c r="U6" s="64" t="s">
        <v>91</v>
      </c>
      <c r="V6" s="76" t="s">
        <v>302</v>
      </c>
      <c r="W6" s="76" t="s">
        <v>247</v>
      </c>
      <c r="X6" s="76" t="s">
        <v>545</v>
      </c>
      <c r="Y6" s="558" t="s">
        <v>233</v>
      </c>
      <c r="Z6" s="770"/>
      <c r="AA6" s="8"/>
      <c r="AB6" s="89"/>
      <c r="AC6" s="36"/>
      <c r="AD6" s="94"/>
      <c r="AE6" s="666" t="s">
        <v>650</v>
      </c>
      <c r="AF6" s="666" t="s">
        <v>519</v>
      </c>
      <c r="AG6" s="666" t="s">
        <v>651</v>
      </c>
      <c r="AH6" s="666">
        <v>1</v>
      </c>
      <c r="AI6" s="666">
        <v>1</v>
      </c>
      <c r="AJ6" s="666">
        <v>2</v>
      </c>
      <c r="AK6" s="666">
        <v>3</v>
      </c>
      <c r="AL6" s="666"/>
      <c r="AM6" s="666"/>
      <c r="AO6" s="666" t="s">
        <v>650</v>
      </c>
      <c r="AP6" s="666" t="s">
        <v>519</v>
      </c>
      <c r="AQ6" s="666" t="s">
        <v>651</v>
      </c>
      <c r="AR6" s="666">
        <v>1</v>
      </c>
      <c r="AS6" s="666">
        <v>1</v>
      </c>
      <c r="AT6" s="666">
        <v>2</v>
      </c>
      <c r="AU6" s="666">
        <v>3</v>
      </c>
      <c r="AV6" s="666"/>
      <c r="AW6" s="666"/>
    </row>
    <row r="7" spans="1:49" ht="27.95" customHeight="1">
      <c r="A7" s="9">
        <v>1</v>
      </c>
      <c r="B7" s="2">
        <v>1</v>
      </c>
      <c r="C7" s="16" t="s">
        <v>18</v>
      </c>
      <c r="D7" s="700" t="s">
        <v>25</v>
      </c>
      <c r="E7" s="700"/>
      <c r="F7" s="701"/>
      <c r="G7" s="702"/>
      <c r="H7" s="77" t="str">
        <f>IF('（入力用）７表'!J5=0,"　",IF(LEFT('（入力用）７表'!J5,1)="1","M",IF(LEFT('（入力用）７表'!J5,1)="2","T",IF(LEFT('（入力用）７表'!J5,1)="3","S",IF(LEFT('（入力用）７表'!J5,1)="4","H","#"))))&amp;" "&amp;MID('（入力用）７表'!J5,2,2)&amp;"."&amp;MID('（入力用）７表'!J5,4,2)&amp;"."&amp;RIGHT('（入力用）７表'!J5,2)&amp;" ")</f>
        <v xml:space="preserve">H 13.11.22 </v>
      </c>
      <c r="I7" s="77" t="str">
        <f>IF('（入力用）７表'!K5=0,"　",IF(LEFT('（入力用）７表'!K5,1)="1","M",IF(LEFT('（入力用）７表'!K5,1)="2","T",IF(LEFT('（入力用）７表'!K5,1)="3","S",IF(LEFT('（入力用）７表'!K5,1)="4","H","#"))))&amp;" "&amp;MID('（入力用）７表'!K5,2,2)&amp;"."&amp;MID('（入力用）７表'!K5,4,2)&amp;"."&amp;RIGHT('（入力用）７表'!K5,2)&amp;" ")</f>
        <v xml:space="preserve">H 27.12.15 </v>
      </c>
      <c r="J7" s="77" t="str">
        <f>IF('（入力用）７表'!L5=0,"　",IF(LEFT('（入力用）７表'!L5,1)="1","M",IF(LEFT('（入力用）７表'!L5,1)="2","T",IF(LEFT('（入力用）７表'!L5,1)="3","S",IF(LEFT('（入力用）７表'!L5,1)="4","H","#"))))&amp;" "&amp;MID('（入力用）７表'!L5,2,2)&amp;"."&amp;MID('（入力用）７表'!L5,4,2)&amp;"."&amp;RIGHT('（入力用）７表'!L5,2)&amp;" ")</f>
        <v xml:space="preserve">H 27.12.15 </v>
      </c>
      <c r="K7" s="77" t="str">
        <f>IF('（入力用）７表'!M5=0,"　",IF(LEFT('（入力用）７表'!M5,1)="1","M",IF(LEFT('（入力用）７表'!M5,1)="2","T",IF(LEFT('（入力用）７表'!M5,1)="3","S",IF(LEFT('（入力用）７表'!M5,1)="4","H","R"))))&amp;" "&amp;MID('（入力用）７表'!M5,2,2)&amp;"."&amp;MID('（入力用）７表'!M5,4,2)&amp;"."&amp;RIGHT('（入力用）７表'!M5,2)&amp;" ")</f>
        <v xml:space="preserve">R 01.05.21 </v>
      </c>
      <c r="L7" s="84"/>
      <c r="M7" s="684"/>
      <c r="N7" s="9"/>
      <c r="O7" s="9">
        <v>2</v>
      </c>
      <c r="P7" s="94">
        <v>1</v>
      </c>
      <c r="Q7" s="22" t="s">
        <v>16</v>
      </c>
      <c r="R7" s="700" t="s">
        <v>92</v>
      </c>
      <c r="S7" s="700"/>
      <c r="T7" s="700"/>
      <c r="U7" s="72" t="s">
        <v>116</v>
      </c>
      <c r="V7" s="78">
        <f>'（入力用）７表'!J68</f>
        <v>304</v>
      </c>
      <c r="W7" s="78">
        <f>'（入力用）７表'!K68</f>
        <v>0</v>
      </c>
      <c r="X7" s="78">
        <f>'（入力用）７表'!L68</f>
        <v>0</v>
      </c>
      <c r="Y7" s="78">
        <f>'（入力用）７表'!M68</f>
        <v>0</v>
      </c>
      <c r="Z7" s="78">
        <f t="shared" ref="Z7:Z43" si="0">SUM(V7:Y7)</f>
        <v>304</v>
      </c>
      <c r="AA7" s="9"/>
      <c r="AB7" s="94"/>
      <c r="AC7" s="36"/>
      <c r="AD7" s="94"/>
      <c r="AE7" s="666">
        <v>7</v>
      </c>
      <c r="AF7" s="666">
        <v>1</v>
      </c>
      <c r="AG7" s="666">
        <v>1</v>
      </c>
      <c r="AH7" s="666">
        <v>4131122</v>
      </c>
      <c r="AI7" s="666">
        <v>4271215</v>
      </c>
      <c r="AJ7" s="666">
        <v>4271215</v>
      </c>
      <c r="AK7" s="666">
        <v>5010521</v>
      </c>
      <c r="AL7" s="666">
        <v>17684073</v>
      </c>
      <c r="AM7" s="666"/>
      <c r="AO7" s="666">
        <v>7</v>
      </c>
      <c r="AP7" s="666">
        <v>2</v>
      </c>
      <c r="AQ7" s="666">
        <v>1</v>
      </c>
      <c r="AR7" s="666">
        <v>304</v>
      </c>
      <c r="AS7" s="666">
        <v>0</v>
      </c>
      <c r="AT7" s="666">
        <v>0</v>
      </c>
      <c r="AU7" s="666">
        <v>0</v>
      </c>
      <c r="AV7" s="666">
        <v>304</v>
      </c>
      <c r="AW7" s="666">
        <f>Z7-AV7</f>
        <v>0</v>
      </c>
    </row>
    <row r="8" spans="1:49" ht="27.95" customHeight="1">
      <c r="A8" s="9">
        <v>1</v>
      </c>
      <c r="B8" s="2">
        <v>2</v>
      </c>
      <c r="C8" s="16" t="s">
        <v>13</v>
      </c>
      <c r="D8" s="700" t="s">
        <v>23</v>
      </c>
      <c r="E8" s="700"/>
      <c r="F8" s="703"/>
      <c r="G8" s="704"/>
      <c r="H8" s="77" t="str">
        <f>IF('（入力用）７表'!J6=0,"　",IF(LEFT('（入力用）７表'!J6,1)="1","M",IF(LEFT('（入力用）７表'!J6,1)="2","T",IF(LEFT('（入力用）７表'!J6,1)="3","S",IF(LEFT('（入力用）７表'!J6,1)="4","H","#"))))&amp;" "&amp;MID('（入力用）７表'!J6,2,2)&amp;"."&amp;MID('（入力用）７表'!J6,4,2)&amp;"."&amp;RIGHT('（入力用）７表'!J6,2)&amp;" ")</f>
        <v xml:space="preserve">H 13.12.01 </v>
      </c>
      <c r="I8" s="77" t="str">
        <f>IF('（入力用）７表'!K6=0,"　",IF(LEFT('（入力用）７表'!K6,1)="1","M",IF(LEFT('（入力用）７表'!K6,1)="2","T",IF(LEFT('（入力用）７表'!K6,1)="3","S",IF(LEFT('（入力用）７表'!K6,1)="4","H","#"))))&amp;" "&amp;MID('（入力用）７表'!K6,2,2)&amp;"."&amp;MID('（入力用）７表'!K6,4,2)&amp;"."&amp;RIGHT('（入力用）７表'!K6,2)&amp;" ")</f>
        <v xml:space="preserve">H 27.12.25 </v>
      </c>
      <c r="J8" s="77" t="str">
        <f>IF('（入力用）７表'!L6=0,"　",IF(LEFT('（入力用）７表'!L6,1)="1","M",IF(LEFT('（入力用）７表'!L6,1)="2","T",IF(LEFT('（入力用）７表'!L6,1)="3","S",IF(LEFT('（入力用）７表'!L6,1)="4","H","#"))))&amp;" "&amp;MID('（入力用）７表'!L6,2,2)&amp;"."&amp;MID('（入力用）７表'!L6,4,2)&amp;"."&amp;RIGHT('（入力用）７表'!L6,2)&amp;" ")</f>
        <v xml:space="preserve">H 27.12.25 </v>
      </c>
      <c r="K8" s="77" t="str">
        <f>IF('（入力用）７表'!M6=0,"　",IF(LEFT('（入力用）７表'!M6,1)="1","M",IF(LEFT('（入力用）７表'!M6,1)="2","T",IF(LEFT('（入力用）７表'!M6,1)="3","S",IF(LEFT('（入力用）７表'!M6,1)="4","H","R"))))&amp;" "&amp;MID('（入力用）７表'!M6,2,2)&amp;"."&amp;MID('（入力用）７表'!M6,4,2)&amp;"."&amp;RIGHT('（入力用）７表'!M6,2)&amp;" ")</f>
        <v>　</v>
      </c>
      <c r="L8" s="84"/>
      <c r="M8" s="684"/>
      <c r="N8" s="9"/>
      <c r="O8" s="9">
        <v>2</v>
      </c>
      <c r="P8" s="94">
        <v>2</v>
      </c>
      <c r="Q8" s="23" t="s">
        <v>118</v>
      </c>
      <c r="R8" s="705" t="s">
        <v>564</v>
      </c>
      <c r="S8" s="705"/>
      <c r="T8" s="706"/>
      <c r="U8" s="114" t="s">
        <v>47</v>
      </c>
      <c r="V8" s="78">
        <f>'（入力用）７表'!J69</f>
        <v>0</v>
      </c>
      <c r="W8" s="78">
        <f>'（入力用）７表'!K69</f>
        <v>0</v>
      </c>
      <c r="X8" s="78">
        <f>'（入力用）７表'!L69</f>
        <v>0</v>
      </c>
      <c r="Y8" s="78">
        <f>'（入力用）７表'!M69</f>
        <v>0</v>
      </c>
      <c r="Z8" s="78">
        <f t="shared" si="0"/>
        <v>0</v>
      </c>
      <c r="AA8" s="9"/>
      <c r="AB8" s="94"/>
      <c r="AC8" s="36"/>
      <c r="AD8" s="94"/>
      <c r="AE8" s="666">
        <v>7</v>
      </c>
      <c r="AF8" s="666">
        <v>1</v>
      </c>
      <c r="AG8" s="666">
        <v>2</v>
      </c>
      <c r="AH8" s="666">
        <v>4131201</v>
      </c>
      <c r="AI8" s="666">
        <v>4271225</v>
      </c>
      <c r="AJ8" s="666">
        <v>4271225</v>
      </c>
      <c r="AK8" s="666">
        <v>0</v>
      </c>
      <c r="AL8" s="666">
        <v>12673651</v>
      </c>
      <c r="AM8" s="666"/>
      <c r="AO8" s="666">
        <v>7</v>
      </c>
      <c r="AP8" s="666">
        <v>2</v>
      </c>
      <c r="AQ8" s="666">
        <v>2</v>
      </c>
      <c r="AR8" s="666">
        <v>0</v>
      </c>
      <c r="AS8" s="666">
        <v>0</v>
      </c>
      <c r="AT8" s="666">
        <v>0</v>
      </c>
      <c r="AU8" s="666">
        <v>0</v>
      </c>
      <c r="AV8" s="666">
        <v>0</v>
      </c>
      <c r="AW8" s="666">
        <f t="shared" ref="AW8:AW49" si="1">Z8-AV8</f>
        <v>0</v>
      </c>
    </row>
    <row r="9" spans="1:49" ht="27.95" customHeight="1">
      <c r="A9" s="9">
        <v>1</v>
      </c>
      <c r="B9" s="2">
        <v>7</v>
      </c>
      <c r="C9" s="771" t="s">
        <v>19</v>
      </c>
      <c r="D9" s="742" t="s">
        <v>32</v>
      </c>
      <c r="E9" s="774"/>
      <c r="F9" s="707" t="s">
        <v>381</v>
      </c>
      <c r="G9" s="702"/>
      <c r="H9" s="78">
        <f>'（入力用）７表'!J11</f>
        <v>0</v>
      </c>
      <c r="I9" s="78">
        <f>'（入力用）７表'!K11</f>
        <v>0</v>
      </c>
      <c r="J9" s="78">
        <f>'（入力用）７表'!L11</f>
        <v>0</v>
      </c>
      <c r="K9" s="78">
        <f>'（入力用）７表'!M11</f>
        <v>0</v>
      </c>
      <c r="L9" s="84">
        <f>SUM(H9:K9)</f>
        <v>0</v>
      </c>
      <c r="M9" s="684"/>
      <c r="N9" s="9"/>
      <c r="O9" s="9">
        <v>2</v>
      </c>
      <c r="P9" s="94">
        <v>3</v>
      </c>
      <c r="Q9" s="19"/>
      <c r="R9" s="102"/>
      <c r="S9" s="708" t="s">
        <v>8</v>
      </c>
      <c r="T9" s="709"/>
      <c r="U9" s="115" t="s">
        <v>50</v>
      </c>
      <c r="V9" s="78">
        <f>'（入力用）７表'!J70</f>
        <v>0</v>
      </c>
      <c r="W9" s="78">
        <f>'（入力用）７表'!K70</f>
        <v>0</v>
      </c>
      <c r="X9" s="78">
        <f>'（入力用）７表'!L70</f>
        <v>0</v>
      </c>
      <c r="Y9" s="78">
        <f>'（入力用）７表'!M70</f>
        <v>0</v>
      </c>
      <c r="Z9" s="78">
        <f t="shared" si="0"/>
        <v>0</v>
      </c>
      <c r="AA9" s="9"/>
      <c r="AB9" s="94"/>
      <c r="AC9" s="36"/>
      <c r="AD9" s="94"/>
      <c r="AE9" s="666">
        <v>7</v>
      </c>
      <c r="AF9" s="666">
        <v>1</v>
      </c>
      <c r="AG9" s="666">
        <v>7</v>
      </c>
      <c r="AH9" s="666">
        <v>0</v>
      </c>
      <c r="AI9" s="666">
        <v>0</v>
      </c>
      <c r="AJ9" s="666">
        <v>0</v>
      </c>
      <c r="AK9" s="666">
        <v>0</v>
      </c>
      <c r="AL9" s="666">
        <v>0</v>
      </c>
      <c r="AM9" s="666"/>
      <c r="AO9" s="666">
        <v>7</v>
      </c>
      <c r="AP9" s="666">
        <v>2</v>
      </c>
      <c r="AQ9" s="666">
        <v>3</v>
      </c>
      <c r="AR9" s="666">
        <v>0</v>
      </c>
      <c r="AS9" s="666">
        <v>0</v>
      </c>
      <c r="AT9" s="666">
        <v>0</v>
      </c>
      <c r="AU9" s="666">
        <v>0</v>
      </c>
      <c r="AV9" s="666">
        <v>0</v>
      </c>
      <c r="AW9" s="666">
        <f t="shared" si="1"/>
        <v>0</v>
      </c>
    </row>
    <row r="10" spans="1:49" ht="27.95" customHeight="1">
      <c r="A10" s="9">
        <v>1</v>
      </c>
      <c r="B10" s="2">
        <v>8</v>
      </c>
      <c r="C10" s="772"/>
      <c r="D10" s="775"/>
      <c r="E10" s="776"/>
      <c r="F10" s="707" t="s">
        <v>616</v>
      </c>
      <c r="G10" s="702"/>
      <c r="H10" s="78">
        <f>'（入力用）７表'!J12</f>
        <v>0</v>
      </c>
      <c r="I10" s="78">
        <f>'（入力用）７表'!K12</f>
        <v>0</v>
      </c>
      <c r="J10" s="78">
        <f>'（入力用）７表'!L12</f>
        <v>0</v>
      </c>
      <c r="K10" s="78">
        <f>'（入力用）７表'!M12</f>
        <v>0</v>
      </c>
      <c r="L10" s="84">
        <f>SUM(H10:K10)</f>
        <v>0</v>
      </c>
      <c r="M10" s="684"/>
      <c r="N10" s="9"/>
      <c r="O10" s="9">
        <v>2</v>
      </c>
      <c r="P10" s="94">
        <v>4</v>
      </c>
      <c r="Q10" s="97" t="s">
        <v>173</v>
      </c>
      <c r="R10" s="710" t="s">
        <v>456</v>
      </c>
      <c r="S10" s="711"/>
      <c r="T10" s="711"/>
      <c r="U10" s="116" t="s">
        <v>76</v>
      </c>
      <c r="V10" s="78">
        <f>'（入力用）７表'!J71</f>
        <v>0</v>
      </c>
      <c r="W10" s="78">
        <f>'（入力用）７表'!K71</f>
        <v>0</v>
      </c>
      <c r="X10" s="78">
        <f>'（入力用）７表'!L71</f>
        <v>0</v>
      </c>
      <c r="Y10" s="78">
        <f>'（入力用）７表'!M71</f>
        <v>0</v>
      </c>
      <c r="Z10" s="78">
        <f t="shared" si="0"/>
        <v>0</v>
      </c>
      <c r="AA10" s="9"/>
      <c r="AB10" s="94"/>
      <c r="AC10" s="36"/>
      <c r="AD10" s="94"/>
      <c r="AE10" s="666">
        <v>7</v>
      </c>
      <c r="AF10" s="666">
        <v>1</v>
      </c>
      <c r="AG10" s="666">
        <v>8</v>
      </c>
      <c r="AH10" s="666">
        <v>0</v>
      </c>
      <c r="AI10" s="666">
        <v>0</v>
      </c>
      <c r="AJ10" s="666">
        <v>0</v>
      </c>
      <c r="AK10" s="666">
        <v>0</v>
      </c>
      <c r="AL10" s="666">
        <v>0</v>
      </c>
      <c r="AM10" s="666"/>
      <c r="AO10" s="666">
        <v>7</v>
      </c>
      <c r="AP10" s="666">
        <v>2</v>
      </c>
      <c r="AQ10" s="666">
        <v>4</v>
      </c>
      <c r="AR10" s="666">
        <v>0</v>
      </c>
      <c r="AS10" s="666">
        <v>0</v>
      </c>
      <c r="AT10" s="666">
        <v>0</v>
      </c>
      <c r="AU10" s="666">
        <v>0</v>
      </c>
      <c r="AV10" s="666">
        <v>0</v>
      </c>
      <c r="AW10" s="666">
        <f t="shared" si="1"/>
        <v>0</v>
      </c>
    </row>
    <row r="11" spans="1:49" ht="27.95" customHeight="1">
      <c r="A11" s="9">
        <v>1</v>
      </c>
      <c r="B11" s="2">
        <v>9</v>
      </c>
      <c r="C11" s="773"/>
      <c r="D11" s="777"/>
      <c r="E11" s="778"/>
      <c r="F11" s="712" t="s">
        <v>68</v>
      </c>
      <c r="G11" s="713"/>
      <c r="H11" s="78">
        <f>'（入力用）７表'!J13</f>
        <v>0</v>
      </c>
      <c r="I11" s="78">
        <f>'（入力用）７表'!K13</f>
        <v>0</v>
      </c>
      <c r="J11" s="78">
        <f>'（入力用）７表'!L13</f>
        <v>0</v>
      </c>
      <c r="K11" s="78">
        <f>'（入力用）７表'!M13</f>
        <v>0</v>
      </c>
      <c r="L11" s="84">
        <f>SUM(H11:K11)</f>
        <v>0</v>
      </c>
      <c r="M11" s="684"/>
      <c r="N11" s="9"/>
      <c r="O11" s="9">
        <v>2</v>
      </c>
      <c r="P11" s="94">
        <v>5</v>
      </c>
      <c r="Q11" s="815" t="s">
        <v>513</v>
      </c>
      <c r="R11" s="817" t="s">
        <v>220</v>
      </c>
      <c r="S11" s="714" t="s">
        <v>514</v>
      </c>
      <c r="T11" s="715"/>
      <c r="U11" s="716"/>
      <c r="V11" s="78">
        <f>'（入力用）７表'!J72</f>
        <v>0</v>
      </c>
      <c r="W11" s="78">
        <f>'（入力用）７表'!K72</f>
        <v>0</v>
      </c>
      <c r="X11" s="78">
        <f>'（入力用）７表'!L72</f>
        <v>0</v>
      </c>
      <c r="Y11" s="78">
        <f>'（入力用）７表'!M72</f>
        <v>0</v>
      </c>
      <c r="Z11" s="78"/>
      <c r="AA11" s="9"/>
      <c r="AB11" s="94"/>
      <c r="AC11" s="36"/>
      <c r="AD11" s="94"/>
      <c r="AE11" s="666">
        <v>7</v>
      </c>
      <c r="AF11" s="666">
        <v>1</v>
      </c>
      <c r="AG11" s="666">
        <v>9</v>
      </c>
      <c r="AH11" s="666">
        <v>0</v>
      </c>
      <c r="AI11" s="666">
        <v>0</v>
      </c>
      <c r="AJ11" s="666">
        <v>0</v>
      </c>
      <c r="AK11" s="666">
        <v>0</v>
      </c>
      <c r="AL11" s="666">
        <v>0</v>
      </c>
      <c r="AM11" s="666"/>
      <c r="AO11" s="666">
        <v>7</v>
      </c>
      <c r="AP11" s="666">
        <v>2</v>
      </c>
      <c r="AQ11" s="666">
        <v>5</v>
      </c>
      <c r="AR11" s="666">
        <v>0</v>
      </c>
      <c r="AS11" s="666">
        <v>0</v>
      </c>
      <c r="AT11" s="666">
        <v>0</v>
      </c>
      <c r="AU11" s="666">
        <v>0</v>
      </c>
      <c r="AV11" s="666">
        <v>0</v>
      </c>
      <c r="AW11" s="666">
        <f t="shared" si="1"/>
        <v>0</v>
      </c>
    </row>
    <row r="12" spans="1:49" ht="27.95" customHeight="1">
      <c r="A12" s="9">
        <v>1</v>
      </c>
      <c r="B12" s="11">
        <v>10</v>
      </c>
      <c r="C12" s="17"/>
      <c r="D12" s="34"/>
      <c r="E12" s="55"/>
      <c r="F12" s="62" t="s">
        <v>276</v>
      </c>
      <c r="G12" s="57" t="s">
        <v>286</v>
      </c>
      <c r="H12" s="79" t="str">
        <f>IF('（入力用）７表'!J14=1,"○","　")</f>
        <v>　</v>
      </c>
      <c r="I12" s="79" t="str">
        <f>IF('（入力用）７表'!K14=1,"○","　")</f>
        <v>　</v>
      </c>
      <c r="J12" s="79" t="str">
        <f>IF('（入力用）７表'!L14=1,"○","　")</f>
        <v>　</v>
      </c>
      <c r="K12" s="79" t="str">
        <f>IF('（入力用）７表'!M14=1,"○","　")</f>
        <v>　</v>
      </c>
      <c r="L12" s="84">
        <f>COUNTIF(H12:K12,"○")</f>
        <v>0</v>
      </c>
      <c r="M12" s="684"/>
      <c r="N12" s="87"/>
      <c r="O12" s="9">
        <v>2</v>
      </c>
      <c r="P12" s="94">
        <v>6</v>
      </c>
      <c r="Q12" s="815"/>
      <c r="R12" s="818"/>
      <c r="S12" s="717" t="s">
        <v>287</v>
      </c>
      <c r="T12" s="718"/>
      <c r="U12" s="116" t="s">
        <v>76</v>
      </c>
      <c r="V12" s="78">
        <f>'（入力用）７表'!J73</f>
        <v>0</v>
      </c>
      <c r="W12" s="78">
        <f>'（入力用）７表'!K73</f>
        <v>0</v>
      </c>
      <c r="X12" s="78">
        <f>'（入力用）７表'!L73</f>
        <v>0</v>
      </c>
      <c r="Y12" s="78">
        <f>'（入力用）７表'!M73</f>
        <v>0</v>
      </c>
      <c r="Z12" s="78"/>
      <c r="AA12" s="9"/>
      <c r="AB12" s="94"/>
      <c r="AC12" s="36"/>
      <c r="AD12" s="94"/>
      <c r="AE12" s="666">
        <v>7</v>
      </c>
      <c r="AF12" s="666">
        <v>1</v>
      </c>
      <c r="AG12" s="666">
        <v>10</v>
      </c>
      <c r="AH12" s="666">
        <v>5</v>
      </c>
      <c r="AI12" s="666">
        <v>9</v>
      </c>
      <c r="AJ12" s="666">
        <v>9</v>
      </c>
      <c r="AK12" s="666">
        <v>3</v>
      </c>
      <c r="AL12" s="666">
        <v>26</v>
      </c>
      <c r="AM12" s="666"/>
      <c r="AO12" s="666">
        <v>7</v>
      </c>
      <c r="AP12" s="666">
        <v>2</v>
      </c>
      <c r="AQ12" s="666">
        <v>6</v>
      </c>
      <c r="AR12" s="666">
        <v>0</v>
      </c>
      <c r="AS12" s="666">
        <v>0</v>
      </c>
      <c r="AT12" s="666">
        <v>0</v>
      </c>
      <c r="AU12" s="666">
        <v>0</v>
      </c>
      <c r="AV12" s="666">
        <v>0</v>
      </c>
      <c r="AW12" s="666">
        <f t="shared" si="1"/>
        <v>0</v>
      </c>
    </row>
    <row r="13" spans="1:49" ht="27.95" customHeight="1">
      <c r="A13" s="9"/>
      <c r="C13" s="17"/>
      <c r="D13" s="34"/>
      <c r="E13" s="55"/>
      <c r="F13" s="63" t="s">
        <v>278</v>
      </c>
      <c r="G13" s="57" t="s">
        <v>288</v>
      </c>
      <c r="H13" s="79" t="str">
        <f>IF('（入力用）７表'!J14=2,"○","　")</f>
        <v>　</v>
      </c>
      <c r="I13" s="79" t="str">
        <f>IF('（入力用）７表'!K14=2,"○","　")</f>
        <v>　</v>
      </c>
      <c r="J13" s="79" t="str">
        <f>IF('（入力用）７表'!L14=2,"○","　")</f>
        <v>　</v>
      </c>
      <c r="K13" s="79" t="str">
        <f>IF('（入力用）７表'!M14=2,"○","　")</f>
        <v>　</v>
      </c>
      <c r="L13" s="84">
        <f t="shared" ref="L13:L23" si="2">COUNTIF(H13:K13,"○")</f>
        <v>0</v>
      </c>
      <c r="M13" s="684"/>
      <c r="N13" s="9"/>
      <c r="O13" s="9">
        <v>2</v>
      </c>
      <c r="P13" s="94">
        <v>7</v>
      </c>
      <c r="Q13" s="815"/>
      <c r="R13" s="818"/>
      <c r="S13" s="714" t="s">
        <v>548</v>
      </c>
      <c r="T13" s="715"/>
      <c r="U13" s="117" t="s">
        <v>106</v>
      </c>
      <c r="V13" s="78">
        <f>'（入力用）７表'!J74</f>
        <v>0</v>
      </c>
      <c r="W13" s="78">
        <f>'（入力用）７表'!K74</f>
        <v>0</v>
      </c>
      <c r="X13" s="78">
        <f>'（入力用）７表'!L74</f>
        <v>0</v>
      </c>
      <c r="Y13" s="78">
        <f>'（入力用）７表'!M74</f>
        <v>0</v>
      </c>
      <c r="Z13" s="78"/>
      <c r="AA13" s="9"/>
      <c r="AB13" s="94"/>
      <c r="AC13" s="36"/>
      <c r="AD13" s="94"/>
      <c r="AE13" s="666"/>
      <c r="AF13" s="666"/>
      <c r="AG13" s="666"/>
      <c r="AH13" s="666"/>
      <c r="AI13" s="666"/>
      <c r="AJ13" s="666"/>
      <c r="AK13" s="666"/>
      <c r="AL13" s="666"/>
      <c r="AM13" s="666"/>
      <c r="AO13" s="666">
        <v>7</v>
      </c>
      <c r="AP13" s="666">
        <v>2</v>
      </c>
      <c r="AQ13" s="666">
        <v>7</v>
      </c>
      <c r="AR13" s="666">
        <v>0</v>
      </c>
      <c r="AS13" s="666">
        <v>0</v>
      </c>
      <c r="AT13" s="666">
        <v>0</v>
      </c>
      <c r="AU13" s="666">
        <v>0</v>
      </c>
      <c r="AV13" s="666">
        <v>0</v>
      </c>
      <c r="AW13" s="666">
        <f t="shared" si="1"/>
        <v>0</v>
      </c>
    </row>
    <row r="14" spans="1:49" ht="27.95" customHeight="1">
      <c r="A14" s="9"/>
      <c r="C14" s="17"/>
      <c r="D14" s="34"/>
      <c r="E14" s="55"/>
      <c r="F14" s="63" t="s">
        <v>282</v>
      </c>
      <c r="G14" s="57" t="s">
        <v>270</v>
      </c>
      <c r="H14" s="79" t="str">
        <f>IF('（入力用）７表'!J14=3,"○","　")</f>
        <v>　</v>
      </c>
      <c r="I14" s="79" t="str">
        <f>IF('（入力用）７表'!K14=3,"○","　")</f>
        <v>　</v>
      </c>
      <c r="J14" s="79" t="str">
        <f>IF('（入力用）７表'!L14=3,"○","　")</f>
        <v>　</v>
      </c>
      <c r="K14" s="79" t="str">
        <f>IF('（入力用）７表'!M14=3,"○","　")</f>
        <v>○</v>
      </c>
      <c r="L14" s="84">
        <f t="shared" si="2"/>
        <v>1</v>
      </c>
      <c r="M14" s="684"/>
      <c r="N14" s="9"/>
      <c r="O14" s="9">
        <v>2</v>
      </c>
      <c r="P14" s="94">
        <v>8</v>
      </c>
      <c r="Q14" s="815"/>
      <c r="R14" s="818"/>
      <c r="S14" s="714" t="s">
        <v>549</v>
      </c>
      <c r="T14" s="715"/>
      <c r="U14" s="117" t="s">
        <v>104</v>
      </c>
      <c r="V14" s="78">
        <f>'（入力用）７表'!J75</f>
        <v>0</v>
      </c>
      <c r="W14" s="78">
        <f>'（入力用）７表'!K75</f>
        <v>0</v>
      </c>
      <c r="X14" s="78">
        <f>'（入力用）７表'!L75</f>
        <v>0</v>
      </c>
      <c r="Y14" s="78">
        <f>'（入力用）７表'!M75</f>
        <v>0</v>
      </c>
      <c r="Z14" s="78"/>
      <c r="AA14" s="9"/>
      <c r="AB14" s="94"/>
      <c r="AC14" s="36"/>
      <c r="AD14" s="94"/>
      <c r="AE14" s="666"/>
      <c r="AF14" s="666"/>
      <c r="AG14" s="666"/>
      <c r="AH14" s="666"/>
      <c r="AI14" s="666"/>
      <c r="AJ14" s="666"/>
      <c r="AK14" s="666"/>
      <c r="AL14" s="666"/>
      <c r="AM14" s="666"/>
      <c r="AO14" s="666">
        <v>7</v>
      </c>
      <c r="AP14" s="666">
        <v>2</v>
      </c>
      <c r="AQ14" s="666">
        <v>8</v>
      </c>
      <c r="AR14" s="666">
        <v>0</v>
      </c>
      <c r="AS14" s="666">
        <v>0</v>
      </c>
      <c r="AT14" s="666">
        <v>0</v>
      </c>
      <c r="AU14" s="666">
        <v>0</v>
      </c>
      <c r="AV14" s="666">
        <v>0</v>
      </c>
      <c r="AW14" s="666">
        <f t="shared" si="1"/>
        <v>0</v>
      </c>
    </row>
    <row r="15" spans="1:49" ht="27.95" customHeight="1">
      <c r="A15" s="9"/>
      <c r="C15" s="19"/>
      <c r="F15" s="26" t="s">
        <v>171</v>
      </c>
      <c r="G15" s="57" t="s">
        <v>290</v>
      </c>
      <c r="H15" s="79" t="str">
        <f>IF('（入力用）７表'!J14=4,"○","　")</f>
        <v>　</v>
      </c>
      <c r="I15" s="79" t="str">
        <f>IF('（入力用）７表'!K14=4,"○","　")</f>
        <v>　</v>
      </c>
      <c r="J15" s="79" t="str">
        <f>IF('（入力用）７表'!L14=4,"○","　")</f>
        <v>　</v>
      </c>
      <c r="K15" s="79" t="str">
        <f>IF('（入力用）７表'!M14=4,"○","　")</f>
        <v>　</v>
      </c>
      <c r="L15" s="84">
        <f t="shared" si="2"/>
        <v>0</v>
      </c>
      <c r="M15" s="684"/>
      <c r="O15" s="9">
        <v>2</v>
      </c>
      <c r="P15" s="94">
        <v>9</v>
      </c>
      <c r="Q15" s="815"/>
      <c r="R15" s="818"/>
      <c r="S15" s="714" t="s">
        <v>514</v>
      </c>
      <c r="T15" s="715"/>
      <c r="U15" s="716"/>
      <c r="V15" s="78">
        <f>'（入力用）７表'!J76</f>
        <v>0</v>
      </c>
      <c r="W15" s="78">
        <f>'（入力用）７表'!K76</f>
        <v>0</v>
      </c>
      <c r="X15" s="78">
        <f>'（入力用）７表'!L76</f>
        <v>0</v>
      </c>
      <c r="Y15" s="78">
        <f>'（入力用）７表'!M76</f>
        <v>0</v>
      </c>
      <c r="Z15" s="78"/>
      <c r="AA15" s="9"/>
      <c r="AB15" s="94"/>
      <c r="AC15" s="36"/>
      <c r="AD15" s="94"/>
      <c r="AE15" s="666"/>
      <c r="AF15" s="666"/>
      <c r="AG15" s="666"/>
      <c r="AH15" s="666"/>
      <c r="AI15" s="666"/>
      <c r="AJ15" s="666"/>
      <c r="AK15" s="666"/>
      <c r="AL15" s="666"/>
      <c r="AM15" s="666"/>
      <c r="AO15" s="666">
        <v>7</v>
      </c>
      <c r="AP15" s="666">
        <v>2</v>
      </c>
      <c r="AQ15" s="666">
        <v>9</v>
      </c>
      <c r="AR15" s="666">
        <v>0</v>
      </c>
      <c r="AS15" s="666">
        <v>0</v>
      </c>
      <c r="AT15" s="666">
        <v>0</v>
      </c>
      <c r="AU15" s="666">
        <v>0</v>
      </c>
      <c r="AV15" s="666">
        <v>0</v>
      </c>
      <c r="AW15" s="666">
        <f t="shared" si="1"/>
        <v>0</v>
      </c>
    </row>
    <row r="16" spans="1:49" ht="27.95" customHeight="1">
      <c r="C16" s="779" t="s">
        <v>49</v>
      </c>
      <c r="D16" s="780" t="s">
        <v>407</v>
      </c>
      <c r="E16" s="781"/>
      <c r="F16" s="707" t="s">
        <v>340</v>
      </c>
      <c r="G16" s="716"/>
      <c r="H16" s="79" t="str">
        <f>IF('（入力用）７表'!J14=5,"○","　")</f>
        <v>○</v>
      </c>
      <c r="I16" s="79" t="str">
        <f>IF('（入力用）７表'!K14=5,"○","　")</f>
        <v>　</v>
      </c>
      <c r="J16" s="79" t="str">
        <f>IF('（入力用）７表'!L14=5,"○","　")</f>
        <v>　</v>
      </c>
      <c r="K16" s="79" t="str">
        <f>IF('（入力用）７表'!M14=5,"○","　")</f>
        <v>　</v>
      </c>
      <c r="L16" s="84">
        <f t="shared" si="2"/>
        <v>1</v>
      </c>
      <c r="M16" s="684"/>
      <c r="O16" s="9">
        <v>2</v>
      </c>
      <c r="P16" s="94">
        <v>10</v>
      </c>
      <c r="Q16" s="815"/>
      <c r="R16" s="818"/>
      <c r="S16" s="717" t="s">
        <v>287</v>
      </c>
      <c r="T16" s="718"/>
      <c r="U16" s="116" t="s">
        <v>76</v>
      </c>
      <c r="V16" s="78">
        <f>'（入力用）７表'!J77</f>
        <v>0</v>
      </c>
      <c r="W16" s="78">
        <f>'（入力用）７表'!K77</f>
        <v>0</v>
      </c>
      <c r="X16" s="78">
        <f>'（入力用）７表'!L77</f>
        <v>0</v>
      </c>
      <c r="Y16" s="78">
        <f>'（入力用）７表'!M77</f>
        <v>0</v>
      </c>
      <c r="Z16" s="78"/>
      <c r="AA16" s="9"/>
      <c r="AB16" s="94"/>
      <c r="AC16" s="36"/>
      <c r="AD16" s="94"/>
      <c r="AE16" s="666"/>
      <c r="AF16" s="666"/>
      <c r="AG16" s="666"/>
      <c r="AH16" s="666"/>
      <c r="AI16" s="666"/>
      <c r="AJ16" s="666"/>
      <c r="AK16" s="666"/>
      <c r="AL16" s="666"/>
      <c r="AM16" s="666"/>
      <c r="AO16" s="666">
        <v>7</v>
      </c>
      <c r="AP16" s="666">
        <v>2</v>
      </c>
      <c r="AQ16" s="666">
        <v>10</v>
      </c>
      <c r="AR16" s="666">
        <v>0</v>
      </c>
      <c r="AS16" s="666">
        <v>0</v>
      </c>
      <c r="AT16" s="666">
        <v>0</v>
      </c>
      <c r="AU16" s="666">
        <v>0</v>
      </c>
      <c r="AV16" s="666">
        <v>0</v>
      </c>
      <c r="AW16" s="666">
        <f t="shared" si="1"/>
        <v>0</v>
      </c>
    </row>
    <row r="17" spans="1:49" ht="27.95" customHeight="1">
      <c r="A17" s="9"/>
      <c r="B17" s="11"/>
      <c r="C17" s="779"/>
      <c r="D17" s="782"/>
      <c r="E17" s="781"/>
      <c r="F17" s="707" t="s">
        <v>60</v>
      </c>
      <c r="G17" s="716"/>
      <c r="H17" s="79" t="str">
        <f>IF('（入力用）７表'!J14=6,"○","　")</f>
        <v>　</v>
      </c>
      <c r="I17" s="79" t="str">
        <f>IF('（入力用）７表'!K14=6,"○","　")</f>
        <v>　</v>
      </c>
      <c r="J17" s="79" t="str">
        <f>IF('（入力用）７表'!L14=6,"○","　")</f>
        <v>　</v>
      </c>
      <c r="K17" s="79" t="str">
        <f>IF('（入力用）７表'!M14=6,"○","　")</f>
        <v>　</v>
      </c>
      <c r="L17" s="84">
        <f t="shared" si="2"/>
        <v>0</v>
      </c>
      <c r="M17" s="684"/>
      <c r="N17" s="87"/>
      <c r="O17" s="9">
        <v>2</v>
      </c>
      <c r="P17" s="94">
        <v>11</v>
      </c>
      <c r="Q17" s="815"/>
      <c r="R17" s="818"/>
      <c r="S17" s="714" t="s">
        <v>548</v>
      </c>
      <c r="T17" s="715"/>
      <c r="U17" s="117" t="s">
        <v>106</v>
      </c>
      <c r="V17" s="78">
        <f>'（入力用）７表'!J78</f>
        <v>0</v>
      </c>
      <c r="W17" s="78">
        <f>'（入力用）７表'!K78</f>
        <v>0</v>
      </c>
      <c r="X17" s="78">
        <f>'（入力用）７表'!L78</f>
        <v>0</v>
      </c>
      <c r="Y17" s="78">
        <f>'（入力用）７表'!M78</f>
        <v>0</v>
      </c>
      <c r="Z17" s="78"/>
      <c r="AA17" s="9"/>
      <c r="AB17" s="94"/>
      <c r="AC17" s="36"/>
      <c r="AD17" s="94"/>
      <c r="AE17" s="666"/>
      <c r="AF17" s="666"/>
      <c r="AG17" s="666"/>
      <c r="AH17" s="666"/>
      <c r="AI17" s="666"/>
      <c r="AJ17" s="666"/>
      <c r="AK17" s="666"/>
      <c r="AL17" s="666"/>
      <c r="AM17" s="666"/>
      <c r="AO17" s="666">
        <v>7</v>
      </c>
      <c r="AP17" s="666">
        <v>2</v>
      </c>
      <c r="AQ17" s="666">
        <v>11</v>
      </c>
      <c r="AR17" s="666">
        <v>0</v>
      </c>
      <c r="AS17" s="666">
        <v>0</v>
      </c>
      <c r="AT17" s="666">
        <v>0</v>
      </c>
      <c r="AU17" s="666">
        <v>0</v>
      </c>
      <c r="AV17" s="666">
        <v>0</v>
      </c>
      <c r="AW17" s="666">
        <f t="shared" si="1"/>
        <v>0</v>
      </c>
    </row>
    <row r="18" spans="1:49" ht="27.95" customHeight="1">
      <c r="A18" s="9"/>
      <c r="C18" s="21"/>
      <c r="D18" s="37"/>
      <c r="E18" s="55"/>
      <c r="F18" s="707" t="s">
        <v>72</v>
      </c>
      <c r="G18" s="716"/>
      <c r="H18" s="79" t="str">
        <f>IF('（入力用）７表'!J14=7,"○","　")</f>
        <v>　</v>
      </c>
      <c r="I18" s="79" t="str">
        <f>IF('（入力用）７表'!K14=7,"○","　")</f>
        <v>　</v>
      </c>
      <c r="J18" s="79" t="str">
        <f>IF('（入力用）７表'!L14=7,"○","　")</f>
        <v>　</v>
      </c>
      <c r="K18" s="79" t="str">
        <f>IF('（入力用）７表'!M14=7,"○","　")</f>
        <v>　</v>
      </c>
      <c r="L18" s="84">
        <f t="shared" si="2"/>
        <v>0</v>
      </c>
      <c r="M18" s="684"/>
      <c r="N18" s="9"/>
      <c r="O18" s="9">
        <v>2</v>
      </c>
      <c r="P18" s="94">
        <v>12</v>
      </c>
      <c r="Q18" s="815"/>
      <c r="R18" s="818"/>
      <c r="S18" s="714" t="s">
        <v>549</v>
      </c>
      <c r="T18" s="715"/>
      <c r="U18" s="117" t="s">
        <v>104</v>
      </c>
      <c r="V18" s="78">
        <f>'（入力用）７表'!J79</f>
        <v>0</v>
      </c>
      <c r="W18" s="78">
        <f>'（入力用）７表'!K79</f>
        <v>0</v>
      </c>
      <c r="X18" s="78">
        <f>'（入力用）７表'!L79</f>
        <v>0</v>
      </c>
      <c r="Y18" s="78">
        <f>'（入力用）７表'!M79</f>
        <v>0</v>
      </c>
      <c r="Z18" s="78"/>
      <c r="AA18" s="9"/>
      <c r="AB18" s="94"/>
      <c r="AC18" s="36"/>
      <c r="AD18" s="94"/>
      <c r="AE18" s="666"/>
      <c r="AF18" s="666"/>
      <c r="AG18" s="666"/>
      <c r="AH18" s="666"/>
      <c r="AI18" s="666"/>
      <c r="AJ18" s="666"/>
      <c r="AK18" s="666"/>
      <c r="AL18" s="666"/>
      <c r="AM18" s="666"/>
      <c r="AO18" s="666">
        <v>7</v>
      </c>
      <c r="AP18" s="666">
        <v>2</v>
      </c>
      <c r="AQ18" s="666">
        <v>12</v>
      </c>
      <c r="AR18" s="666">
        <v>0</v>
      </c>
      <c r="AS18" s="666">
        <v>0</v>
      </c>
      <c r="AT18" s="666">
        <v>0</v>
      </c>
      <c r="AU18" s="666">
        <v>0</v>
      </c>
      <c r="AV18" s="666">
        <v>0</v>
      </c>
      <c r="AW18" s="666">
        <f t="shared" si="1"/>
        <v>0</v>
      </c>
    </row>
    <row r="19" spans="1:49" ht="27.95" customHeight="1">
      <c r="A19" s="9"/>
      <c r="C19" s="21"/>
      <c r="D19" s="34"/>
      <c r="E19" s="55"/>
      <c r="F19" s="707" t="s">
        <v>315</v>
      </c>
      <c r="G19" s="716"/>
      <c r="H19" s="79" t="str">
        <f>IF('（入力用）７表'!J14=8,"○","　")</f>
        <v>　</v>
      </c>
      <c r="I19" s="79" t="str">
        <f>IF('（入力用）７表'!K14=8,"○","　")</f>
        <v>　</v>
      </c>
      <c r="J19" s="79" t="str">
        <f>IF('（入力用）７表'!L14=8,"○","　")</f>
        <v>　</v>
      </c>
      <c r="K19" s="79" t="str">
        <f>IF('（入力用）７表'!M14=8,"○","　")</f>
        <v>　</v>
      </c>
      <c r="L19" s="84">
        <f t="shared" si="2"/>
        <v>0</v>
      </c>
      <c r="M19" s="684"/>
      <c r="N19" s="9"/>
      <c r="O19" s="9">
        <v>2</v>
      </c>
      <c r="P19" s="94">
        <v>13</v>
      </c>
      <c r="Q19" s="815"/>
      <c r="R19" s="818"/>
      <c r="S19" s="714" t="s">
        <v>514</v>
      </c>
      <c r="T19" s="715"/>
      <c r="U19" s="716"/>
      <c r="V19" s="78">
        <f>'（入力用）７表'!J80</f>
        <v>0</v>
      </c>
      <c r="W19" s="78">
        <f>'（入力用）７表'!K80</f>
        <v>0</v>
      </c>
      <c r="X19" s="78">
        <f>'（入力用）７表'!L80</f>
        <v>0</v>
      </c>
      <c r="Y19" s="78">
        <f>'（入力用）７表'!M80</f>
        <v>0</v>
      </c>
      <c r="Z19" s="78"/>
      <c r="AA19" s="9"/>
      <c r="AB19" s="94"/>
      <c r="AC19" s="36"/>
      <c r="AD19" s="94"/>
      <c r="AE19" s="666"/>
      <c r="AF19" s="666"/>
      <c r="AG19" s="666"/>
      <c r="AH19" s="666"/>
      <c r="AI19" s="666"/>
      <c r="AJ19" s="666"/>
      <c r="AK19" s="666"/>
      <c r="AL19" s="666"/>
      <c r="AM19" s="666"/>
      <c r="AO19" s="666">
        <v>7</v>
      </c>
      <c r="AP19" s="666">
        <v>2</v>
      </c>
      <c r="AQ19" s="666">
        <v>13</v>
      </c>
      <c r="AR19" s="666">
        <v>0</v>
      </c>
      <c r="AS19" s="666">
        <v>0</v>
      </c>
      <c r="AT19" s="666">
        <v>0</v>
      </c>
      <c r="AU19" s="666">
        <v>0</v>
      </c>
      <c r="AV19" s="666">
        <v>0</v>
      </c>
      <c r="AW19" s="666">
        <f t="shared" si="1"/>
        <v>0</v>
      </c>
    </row>
    <row r="20" spans="1:49" ht="27.95" customHeight="1">
      <c r="C20" s="19"/>
      <c r="D20" s="38"/>
      <c r="E20" s="41"/>
      <c r="F20" s="707" t="s">
        <v>361</v>
      </c>
      <c r="G20" s="716"/>
      <c r="H20" s="79" t="str">
        <f>IF('（入力用）７表'!J14=9,"○","　")</f>
        <v>　</v>
      </c>
      <c r="I20" s="79" t="str">
        <f>IF('（入力用）７表'!K14=9,"○","　")</f>
        <v>○</v>
      </c>
      <c r="J20" s="79" t="str">
        <f>IF('（入力用）７表'!L14=9,"○","　")</f>
        <v>○</v>
      </c>
      <c r="K20" s="79" t="str">
        <f>IF('（入力用）７表'!M14=9,"○","　")</f>
        <v>　</v>
      </c>
      <c r="L20" s="84">
        <f t="shared" si="2"/>
        <v>2</v>
      </c>
      <c r="M20" s="684"/>
      <c r="O20" s="9">
        <v>2</v>
      </c>
      <c r="P20" s="94">
        <v>14</v>
      </c>
      <c r="Q20" s="815"/>
      <c r="R20" s="818"/>
      <c r="S20" s="717" t="s">
        <v>287</v>
      </c>
      <c r="T20" s="718"/>
      <c r="U20" s="116" t="s">
        <v>76</v>
      </c>
      <c r="V20" s="78">
        <f>'（入力用）７表'!J81</f>
        <v>0</v>
      </c>
      <c r="W20" s="78">
        <f>'（入力用）７表'!K81</f>
        <v>0</v>
      </c>
      <c r="X20" s="78">
        <f>'（入力用）７表'!L81</f>
        <v>0</v>
      </c>
      <c r="Y20" s="78">
        <f>'（入力用）７表'!M81</f>
        <v>0</v>
      </c>
      <c r="Z20" s="78"/>
      <c r="AA20" s="9"/>
      <c r="AB20" s="94"/>
      <c r="AC20" s="36"/>
      <c r="AD20" s="94"/>
      <c r="AE20" s="666"/>
      <c r="AF20" s="666"/>
      <c r="AG20" s="666"/>
      <c r="AH20" s="666"/>
      <c r="AI20" s="666"/>
      <c r="AJ20" s="666"/>
      <c r="AK20" s="666"/>
      <c r="AL20" s="666"/>
      <c r="AM20" s="666"/>
      <c r="AO20" s="666">
        <v>7</v>
      </c>
      <c r="AP20" s="666">
        <v>2</v>
      </c>
      <c r="AQ20" s="666">
        <v>14</v>
      </c>
      <c r="AR20" s="666">
        <v>0</v>
      </c>
      <c r="AS20" s="666">
        <v>0</v>
      </c>
      <c r="AT20" s="666">
        <v>0</v>
      </c>
      <c r="AU20" s="666">
        <v>0</v>
      </c>
      <c r="AV20" s="666">
        <v>0</v>
      </c>
      <c r="AW20" s="666">
        <f t="shared" si="1"/>
        <v>0</v>
      </c>
    </row>
    <row r="21" spans="1:49" ht="27.95" customHeight="1">
      <c r="C21" s="19"/>
      <c r="D21" s="38"/>
      <c r="E21" s="41"/>
      <c r="F21" s="707" t="s">
        <v>264</v>
      </c>
      <c r="G21" s="716"/>
      <c r="H21" s="79" t="str">
        <f>IF('（入力用）７表'!J14=10,"○","　")</f>
        <v>　</v>
      </c>
      <c r="I21" s="79" t="str">
        <f>IF('（入力用）７表'!K14=10,"○","　")</f>
        <v>　</v>
      </c>
      <c r="J21" s="79" t="str">
        <f>IF('（入力用）７表'!L14=10,"○","　")</f>
        <v>　</v>
      </c>
      <c r="K21" s="79" t="str">
        <f>IF('（入力用）７表'!M14=10,"○","　")</f>
        <v>　</v>
      </c>
      <c r="L21" s="84">
        <f t="shared" si="2"/>
        <v>0</v>
      </c>
      <c r="M21" s="684"/>
      <c r="O21" s="9">
        <v>2</v>
      </c>
      <c r="P21" s="94">
        <v>15</v>
      </c>
      <c r="Q21" s="815"/>
      <c r="R21" s="818"/>
      <c r="S21" s="714" t="s">
        <v>548</v>
      </c>
      <c r="T21" s="715"/>
      <c r="U21" s="117" t="s">
        <v>106</v>
      </c>
      <c r="V21" s="78">
        <f>'（入力用）７表'!J82</f>
        <v>0</v>
      </c>
      <c r="W21" s="78">
        <f>'（入力用）７表'!K82</f>
        <v>0</v>
      </c>
      <c r="X21" s="78">
        <f>'（入力用）７表'!L82</f>
        <v>0</v>
      </c>
      <c r="Y21" s="78">
        <f>'（入力用）７表'!M82</f>
        <v>0</v>
      </c>
      <c r="Z21" s="78"/>
      <c r="AA21" s="9"/>
      <c r="AB21" s="94"/>
      <c r="AC21" s="36"/>
      <c r="AD21" s="94"/>
      <c r="AE21" s="666"/>
      <c r="AF21" s="666"/>
      <c r="AG21" s="666"/>
      <c r="AH21" s="666"/>
      <c r="AI21" s="666"/>
      <c r="AJ21" s="666"/>
      <c r="AK21" s="666"/>
      <c r="AL21" s="666"/>
      <c r="AM21" s="666"/>
      <c r="AO21" s="666">
        <v>7</v>
      </c>
      <c r="AP21" s="666">
        <v>2</v>
      </c>
      <c r="AQ21" s="666">
        <v>15</v>
      </c>
      <c r="AR21" s="666">
        <v>0</v>
      </c>
      <c r="AS21" s="666">
        <v>0</v>
      </c>
      <c r="AT21" s="666">
        <v>0</v>
      </c>
      <c r="AU21" s="666">
        <v>0</v>
      </c>
      <c r="AV21" s="666">
        <v>0</v>
      </c>
      <c r="AW21" s="666">
        <f t="shared" si="1"/>
        <v>0</v>
      </c>
    </row>
    <row r="22" spans="1:49" ht="27.95" customHeight="1">
      <c r="A22" s="9">
        <v>1</v>
      </c>
      <c r="B22" s="2">
        <v>11</v>
      </c>
      <c r="C22" s="783" t="s">
        <v>214</v>
      </c>
      <c r="D22" s="719" t="s">
        <v>565</v>
      </c>
      <c r="E22" s="720"/>
      <c r="F22" s="720"/>
      <c r="G22" s="69" t="s">
        <v>509</v>
      </c>
      <c r="H22" s="79" t="str">
        <f>IF('（入力用）７表'!J15=1,"○","　")</f>
        <v>○</v>
      </c>
      <c r="I22" s="79" t="str">
        <f>IF('（入力用）７表'!K15=1,"○","　")</f>
        <v>○</v>
      </c>
      <c r="J22" s="79" t="str">
        <f>IF('（入力用）７表'!L15=1,"○","　")</f>
        <v>○</v>
      </c>
      <c r="K22" s="79" t="str">
        <f>IF('（入力用）７表'!M15=1,"○","　")</f>
        <v>○</v>
      </c>
      <c r="L22" s="84">
        <f t="shared" si="2"/>
        <v>4</v>
      </c>
      <c r="M22" s="684"/>
      <c r="N22" s="9"/>
      <c r="O22" s="9">
        <v>2</v>
      </c>
      <c r="P22" s="94">
        <v>16</v>
      </c>
      <c r="Q22" s="815"/>
      <c r="R22" s="818"/>
      <c r="S22" s="714" t="s">
        <v>549</v>
      </c>
      <c r="T22" s="715"/>
      <c r="U22" s="117" t="s">
        <v>104</v>
      </c>
      <c r="V22" s="78">
        <f>'（入力用）７表'!J83</f>
        <v>0</v>
      </c>
      <c r="W22" s="78">
        <f>'（入力用）７表'!K83</f>
        <v>0</v>
      </c>
      <c r="X22" s="78">
        <f>'（入力用）７表'!L83</f>
        <v>0</v>
      </c>
      <c r="Y22" s="78">
        <f>'（入力用）７表'!M83</f>
        <v>0</v>
      </c>
      <c r="Z22" s="78"/>
      <c r="AA22" s="9"/>
      <c r="AB22" s="94"/>
      <c r="AC22" s="36"/>
      <c r="AD22" s="94"/>
      <c r="AE22" s="666">
        <v>7</v>
      </c>
      <c r="AF22" s="666">
        <v>1</v>
      </c>
      <c r="AG22" s="666">
        <v>11</v>
      </c>
      <c r="AH22" s="666">
        <v>1</v>
      </c>
      <c r="AI22" s="666">
        <v>1</v>
      </c>
      <c r="AJ22" s="666">
        <v>1</v>
      </c>
      <c r="AK22" s="666">
        <v>1</v>
      </c>
      <c r="AL22" s="666">
        <v>4</v>
      </c>
      <c r="AM22" s="666">
        <f t="shared" ref="AM22:AM28" si="3">L22-AL22</f>
        <v>0</v>
      </c>
      <c r="AO22" s="666">
        <v>7</v>
      </c>
      <c r="AP22" s="666">
        <v>2</v>
      </c>
      <c r="AQ22" s="666">
        <v>16</v>
      </c>
      <c r="AR22" s="666">
        <v>0</v>
      </c>
      <c r="AS22" s="666">
        <v>0</v>
      </c>
      <c r="AT22" s="666">
        <v>0</v>
      </c>
      <c r="AU22" s="666">
        <v>0</v>
      </c>
      <c r="AV22" s="666">
        <v>0</v>
      </c>
      <c r="AW22" s="666">
        <f t="shared" si="1"/>
        <v>0</v>
      </c>
    </row>
    <row r="23" spans="1:49" ht="27.95" customHeight="1">
      <c r="A23" s="9"/>
      <c r="C23" s="784"/>
      <c r="D23" s="721" t="s">
        <v>566</v>
      </c>
      <c r="E23" s="722"/>
      <c r="F23" s="722"/>
      <c r="G23" s="69" t="s">
        <v>511</v>
      </c>
      <c r="H23" s="79" t="str">
        <f>IF('（入力用）７表'!J15&lt;&gt;1,"○","　")</f>
        <v>　</v>
      </c>
      <c r="I23" s="79" t="str">
        <f>IF('（入力用）７表'!K15&lt;&gt;1,"○","　")</f>
        <v>　</v>
      </c>
      <c r="J23" s="79" t="str">
        <f>IF('（入力用）７表'!L15&lt;&gt;1,"○","　")</f>
        <v>　</v>
      </c>
      <c r="K23" s="79" t="str">
        <f>IF('（入力用）７表'!M15&lt;&gt;1,"○","　")</f>
        <v>　</v>
      </c>
      <c r="L23" s="84">
        <f t="shared" si="2"/>
        <v>0</v>
      </c>
      <c r="M23" s="684"/>
      <c r="N23" s="9"/>
      <c r="O23" s="9">
        <v>2</v>
      </c>
      <c r="P23" s="94">
        <v>17</v>
      </c>
      <c r="Q23" s="815"/>
      <c r="R23" s="818"/>
      <c r="S23" s="714" t="s">
        <v>514</v>
      </c>
      <c r="T23" s="715"/>
      <c r="U23" s="716"/>
      <c r="V23" s="78">
        <f>'（入力用）７表'!J84</f>
        <v>0</v>
      </c>
      <c r="W23" s="78">
        <f>'（入力用）７表'!K84</f>
        <v>0</v>
      </c>
      <c r="X23" s="78">
        <f>'（入力用）７表'!L84</f>
        <v>0</v>
      </c>
      <c r="Y23" s="78">
        <f>'（入力用）７表'!M84</f>
        <v>0</v>
      </c>
      <c r="Z23" s="78"/>
      <c r="AA23" s="9"/>
      <c r="AB23" s="94"/>
      <c r="AC23" s="36"/>
      <c r="AD23" s="94"/>
      <c r="AE23" s="666"/>
      <c r="AF23" s="666"/>
      <c r="AG23" s="666"/>
      <c r="AH23" s="666"/>
      <c r="AI23" s="666"/>
      <c r="AJ23" s="666"/>
      <c r="AK23" s="666"/>
      <c r="AL23" s="666"/>
      <c r="AM23" s="666">
        <f t="shared" si="3"/>
        <v>0</v>
      </c>
      <c r="AO23" s="666">
        <v>7</v>
      </c>
      <c r="AP23" s="666">
        <v>2</v>
      </c>
      <c r="AQ23" s="666">
        <v>17</v>
      </c>
      <c r="AR23" s="666">
        <v>0</v>
      </c>
      <c r="AS23" s="666">
        <v>0</v>
      </c>
      <c r="AT23" s="666">
        <v>0</v>
      </c>
      <c r="AU23" s="666">
        <v>0</v>
      </c>
      <c r="AV23" s="666">
        <v>0</v>
      </c>
      <c r="AW23" s="666">
        <f t="shared" si="1"/>
        <v>0</v>
      </c>
    </row>
    <row r="24" spans="1:49" ht="27.95" customHeight="1">
      <c r="A24" s="9">
        <v>1</v>
      </c>
      <c r="B24" s="2">
        <v>12</v>
      </c>
      <c r="C24" s="771" t="s">
        <v>132</v>
      </c>
      <c r="D24" s="742" t="s">
        <v>85</v>
      </c>
      <c r="E24" s="743"/>
      <c r="F24" s="707" t="s">
        <v>93</v>
      </c>
      <c r="G24" s="716"/>
      <c r="H24" s="78">
        <f>'（入力用）７表'!J16</f>
        <v>8500</v>
      </c>
      <c r="I24" s="78">
        <f>'（入力用）７表'!K16</f>
        <v>652</v>
      </c>
      <c r="J24" s="78">
        <f>'（入力用）７表'!L16</f>
        <v>1702</v>
      </c>
      <c r="K24" s="78">
        <f>'（入力用）７表'!M16</f>
        <v>18</v>
      </c>
      <c r="L24" s="84">
        <f>SUM(H24:K24)</f>
        <v>10872</v>
      </c>
      <c r="M24" s="684"/>
      <c r="N24" s="9"/>
      <c r="O24" s="9">
        <v>2</v>
      </c>
      <c r="P24" s="94">
        <v>18</v>
      </c>
      <c r="Q24" s="815"/>
      <c r="R24" s="818"/>
      <c r="S24" s="717" t="s">
        <v>287</v>
      </c>
      <c r="T24" s="718"/>
      <c r="U24" s="116" t="s">
        <v>76</v>
      </c>
      <c r="V24" s="78">
        <f>'（入力用）７表'!J85</f>
        <v>0</v>
      </c>
      <c r="W24" s="78">
        <f>'（入力用）７表'!K85</f>
        <v>0</v>
      </c>
      <c r="X24" s="78">
        <f>'（入力用）７表'!L85</f>
        <v>0</v>
      </c>
      <c r="Y24" s="78">
        <f>'（入力用）７表'!M85</f>
        <v>0</v>
      </c>
      <c r="Z24" s="78"/>
      <c r="AA24" s="9"/>
      <c r="AB24" s="94"/>
      <c r="AC24" s="35"/>
      <c r="AD24" s="94"/>
      <c r="AE24" s="666">
        <v>7</v>
      </c>
      <c r="AF24" s="666">
        <v>1</v>
      </c>
      <c r="AG24" s="666">
        <v>12</v>
      </c>
      <c r="AH24" s="666">
        <v>8500</v>
      </c>
      <c r="AI24" s="666">
        <v>652</v>
      </c>
      <c r="AJ24" s="666">
        <v>1702</v>
      </c>
      <c r="AK24" s="666">
        <v>18</v>
      </c>
      <c r="AL24" s="666">
        <v>10872</v>
      </c>
      <c r="AM24" s="666">
        <f t="shared" si="3"/>
        <v>0</v>
      </c>
      <c r="AO24" s="666">
        <v>7</v>
      </c>
      <c r="AP24" s="666">
        <v>2</v>
      </c>
      <c r="AQ24" s="666">
        <v>18</v>
      </c>
      <c r="AR24" s="666">
        <v>0</v>
      </c>
      <c r="AS24" s="666">
        <v>0</v>
      </c>
      <c r="AT24" s="666">
        <v>0</v>
      </c>
      <c r="AU24" s="666">
        <v>0</v>
      </c>
      <c r="AV24" s="666">
        <v>0</v>
      </c>
      <c r="AW24" s="666">
        <f t="shared" si="1"/>
        <v>0</v>
      </c>
    </row>
    <row r="25" spans="1:49" ht="27.75" customHeight="1">
      <c r="A25" s="9">
        <v>1</v>
      </c>
      <c r="B25" s="2">
        <v>13</v>
      </c>
      <c r="C25" s="785"/>
      <c r="D25" s="786"/>
      <c r="E25" s="787"/>
      <c r="F25" s="707" t="s">
        <v>57</v>
      </c>
      <c r="G25" s="716"/>
      <c r="H25" s="78">
        <f>'（入力用）７表'!J17</f>
        <v>0</v>
      </c>
      <c r="I25" s="78">
        <f>'（入力用）７表'!K17</f>
        <v>0</v>
      </c>
      <c r="J25" s="78">
        <f>'（入力用）７表'!L17</f>
        <v>0</v>
      </c>
      <c r="K25" s="78">
        <f>'（入力用）７表'!M17</f>
        <v>0</v>
      </c>
      <c r="L25" s="84">
        <f>SUM(H25:K25)</f>
        <v>0</v>
      </c>
      <c r="M25" s="684"/>
      <c r="N25" s="9"/>
      <c r="O25" s="9">
        <v>2</v>
      </c>
      <c r="P25" s="94">
        <v>19</v>
      </c>
      <c r="Q25" s="815"/>
      <c r="R25" s="818"/>
      <c r="S25" s="714" t="s">
        <v>548</v>
      </c>
      <c r="T25" s="715"/>
      <c r="U25" s="117" t="s">
        <v>106</v>
      </c>
      <c r="V25" s="78">
        <f>'（入力用）７表'!J86</f>
        <v>0</v>
      </c>
      <c r="W25" s="78">
        <f>'（入力用）７表'!K86</f>
        <v>0</v>
      </c>
      <c r="X25" s="78">
        <f>'（入力用）７表'!L86</f>
        <v>0</v>
      </c>
      <c r="Y25" s="78">
        <f>'（入力用）７表'!M86</f>
        <v>0</v>
      </c>
      <c r="Z25" s="78"/>
      <c r="AA25" s="9"/>
      <c r="AB25" s="94"/>
      <c r="AC25" s="36"/>
      <c r="AD25" s="94"/>
      <c r="AE25" s="666">
        <v>7</v>
      </c>
      <c r="AF25" s="666">
        <v>1</v>
      </c>
      <c r="AG25" s="666">
        <v>13</v>
      </c>
      <c r="AH25" s="666">
        <v>0</v>
      </c>
      <c r="AI25" s="666">
        <v>0</v>
      </c>
      <c r="AJ25" s="666">
        <v>0</v>
      </c>
      <c r="AK25" s="666">
        <v>0</v>
      </c>
      <c r="AL25" s="666">
        <v>0</v>
      </c>
      <c r="AM25" s="666">
        <f t="shared" si="3"/>
        <v>0</v>
      </c>
      <c r="AO25" s="666">
        <v>7</v>
      </c>
      <c r="AP25" s="666">
        <v>2</v>
      </c>
      <c r="AQ25" s="666">
        <v>19</v>
      </c>
      <c r="AR25" s="666">
        <v>0</v>
      </c>
      <c r="AS25" s="666">
        <v>0</v>
      </c>
      <c r="AT25" s="666">
        <v>0</v>
      </c>
      <c r="AU25" s="666">
        <v>0</v>
      </c>
      <c r="AV25" s="666">
        <v>0</v>
      </c>
      <c r="AW25" s="666">
        <f t="shared" si="1"/>
        <v>0</v>
      </c>
    </row>
    <row r="26" spans="1:49" ht="27.95" customHeight="1">
      <c r="A26" s="9">
        <v>1</v>
      </c>
      <c r="B26" s="2">
        <v>14</v>
      </c>
      <c r="C26" s="22" t="s">
        <v>38</v>
      </c>
      <c r="D26" s="723" t="s">
        <v>615</v>
      </c>
      <c r="E26" s="700"/>
      <c r="F26" s="700"/>
      <c r="G26" s="724"/>
      <c r="H26" s="78">
        <f>'（入力用）７表'!J18</f>
        <v>0</v>
      </c>
      <c r="I26" s="78">
        <f>'（入力用）７表'!K18</f>
        <v>822</v>
      </c>
      <c r="J26" s="78">
        <f>'（入力用）７表'!L18</f>
        <v>2146</v>
      </c>
      <c r="K26" s="78">
        <f>'（入力用）７表'!M18</f>
        <v>97</v>
      </c>
      <c r="L26" s="84">
        <f>SUM(H26:K26)</f>
        <v>3065</v>
      </c>
      <c r="M26" s="684"/>
      <c r="N26" s="9"/>
      <c r="O26" s="9">
        <v>2</v>
      </c>
      <c r="P26" s="94">
        <v>20</v>
      </c>
      <c r="Q26" s="816"/>
      <c r="R26" s="819"/>
      <c r="S26" s="714" t="s">
        <v>549</v>
      </c>
      <c r="T26" s="715"/>
      <c r="U26" s="117" t="s">
        <v>104</v>
      </c>
      <c r="V26" s="78">
        <f>'（入力用）７表'!J87</f>
        <v>0</v>
      </c>
      <c r="W26" s="78">
        <f>'（入力用）７表'!K87</f>
        <v>0</v>
      </c>
      <c r="X26" s="78">
        <f>'（入力用）７表'!L87</f>
        <v>0</v>
      </c>
      <c r="Y26" s="78">
        <f>'（入力用）７表'!M87</f>
        <v>0</v>
      </c>
      <c r="Z26" s="78"/>
      <c r="AA26" s="9"/>
      <c r="AB26" s="94"/>
      <c r="AC26" s="36"/>
      <c r="AD26" s="94"/>
      <c r="AE26" s="666">
        <v>7</v>
      </c>
      <c r="AF26" s="666">
        <v>1</v>
      </c>
      <c r="AG26" s="666">
        <v>14</v>
      </c>
      <c r="AH26" s="666">
        <v>0</v>
      </c>
      <c r="AI26" s="666">
        <v>822</v>
      </c>
      <c r="AJ26" s="666">
        <v>2146</v>
      </c>
      <c r="AK26" s="666">
        <v>97</v>
      </c>
      <c r="AL26" s="666">
        <v>3065</v>
      </c>
      <c r="AM26" s="666">
        <f t="shared" si="3"/>
        <v>0</v>
      </c>
      <c r="AO26" s="666">
        <v>7</v>
      </c>
      <c r="AP26" s="666">
        <v>2</v>
      </c>
      <c r="AQ26" s="666">
        <v>20</v>
      </c>
      <c r="AR26" s="666">
        <v>0</v>
      </c>
      <c r="AS26" s="666">
        <v>0</v>
      </c>
      <c r="AT26" s="666">
        <v>0</v>
      </c>
      <c r="AU26" s="666">
        <v>0</v>
      </c>
      <c r="AV26" s="666">
        <v>0</v>
      </c>
      <c r="AW26" s="666">
        <f t="shared" si="1"/>
        <v>0</v>
      </c>
    </row>
    <row r="27" spans="1:49" ht="27.95" customHeight="1">
      <c r="A27" s="9">
        <v>1</v>
      </c>
      <c r="B27" s="2">
        <v>16</v>
      </c>
      <c r="C27" s="23"/>
      <c r="D27" s="40"/>
      <c r="E27" s="725" t="s">
        <v>291</v>
      </c>
      <c r="F27" s="725"/>
      <c r="G27" s="725"/>
      <c r="H27" s="80" t="str">
        <f>IF('（入力用）７表'!J20=1,"○","　")</f>
        <v>　</v>
      </c>
      <c r="I27" s="80" t="str">
        <f>IF('（入力用）７表'!K20=1,"○","　")</f>
        <v>○</v>
      </c>
      <c r="J27" s="80" t="str">
        <f>IF('（入力用）７表'!L20=1,"○","　")</f>
        <v>○</v>
      </c>
      <c r="K27" s="80" t="str">
        <f>IF('（入力用）７表'!M20=1,"○","　")</f>
        <v>○</v>
      </c>
      <c r="L27" s="84">
        <f>COUNTIF(H27:K27,"○")</f>
        <v>3</v>
      </c>
      <c r="M27" s="684"/>
      <c r="N27" s="9"/>
      <c r="O27" s="9">
        <v>2</v>
      </c>
      <c r="P27" s="94">
        <v>21</v>
      </c>
      <c r="Q27" s="97" t="s">
        <v>228</v>
      </c>
      <c r="R27" s="103"/>
      <c r="S27" s="726" t="s">
        <v>231</v>
      </c>
      <c r="T27" s="727"/>
      <c r="U27" s="728"/>
      <c r="V27" s="78">
        <f>'（入力用）７表'!J88</f>
        <v>0</v>
      </c>
      <c r="W27" s="78">
        <f>'（入力用）７表'!K88</f>
        <v>0</v>
      </c>
      <c r="X27" s="78">
        <f>'（入力用）７表'!L88</f>
        <v>0</v>
      </c>
      <c r="Y27" s="78">
        <f>'（入力用）７表'!M88</f>
        <v>0</v>
      </c>
      <c r="Z27" s="78"/>
      <c r="AA27" s="9"/>
      <c r="AB27" s="94"/>
      <c r="AC27" s="90"/>
      <c r="AD27" s="94"/>
      <c r="AE27" s="666">
        <v>7</v>
      </c>
      <c r="AF27" s="666">
        <v>1</v>
      </c>
      <c r="AG27" s="666">
        <v>16</v>
      </c>
      <c r="AH27" s="666">
        <v>0</v>
      </c>
      <c r="AI27" s="666">
        <v>1</v>
      </c>
      <c r="AJ27" s="666">
        <v>1</v>
      </c>
      <c r="AK27" s="666">
        <v>1</v>
      </c>
      <c r="AL27" s="666">
        <v>3</v>
      </c>
      <c r="AM27" s="666">
        <f t="shared" si="3"/>
        <v>0</v>
      </c>
      <c r="AO27" s="666">
        <v>7</v>
      </c>
      <c r="AP27" s="666">
        <v>2</v>
      </c>
      <c r="AQ27" s="666">
        <v>21</v>
      </c>
      <c r="AR27" s="666">
        <v>0</v>
      </c>
      <c r="AS27" s="666">
        <v>0</v>
      </c>
      <c r="AT27" s="666">
        <v>0</v>
      </c>
      <c r="AU27" s="666">
        <v>0</v>
      </c>
      <c r="AV27" s="666">
        <v>0</v>
      </c>
      <c r="AW27" s="666">
        <f t="shared" si="1"/>
        <v>0</v>
      </c>
    </row>
    <row r="28" spans="1:49" ht="27.95" customHeight="1">
      <c r="A28" s="9">
        <v>1</v>
      </c>
      <c r="B28" s="2">
        <v>17</v>
      </c>
      <c r="C28" s="24" t="s">
        <v>331</v>
      </c>
      <c r="D28" s="41"/>
      <c r="E28" s="725" t="s">
        <v>96</v>
      </c>
      <c r="F28" s="725"/>
      <c r="G28" s="725"/>
      <c r="H28" s="79" t="str">
        <f>IF('（入力用）７表'!J21=2,"○","　")</f>
        <v>　</v>
      </c>
      <c r="I28" s="79" t="str">
        <f>IF('（入力用）７表'!K21=2,"○","　")</f>
        <v>　</v>
      </c>
      <c r="J28" s="79" t="str">
        <f>IF('（入力用）７表'!L21=2,"○","　")</f>
        <v>　</v>
      </c>
      <c r="K28" s="79" t="str">
        <f>IF('（入力用）７表'!M21=2,"○","　")</f>
        <v>　</v>
      </c>
      <c r="L28" s="84">
        <f>COUNTIF(H28:K28,"○")</f>
        <v>0</v>
      </c>
      <c r="M28" s="684"/>
      <c r="N28" s="9"/>
      <c r="O28" s="9">
        <v>2</v>
      </c>
      <c r="P28" s="94">
        <v>22</v>
      </c>
      <c r="Q28" s="788" t="s">
        <v>550</v>
      </c>
      <c r="R28" s="789"/>
      <c r="S28" s="729" t="s">
        <v>551</v>
      </c>
      <c r="T28" s="730"/>
      <c r="U28" s="116" t="s">
        <v>76</v>
      </c>
      <c r="V28" s="78">
        <f>'（入力用）７表'!J89</f>
        <v>0</v>
      </c>
      <c r="W28" s="78">
        <f>'（入力用）７表'!K89</f>
        <v>0</v>
      </c>
      <c r="X28" s="78">
        <f>'（入力用）７表'!L89</f>
        <v>0</v>
      </c>
      <c r="Y28" s="78">
        <f>'（入力用）７表'!M89</f>
        <v>0</v>
      </c>
      <c r="Z28" s="78">
        <f t="shared" si="0"/>
        <v>0</v>
      </c>
      <c r="AA28" s="9"/>
      <c r="AB28" s="94"/>
      <c r="AC28" s="90"/>
      <c r="AD28" s="94"/>
      <c r="AE28" s="666">
        <v>7</v>
      </c>
      <c r="AF28" s="666">
        <v>1</v>
      </c>
      <c r="AG28" s="666">
        <v>17</v>
      </c>
      <c r="AH28" s="666">
        <v>0</v>
      </c>
      <c r="AI28" s="666">
        <v>0</v>
      </c>
      <c r="AJ28" s="666">
        <v>0</v>
      </c>
      <c r="AK28" s="666">
        <v>0</v>
      </c>
      <c r="AL28" s="666">
        <v>0</v>
      </c>
      <c r="AM28" s="666">
        <f t="shared" si="3"/>
        <v>0</v>
      </c>
      <c r="AO28" s="666">
        <v>7</v>
      </c>
      <c r="AP28" s="666">
        <v>2</v>
      </c>
      <c r="AQ28" s="666">
        <v>22</v>
      </c>
      <c r="AR28" s="666">
        <v>0</v>
      </c>
      <c r="AS28" s="666">
        <v>0</v>
      </c>
      <c r="AT28" s="666">
        <v>0</v>
      </c>
      <c r="AU28" s="666">
        <v>0</v>
      </c>
      <c r="AV28" s="666">
        <v>0</v>
      </c>
      <c r="AW28" s="666">
        <f t="shared" si="1"/>
        <v>0</v>
      </c>
    </row>
    <row r="29" spans="1:49" ht="27.95" customHeight="1">
      <c r="A29" s="9">
        <v>1</v>
      </c>
      <c r="B29" s="2">
        <v>18</v>
      </c>
      <c r="C29" s="731" t="s">
        <v>567</v>
      </c>
      <c r="D29" s="732"/>
      <c r="E29" s="725" t="s">
        <v>536</v>
      </c>
      <c r="F29" s="725"/>
      <c r="G29" s="725"/>
      <c r="H29" s="79" t="str">
        <f>IF('（入力用）７表'!J22=3,"○","　")</f>
        <v>○</v>
      </c>
      <c r="I29" s="79" t="str">
        <f>IF('（入力用）７表'!K22=3,"○","　")</f>
        <v>　</v>
      </c>
      <c r="J29" s="79" t="str">
        <f>IF('（入力用）７表'!L22=3,"○","　")</f>
        <v>　</v>
      </c>
      <c r="K29" s="79" t="str">
        <f>IF('（入力用）７表'!M22=3,"○","　")</f>
        <v>　</v>
      </c>
      <c r="L29" s="84">
        <f>COUNTIF(H29:K29,"○")</f>
        <v>1</v>
      </c>
      <c r="M29" s="684"/>
      <c r="N29" s="9"/>
      <c r="O29" s="9">
        <v>2</v>
      </c>
      <c r="P29" s="94">
        <v>23</v>
      </c>
      <c r="Q29" s="788"/>
      <c r="R29" s="789"/>
      <c r="S29" s="726" t="s">
        <v>231</v>
      </c>
      <c r="T29" s="727"/>
      <c r="U29" s="728"/>
      <c r="V29" s="78">
        <f>'（入力用）７表'!J90</f>
        <v>0</v>
      </c>
      <c r="W29" s="78">
        <f>'（入力用）７表'!K90</f>
        <v>0</v>
      </c>
      <c r="X29" s="78">
        <f>'（入力用）７表'!L90</f>
        <v>0</v>
      </c>
      <c r="Y29" s="78">
        <f>'（入力用）７表'!M90</f>
        <v>0</v>
      </c>
      <c r="Z29" s="78"/>
      <c r="AA29" s="9"/>
      <c r="AB29" s="94"/>
      <c r="AC29" s="90"/>
      <c r="AD29" s="94"/>
      <c r="AE29" s="666">
        <v>7</v>
      </c>
      <c r="AF29" s="666">
        <v>1</v>
      </c>
      <c r="AG29" s="666">
        <v>18</v>
      </c>
      <c r="AH29" s="666">
        <v>3</v>
      </c>
      <c r="AI29" s="666">
        <v>0</v>
      </c>
      <c r="AJ29" s="666">
        <v>0</v>
      </c>
      <c r="AK29" s="666">
        <v>0</v>
      </c>
      <c r="AL29" s="666">
        <v>3</v>
      </c>
      <c r="AM29" s="666"/>
      <c r="AO29" s="666">
        <v>7</v>
      </c>
      <c r="AP29" s="666">
        <v>2</v>
      </c>
      <c r="AQ29" s="666">
        <v>23</v>
      </c>
      <c r="AR29" s="666">
        <v>0</v>
      </c>
      <c r="AS29" s="666">
        <v>0</v>
      </c>
      <c r="AT29" s="666">
        <v>0</v>
      </c>
      <c r="AU29" s="666">
        <v>0</v>
      </c>
      <c r="AV29" s="666">
        <v>0</v>
      </c>
      <c r="AW29" s="666">
        <f t="shared" si="1"/>
        <v>0</v>
      </c>
    </row>
    <row r="30" spans="1:49" ht="27.95" customHeight="1">
      <c r="A30" s="9">
        <v>1</v>
      </c>
      <c r="B30" s="2">
        <v>19</v>
      </c>
      <c r="C30" s="18"/>
      <c r="D30" s="42"/>
      <c r="E30" s="725" t="s">
        <v>471</v>
      </c>
      <c r="F30" s="725"/>
      <c r="G30" s="725"/>
      <c r="H30" s="79" t="str">
        <f>IF('（入力用）７表'!J23=4,"○","　")</f>
        <v>○</v>
      </c>
      <c r="I30" s="79" t="str">
        <f>IF('（入力用）７表'!K23=4,"○","　")</f>
        <v>　</v>
      </c>
      <c r="J30" s="79" t="str">
        <f>IF('（入力用）７表'!L23=4,"○","　")</f>
        <v>　</v>
      </c>
      <c r="K30" s="84" t="str">
        <f>IF('（入力用）７表'!M23=4,"○","　")</f>
        <v>　</v>
      </c>
      <c r="L30" s="84">
        <f>COUNTIF(H30:K30,"○")</f>
        <v>1</v>
      </c>
      <c r="M30" s="684"/>
      <c r="N30" s="9"/>
      <c r="O30" s="9">
        <v>2</v>
      </c>
      <c r="P30" s="94">
        <v>24</v>
      </c>
      <c r="Q30" s="18"/>
      <c r="R30" s="42"/>
      <c r="S30" s="729" t="s">
        <v>551</v>
      </c>
      <c r="T30" s="730"/>
      <c r="U30" s="116" t="s">
        <v>76</v>
      </c>
      <c r="V30" s="78">
        <f>'（入力用）７表'!J91</f>
        <v>0</v>
      </c>
      <c r="W30" s="78">
        <f>'（入力用）７表'!K91</f>
        <v>0</v>
      </c>
      <c r="X30" s="78">
        <f>'（入力用）７表'!L91</f>
        <v>0</v>
      </c>
      <c r="Y30" s="78">
        <f>'（入力用）７表'!M91</f>
        <v>0</v>
      </c>
      <c r="Z30" s="78">
        <f t="shared" si="0"/>
        <v>0</v>
      </c>
      <c r="AA30" s="9"/>
      <c r="AB30" s="94"/>
      <c r="AC30" s="90"/>
      <c r="AD30" s="94"/>
      <c r="AE30" s="666">
        <v>7</v>
      </c>
      <c r="AF30" s="666">
        <v>1</v>
      </c>
      <c r="AG30" s="666">
        <v>19</v>
      </c>
      <c r="AH30" s="666">
        <v>4</v>
      </c>
      <c r="AI30" s="666">
        <v>0</v>
      </c>
      <c r="AJ30" s="666">
        <v>0</v>
      </c>
      <c r="AK30" s="666">
        <v>0</v>
      </c>
      <c r="AL30" s="666">
        <v>4</v>
      </c>
      <c r="AM30" s="666"/>
      <c r="AO30" s="666">
        <v>7</v>
      </c>
      <c r="AP30" s="666">
        <v>2</v>
      </c>
      <c r="AQ30" s="666">
        <v>24</v>
      </c>
      <c r="AR30" s="666">
        <v>0</v>
      </c>
      <c r="AS30" s="666">
        <v>0</v>
      </c>
      <c r="AT30" s="666">
        <v>0</v>
      </c>
      <c r="AU30" s="666">
        <v>0</v>
      </c>
      <c r="AV30" s="666">
        <v>0</v>
      </c>
      <c r="AW30" s="666">
        <f t="shared" si="1"/>
        <v>0</v>
      </c>
    </row>
    <row r="31" spans="1:49" ht="27.95" customHeight="1">
      <c r="A31" s="9">
        <v>1</v>
      </c>
      <c r="B31" s="2">
        <v>20</v>
      </c>
      <c r="C31" s="17"/>
      <c r="D31" s="43"/>
      <c r="E31" s="552" t="s">
        <v>219</v>
      </c>
      <c r="F31" s="733" t="s">
        <v>607</v>
      </c>
      <c r="G31" s="734"/>
      <c r="H31" s="78">
        <f>'（入力用）７表'!J24</f>
        <v>8771</v>
      </c>
      <c r="I31" s="78">
        <f>'（入力用）７表'!K24</f>
        <v>0</v>
      </c>
      <c r="J31" s="78">
        <f>'（入力用）７表'!L24</f>
        <v>0</v>
      </c>
      <c r="K31" s="78">
        <f>'（入力用）７表'!M24</f>
        <v>0</v>
      </c>
      <c r="L31" s="84">
        <f t="shared" ref="L31:L51" si="4">SUM(H31:K31)</f>
        <v>8771</v>
      </c>
      <c r="M31" s="684"/>
      <c r="N31" s="9"/>
      <c r="O31" s="9">
        <v>2</v>
      </c>
      <c r="P31" s="94">
        <v>25</v>
      </c>
      <c r="Q31" s="790" t="s">
        <v>583</v>
      </c>
      <c r="R31" s="791"/>
      <c r="S31" s="726" t="s">
        <v>231</v>
      </c>
      <c r="T31" s="727"/>
      <c r="U31" s="728"/>
      <c r="V31" s="555" t="s">
        <v>621</v>
      </c>
      <c r="W31" s="78">
        <f>'（入力用）７表'!K92</f>
        <v>0</v>
      </c>
      <c r="X31" s="78">
        <f>'（入力用）７表'!L92</f>
        <v>0</v>
      </c>
      <c r="Y31" s="78">
        <f>'（入力用）７表'!M92</f>
        <v>0</v>
      </c>
      <c r="Z31" s="78"/>
      <c r="AA31" s="9"/>
      <c r="AB31" s="94"/>
      <c r="AC31" s="90"/>
      <c r="AD31" s="94"/>
      <c r="AE31" s="666">
        <v>7</v>
      </c>
      <c r="AF31" s="666">
        <v>1</v>
      </c>
      <c r="AG31" s="666">
        <v>20</v>
      </c>
      <c r="AH31" s="666">
        <v>8771</v>
      </c>
      <c r="AI31" s="666">
        <v>0</v>
      </c>
      <c r="AJ31" s="666">
        <v>0</v>
      </c>
      <c r="AK31" s="666">
        <v>0</v>
      </c>
      <c r="AL31" s="666">
        <v>8771</v>
      </c>
      <c r="AM31" s="666">
        <f t="shared" ref="AM31:AM51" si="5">L31-AL31</f>
        <v>0</v>
      </c>
      <c r="AO31" s="666">
        <v>7</v>
      </c>
      <c r="AP31" s="666">
        <v>2</v>
      </c>
      <c r="AQ31" s="666">
        <v>25</v>
      </c>
      <c r="AR31" s="666">
        <v>0</v>
      </c>
      <c r="AS31" s="666">
        <v>0</v>
      </c>
      <c r="AT31" s="666">
        <v>0</v>
      </c>
      <c r="AU31" s="666">
        <v>0</v>
      </c>
      <c r="AV31" s="666">
        <v>0</v>
      </c>
      <c r="AW31" s="666">
        <f t="shared" si="1"/>
        <v>0</v>
      </c>
    </row>
    <row r="32" spans="1:49" ht="27.95" customHeight="1">
      <c r="A32" s="9">
        <v>1</v>
      </c>
      <c r="B32" s="2">
        <v>21</v>
      </c>
      <c r="C32" s="24"/>
      <c r="D32" s="44"/>
      <c r="E32" s="553" t="s">
        <v>98</v>
      </c>
      <c r="F32" s="733" t="s">
        <v>342</v>
      </c>
      <c r="G32" s="734"/>
      <c r="H32" s="78">
        <f>'（入力用）７表'!J25</f>
        <v>0</v>
      </c>
      <c r="I32" s="78">
        <f>'（入力用）７表'!K25</f>
        <v>0</v>
      </c>
      <c r="J32" s="78">
        <f>'（入力用）７表'!L25</f>
        <v>0</v>
      </c>
      <c r="K32" s="78">
        <f>'（入力用）７表'!M25</f>
        <v>0</v>
      </c>
      <c r="L32" s="84">
        <f t="shared" si="4"/>
        <v>0</v>
      </c>
      <c r="M32" s="684"/>
      <c r="N32" s="9"/>
      <c r="O32" s="9">
        <v>2</v>
      </c>
      <c r="P32" s="94">
        <v>26</v>
      </c>
      <c r="Q32" s="792"/>
      <c r="R32" s="793"/>
      <c r="S32" s="729" t="s">
        <v>551</v>
      </c>
      <c r="T32" s="730"/>
      <c r="U32" s="116" t="s">
        <v>76</v>
      </c>
      <c r="V32" s="78">
        <f>'（入力用）７表'!J93</f>
        <v>8972</v>
      </c>
      <c r="W32" s="78">
        <f>'（入力用）７表'!K93</f>
        <v>0</v>
      </c>
      <c r="X32" s="78">
        <f>'（入力用）７表'!L93</f>
        <v>0</v>
      </c>
      <c r="Y32" s="78">
        <f>'（入力用）７表'!M93</f>
        <v>0</v>
      </c>
      <c r="Z32" s="78">
        <f t="shared" si="0"/>
        <v>8972</v>
      </c>
      <c r="AA32" s="9"/>
      <c r="AB32" s="94"/>
      <c r="AC32" s="90"/>
      <c r="AD32" s="94"/>
      <c r="AE32" s="666">
        <v>7</v>
      </c>
      <c r="AF32" s="666">
        <v>1</v>
      </c>
      <c r="AG32" s="666">
        <v>21</v>
      </c>
      <c r="AH32" s="666">
        <v>0</v>
      </c>
      <c r="AI32" s="666">
        <v>0</v>
      </c>
      <c r="AJ32" s="666">
        <v>0</v>
      </c>
      <c r="AK32" s="666">
        <v>0</v>
      </c>
      <c r="AL32" s="666">
        <v>0</v>
      </c>
      <c r="AM32" s="666">
        <f t="shared" si="5"/>
        <v>0</v>
      </c>
      <c r="AO32" s="666">
        <v>7</v>
      </c>
      <c r="AP32" s="666">
        <v>2</v>
      </c>
      <c r="AQ32" s="666">
        <v>26</v>
      </c>
      <c r="AR32" s="666">
        <v>8972</v>
      </c>
      <c r="AS32" s="666">
        <v>0</v>
      </c>
      <c r="AT32" s="666">
        <v>0</v>
      </c>
      <c r="AU32" s="666">
        <v>0</v>
      </c>
      <c r="AV32" s="666">
        <v>8972</v>
      </c>
      <c r="AW32" s="666">
        <f t="shared" si="1"/>
        <v>0</v>
      </c>
    </row>
    <row r="33" spans="1:49" ht="27.95" customHeight="1">
      <c r="A33" s="9">
        <v>1</v>
      </c>
      <c r="B33" s="2">
        <v>22</v>
      </c>
      <c r="C33" s="24" t="s">
        <v>123</v>
      </c>
      <c r="D33" s="44"/>
      <c r="E33" s="553" t="s">
        <v>98</v>
      </c>
      <c r="F33" s="733" t="s">
        <v>222</v>
      </c>
      <c r="G33" s="734"/>
      <c r="H33" s="78">
        <f>'（入力用）７表'!J26</f>
        <v>0</v>
      </c>
      <c r="I33" s="78">
        <f>'（入力用）７表'!K26</f>
        <v>0</v>
      </c>
      <c r="J33" s="78">
        <f>'（入力用）７表'!L26</f>
        <v>0</v>
      </c>
      <c r="K33" s="78">
        <f>'（入力用）７表'!M26</f>
        <v>0</v>
      </c>
      <c r="L33" s="84">
        <f t="shared" si="4"/>
        <v>0</v>
      </c>
      <c r="M33" s="684"/>
      <c r="N33" s="9"/>
      <c r="O33" s="9">
        <v>2</v>
      </c>
      <c r="P33" s="94">
        <v>27</v>
      </c>
      <c r="Q33" s="794" t="s">
        <v>237</v>
      </c>
      <c r="R33" s="795"/>
      <c r="S33" s="726" t="s">
        <v>231</v>
      </c>
      <c r="T33" s="727"/>
      <c r="U33" s="728"/>
      <c r="V33" s="556" t="s">
        <v>622</v>
      </c>
      <c r="W33" s="124">
        <f>'（入力用）７表'!K94</f>
        <v>0</v>
      </c>
      <c r="X33" s="124">
        <f>'（入力用）７表'!L94</f>
        <v>0</v>
      </c>
      <c r="Y33" s="124">
        <f>'（入力用）７表'!M94</f>
        <v>0</v>
      </c>
      <c r="Z33" s="78"/>
      <c r="AA33" s="9"/>
      <c r="AB33" s="94"/>
      <c r="AC33" s="90"/>
      <c r="AD33" s="94"/>
      <c r="AE33" s="666">
        <v>7</v>
      </c>
      <c r="AF33" s="666">
        <v>1</v>
      </c>
      <c r="AG33" s="666">
        <v>22</v>
      </c>
      <c r="AH33" s="666">
        <v>0</v>
      </c>
      <c r="AI33" s="666">
        <v>0</v>
      </c>
      <c r="AJ33" s="666">
        <v>0</v>
      </c>
      <c r="AK33" s="666">
        <v>0</v>
      </c>
      <c r="AL33" s="666">
        <v>0</v>
      </c>
      <c r="AM33" s="666">
        <f t="shared" si="5"/>
        <v>0</v>
      </c>
      <c r="AO33" s="666">
        <v>7</v>
      </c>
      <c r="AP33" s="666">
        <v>2</v>
      </c>
      <c r="AQ33" s="666">
        <v>27</v>
      </c>
      <c r="AR33" s="666">
        <v>0</v>
      </c>
      <c r="AS33" s="666">
        <v>0</v>
      </c>
      <c r="AT33" s="666">
        <v>0</v>
      </c>
      <c r="AU33" s="666">
        <v>0</v>
      </c>
      <c r="AV33" s="666">
        <v>0</v>
      </c>
      <c r="AW33" s="666">
        <f t="shared" si="1"/>
        <v>0</v>
      </c>
    </row>
    <row r="34" spans="1:49" ht="27.95" customHeight="1">
      <c r="A34" s="9">
        <v>1</v>
      </c>
      <c r="B34" s="2">
        <v>23</v>
      </c>
      <c r="C34" s="798" t="s">
        <v>569</v>
      </c>
      <c r="D34" s="799"/>
      <c r="E34" s="553" t="s">
        <v>98</v>
      </c>
      <c r="F34" s="733" t="s">
        <v>344</v>
      </c>
      <c r="G34" s="734"/>
      <c r="H34" s="78">
        <f>'（入力用）７表'!J27</f>
        <v>0</v>
      </c>
      <c r="I34" s="78">
        <f>'（入力用）７表'!K27</f>
        <v>0</v>
      </c>
      <c r="J34" s="78">
        <f>'（入力用）７表'!L27</f>
        <v>0</v>
      </c>
      <c r="K34" s="78">
        <f>'（入力用）７表'!M27</f>
        <v>0</v>
      </c>
      <c r="L34" s="84">
        <f t="shared" si="4"/>
        <v>0</v>
      </c>
      <c r="M34" s="684"/>
      <c r="N34" s="9"/>
      <c r="O34" s="9">
        <v>2</v>
      </c>
      <c r="P34" s="94">
        <v>28</v>
      </c>
      <c r="Q34" s="796"/>
      <c r="R34" s="797"/>
      <c r="S34" s="729" t="s">
        <v>551</v>
      </c>
      <c r="T34" s="730"/>
      <c r="U34" s="116" t="s">
        <v>76</v>
      </c>
      <c r="V34" s="78">
        <f>'（入力用）７表'!J95</f>
        <v>8771</v>
      </c>
      <c r="W34" s="78">
        <f>'（入力用）７表'!K95</f>
        <v>0</v>
      </c>
      <c r="X34" s="78">
        <f>'（入力用）７表'!L95</f>
        <v>0</v>
      </c>
      <c r="Y34" s="78">
        <f>'（入力用）７表'!M95</f>
        <v>0</v>
      </c>
      <c r="Z34" s="78">
        <f t="shared" si="0"/>
        <v>8771</v>
      </c>
      <c r="AA34" s="9"/>
      <c r="AB34" s="94"/>
      <c r="AC34" s="90"/>
      <c r="AD34" s="94"/>
      <c r="AE34" s="666">
        <v>7</v>
      </c>
      <c r="AF34" s="666">
        <v>1</v>
      </c>
      <c r="AG34" s="666">
        <v>23</v>
      </c>
      <c r="AH34" s="666">
        <v>0</v>
      </c>
      <c r="AI34" s="666">
        <v>0</v>
      </c>
      <c r="AJ34" s="666">
        <v>0</v>
      </c>
      <c r="AK34" s="666">
        <v>0</v>
      </c>
      <c r="AL34" s="666">
        <v>0</v>
      </c>
      <c r="AM34" s="666">
        <f t="shared" si="5"/>
        <v>0</v>
      </c>
      <c r="AO34" s="666">
        <v>7</v>
      </c>
      <c r="AP34" s="666">
        <v>2</v>
      </c>
      <c r="AQ34" s="666">
        <v>28</v>
      </c>
      <c r="AR34" s="666">
        <v>8771</v>
      </c>
      <c r="AS34" s="666">
        <v>0</v>
      </c>
      <c r="AT34" s="666">
        <v>0</v>
      </c>
      <c r="AU34" s="666">
        <v>0</v>
      </c>
      <c r="AV34" s="666">
        <v>8771</v>
      </c>
      <c r="AW34" s="666">
        <f t="shared" si="1"/>
        <v>0</v>
      </c>
    </row>
    <row r="35" spans="1:49" ht="27.95" customHeight="1">
      <c r="A35" s="9">
        <v>1</v>
      </c>
      <c r="B35" s="2">
        <v>24</v>
      </c>
      <c r="C35" s="798"/>
      <c r="D35" s="799"/>
      <c r="E35" s="553" t="s">
        <v>98</v>
      </c>
      <c r="F35" s="733" t="s">
        <v>596</v>
      </c>
      <c r="G35" s="734"/>
      <c r="H35" s="78">
        <f>'（入力用）７表'!J28</f>
        <v>8972</v>
      </c>
      <c r="I35" s="78">
        <f>'（入力用）７表'!K28</f>
        <v>940</v>
      </c>
      <c r="J35" s="78">
        <f>'（入力用）７表'!L28</f>
        <v>2370</v>
      </c>
      <c r="K35" s="78">
        <f>'（入力用）７表'!M28</f>
        <v>36</v>
      </c>
      <c r="L35" s="84">
        <f t="shared" si="4"/>
        <v>12318</v>
      </c>
      <c r="M35" s="684"/>
      <c r="N35" s="9"/>
      <c r="O35" s="9">
        <v>2</v>
      </c>
      <c r="P35" s="94">
        <v>29</v>
      </c>
      <c r="Q35" s="98" t="s">
        <v>235</v>
      </c>
      <c r="R35" s="800" t="s">
        <v>505</v>
      </c>
      <c r="S35" s="803" t="s">
        <v>78</v>
      </c>
      <c r="T35" s="804"/>
      <c r="U35" s="109" t="s">
        <v>552</v>
      </c>
      <c r="V35" s="78">
        <f>'（入力用）７表'!J96</f>
        <v>0</v>
      </c>
      <c r="W35" s="78">
        <f>'（入力用）７表'!K96</f>
        <v>0</v>
      </c>
      <c r="X35" s="78">
        <f>'（入力用）７表'!L96</f>
        <v>0</v>
      </c>
      <c r="Y35" s="78">
        <f>'（入力用）７表'!M96</f>
        <v>0</v>
      </c>
      <c r="Z35" s="78">
        <f t="shared" si="0"/>
        <v>0</v>
      </c>
      <c r="AA35" s="9"/>
      <c r="AB35" s="94"/>
      <c r="AC35" s="36"/>
      <c r="AD35" s="94"/>
      <c r="AE35" s="666">
        <v>7</v>
      </c>
      <c r="AF35" s="666">
        <v>1</v>
      </c>
      <c r="AG35" s="666">
        <v>24</v>
      </c>
      <c r="AH35" s="666">
        <v>8972</v>
      </c>
      <c r="AI35" s="666">
        <v>940</v>
      </c>
      <c r="AJ35" s="666">
        <v>2370</v>
      </c>
      <c r="AK35" s="666">
        <v>36</v>
      </c>
      <c r="AL35" s="666">
        <v>12318</v>
      </c>
      <c r="AM35" s="666">
        <f t="shared" si="5"/>
        <v>0</v>
      </c>
      <c r="AO35" s="666">
        <v>7</v>
      </c>
      <c r="AP35" s="666">
        <v>2</v>
      </c>
      <c r="AQ35" s="666">
        <v>29</v>
      </c>
      <c r="AR35" s="666">
        <v>0</v>
      </c>
      <c r="AS35" s="666">
        <v>0</v>
      </c>
      <c r="AT35" s="666">
        <v>0</v>
      </c>
      <c r="AU35" s="666">
        <v>0</v>
      </c>
      <c r="AV35" s="666">
        <v>0</v>
      </c>
      <c r="AW35" s="666">
        <f t="shared" si="1"/>
        <v>0</v>
      </c>
    </row>
    <row r="36" spans="1:49" ht="27.95" customHeight="1">
      <c r="A36" s="9">
        <v>1</v>
      </c>
      <c r="B36" s="2">
        <v>25</v>
      </c>
      <c r="C36" s="24"/>
      <c r="D36" s="44"/>
      <c r="E36" s="553" t="s">
        <v>98</v>
      </c>
      <c r="F36" s="733" t="s">
        <v>604</v>
      </c>
      <c r="G36" s="734"/>
      <c r="H36" s="78">
        <f>'（入力用）７表'!J29</f>
        <v>0</v>
      </c>
      <c r="I36" s="78">
        <f>'（入力用）７表'!K29</f>
        <v>0</v>
      </c>
      <c r="J36" s="78">
        <f>'（入力用）７表'!L29</f>
        <v>0</v>
      </c>
      <c r="K36" s="78">
        <f>'（入力用）７表'!M29</f>
        <v>0</v>
      </c>
      <c r="L36" s="84">
        <f t="shared" si="4"/>
        <v>0</v>
      </c>
      <c r="M36" s="684"/>
      <c r="N36" s="9"/>
      <c r="O36" s="9">
        <v>2</v>
      </c>
      <c r="P36" s="94">
        <v>30</v>
      </c>
      <c r="Q36" s="744" t="s">
        <v>563</v>
      </c>
      <c r="R36" s="801"/>
      <c r="S36" s="805"/>
      <c r="T36" s="806"/>
      <c r="U36" s="118" t="s">
        <v>553</v>
      </c>
      <c r="V36" s="78">
        <f>'（入力用）７表'!J97</f>
        <v>0</v>
      </c>
      <c r="W36" s="78">
        <f>'（入力用）７表'!K97</f>
        <v>0</v>
      </c>
      <c r="X36" s="78">
        <f>'（入力用）７表'!L97</f>
        <v>0</v>
      </c>
      <c r="Y36" s="78">
        <f>'（入力用）７表'!M97</f>
        <v>0</v>
      </c>
      <c r="Z36" s="78">
        <f t="shared" si="0"/>
        <v>0</v>
      </c>
      <c r="AA36" s="9"/>
      <c r="AB36" s="94"/>
      <c r="AC36" s="36"/>
      <c r="AD36" s="94"/>
      <c r="AE36" s="666">
        <v>7</v>
      </c>
      <c r="AF36" s="666">
        <v>1</v>
      </c>
      <c r="AG36" s="666">
        <v>25</v>
      </c>
      <c r="AH36" s="666">
        <v>0</v>
      </c>
      <c r="AI36" s="666">
        <v>0</v>
      </c>
      <c r="AJ36" s="666">
        <v>0</v>
      </c>
      <c r="AK36" s="666">
        <v>0</v>
      </c>
      <c r="AL36" s="666">
        <v>0</v>
      </c>
      <c r="AM36" s="666">
        <f t="shared" si="5"/>
        <v>0</v>
      </c>
      <c r="AO36" s="666">
        <v>7</v>
      </c>
      <c r="AP36" s="666">
        <v>2</v>
      </c>
      <c r="AQ36" s="666">
        <v>30</v>
      </c>
      <c r="AR36" s="666">
        <v>0</v>
      </c>
      <c r="AS36" s="666">
        <v>0</v>
      </c>
      <c r="AT36" s="666">
        <v>0</v>
      </c>
      <c r="AU36" s="666">
        <v>0</v>
      </c>
      <c r="AV36" s="666">
        <v>0</v>
      </c>
      <c r="AW36" s="666">
        <f t="shared" si="1"/>
        <v>0</v>
      </c>
    </row>
    <row r="37" spans="1:49" ht="27.95" customHeight="1">
      <c r="A37" s="9">
        <v>1</v>
      </c>
      <c r="B37" s="2">
        <v>26</v>
      </c>
      <c r="C37" s="25"/>
      <c r="D37" s="45" t="s">
        <v>307</v>
      </c>
      <c r="E37" s="747" t="s">
        <v>605</v>
      </c>
      <c r="F37" s="748"/>
      <c r="G37" s="749"/>
      <c r="H37" s="78">
        <f>'（入力用）７表'!J30</f>
        <v>0</v>
      </c>
      <c r="I37" s="78">
        <f>'（入力用）７表'!K30</f>
        <v>0</v>
      </c>
      <c r="J37" s="78">
        <f>'（入力用）７表'!L30</f>
        <v>0</v>
      </c>
      <c r="K37" s="78">
        <f>'（入力用）７表'!M30</f>
        <v>0</v>
      </c>
      <c r="L37" s="84">
        <f t="shared" si="4"/>
        <v>0</v>
      </c>
      <c r="M37" s="684"/>
      <c r="N37" s="9"/>
      <c r="O37" s="9">
        <v>2</v>
      </c>
      <c r="P37" s="94">
        <v>31</v>
      </c>
      <c r="Q37" s="745"/>
      <c r="R37" s="801"/>
      <c r="S37" s="736" t="s">
        <v>480</v>
      </c>
      <c r="T37" s="737"/>
      <c r="U37" s="738"/>
      <c r="V37" s="78">
        <f>'（入力用）７表'!J98</f>
        <v>0</v>
      </c>
      <c r="W37" s="78">
        <f>'（入力用）７表'!K98</f>
        <v>0</v>
      </c>
      <c r="X37" s="78">
        <f>'（入力用）７表'!L98</f>
        <v>0</v>
      </c>
      <c r="Y37" s="78">
        <f>'（入力用）７表'!M98</f>
        <v>0</v>
      </c>
      <c r="Z37" s="78">
        <f t="shared" si="0"/>
        <v>0</v>
      </c>
      <c r="AA37" s="9"/>
      <c r="AB37" s="94"/>
      <c r="AC37" s="36"/>
      <c r="AD37" s="94"/>
      <c r="AE37" s="666">
        <v>7</v>
      </c>
      <c r="AF37" s="666">
        <v>1</v>
      </c>
      <c r="AG37" s="666">
        <v>26</v>
      </c>
      <c r="AH37" s="666">
        <v>0</v>
      </c>
      <c r="AI37" s="666">
        <v>0</v>
      </c>
      <c r="AJ37" s="666">
        <v>0</v>
      </c>
      <c r="AK37" s="666">
        <v>0</v>
      </c>
      <c r="AL37" s="666">
        <v>0</v>
      </c>
      <c r="AM37" s="666">
        <f t="shared" si="5"/>
        <v>0</v>
      </c>
      <c r="AO37" s="666">
        <v>7</v>
      </c>
      <c r="AP37" s="666">
        <v>2</v>
      </c>
      <c r="AQ37" s="666">
        <v>31</v>
      </c>
      <c r="AR37" s="666">
        <v>0</v>
      </c>
      <c r="AS37" s="666">
        <v>0</v>
      </c>
      <c r="AT37" s="666">
        <v>0</v>
      </c>
      <c r="AU37" s="666">
        <v>0</v>
      </c>
      <c r="AV37" s="666">
        <v>0</v>
      </c>
      <c r="AW37" s="666">
        <f t="shared" si="1"/>
        <v>0</v>
      </c>
    </row>
    <row r="38" spans="1:49" ht="27.95" customHeight="1">
      <c r="A38" s="9">
        <v>1</v>
      </c>
      <c r="B38" s="2">
        <v>27</v>
      </c>
      <c r="C38" s="25"/>
      <c r="D38" s="45"/>
      <c r="E38" s="707" t="s">
        <v>606</v>
      </c>
      <c r="F38" s="700"/>
      <c r="G38" s="724"/>
      <c r="H38" s="78">
        <f>'（入力用）７表'!J31</f>
        <v>29953</v>
      </c>
      <c r="I38" s="78">
        <f>'（入力用）７表'!K31</f>
        <v>0</v>
      </c>
      <c r="J38" s="78">
        <f>'（入力用）７表'!L31</f>
        <v>0</v>
      </c>
      <c r="K38" s="78">
        <f>'（入力用）７表'!M31</f>
        <v>0</v>
      </c>
      <c r="L38" s="84">
        <f t="shared" si="4"/>
        <v>29953</v>
      </c>
      <c r="M38" s="684"/>
      <c r="N38" s="9"/>
      <c r="O38" s="9">
        <v>2</v>
      </c>
      <c r="P38" s="94">
        <v>32</v>
      </c>
      <c r="Q38" s="745"/>
      <c r="R38" s="802"/>
      <c r="S38" s="736" t="s">
        <v>15</v>
      </c>
      <c r="T38" s="737"/>
      <c r="U38" s="738"/>
      <c r="V38" s="78">
        <f>'（入力用）７表'!J99</f>
        <v>0</v>
      </c>
      <c r="W38" s="78">
        <f>'（入力用）７表'!K99</f>
        <v>0</v>
      </c>
      <c r="X38" s="78">
        <f>'（入力用）７表'!L99</f>
        <v>0</v>
      </c>
      <c r="Y38" s="78">
        <f>'（入力用）７表'!M99</f>
        <v>0</v>
      </c>
      <c r="Z38" s="78">
        <f t="shared" si="0"/>
        <v>0</v>
      </c>
      <c r="AA38" s="9"/>
      <c r="AB38" s="94"/>
      <c r="AC38" s="36"/>
      <c r="AD38" s="94"/>
      <c r="AE38" s="666">
        <v>7</v>
      </c>
      <c r="AF38" s="666">
        <v>1</v>
      </c>
      <c r="AG38" s="666">
        <v>27</v>
      </c>
      <c r="AH38" s="666">
        <v>29953</v>
      </c>
      <c r="AI38" s="666">
        <v>0</v>
      </c>
      <c r="AJ38" s="666">
        <v>0</v>
      </c>
      <c r="AK38" s="666">
        <v>0</v>
      </c>
      <c r="AL38" s="666">
        <v>29953</v>
      </c>
      <c r="AM38" s="666">
        <f t="shared" si="5"/>
        <v>0</v>
      </c>
      <c r="AO38" s="666">
        <v>7</v>
      </c>
      <c r="AP38" s="666">
        <v>2</v>
      </c>
      <c r="AQ38" s="666">
        <v>32</v>
      </c>
      <c r="AR38" s="666">
        <v>0</v>
      </c>
      <c r="AS38" s="666">
        <v>0</v>
      </c>
      <c r="AT38" s="666">
        <v>0</v>
      </c>
      <c r="AU38" s="666">
        <v>0</v>
      </c>
      <c r="AV38" s="666">
        <v>0</v>
      </c>
      <c r="AW38" s="666">
        <f t="shared" si="1"/>
        <v>0</v>
      </c>
    </row>
    <row r="39" spans="1:49" ht="27.95" customHeight="1">
      <c r="A39" s="9">
        <v>1</v>
      </c>
      <c r="B39" s="2">
        <v>28</v>
      </c>
      <c r="C39" s="26"/>
      <c r="D39" s="46"/>
      <c r="E39" s="750" t="s">
        <v>68</v>
      </c>
      <c r="F39" s="750"/>
      <c r="G39" s="751"/>
      <c r="H39" s="78">
        <f>'（入力用）７表'!J32</f>
        <v>47696</v>
      </c>
      <c r="I39" s="78">
        <f>'（入力用）７表'!K32</f>
        <v>940</v>
      </c>
      <c r="J39" s="78">
        <f>'（入力用）７表'!L32</f>
        <v>2370</v>
      </c>
      <c r="K39" s="78">
        <f>'（入力用）７表'!M32</f>
        <v>36</v>
      </c>
      <c r="L39" s="84">
        <f t="shared" si="4"/>
        <v>51042</v>
      </c>
      <c r="M39" s="684"/>
      <c r="N39" s="9"/>
      <c r="O39" s="9">
        <v>2</v>
      </c>
      <c r="P39" s="94">
        <v>33</v>
      </c>
      <c r="Q39" s="745"/>
      <c r="R39" s="21" t="s">
        <v>110</v>
      </c>
      <c r="S39" s="803" t="s">
        <v>78</v>
      </c>
      <c r="T39" s="804"/>
      <c r="U39" s="109" t="s">
        <v>554</v>
      </c>
      <c r="V39" s="78">
        <f>'（入力用）７表'!J100</f>
        <v>0</v>
      </c>
      <c r="W39" s="78">
        <f>'（入力用）７表'!K100</f>
        <v>0</v>
      </c>
      <c r="X39" s="78">
        <f>'（入力用）７表'!L100</f>
        <v>0</v>
      </c>
      <c r="Y39" s="78">
        <f>'（入力用）７表'!M100</f>
        <v>0</v>
      </c>
      <c r="Z39" s="78">
        <f t="shared" si="0"/>
        <v>0</v>
      </c>
      <c r="AA39" s="9"/>
      <c r="AB39" s="94"/>
      <c r="AC39" s="34"/>
      <c r="AD39" s="94"/>
      <c r="AE39" s="666">
        <v>7</v>
      </c>
      <c r="AF39" s="666">
        <v>1</v>
      </c>
      <c r="AG39" s="666">
        <v>28</v>
      </c>
      <c r="AH39" s="666">
        <v>47696</v>
      </c>
      <c r="AI39" s="666">
        <v>940</v>
      </c>
      <c r="AJ39" s="666">
        <v>2370</v>
      </c>
      <c r="AK39" s="666">
        <v>36</v>
      </c>
      <c r="AL39" s="666">
        <v>51042</v>
      </c>
      <c r="AM39" s="666">
        <f t="shared" si="5"/>
        <v>0</v>
      </c>
      <c r="AO39" s="666">
        <v>7</v>
      </c>
      <c r="AP39" s="666">
        <v>2</v>
      </c>
      <c r="AQ39" s="666">
        <v>33</v>
      </c>
      <c r="AR39" s="666">
        <v>0</v>
      </c>
      <c r="AS39" s="666">
        <v>0</v>
      </c>
      <c r="AT39" s="666">
        <v>0</v>
      </c>
      <c r="AU39" s="666">
        <v>0</v>
      </c>
      <c r="AV39" s="666">
        <v>0</v>
      </c>
      <c r="AW39" s="666">
        <f t="shared" si="1"/>
        <v>0</v>
      </c>
    </row>
    <row r="40" spans="1:49" ht="27.95" customHeight="1">
      <c r="A40" s="9">
        <v>1</v>
      </c>
      <c r="B40" s="2">
        <v>29</v>
      </c>
      <c r="C40" s="27"/>
      <c r="D40" s="47"/>
      <c r="E40" s="553" t="s">
        <v>98</v>
      </c>
      <c r="F40" s="733" t="s">
        <v>607</v>
      </c>
      <c r="G40" s="734"/>
      <c r="H40" s="78">
        <f>'（入力用）７表'!J33</f>
        <v>89193</v>
      </c>
      <c r="I40" s="78">
        <f>'（入力用）７表'!K33</f>
        <v>0</v>
      </c>
      <c r="J40" s="78">
        <f>'（入力用）７表'!L33</f>
        <v>0</v>
      </c>
      <c r="K40" s="78">
        <f>'（入力用）７表'!M33</f>
        <v>0</v>
      </c>
      <c r="L40" s="84">
        <f t="shared" si="4"/>
        <v>89193</v>
      </c>
      <c r="M40" s="684"/>
      <c r="N40" s="9"/>
      <c r="O40" s="9">
        <v>2</v>
      </c>
      <c r="P40" s="94">
        <v>34</v>
      </c>
      <c r="Q40" s="745"/>
      <c r="R40" s="21" t="s">
        <v>248</v>
      </c>
      <c r="S40" s="805"/>
      <c r="T40" s="806"/>
      <c r="U40" s="118" t="s">
        <v>555</v>
      </c>
      <c r="V40" s="78">
        <f>'（入力用）７表'!J101</f>
        <v>0</v>
      </c>
      <c r="W40" s="78">
        <f>'（入力用）７表'!K101</f>
        <v>0</v>
      </c>
      <c r="X40" s="78">
        <f>'（入力用）７表'!L101</f>
        <v>0</v>
      </c>
      <c r="Y40" s="78">
        <f>'（入力用）７表'!M101</f>
        <v>0</v>
      </c>
      <c r="Z40" s="78">
        <f t="shared" si="0"/>
        <v>0</v>
      </c>
      <c r="AA40" s="9"/>
      <c r="AB40" s="94"/>
      <c r="AC40" s="34"/>
      <c r="AD40" s="94"/>
      <c r="AE40" s="666">
        <v>7</v>
      </c>
      <c r="AF40" s="666">
        <v>1</v>
      </c>
      <c r="AG40" s="666">
        <v>29</v>
      </c>
      <c r="AH40" s="666">
        <v>89193</v>
      </c>
      <c r="AI40" s="666">
        <v>0</v>
      </c>
      <c r="AJ40" s="666">
        <v>0</v>
      </c>
      <c r="AK40" s="666">
        <v>0</v>
      </c>
      <c r="AL40" s="666">
        <v>89193</v>
      </c>
      <c r="AM40" s="666">
        <f t="shared" si="5"/>
        <v>0</v>
      </c>
      <c r="AO40" s="666">
        <v>7</v>
      </c>
      <c r="AP40" s="666">
        <v>2</v>
      </c>
      <c r="AQ40" s="666">
        <v>34</v>
      </c>
      <c r="AR40" s="666">
        <v>0</v>
      </c>
      <c r="AS40" s="666">
        <v>0</v>
      </c>
      <c r="AT40" s="666">
        <v>0</v>
      </c>
      <c r="AU40" s="666">
        <v>0</v>
      </c>
      <c r="AV40" s="666">
        <v>0</v>
      </c>
      <c r="AW40" s="666">
        <f t="shared" si="1"/>
        <v>0</v>
      </c>
    </row>
    <row r="41" spans="1:49" ht="27.95" customHeight="1">
      <c r="A41" s="9">
        <v>1</v>
      </c>
      <c r="B41" s="2">
        <v>30</v>
      </c>
      <c r="C41" s="24" t="s">
        <v>319</v>
      </c>
      <c r="D41" s="48"/>
      <c r="E41" s="553" t="s">
        <v>98</v>
      </c>
      <c r="F41" s="734" t="s">
        <v>342</v>
      </c>
      <c r="G41" s="735"/>
      <c r="H41" s="78">
        <f>'（入力用）７表'!J34</f>
        <v>0</v>
      </c>
      <c r="I41" s="78">
        <f>'（入力用）７表'!K34</f>
        <v>0</v>
      </c>
      <c r="J41" s="78">
        <f>'（入力用）７表'!L34</f>
        <v>0</v>
      </c>
      <c r="K41" s="78">
        <f>'（入力用）７表'!M34</f>
        <v>0</v>
      </c>
      <c r="L41" s="84">
        <f t="shared" si="4"/>
        <v>0</v>
      </c>
      <c r="M41" s="684"/>
      <c r="N41" s="9"/>
      <c r="O41" s="9">
        <v>2</v>
      </c>
      <c r="P41" s="94">
        <v>35</v>
      </c>
      <c r="Q41" s="745"/>
      <c r="R41" s="21" t="s">
        <v>251</v>
      </c>
      <c r="S41" s="736" t="s">
        <v>556</v>
      </c>
      <c r="T41" s="737"/>
      <c r="U41" s="738"/>
      <c r="V41" s="78">
        <f>'（入力用）７表'!J102</f>
        <v>0</v>
      </c>
      <c r="W41" s="78">
        <f>'（入力用）７表'!K102</f>
        <v>0</v>
      </c>
      <c r="X41" s="78">
        <f>'（入力用）７表'!L102</f>
        <v>0</v>
      </c>
      <c r="Y41" s="78">
        <f>'（入力用）７表'!M102</f>
        <v>0</v>
      </c>
      <c r="Z41" s="78">
        <f t="shared" si="0"/>
        <v>0</v>
      </c>
      <c r="AA41" s="9"/>
      <c r="AB41" s="94"/>
      <c r="AC41" s="36"/>
      <c r="AD41" s="94"/>
      <c r="AE41" s="666">
        <v>7</v>
      </c>
      <c r="AF41" s="666">
        <v>1</v>
      </c>
      <c r="AG41" s="666">
        <v>30</v>
      </c>
      <c r="AH41" s="666">
        <v>0</v>
      </c>
      <c r="AI41" s="666">
        <v>0</v>
      </c>
      <c r="AJ41" s="666">
        <v>0</v>
      </c>
      <c r="AK41" s="666">
        <v>0</v>
      </c>
      <c r="AL41" s="666">
        <v>0</v>
      </c>
      <c r="AM41" s="666">
        <f t="shared" si="5"/>
        <v>0</v>
      </c>
      <c r="AO41" s="666">
        <v>7</v>
      </c>
      <c r="AP41" s="666">
        <v>2</v>
      </c>
      <c r="AQ41" s="666">
        <v>35</v>
      </c>
      <c r="AR41" s="666">
        <v>0</v>
      </c>
      <c r="AS41" s="666">
        <v>0</v>
      </c>
      <c r="AT41" s="666">
        <v>0</v>
      </c>
      <c r="AU41" s="666">
        <v>0</v>
      </c>
      <c r="AV41" s="666">
        <v>0</v>
      </c>
      <c r="AW41" s="666">
        <f t="shared" si="1"/>
        <v>0</v>
      </c>
    </row>
    <row r="42" spans="1:49" ht="27.95" customHeight="1">
      <c r="A42" s="9">
        <v>1</v>
      </c>
      <c r="B42" s="2">
        <v>31</v>
      </c>
      <c r="C42" s="807" t="s">
        <v>619</v>
      </c>
      <c r="D42" s="808"/>
      <c r="E42" s="553" t="s">
        <v>98</v>
      </c>
      <c r="F42" s="734" t="s">
        <v>222</v>
      </c>
      <c r="G42" s="735"/>
      <c r="H42" s="78">
        <f>'（入力用）７表'!J35</f>
        <v>0</v>
      </c>
      <c r="I42" s="78">
        <f>'（入力用）７表'!K35</f>
        <v>0</v>
      </c>
      <c r="J42" s="78">
        <f>'（入力用）７表'!L35</f>
        <v>0</v>
      </c>
      <c r="K42" s="78">
        <f>'（入力用）７表'!M35</f>
        <v>0</v>
      </c>
      <c r="L42" s="84">
        <f t="shared" si="4"/>
        <v>0</v>
      </c>
      <c r="M42" s="684"/>
      <c r="N42" s="9"/>
      <c r="O42" s="9">
        <v>2</v>
      </c>
      <c r="P42" s="94">
        <v>36</v>
      </c>
      <c r="Q42" s="745"/>
      <c r="R42" s="104" t="s">
        <v>174</v>
      </c>
      <c r="S42" s="736" t="s">
        <v>557</v>
      </c>
      <c r="T42" s="737"/>
      <c r="U42" s="738"/>
      <c r="V42" s="78">
        <f>'（入力用）７表'!J103</f>
        <v>0</v>
      </c>
      <c r="W42" s="78">
        <f>'（入力用）７表'!K103</f>
        <v>0</v>
      </c>
      <c r="X42" s="78">
        <f>'（入力用）７表'!L103</f>
        <v>0</v>
      </c>
      <c r="Y42" s="78">
        <f>'（入力用）７表'!M103</f>
        <v>0</v>
      </c>
      <c r="Z42" s="78">
        <f t="shared" si="0"/>
        <v>0</v>
      </c>
      <c r="AA42" s="9"/>
      <c r="AB42" s="94"/>
      <c r="AC42" s="126"/>
      <c r="AD42" s="94"/>
      <c r="AE42" s="666">
        <v>7</v>
      </c>
      <c r="AF42" s="666">
        <v>1</v>
      </c>
      <c r="AG42" s="666">
        <v>31</v>
      </c>
      <c r="AH42" s="666">
        <v>0</v>
      </c>
      <c r="AI42" s="666">
        <v>0</v>
      </c>
      <c r="AJ42" s="666">
        <v>0</v>
      </c>
      <c r="AK42" s="666">
        <v>0</v>
      </c>
      <c r="AL42" s="666">
        <v>0</v>
      </c>
      <c r="AM42" s="666">
        <f t="shared" si="5"/>
        <v>0</v>
      </c>
      <c r="AO42" s="666">
        <v>7</v>
      </c>
      <c r="AP42" s="666">
        <v>2</v>
      </c>
      <c r="AQ42" s="666">
        <v>36</v>
      </c>
      <c r="AR42" s="666">
        <v>0</v>
      </c>
      <c r="AS42" s="666">
        <v>0</v>
      </c>
      <c r="AT42" s="666">
        <v>0</v>
      </c>
      <c r="AU42" s="666">
        <v>0</v>
      </c>
      <c r="AV42" s="666">
        <v>0</v>
      </c>
      <c r="AW42" s="666">
        <f t="shared" si="1"/>
        <v>0</v>
      </c>
    </row>
    <row r="43" spans="1:49" ht="27.95" customHeight="1">
      <c r="A43" s="9">
        <v>1</v>
      </c>
      <c r="B43" s="2">
        <v>32</v>
      </c>
      <c r="C43" s="807"/>
      <c r="D43" s="808"/>
      <c r="E43" s="553" t="s">
        <v>98</v>
      </c>
      <c r="F43" s="734" t="s">
        <v>344</v>
      </c>
      <c r="G43" s="735"/>
      <c r="H43" s="78">
        <f>'（入力用）７表'!J36</f>
        <v>0</v>
      </c>
      <c r="I43" s="78">
        <f>'（入力用）７表'!K36</f>
        <v>0</v>
      </c>
      <c r="J43" s="78">
        <f>'（入力用）７表'!L36</f>
        <v>0</v>
      </c>
      <c r="K43" s="78">
        <f>'（入力用）７表'!M36</f>
        <v>0</v>
      </c>
      <c r="L43" s="84">
        <f t="shared" si="4"/>
        <v>0</v>
      </c>
      <c r="M43" s="684"/>
      <c r="N43" s="9"/>
      <c r="O43" s="9">
        <v>2</v>
      </c>
      <c r="P43" s="94">
        <v>37</v>
      </c>
      <c r="Q43" s="746"/>
      <c r="R43" s="739" t="s">
        <v>337</v>
      </c>
      <c r="S43" s="718"/>
      <c r="T43" s="718"/>
      <c r="U43" s="740"/>
      <c r="V43" s="78">
        <f>'（入力用）７表'!J104</f>
        <v>0</v>
      </c>
      <c r="W43" s="78">
        <f>'（入力用）７表'!K104</f>
        <v>0</v>
      </c>
      <c r="X43" s="78">
        <f>'（入力用）７表'!L104</f>
        <v>0</v>
      </c>
      <c r="Y43" s="78">
        <f>'（入力用）７表'!M104</f>
        <v>0</v>
      </c>
      <c r="Z43" s="78">
        <f t="shared" si="0"/>
        <v>0</v>
      </c>
      <c r="AA43" s="9"/>
      <c r="AB43" s="94"/>
      <c r="AC43" s="36"/>
      <c r="AD43" s="94"/>
      <c r="AE43" s="666">
        <v>7</v>
      </c>
      <c r="AF43" s="666">
        <v>1</v>
      </c>
      <c r="AG43" s="666">
        <v>32</v>
      </c>
      <c r="AH43" s="666">
        <v>0</v>
      </c>
      <c r="AI43" s="666">
        <v>0</v>
      </c>
      <c r="AJ43" s="666">
        <v>0</v>
      </c>
      <c r="AK43" s="666">
        <v>0</v>
      </c>
      <c r="AL43" s="666">
        <v>0</v>
      </c>
      <c r="AM43" s="666">
        <f t="shared" si="5"/>
        <v>0</v>
      </c>
      <c r="AO43" s="666">
        <v>7</v>
      </c>
      <c r="AP43" s="666">
        <v>2</v>
      </c>
      <c r="AQ43" s="666">
        <v>37</v>
      </c>
      <c r="AR43" s="666">
        <v>0</v>
      </c>
      <c r="AS43" s="666">
        <v>0</v>
      </c>
      <c r="AT43" s="666">
        <v>0</v>
      </c>
      <c r="AU43" s="666">
        <v>0</v>
      </c>
      <c r="AV43" s="666">
        <v>0</v>
      </c>
      <c r="AW43" s="666">
        <f t="shared" si="1"/>
        <v>0</v>
      </c>
    </row>
    <row r="44" spans="1:49" ht="27.95" customHeight="1">
      <c r="A44" s="9">
        <v>1</v>
      </c>
      <c r="B44" s="2">
        <v>33</v>
      </c>
      <c r="C44" s="19"/>
      <c r="D44" s="45" t="s">
        <v>617</v>
      </c>
      <c r="E44" s="553" t="s">
        <v>98</v>
      </c>
      <c r="F44" s="734" t="s">
        <v>596</v>
      </c>
      <c r="G44" s="735"/>
      <c r="H44" s="78">
        <f>'（入力用）７表'!J37</f>
        <v>151097</v>
      </c>
      <c r="I44" s="78">
        <f>'（入力用）７表'!K37</f>
        <v>33845</v>
      </c>
      <c r="J44" s="78">
        <f>'（入力用）７表'!L37</f>
        <v>85331</v>
      </c>
      <c r="K44" s="78">
        <f>'（入力用）７表'!M37</f>
        <v>1225</v>
      </c>
      <c r="L44" s="84">
        <f t="shared" si="4"/>
        <v>271498</v>
      </c>
      <c r="M44" s="684"/>
      <c r="N44" s="9"/>
      <c r="O44" s="653">
        <v>2</v>
      </c>
      <c r="P44" s="654">
        <v>38</v>
      </c>
      <c r="Q44" s="752" t="s">
        <v>631</v>
      </c>
      <c r="R44" s="753"/>
      <c r="S44" s="687" t="s">
        <v>632</v>
      </c>
      <c r="T44" s="688"/>
      <c r="U44" s="689"/>
      <c r="V44" s="617">
        <f>'（入力用）７表'!J105</f>
        <v>0</v>
      </c>
      <c r="W44" s="617">
        <f>'（入力用）７表'!K105</f>
        <v>0</v>
      </c>
      <c r="X44" s="617">
        <f>'（入力用）７表'!L105</f>
        <v>0</v>
      </c>
      <c r="Y44" s="617">
        <f>'（入力用）７表'!M105</f>
        <v>0</v>
      </c>
      <c r="Z44" s="619">
        <f>SUM(V44:Y44)</f>
        <v>0</v>
      </c>
      <c r="AA44" s="653"/>
      <c r="AB44" s="654"/>
      <c r="AC44" s="126"/>
      <c r="AD44" s="94"/>
      <c r="AE44" s="666">
        <v>7</v>
      </c>
      <c r="AF44" s="666">
        <v>1</v>
      </c>
      <c r="AG44" s="666">
        <v>33</v>
      </c>
      <c r="AH44" s="666">
        <v>151097</v>
      </c>
      <c r="AI44" s="666">
        <v>33845</v>
      </c>
      <c r="AJ44" s="666">
        <v>85331</v>
      </c>
      <c r="AK44" s="666">
        <v>1225</v>
      </c>
      <c r="AL44" s="666">
        <v>271498</v>
      </c>
      <c r="AM44" s="666">
        <f t="shared" si="5"/>
        <v>0</v>
      </c>
      <c r="AO44" s="666">
        <v>7</v>
      </c>
      <c r="AP44" s="666">
        <v>2</v>
      </c>
      <c r="AQ44" s="666">
        <v>38</v>
      </c>
      <c r="AR44" s="666">
        <v>0</v>
      </c>
      <c r="AS44" s="666">
        <v>0</v>
      </c>
      <c r="AT44" s="666">
        <v>0</v>
      </c>
      <c r="AU44" s="666">
        <v>0</v>
      </c>
      <c r="AV44" s="666">
        <v>0</v>
      </c>
      <c r="AW44" s="666">
        <f t="shared" si="1"/>
        <v>0</v>
      </c>
    </row>
    <row r="45" spans="1:49" ht="27.95" customHeight="1">
      <c r="A45" s="9">
        <v>1</v>
      </c>
      <c r="B45" s="2">
        <v>34</v>
      </c>
      <c r="C45" s="25"/>
      <c r="D45" s="41"/>
      <c r="E45" s="553" t="s">
        <v>98</v>
      </c>
      <c r="F45" s="734" t="s">
        <v>604</v>
      </c>
      <c r="G45" s="735"/>
      <c r="H45" s="78">
        <f>'（入力用）７表'!J38</f>
        <v>0</v>
      </c>
      <c r="I45" s="78">
        <f>'（入力用）７表'!K38</f>
        <v>0</v>
      </c>
      <c r="J45" s="78">
        <f>'（入力用）７表'!L38</f>
        <v>0</v>
      </c>
      <c r="K45" s="78">
        <f>'（入力用）７表'!M38</f>
        <v>0</v>
      </c>
      <c r="L45" s="84">
        <f t="shared" si="4"/>
        <v>0</v>
      </c>
      <c r="M45" s="684"/>
      <c r="N45" s="9"/>
      <c r="O45" s="653">
        <v>2</v>
      </c>
      <c r="P45" s="654">
        <v>39</v>
      </c>
      <c r="Q45" s="754"/>
      <c r="R45" s="755"/>
      <c r="S45" s="690" t="s">
        <v>633</v>
      </c>
      <c r="T45" s="691"/>
      <c r="U45" s="692"/>
      <c r="V45" s="617">
        <f>'（入力用）７表'!J106</f>
        <v>0</v>
      </c>
      <c r="W45" s="617">
        <f>'（入力用）７表'!K106</f>
        <v>0</v>
      </c>
      <c r="X45" s="617">
        <f>'（入力用）７表'!L106</f>
        <v>0</v>
      </c>
      <c r="Y45" s="617">
        <f>'（入力用）７表'!M106</f>
        <v>0</v>
      </c>
      <c r="Z45" s="619">
        <f t="shared" ref="Z45:Z49" si="6">SUM(V45:Y45)</f>
        <v>0</v>
      </c>
      <c r="AA45" s="653"/>
      <c r="AB45" s="654"/>
      <c r="AC45" s="36"/>
      <c r="AD45" s="94"/>
      <c r="AE45" s="666">
        <v>7</v>
      </c>
      <c r="AF45" s="666">
        <v>1</v>
      </c>
      <c r="AG45" s="666">
        <v>34</v>
      </c>
      <c r="AH45" s="666">
        <v>0</v>
      </c>
      <c r="AI45" s="666">
        <v>0</v>
      </c>
      <c r="AJ45" s="666">
        <v>0</v>
      </c>
      <c r="AK45" s="666">
        <v>0</v>
      </c>
      <c r="AL45" s="666">
        <v>0</v>
      </c>
      <c r="AM45" s="666">
        <f t="shared" si="5"/>
        <v>0</v>
      </c>
      <c r="AO45" s="666">
        <v>7</v>
      </c>
      <c r="AP45" s="666">
        <v>2</v>
      </c>
      <c r="AQ45" s="666">
        <v>39</v>
      </c>
      <c r="AR45" s="666">
        <v>0</v>
      </c>
      <c r="AS45" s="666">
        <v>0</v>
      </c>
      <c r="AT45" s="666">
        <v>0</v>
      </c>
      <c r="AU45" s="666">
        <v>0</v>
      </c>
      <c r="AV45" s="666">
        <v>0</v>
      </c>
      <c r="AW45" s="666">
        <f t="shared" si="1"/>
        <v>0</v>
      </c>
    </row>
    <row r="46" spans="1:49" ht="27.95" customHeight="1">
      <c r="A46" s="9">
        <v>1</v>
      </c>
      <c r="B46" s="2">
        <v>35</v>
      </c>
      <c r="C46" s="25"/>
      <c r="D46" s="49"/>
      <c r="E46" s="553" t="s">
        <v>98</v>
      </c>
      <c r="F46" s="734" t="s">
        <v>608</v>
      </c>
      <c r="G46" s="735"/>
      <c r="H46" s="78">
        <f>'（入力用）７表'!J39</f>
        <v>0</v>
      </c>
      <c r="I46" s="78">
        <f>'（入力用）７表'!K39</f>
        <v>0</v>
      </c>
      <c r="J46" s="78">
        <f>'（入力用）７表'!L39</f>
        <v>0</v>
      </c>
      <c r="K46" s="78">
        <f>'（入力用）７表'!M39</f>
        <v>0</v>
      </c>
      <c r="L46" s="84">
        <f t="shared" si="4"/>
        <v>0</v>
      </c>
      <c r="M46" s="684"/>
      <c r="N46" s="9"/>
      <c r="O46" s="653">
        <v>2</v>
      </c>
      <c r="P46" s="654">
        <v>40</v>
      </c>
      <c r="Q46" s="756"/>
      <c r="R46" s="757"/>
      <c r="S46" s="693" t="s">
        <v>634</v>
      </c>
      <c r="T46" s="691"/>
      <c r="U46" s="692"/>
      <c r="V46" s="617">
        <f>'（入力用）７表'!J107</f>
        <v>0</v>
      </c>
      <c r="W46" s="617">
        <f>'（入力用）７表'!K107</f>
        <v>0</v>
      </c>
      <c r="X46" s="617">
        <f>'（入力用）７表'!L107</f>
        <v>0</v>
      </c>
      <c r="Y46" s="617">
        <f>'（入力用）７表'!M107</f>
        <v>0</v>
      </c>
      <c r="Z46" s="619">
        <f t="shared" si="6"/>
        <v>0</v>
      </c>
      <c r="AA46" s="653"/>
      <c r="AB46" s="654"/>
      <c r="AC46" s="36"/>
      <c r="AD46" s="94"/>
      <c r="AE46" s="666">
        <v>7</v>
      </c>
      <c r="AF46" s="666">
        <v>1</v>
      </c>
      <c r="AG46" s="666">
        <v>35</v>
      </c>
      <c r="AH46" s="666">
        <v>0</v>
      </c>
      <c r="AI46" s="666">
        <v>0</v>
      </c>
      <c r="AJ46" s="666">
        <v>0</v>
      </c>
      <c r="AK46" s="666">
        <v>0</v>
      </c>
      <c r="AL46" s="666">
        <v>0</v>
      </c>
      <c r="AM46" s="666">
        <f t="shared" si="5"/>
        <v>0</v>
      </c>
      <c r="AO46" s="666">
        <v>7</v>
      </c>
      <c r="AP46" s="666">
        <v>2</v>
      </c>
      <c r="AQ46" s="666">
        <v>40</v>
      </c>
      <c r="AR46" s="666">
        <v>0</v>
      </c>
      <c r="AS46" s="666">
        <v>0</v>
      </c>
      <c r="AT46" s="666">
        <v>0</v>
      </c>
      <c r="AU46" s="666">
        <v>0</v>
      </c>
      <c r="AV46" s="666">
        <v>0</v>
      </c>
      <c r="AW46" s="666">
        <f t="shared" si="1"/>
        <v>0</v>
      </c>
    </row>
    <row r="47" spans="1:49" ht="27.95" customHeight="1">
      <c r="A47" s="9">
        <v>1</v>
      </c>
      <c r="B47" s="2">
        <v>36</v>
      </c>
      <c r="C47" s="26"/>
      <c r="D47" s="50"/>
      <c r="E47" s="741" t="s">
        <v>68</v>
      </c>
      <c r="F47" s="741"/>
      <c r="G47" s="741"/>
      <c r="H47" s="78">
        <f>'（入力用）７表'!J40</f>
        <v>240290</v>
      </c>
      <c r="I47" s="78">
        <f>'（入力用）７表'!K40</f>
        <v>33845</v>
      </c>
      <c r="J47" s="78">
        <f>'（入力用）７表'!L40</f>
        <v>85331</v>
      </c>
      <c r="K47" s="78">
        <f>'（入力用）７表'!M40</f>
        <v>1225</v>
      </c>
      <c r="L47" s="84">
        <f t="shared" si="4"/>
        <v>360691</v>
      </c>
      <c r="M47" s="684"/>
      <c r="N47" s="9"/>
      <c r="O47" s="653">
        <v>2</v>
      </c>
      <c r="P47" s="654">
        <v>41</v>
      </c>
      <c r="Q47" s="752" t="s">
        <v>635</v>
      </c>
      <c r="R47" s="753"/>
      <c r="S47" s="687" t="s">
        <v>632</v>
      </c>
      <c r="T47" s="688"/>
      <c r="U47" s="689"/>
      <c r="V47" s="617">
        <f>'（入力用）７表'!J108</f>
        <v>0</v>
      </c>
      <c r="W47" s="617">
        <f>'（入力用）７表'!K108</f>
        <v>0</v>
      </c>
      <c r="X47" s="617">
        <f>'（入力用）７表'!L108</f>
        <v>0</v>
      </c>
      <c r="Y47" s="617">
        <f>'（入力用）７表'!M108</f>
        <v>0</v>
      </c>
      <c r="Z47" s="619">
        <f t="shared" si="6"/>
        <v>0</v>
      </c>
      <c r="AA47" s="653"/>
      <c r="AB47" s="654"/>
      <c r="AC47" s="36"/>
      <c r="AD47" s="94"/>
      <c r="AE47" s="666">
        <v>7</v>
      </c>
      <c r="AF47" s="666">
        <v>1</v>
      </c>
      <c r="AG47" s="666">
        <v>36</v>
      </c>
      <c r="AH47" s="666">
        <v>240290</v>
      </c>
      <c r="AI47" s="666">
        <v>33845</v>
      </c>
      <c r="AJ47" s="666">
        <v>85331</v>
      </c>
      <c r="AK47" s="666">
        <v>1225</v>
      </c>
      <c r="AL47" s="666">
        <v>360691</v>
      </c>
      <c r="AM47" s="666">
        <f t="shared" si="5"/>
        <v>0</v>
      </c>
      <c r="AO47" s="666">
        <v>7</v>
      </c>
      <c r="AP47" s="666">
        <v>2</v>
      </c>
      <c r="AQ47" s="666">
        <v>41</v>
      </c>
      <c r="AR47" s="666">
        <v>0</v>
      </c>
      <c r="AS47" s="666">
        <v>0</v>
      </c>
      <c r="AT47" s="666">
        <v>0</v>
      </c>
      <c r="AU47" s="666">
        <v>0</v>
      </c>
      <c r="AV47" s="666">
        <v>0</v>
      </c>
      <c r="AW47" s="666">
        <f t="shared" si="1"/>
        <v>0</v>
      </c>
    </row>
    <row r="48" spans="1:49" ht="27.95" customHeight="1">
      <c r="A48" s="9">
        <v>1</v>
      </c>
      <c r="B48" s="2">
        <v>37</v>
      </c>
      <c r="C48" s="23" t="s">
        <v>347</v>
      </c>
      <c r="D48" s="742" t="s">
        <v>0</v>
      </c>
      <c r="E48" s="742"/>
      <c r="F48" s="743"/>
      <c r="G48" s="59" t="s">
        <v>33</v>
      </c>
      <c r="H48" s="78">
        <f>'（入力用）７表'!J41</f>
        <v>0</v>
      </c>
      <c r="I48" s="78">
        <f>'（入力用）７表'!K41</f>
        <v>0</v>
      </c>
      <c r="J48" s="78">
        <f>'（入力用）７表'!L41</f>
        <v>0</v>
      </c>
      <c r="K48" s="78">
        <f>'（入力用）７表'!M41</f>
        <v>0</v>
      </c>
      <c r="L48" s="84">
        <f t="shared" si="4"/>
        <v>0</v>
      </c>
      <c r="M48" s="684"/>
      <c r="N48" s="9"/>
      <c r="O48" s="653">
        <v>2</v>
      </c>
      <c r="P48" s="654">
        <v>42</v>
      </c>
      <c r="Q48" s="754"/>
      <c r="R48" s="755"/>
      <c r="S48" s="690" t="s">
        <v>633</v>
      </c>
      <c r="T48" s="691"/>
      <c r="U48" s="692"/>
      <c r="V48" s="617">
        <f>'（入力用）７表'!J109</f>
        <v>0</v>
      </c>
      <c r="W48" s="617">
        <f>'（入力用）７表'!K109</f>
        <v>0</v>
      </c>
      <c r="X48" s="617">
        <f>'（入力用）７表'!L109</f>
        <v>0</v>
      </c>
      <c r="Y48" s="617">
        <f>'（入力用）７表'!M109</f>
        <v>0</v>
      </c>
      <c r="Z48" s="619">
        <f t="shared" si="6"/>
        <v>0</v>
      </c>
      <c r="AA48" s="653"/>
      <c r="AB48" s="654"/>
      <c r="AC48" s="36"/>
      <c r="AD48" s="94"/>
      <c r="AE48" s="666">
        <v>7</v>
      </c>
      <c r="AF48" s="666">
        <v>1</v>
      </c>
      <c r="AG48" s="666">
        <v>37</v>
      </c>
      <c r="AH48" s="666">
        <v>0</v>
      </c>
      <c r="AI48" s="666">
        <v>0</v>
      </c>
      <c r="AJ48" s="666">
        <v>0</v>
      </c>
      <c r="AK48" s="666">
        <v>0</v>
      </c>
      <c r="AL48" s="666">
        <v>0</v>
      </c>
      <c r="AM48" s="666">
        <f t="shared" si="5"/>
        <v>0</v>
      </c>
      <c r="AO48" s="666">
        <v>7</v>
      </c>
      <c r="AP48" s="666">
        <v>2</v>
      </c>
      <c r="AQ48" s="666">
        <v>42</v>
      </c>
      <c r="AR48" s="666">
        <v>0</v>
      </c>
      <c r="AS48" s="666">
        <v>0</v>
      </c>
      <c r="AT48" s="666">
        <v>0</v>
      </c>
      <c r="AU48" s="666">
        <v>0</v>
      </c>
      <c r="AV48" s="666">
        <v>0</v>
      </c>
      <c r="AW48" s="666">
        <f t="shared" si="1"/>
        <v>0</v>
      </c>
    </row>
    <row r="49" spans="1:49" ht="27.95" customHeight="1">
      <c r="A49" s="9">
        <v>1</v>
      </c>
      <c r="B49" s="2">
        <v>38</v>
      </c>
      <c r="C49" s="26"/>
      <c r="D49" s="758" t="s">
        <v>104</v>
      </c>
      <c r="E49" s="758"/>
      <c r="F49" s="759"/>
      <c r="G49" s="662" t="s">
        <v>100</v>
      </c>
      <c r="H49" s="663">
        <f>'（入力用）７表'!J42</f>
        <v>240290</v>
      </c>
      <c r="I49" s="78">
        <f>'（入力用）７表'!K42</f>
        <v>33845</v>
      </c>
      <c r="J49" s="78">
        <f>'（入力用）７表'!L42</f>
        <v>85331</v>
      </c>
      <c r="K49" s="78">
        <f>'（入力用）７表'!M42</f>
        <v>1225</v>
      </c>
      <c r="L49" s="84">
        <f t="shared" si="4"/>
        <v>360691</v>
      </c>
      <c r="M49" s="684"/>
      <c r="N49" s="9"/>
      <c r="O49" s="653">
        <v>2</v>
      </c>
      <c r="P49" s="654">
        <v>43</v>
      </c>
      <c r="Q49" s="756"/>
      <c r="R49" s="757"/>
      <c r="S49" s="693" t="s">
        <v>634</v>
      </c>
      <c r="T49" s="691"/>
      <c r="U49" s="692"/>
      <c r="V49" s="618">
        <f>'（入力用）７表'!J110</f>
        <v>0</v>
      </c>
      <c r="W49" s="618">
        <f>'（入力用）７表'!K110</f>
        <v>0</v>
      </c>
      <c r="X49" s="618">
        <f>'（入力用）７表'!L110</f>
        <v>0</v>
      </c>
      <c r="Y49" s="618">
        <f>'（入力用）７表'!M110</f>
        <v>0</v>
      </c>
      <c r="Z49" s="618">
        <f t="shared" si="6"/>
        <v>0</v>
      </c>
      <c r="AA49" s="653"/>
      <c r="AB49" s="654"/>
      <c r="AC49" s="36"/>
      <c r="AD49" s="94"/>
      <c r="AE49" s="666">
        <v>7</v>
      </c>
      <c r="AF49" s="666">
        <v>1</v>
      </c>
      <c r="AG49" s="666">
        <v>38</v>
      </c>
      <c r="AH49" s="666">
        <v>240290</v>
      </c>
      <c r="AI49" s="666">
        <v>33845</v>
      </c>
      <c r="AJ49" s="666">
        <v>85331</v>
      </c>
      <c r="AK49" s="666">
        <v>1225</v>
      </c>
      <c r="AL49" s="666">
        <v>360691</v>
      </c>
      <c r="AM49" s="666">
        <f t="shared" si="5"/>
        <v>0</v>
      </c>
      <c r="AO49" s="666">
        <v>7</v>
      </c>
      <c r="AP49" s="666">
        <v>2</v>
      </c>
      <c r="AQ49" s="666">
        <v>43</v>
      </c>
      <c r="AR49" s="666">
        <v>0</v>
      </c>
      <c r="AS49" s="666">
        <v>0</v>
      </c>
      <c r="AT49" s="666">
        <v>0</v>
      </c>
      <c r="AU49" s="666">
        <v>0</v>
      </c>
      <c r="AV49" s="666">
        <v>0</v>
      </c>
      <c r="AW49" s="666">
        <f t="shared" si="1"/>
        <v>0</v>
      </c>
    </row>
    <row r="50" spans="1:49" ht="27.95" customHeight="1">
      <c r="A50" s="9">
        <v>1</v>
      </c>
      <c r="B50" s="2">
        <v>39</v>
      </c>
      <c r="C50" s="23" t="s">
        <v>362</v>
      </c>
      <c r="D50" s="742" t="s">
        <v>30</v>
      </c>
      <c r="E50" s="742"/>
      <c r="F50" s="743"/>
      <c r="G50" s="59" t="s">
        <v>33</v>
      </c>
      <c r="H50" s="78">
        <f>'（入力用）７表'!J43</f>
        <v>0</v>
      </c>
      <c r="I50" s="78">
        <f>'（入力用）７表'!K43</f>
        <v>0</v>
      </c>
      <c r="J50" s="78">
        <f>'（入力用）７表'!L43</f>
        <v>0</v>
      </c>
      <c r="K50" s="78">
        <f>'（入力用）７表'!M52</f>
        <v>0</v>
      </c>
      <c r="L50" s="84">
        <f t="shared" si="4"/>
        <v>0</v>
      </c>
      <c r="M50" s="684"/>
      <c r="N50" s="9"/>
      <c r="O50" s="680"/>
      <c r="P50" s="680"/>
      <c r="Q50" s="38"/>
      <c r="R50" s="105"/>
      <c r="S50" s="108"/>
      <c r="T50" s="110"/>
      <c r="U50" s="110"/>
      <c r="V50" s="122"/>
      <c r="W50" s="122"/>
      <c r="X50" s="122"/>
      <c r="Y50" s="122"/>
      <c r="Z50" s="122"/>
      <c r="AA50" s="35"/>
      <c r="AB50" s="35"/>
      <c r="AC50" s="35"/>
      <c r="AD50" s="94"/>
      <c r="AE50" s="666">
        <v>7</v>
      </c>
      <c r="AF50" s="666">
        <v>1</v>
      </c>
      <c r="AG50" s="666">
        <v>39</v>
      </c>
      <c r="AH50" s="666">
        <v>0</v>
      </c>
      <c r="AI50" s="666">
        <v>0</v>
      </c>
      <c r="AJ50" s="666">
        <v>0</v>
      </c>
      <c r="AK50" s="666">
        <v>0</v>
      </c>
      <c r="AL50" s="666">
        <v>0</v>
      </c>
      <c r="AM50" s="666">
        <f t="shared" si="5"/>
        <v>0</v>
      </c>
    </row>
    <row r="51" spans="1:49" ht="27.95" customHeight="1">
      <c r="A51" s="9">
        <v>1</v>
      </c>
      <c r="B51" s="2">
        <v>40</v>
      </c>
      <c r="C51" s="26"/>
      <c r="D51" s="758" t="s">
        <v>104</v>
      </c>
      <c r="E51" s="758"/>
      <c r="F51" s="760"/>
      <c r="G51" s="29" t="s">
        <v>100</v>
      </c>
      <c r="H51" s="78">
        <f>'（入力用）７表'!J44</f>
        <v>101010</v>
      </c>
      <c r="I51" s="78">
        <f>'（入力用）７表'!K44</f>
        <v>37230</v>
      </c>
      <c r="J51" s="78">
        <f>'（入力用）７表'!L44</f>
        <v>93864</v>
      </c>
      <c r="K51" s="78">
        <f>'（入力用）７表'!M44</f>
        <v>1225</v>
      </c>
      <c r="L51" s="84">
        <f t="shared" si="4"/>
        <v>233329</v>
      </c>
      <c r="M51" s="684"/>
      <c r="N51" s="9"/>
      <c r="O51" s="681"/>
      <c r="P51" s="681"/>
      <c r="Q51" s="49"/>
      <c r="R51" s="105"/>
      <c r="S51" s="108"/>
      <c r="T51" s="38"/>
      <c r="U51" s="38"/>
      <c r="V51" s="120"/>
      <c r="W51" s="120"/>
      <c r="X51" s="120"/>
      <c r="Y51" s="120"/>
      <c r="Z51" s="120"/>
      <c r="AA51" s="36"/>
      <c r="AB51" s="36"/>
      <c r="AC51" s="36"/>
      <c r="AD51" s="94"/>
      <c r="AE51" s="666">
        <v>7</v>
      </c>
      <c r="AF51" s="666">
        <v>1</v>
      </c>
      <c r="AG51" s="666">
        <v>40</v>
      </c>
      <c r="AH51" s="666">
        <v>101010</v>
      </c>
      <c r="AI51" s="666">
        <v>37230</v>
      </c>
      <c r="AJ51" s="666">
        <v>93864</v>
      </c>
      <c r="AK51" s="666">
        <v>1225</v>
      </c>
      <c r="AL51" s="666">
        <v>233329</v>
      </c>
      <c r="AM51" s="666">
        <f t="shared" si="5"/>
        <v>0</v>
      </c>
    </row>
    <row r="52" spans="1:49" ht="27.95" customHeight="1">
      <c r="A52" s="9">
        <v>1</v>
      </c>
      <c r="B52" s="2">
        <v>41</v>
      </c>
      <c r="C52" s="23"/>
      <c r="D52" s="51"/>
      <c r="E52" s="761" t="s">
        <v>312</v>
      </c>
      <c r="F52" s="762"/>
      <c r="G52" s="763"/>
      <c r="H52" s="81">
        <f>'（入力用）７表'!J45/100</f>
        <v>13.54</v>
      </c>
      <c r="I52" s="81">
        <f>'（入力用）７表'!K45/100</f>
        <v>36</v>
      </c>
      <c r="J52" s="81">
        <f>'（入力用）７表'!L45/100</f>
        <v>36</v>
      </c>
      <c r="K52" s="81">
        <f>'（入力用）７表'!M45/100</f>
        <v>34.03</v>
      </c>
      <c r="L52" s="86"/>
      <c r="M52" s="685"/>
      <c r="N52" s="9"/>
      <c r="O52" s="681"/>
      <c r="P52" s="681"/>
      <c r="Q52" s="49"/>
      <c r="R52" s="105"/>
      <c r="S52" s="108"/>
      <c r="T52" s="38"/>
      <c r="U52" s="38"/>
      <c r="V52" s="120"/>
      <c r="W52" s="120"/>
      <c r="X52" s="120"/>
      <c r="Y52" s="120"/>
      <c r="Z52" s="120"/>
      <c r="AA52" s="36"/>
      <c r="AB52" s="36"/>
      <c r="AC52" s="36"/>
      <c r="AD52" s="94"/>
      <c r="AE52" s="666">
        <v>7</v>
      </c>
      <c r="AF52" s="666">
        <v>1</v>
      </c>
      <c r="AG52" s="666">
        <v>41</v>
      </c>
      <c r="AH52" s="666">
        <v>1354</v>
      </c>
      <c r="AI52" s="666">
        <v>3600</v>
      </c>
      <c r="AJ52" s="666">
        <v>3600</v>
      </c>
      <c r="AK52" s="666">
        <v>3403</v>
      </c>
      <c r="AL52" s="666">
        <v>11957</v>
      </c>
      <c r="AM52" s="666"/>
    </row>
    <row r="53" spans="1:49" ht="27.95" customHeight="1">
      <c r="A53" s="9">
        <v>1</v>
      </c>
      <c r="B53" s="2">
        <v>42</v>
      </c>
      <c r="C53" s="24" t="s">
        <v>433</v>
      </c>
      <c r="D53" s="48"/>
      <c r="E53" s="768" t="s">
        <v>145</v>
      </c>
      <c r="F53" s="553" t="s">
        <v>98</v>
      </c>
      <c r="G53" s="70" t="s">
        <v>607</v>
      </c>
      <c r="H53" s="82">
        <f>'（入力用）７表'!J46/100</f>
        <v>10.01</v>
      </c>
      <c r="I53" s="82">
        <f>'（入力用）７表'!K46/100</f>
        <v>0</v>
      </c>
      <c r="J53" s="82">
        <f>'（入力用）７表'!L46/100</f>
        <v>0</v>
      </c>
      <c r="K53" s="82">
        <f>'（入力用）７表'!M46/100</f>
        <v>0</v>
      </c>
      <c r="L53" s="84"/>
      <c r="M53" s="684"/>
      <c r="N53" s="9"/>
      <c r="O53" s="681"/>
      <c r="P53" s="681"/>
      <c r="Q53" s="49"/>
      <c r="R53" s="38"/>
      <c r="S53" s="49"/>
      <c r="T53" s="38"/>
      <c r="U53" s="38"/>
      <c r="V53" s="120"/>
      <c r="W53" s="121"/>
      <c r="X53" s="121"/>
      <c r="Y53" s="121"/>
      <c r="Z53" s="121"/>
      <c r="AA53" s="36"/>
      <c r="AB53" s="36"/>
      <c r="AC53" s="36"/>
      <c r="AD53" s="94"/>
      <c r="AE53" s="666">
        <v>7</v>
      </c>
      <c r="AF53" s="666">
        <v>1</v>
      </c>
      <c r="AG53" s="666">
        <v>42</v>
      </c>
      <c r="AH53" s="666">
        <v>1001</v>
      </c>
      <c r="AI53" s="666">
        <v>0</v>
      </c>
      <c r="AJ53" s="666">
        <v>0</v>
      </c>
      <c r="AK53" s="666">
        <v>0</v>
      </c>
      <c r="AL53" s="666">
        <v>1001</v>
      </c>
      <c r="AM53" s="666"/>
    </row>
    <row r="54" spans="1:49" ht="27.95" customHeight="1">
      <c r="A54" s="9">
        <v>1</v>
      </c>
      <c r="B54" s="2">
        <v>43</v>
      </c>
      <c r="C54" s="24"/>
      <c r="D54" s="48"/>
      <c r="E54" s="769"/>
      <c r="F54" s="553" t="s">
        <v>98</v>
      </c>
      <c r="G54" s="70" t="s">
        <v>22</v>
      </c>
      <c r="H54" s="82">
        <f>'（入力用）７表'!J47/100</f>
        <v>0</v>
      </c>
      <c r="I54" s="82">
        <f>'（入力用）７表'!K47/100</f>
        <v>0</v>
      </c>
      <c r="J54" s="82">
        <f>'（入力用）７表'!L47/100</f>
        <v>0</v>
      </c>
      <c r="K54" s="82">
        <f>'（入力用）７表'!M47/100</f>
        <v>0</v>
      </c>
      <c r="L54" s="84"/>
      <c r="M54" s="684"/>
      <c r="N54" s="9"/>
      <c r="O54" s="112"/>
      <c r="P54" s="112"/>
      <c r="Q54" s="49"/>
      <c r="R54" s="106"/>
      <c r="S54" s="107"/>
      <c r="T54" s="111"/>
      <c r="U54" s="111"/>
      <c r="V54" s="120"/>
      <c r="W54" s="121"/>
      <c r="X54" s="121"/>
      <c r="Y54" s="121"/>
      <c r="Z54" s="121"/>
      <c r="AA54" s="112"/>
      <c r="AB54" s="112"/>
      <c r="AC54" s="112"/>
      <c r="AD54" s="94"/>
      <c r="AE54" s="666">
        <v>7</v>
      </c>
      <c r="AF54" s="666">
        <v>1</v>
      </c>
      <c r="AG54" s="666">
        <v>43</v>
      </c>
      <c r="AH54" s="666">
        <v>0</v>
      </c>
      <c r="AI54" s="666">
        <v>0</v>
      </c>
      <c r="AJ54" s="666">
        <v>0</v>
      </c>
      <c r="AK54" s="666">
        <v>0</v>
      </c>
      <c r="AL54" s="666">
        <v>0</v>
      </c>
      <c r="AM54" s="666">
        <f>L54-AL54</f>
        <v>0</v>
      </c>
    </row>
    <row r="55" spans="1:49" ht="27.95" customHeight="1">
      <c r="A55" s="9">
        <v>1</v>
      </c>
      <c r="B55" s="2">
        <v>44</v>
      </c>
      <c r="C55" s="809" t="s">
        <v>618</v>
      </c>
      <c r="D55" s="780"/>
      <c r="E55" s="769"/>
      <c r="F55" s="553" t="s">
        <v>98</v>
      </c>
      <c r="G55" s="70" t="s">
        <v>222</v>
      </c>
      <c r="H55" s="82">
        <f>'（入力用）７表'!J48/100</f>
        <v>0</v>
      </c>
      <c r="I55" s="82">
        <f>'（入力用）７表'!K48/100</f>
        <v>0</v>
      </c>
      <c r="J55" s="82">
        <f>'（入力用）７表'!L48/100</f>
        <v>0</v>
      </c>
      <c r="K55" s="82">
        <f>'（入力用）７表'!M48/100</f>
        <v>0</v>
      </c>
      <c r="L55" s="84"/>
      <c r="M55" s="684"/>
      <c r="N55" s="9"/>
      <c r="O55" s="112"/>
      <c r="P55" s="112"/>
      <c r="Q55" s="49"/>
      <c r="R55" s="106"/>
      <c r="S55" s="107"/>
      <c r="T55" s="111"/>
      <c r="U55" s="111"/>
      <c r="V55" s="120"/>
      <c r="W55" s="121"/>
      <c r="X55" s="121"/>
      <c r="Y55" s="121"/>
      <c r="Z55" s="121"/>
      <c r="AA55" s="112"/>
      <c r="AB55" s="112"/>
      <c r="AC55" s="112"/>
      <c r="AD55" s="94"/>
      <c r="AE55" s="666">
        <v>7</v>
      </c>
      <c r="AF55" s="666">
        <v>1</v>
      </c>
      <c r="AG55" s="666">
        <v>44</v>
      </c>
      <c r="AH55" s="666">
        <v>0</v>
      </c>
      <c r="AI55" s="666">
        <v>0</v>
      </c>
      <c r="AJ55" s="666">
        <v>0</v>
      </c>
      <c r="AK55" s="666">
        <v>0</v>
      </c>
      <c r="AL55" s="666">
        <v>0</v>
      </c>
      <c r="AM55" s="666">
        <f>L55-AL55</f>
        <v>0</v>
      </c>
    </row>
    <row r="56" spans="1:49" ht="27.95" customHeight="1">
      <c r="A56" s="9">
        <v>1</v>
      </c>
      <c r="B56" s="2">
        <v>45</v>
      </c>
      <c r="C56" s="809"/>
      <c r="D56" s="780"/>
      <c r="E56" s="769"/>
      <c r="F56" s="553" t="s">
        <v>98</v>
      </c>
      <c r="G56" s="71" t="s">
        <v>344</v>
      </c>
      <c r="H56" s="82">
        <f>'（入力用）７表'!J49/100</f>
        <v>0</v>
      </c>
      <c r="I56" s="82">
        <f>'（入力用）７表'!K49/100</f>
        <v>0</v>
      </c>
      <c r="J56" s="82">
        <f>'（入力用）７表'!L49/100</f>
        <v>0</v>
      </c>
      <c r="K56" s="82">
        <f>'（入力用）７表'!M49/100</f>
        <v>0</v>
      </c>
      <c r="L56" s="84"/>
      <c r="M56" s="684"/>
      <c r="N56" s="9"/>
      <c r="O56" s="112"/>
      <c r="P56" s="112"/>
      <c r="Q56" s="49"/>
      <c r="R56" s="106"/>
      <c r="S56" s="107"/>
      <c r="T56" s="111"/>
      <c r="U56" s="111"/>
      <c r="V56" s="120"/>
      <c r="W56" s="121"/>
      <c r="X56" s="121"/>
      <c r="Y56" s="121"/>
      <c r="Z56" s="121"/>
      <c r="AA56" s="112"/>
      <c r="AB56" s="112"/>
      <c r="AC56" s="112"/>
      <c r="AD56" s="94"/>
      <c r="AE56" s="666">
        <v>7</v>
      </c>
      <c r="AF56" s="666">
        <v>1</v>
      </c>
      <c r="AG56" s="666">
        <v>45</v>
      </c>
      <c r="AH56" s="666">
        <v>0</v>
      </c>
      <c r="AI56" s="666">
        <v>0</v>
      </c>
      <c r="AJ56" s="666">
        <v>0</v>
      </c>
      <c r="AK56" s="666">
        <v>0</v>
      </c>
      <c r="AL56" s="666">
        <v>0</v>
      </c>
      <c r="AM56" s="666">
        <f>L56-AL56</f>
        <v>0</v>
      </c>
    </row>
    <row r="57" spans="1:49" ht="27.95" customHeight="1">
      <c r="A57" s="9">
        <v>1</v>
      </c>
      <c r="B57" s="2">
        <v>46</v>
      </c>
      <c r="C57" s="28" t="s">
        <v>106</v>
      </c>
      <c r="D57" s="49"/>
      <c r="E57" s="769"/>
      <c r="F57" s="553" t="s">
        <v>98</v>
      </c>
      <c r="G57" s="71" t="s">
        <v>596</v>
      </c>
      <c r="H57" s="82">
        <f>'（入力用）７表'!J50/100</f>
        <v>17</v>
      </c>
      <c r="I57" s="82">
        <f>'（入力用）７表'!K50/100</f>
        <v>36</v>
      </c>
      <c r="J57" s="82">
        <f>'（入力用）７表'!L50/100</f>
        <v>36</v>
      </c>
      <c r="K57" s="82">
        <f>'（入力用）７表'!M50/100</f>
        <v>37.4</v>
      </c>
      <c r="L57" s="84"/>
      <c r="M57" s="684"/>
      <c r="N57" s="9"/>
      <c r="O57" s="112"/>
      <c r="P57" s="112"/>
      <c r="Q57" s="49"/>
      <c r="R57" s="106"/>
      <c r="S57" s="107"/>
      <c r="T57" s="112"/>
      <c r="U57" s="112"/>
      <c r="V57" s="121"/>
      <c r="W57" s="121"/>
      <c r="X57" s="121"/>
      <c r="Y57" s="121"/>
      <c r="Z57" s="121"/>
      <c r="AA57" s="112"/>
      <c r="AB57" s="112"/>
      <c r="AC57" s="112"/>
      <c r="AD57" s="94"/>
      <c r="AE57" s="666">
        <v>7</v>
      </c>
      <c r="AF57" s="666">
        <v>1</v>
      </c>
      <c r="AG57" s="666">
        <v>46</v>
      </c>
      <c r="AH57" s="666">
        <v>1700</v>
      </c>
      <c r="AI57" s="666">
        <v>3600</v>
      </c>
      <c r="AJ57" s="666">
        <v>3600</v>
      </c>
      <c r="AK57" s="666">
        <v>3740</v>
      </c>
      <c r="AL57" s="666">
        <v>12640</v>
      </c>
      <c r="AM57" s="666"/>
    </row>
    <row r="58" spans="1:49" ht="27.95" customHeight="1">
      <c r="A58" s="9">
        <v>1</v>
      </c>
      <c r="B58" s="2">
        <v>47</v>
      </c>
      <c r="C58" s="25"/>
      <c r="D58" s="49"/>
      <c r="E58" s="769"/>
      <c r="F58" s="553" t="s">
        <v>98</v>
      </c>
      <c r="G58" s="71" t="s">
        <v>604</v>
      </c>
      <c r="H58" s="82">
        <f>'（入力用）７表'!J51/100</f>
        <v>0</v>
      </c>
      <c r="I58" s="82">
        <f>'（入力用）７表'!K51/100</f>
        <v>0</v>
      </c>
      <c r="J58" s="82">
        <f>'（入力用）７表'!L51/100</f>
        <v>0</v>
      </c>
      <c r="K58" s="82">
        <f>'（入力用）７表'!M51/100</f>
        <v>0</v>
      </c>
      <c r="L58" s="84"/>
      <c r="M58" s="684"/>
      <c r="N58" s="9"/>
      <c r="O58" s="112"/>
      <c r="P58" s="112"/>
      <c r="Q58" s="49"/>
      <c r="R58" s="106"/>
      <c r="S58" s="107"/>
      <c r="T58" s="111"/>
      <c r="U58" s="111"/>
      <c r="V58" s="120"/>
      <c r="W58" s="121"/>
      <c r="X58" s="121"/>
      <c r="Y58" s="121"/>
      <c r="Z58" s="121"/>
      <c r="AA58" s="112"/>
      <c r="AB58" s="112"/>
      <c r="AC58" s="112"/>
      <c r="AD58" s="94"/>
      <c r="AE58" s="666">
        <v>7</v>
      </c>
      <c r="AF58" s="666">
        <v>1</v>
      </c>
      <c r="AG58" s="666">
        <v>47</v>
      </c>
      <c r="AH58" s="666">
        <v>0</v>
      </c>
      <c r="AI58" s="666">
        <v>0</v>
      </c>
      <c r="AJ58" s="666">
        <v>0</v>
      </c>
      <c r="AK58" s="666">
        <v>0</v>
      </c>
      <c r="AL58" s="666">
        <v>0</v>
      </c>
      <c r="AM58" s="666">
        <f>L58-AL58</f>
        <v>0</v>
      </c>
    </row>
    <row r="59" spans="1:49" ht="27.95" customHeight="1">
      <c r="A59" s="9">
        <v>1</v>
      </c>
      <c r="B59" s="2">
        <v>48</v>
      </c>
      <c r="C59" s="25"/>
      <c r="D59" s="49"/>
      <c r="E59" s="769"/>
      <c r="F59" s="747" t="s">
        <v>605</v>
      </c>
      <c r="G59" s="749"/>
      <c r="H59" s="82">
        <f>'（入力用）７表'!J52/100</f>
        <v>0</v>
      </c>
      <c r="I59" s="82">
        <f>'（入力用）７表'!K52/100</f>
        <v>0</v>
      </c>
      <c r="J59" s="82">
        <f>'（入力用）７表'!L52/100</f>
        <v>0</v>
      </c>
      <c r="K59" s="82">
        <f>'（入力用）７表'!M52/100</f>
        <v>0</v>
      </c>
      <c r="L59" s="84"/>
      <c r="M59" s="684"/>
      <c r="N59" s="9"/>
      <c r="O59" s="681"/>
      <c r="P59" s="681"/>
      <c r="Q59" s="49"/>
      <c r="R59" s="38"/>
      <c r="S59" s="49"/>
      <c r="T59" s="38"/>
      <c r="U59" s="38"/>
      <c r="V59" s="120"/>
      <c r="W59" s="121"/>
      <c r="X59" s="121"/>
      <c r="Y59" s="121"/>
      <c r="Z59" s="121"/>
      <c r="AA59" s="36"/>
      <c r="AB59" s="36"/>
      <c r="AC59" s="36"/>
      <c r="AD59" s="94"/>
      <c r="AE59" s="666">
        <v>7</v>
      </c>
      <c r="AF59" s="666">
        <v>1</v>
      </c>
      <c r="AG59" s="666">
        <v>48</v>
      </c>
      <c r="AH59" s="666">
        <v>0</v>
      </c>
      <c r="AI59" s="666">
        <v>0</v>
      </c>
      <c r="AJ59" s="666">
        <v>0</v>
      </c>
      <c r="AK59" s="666">
        <v>0</v>
      </c>
      <c r="AL59" s="666">
        <v>0</v>
      </c>
      <c r="AM59" s="666">
        <f>L59-AL59</f>
        <v>0</v>
      </c>
    </row>
    <row r="60" spans="1:49" ht="27.95" customHeight="1">
      <c r="A60" s="9">
        <v>1</v>
      </c>
      <c r="B60" s="2">
        <v>49</v>
      </c>
      <c r="C60" s="23" t="s">
        <v>320</v>
      </c>
      <c r="D60" s="52"/>
      <c r="E60" s="56"/>
      <c r="F60" s="65" t="s">
        <v>31</v>
      </c>
      <c r="G60" s="33" t="s">
        <v>53</v>
      </c>
      <c r="H60" s="83">
        <f>'（入力用）７表'!J53</f>
        <v>1</v>
      </c>
      <c r="I60" s="83">
        <f>'（入力用）７表'!K53</f>
        <v>20</v>
      </c>
      <c r="J60" s="83">
        <f>'（入力用）７表'!L53</f>
        <v>20</v>
      </c>
      <c r="K60" s="83">
        <f>'（入力用）７表'!M53</f>
        <v>20</v>
      </c>
      <c r="L60" s="84"/>
      <c r="M60" s="684"/>
      <c r="N60" s="9"/>
      <c r="O60" s="34"/>
      <c r="P60" s="34"/>
      <c r="Q60" s="49"/>
      <c r="R60" s="38"/>
      <c r="S60" s="49"/>
      <c r="T60" s="38"/>
      <c r="U60" s="38"/>
      <c r="V60" s="120"/>
      <c r="W60" s="125"/>
      <c r="X60" s="125"/>
      <c r="Y60" s="125"/>
      <c r="Z60" s="125"/>
      <c r="AA60" s="34"/>
      <c r="AB60" s="34"/>
      <c r="AC60" s="34"/>
      <c r="AD60" s="94"/>
      <c r="AE60" s="666">
        <v>7</v>
      </c>
      <c r="AF60" s="666">
        <v>1</v>
      </c>
      <c r="AG60" s="666">
        <v>49</v>
      </c>
      <c r="AH60" s="666">
        <v>1</v>
      </c>
      <c r="AI60" s="666">
        <v>20</v>
      </c>
      <c r="AJ60" s="666">
        <v>20</v>
      </c>
      <c r="AK60" s="666">
        <v>20</v>
      </c>
      <c r="AL60" s="666">
        <v>61</v>
      </c>
      <c r="AM60" s="666"/>
    </row>
    <row r="61" spans="1:49" ht="27.95" customHeight="1">
      <c r="A61" s="9">
        <v>1</v>
      </c>
      <c r="B61" s="2">
        <v>50</v>
      </c>
      <c r="C61" s="809" t="s">
        <v>108</v>
      </c>
      <c r="D61" s="782"/>
      <c r="E61" s="781"/>
      <c r="F61" s="66" t="s">
        <v>6</v>
      </c>
      <c r="G61" s="39" t="s">
        <v>82</v>
      </c>
      <c r="H61" s="77" t="str">
        <f>IF('（入力用）７表'!J54=0,"　",IF(LEFT('（入力用）７表'!J54,1)="1","M",IF(LEFT('（入力用）７表'!J54,1)="2","T",IF(LEFT('（入力用）７表'!J54,1)="3","S",IF(LEFT('（入力用）７表'!J54,1)="4","H","R"))))&amp;" "&amp;MID('（入力用）７表'!J54,2,2)&amp;"."&amp;MID('（入力用）７表'!J54,4,2)&amp;"."&amp;RIGHT('（入力用）７表'!J54,2)&amp;" ")</f>
        <v xml:space="preserve">R 02.04.01 </v>
      </c>
      <c r="I61" s="77" t="str">
        <f>IF('（入力用）７表'!K54=0,"　",IF(LEFT('（入力用）７表'!K54,1)="1","M",IF(LEFT('（入力用）７表'!K54,1)="2","T",IF(LEFT('（入力用）７表'!K54,1)="3","S",IF(LEFT('（入力用）７表'!K54,1)="4","H","#"))))&amp;" "&amp;MID('（入力用）７表'!K54,2,2)&amp;"."&amp;MID('（入力用）７表'!K54,4,2)&amp;"."&amp;RIGHT('（入力用）７表'!K54,2)&amp;" ")</f>
        <v xml:space="preserve">H 27.12.25 </v>
      </c>
      <c r="J61" s="77" t="str">
        <f>IF('（入力用）７表'!L54=0,"　",IF(LEFT('（入力用）７表'!L54,1)="1","M",IF(LEFT('（入力用）７表'!L54,1)="2","T",IF(LEFT('（入力用）７表'!L54,1)="3","S",IF(LEFT('（入力用）７表'!L54,1)="4","H","#"))))&amp;" "&amp;MID('（入力用）７表'!L54,2,2)&amp;"."&amp;MID('（入力用）７表'!L54,4,2)&amp;"."&amp;RIGHT('（入力用）７表'!L54,2)&amp;" ")</f>
        <v xml:space="preserve">H 27.12.25 </v>
      </c>
      <c r="K61" s="77" t="str">
        <f>IF('（入力用）７表'!M54=0,"　",IF(LEFT('（入力用）７表'!M54,1)="1","M",IF(LEFT('（入力用）７表'!M54,1)="2","T",IF(LEFT('（入力用）７表'!M54,1)="3","S",IF(LEFT('（入力用）７表'!M54,1)="4","H","#"))))&amp;" "&amp;MID('（入力用）７表'!M54,2,2)&amp;"."&amp;MID('（入力用）７表'!M54,4,2)&amp;"."&amp;RIGHT('（入力用）７表'!M54,2)&amp;" ")</f>
        <v xml:space="preserve">H 30.12.25 </v>
      </c>
      <c r="L61" s="84"/>
      <c r="M61" s="684"/>
      <c r="N61" s="9"/>
      <c r="O61" s="34"/>
      <c r="P61" s="34"/>
      <c r="Q61" s="49"/>
      <c r="R61" s="38"/>
      <c r="S61" s="49"/>
      <c r="T61" s="38"/>
      <c r="U61" s="38"/>
      <c r="V61" s="120"/>
      <c r="W61" s="125"/>
      <c r="X61" s="125"/>
      <c r="Y61" s="125"/>
      <c r="Z61" s="125"/>
      <c r="AA61" s="34"/>
      <c r="AB61" s="34"/>
      <c r="AC61" s="34"/>
      <c r="AD61" s="94"/>
      <c r="AE61" s="666">
        <v>7</v>
      </c>
      <c r="AF61" s="666">
        <v>1</v>
      </c>
      <c r="AG61" s="666">
        <v>50</v>
      </c>
      <c r="AH61" s="666">
        <v>5020401</v>
      </c>
      <c r="AI61" s="666">
        <v>4271225</v>
      </c>
      <c r="AJ61" s="666">
        <v>4271225</v>
      </c>
      <c r="AK61" s="666">
        <v>4301225</v>
      </c>
      <c r="AL61" s="666">
        <v>17864076</v>
      </c>
      <c r="AM61" s="666"/>
    </row>
    <row r="62" spans="1:49" ht="27.95" customHeight="1">
      <c r="A62" s="9">
        <v>1</v>
      </c>
      <c r="B62" s="2">
        <v>51</v>
      </c>
      <c r="C62" s="810"/>
      <c r="D62" s="786"/>
      <c r="E62" s="787"/>
      <c r="F62" s="66" t="s">
        <v>40</v>
      </c>
      <c r="G62" s="39" t="s">
        <v>42</v>
      </c>
      <c r="H62" s="77" t="str">
        <f>IF('（入力用）７表'!J55=0,"　",IF(LEFT('（入力用）７表'!J55,1)="1","M",IF(LEFT('（入力用）７表'!J55,1)="2","T",IF(LEFT('（入力用）７表'!J55,1)="3","S",IF(LEFT('（入力用）７表'!J55,1)="4","H","R"))))&amp;" "&amp;MID('（入力用）７表'!J55,2,2)&amp;"."&amp;MID('（入力用）７表'!J55,4,2)&amp;"."&amp;RIGHT('（入力用）７表'!J55,2)&amp;" ")</f>
        <v xml:space="preserve">R 03.03.31 </v>
      </c>
      <c r="I62" s="77" t="str">
        <f>IF('（入力用）７表'!K55=0,"　",IF(LEFT('（入力用）７表'!K55,1)="1","M",IF(LEFT('（入力用）７表'!K55,1)="2","T",IF(LEFT('（入力用）７表'!K55,1)="3","S",IF(LEFT('（入力用）７表'!K55,1)="4","H","R"))))&amp;" "&amp;MID('（入力用）７表'!K55,2,2)&amp;"."&amp;MID('（入力用）７表'!K55,4,2)&amp;"."&amp;RIGHT('（入力用）７表'!K55,2)&amp;" ")</f>
        <v xml:space="preserve">R 17.12.24 </v>
      </c>
      <c r="J62" s="77" t="str">
        <f>IF('（入力用）７表'!L55=0,"　",IF(LEFT('（入力用）７表'!L55,1)="1","M",IF(LEFT('（入力用）７表'!L55,1)="2","T",IF(LEFT('（入力用）７表'!L55,1)="3","S",IF(LEFT('（入力用）７表'!L55,1)="4","H","R"))))&amp;" "&amp;MID('（入力用）７表'!L55,2,2)&amp;"."&amp;MID('（入力用）７表'!L55,4,2)&amp;"."&amp;RIGHT('（入力用）７表'!L55,2)&amp;" ")</f>
        <v xml:space="preserve">R 17.12.24 </v>
      </c>
      <c r="K62" s="77" t="str">
        <f>IF('（入力用）７表'!M55=0,"　",IF(LEFT('（入力用）７表'!M55,1)="1","M",IF(LEFT('（入力用）７表'!M55,1)="2","T",IF(LEFT('（入力用）７表'!M55,1)="3","S",IF(LEFT('（入力用）７表'!M55,1)="4","H","R"))))&amp;" "&amp;MID('（入力用）７表'!M55,2,2)&amp;"."&amp;MID('（入力用）７表'!M55,4,2)&amp;"."&amp;RIGHT('（入力用）７表'!M55,2)&amp;" ")</f>
        <v xml:space="preserve">R 20.12.24 </v>
      </c>
      <c r="L62" s="84"/>
      <c r="M62" s="684"/>
      <c r="N62" s="9"/>
      <c r="O62" s="681"/>
      <c r="P62" s="681"/>
      <c r="Q62" s="49"/>
      <c r="R62" s="48"/>
      <c r="S62" s="38"/>
      <c r="T62" s="38"/>
      <c r="U62" s="38"/>
      <c r="V62" s="120"/>
      <c r="W62" s="121"/>
      <c r="X62" s="121"/>
      <c r="Y62" s="121"/>
      <c r="Z62" s="121"/>
      <c r="AA62" s="36"/>
      <c r="AB62" s="36"/>
      <c r="AC62" s="36"/>
      <c r="AD62" s="94"/>
      <c r="AE62" s="666">
        <v>7</v>
      </c>
      <c r="AF62" s="666">
        <v>1</v>
      </c>
      <c r="AG62" s="666">
        <v>51</v>
      </c>
      <c r="AH62" s="666">
        <v>5030331</v>
      </c>
      <c r="AI62" s="666">
        <v>5171224</v>
      </c>
      <c r="AJ62" s="666">
        <v>5171224</v>
      </c>
      <c r="AK62" s="666">
        <v>5201224</v>
      </c>
      <c r="AL62" s="666">
        <v>20574003</v>
      </c>
      <c r="AM62" s="666"/>
    </row>
    <row r="63" spans="1:49" ht="27.95" customHeight="1">
      <c r="A63" s="9">
        <v>1</v>
      </c>
      <c r="B63" s="2">
        <v>56</v>
      </c>
      <c r="C63" s="30" t="s">
        <v>483</v>
      </c>
      <c r="D63" s="700" t="s">
        <v>101</v>
      </c>
      <c r="E63" s="700"/>
      <c r="F63" s="700"/>
      <c r="G63" s="724"/>
      <c r="H63" s="77">
        <f>'（入力用）７表'!J60</f>
        <v>0</v>
      </c>
      <c r="I63" s="77">
        <f>'（入力用）７表'!K60</f>
        <v>0</v>
      </c>
      <c r="J63" s="77">
        <f>'（入力用）７表'!L60</f>
        <v>0</v>
      </c>
      <c r="K63" s="77">
        <f>'（入力用）７表'!M60</f>
        <v>0</v>
      </c>
      <c r="L63" s="84">
        <f t="shared" ref="L63:L68" si="7">SUM(H63:K63)</f>
        <v>0</v>
      </c>
      <c r="M63" s="684"/>
      <c r="N63" s="9"/>
      <c r="O63" s="34"/>
      <c r="P63" s="34"/>
      <c r="Q63" s="99"/>
      <c r="R63" s="38"/>
      <c r="S63" s="38"/>
      <c r="T63" s="38"/>
      <c r="U63" s="38"/>
      <c r="V63" s="120"/>
      <c r="W63" s="125"/>
      <c r="X63" s="125"/>
      <c r="Y63" s="125"/>
      <c r="Z63" s="125"/>
      <c r="AA63" s="34"/>
      <c r="AB63" s="34"/>
      <c r="AC63" s="34"/>
      <c r="AD63" s="94"/>
      <c r="AE63" s="666">
        <v>7</v>
      </c>
      <c r="AF63" s="666">
        <v>1</v>
      </c>
      <c r="AG63" s="666">
        <v>56</v>
      </c>
      <c r="AH63" s="666">
        <v>0</v>
      </c>
      <c r="AI63" s="666">
        <v>0</v>
      </c>
      <c r="AJ63" s="666">
        <v>0</v>
      </c>
      <c r="AK63" s="666">
        <v>0</v>
      </c>
      <c r="AL63" s="666">
        <v>0</v>
      </c>
      <c r="AM63" s="666">
        <f t="shared" ref="AM63:AM68" si="8">L63-AL63</f>
        <v>0</v>
      </c>
    </row>
    <row r="64" spans="1:49" ht="27.95" customHeight="1">
      <c r="A64" s="9">
        <v>1</v>
      </c>
      <c r="B64" s="2">
        <v>57</v>
      </c>
      <c r="C64" s="30" t="s">
        <v>512</v>
      </c>
      <c r="D64" s="700" t="s">
        <v>371</v>
      </c>
      <c r="E64" s="700"/>
      <c r="F64" s="700"/>
      <c r="G64" s="724"/>
      <c r="H64" s="77">
        <f>'（入力用）７表'!J61</f>
        <v>0</v>
      </c>
      <c r="I64" s="77">
        <f>'（入力用）７表'!K61</f>
        <v>0</v>
      </c>
      <c r="J64" s="77">
        <f>'（入力用）７表'!L61</f>
        <v>0</v>
      </c>
      <c r="K64" s="85">
        <f>'（入力用）７表'!M61</f>
        <v>24712</v>
      </c>
      <c r="L64" s="84">
        <f t="shared" si="7"/>
        <v>24712</v>
      </c>
      <c r="M64" s="684"/>
      <c r="N64" s="9"/>
      <c r="V64" s="123"/>
      <c r="W64" s="123"/>
      <c r="X64" s="123"/>
      <c r="Y64" s="123"/>
      <c r="Z64" s="123"/>
      <c r="AE64" s="666">
        <v>7</v>
      </c>
      <c r="AF64" s="666">
        <v>1</v>
      </c>
      <c r="AG64" s="666">
        <v>57</v>
      </c>
      <c r="AH64" s="666">
        <v>0</v>
      </c>
      <c r="AI64" s="666">
        <v>0</v>
      </c>
      <c r="AJ64" s="666">
        <v>0</v>
      </c>
      <c r="AK64" s="666">
        <v>24712</v>
      </c>
      <c r="AL64" s="666">
        <v>24712</v>
      </c>
      <c r="AM64" s="666">
        <f t="shared" si="8"/>
        <v>0</v>
      </c>
    </row>
    <row r="65" spans="1:39" ht="27.95" customHeight="1">
      <c r="A65" s="9">
        <v>1</v>
      </c>
      <c r="B65" s="2">
        <v>60</v>
      </c>
      <c r="C65" s="811" t="s">
        <v>261</v>
      </c>
      <c r="D65" s="812"/>
      <c r="E65" s="764" t="s">
        <v>86</v>
      </c>
      <c r="F65" s="764"/>
      <c r="G65" s="765"/>
      <c r="H65" s="78">
        <f>'（入力用）７表'!J64</f>
        <v>0</v>
      </c>
      <c r="I65" s="78">
        <f>'（入力用）７表'!K64</f>
        <v>0</v>
      </c>
      <c r="J65" s="78">
        <f>'（入力用）７表'!L64</f>
        <v>0</v>
      </c>
      <c r="K65" s="78">
        <f>'（入力用）７表'!M64</f>
        <v>0</v>
      </c>
      <c r="L65" s="84">
        <f t="shared" si="7"/>
        <v>0</v>
      </c>
      <c r="M65" s="684"/>
      <c r="N65" s="9"/>
      <c r="V65" s="123"/>
      <c r="W65" s="123"/>
      <c r="X65" s="123"/>
      <c r="Y65" s="123"/>
      <c r="Z65" s="123"/>
      <c r="AE65" s="666">
        <v>7</v>
      </c>
      <c r="AF65" s="666">
        <v>1</v>
      </c>
      <c r="AG65" s="666">
        <v>60</v>
      </c>
      <c r="AH65" s="666">
        <v>0</v>
      </c>
      <c r="AI65" s="666">
        <v>0</v>
      </c>
      <c r="AJ65" s="666">
        <v>0</v>
      </c>
      <c r="AK65" s="666">
        <v>0</v>
      </c>
      <c r="AL65" s="666">
        <v>0</v>
      </c>
      <c r="AM65" s="666">
        <f t="shared" si="8"/>
        <v>0</v>
      </c>
    </row>
    <row r="66" spans="1:39" ht="27.95" customHeight="1">
      <c r="A66" s="9">
        <v>1</v>
      </c>
      <c r="B66" s="2">
        <v>61</v>
      </c>
      <c r="C66" s="813"/>
      <c r="D66" s="814"/>
      <c r="E66" s="712" t="s">
        <v>79</v>
      </c>
      <c r="F66" s="766"/>
      <c r="G66" s="767"/>
      <c r="H66" s="78">
        <f>'（入力用）７表'!J65</f>
        <v>0</v>
      </c>
      <c r="I66" s="78">
        <f>'（入力用）７表'!K65</f>
        <v>0</v>
      </c>
      <c r="J66" s="78">
        <f>'（入力用）７表'!L65</f>
        <v>0</v>
      </c>
      <c r="K66" s="78">
        <f>'（入力用）７表'!M65</f>
        <v>0</v>
      </c>
      <c r="L66" s="84">
        <f t="shared" si="7"/>
        <v>0</v>
      </c>
      <c r="M66" s="684"/>
      <c r="N66" s="9"/>
      <c r="V66" s="123"/>
      <c r="W66" s="123"/>
      <c r="X66" s="123"/>
      <c r="Y66" s="123"/>
      <c r="Z66" s="123"/>
      <c r="AE66" s="666">
        <v>7</v>
      </c>
      <c r="AF66" s="666">
        <v>1</v>
      </c>
      <c r="AG66" s="666">
        <v>61</v>
      </c>
      <c r="AH66" s="666">
        <v>0</v>
      </c>
      <c r="AI66" s="666">
        <v>0</v>
      </c>
      <c r="AJ66" s="666">
        <v>0</v>
      </c>
      <c r="AK66" s="666">
        <v>0</v>
      </c>
      <c r="AL66" s="666">
        <v>0</v>
      </c>
      <c r="AM66" s="666">
        <f t="shared" si="8"/>
        <v>0</v>
      </c>
    </row>
    <row r="67" spans="1:39" ht="27.95" customHeight="1">
      <c r="A67" s="9">
        <v>1</v>
      </c>
      <c r="B67" s="2">
        <v>62</v>
      </c>
      <c r="C67" s="22" t="s">
        <v>9</v>
      </c>
      <c r="D67" s="700" t="s">
        <v>102</v>
      </c>
      <c r="E67" s="700"/>
      <c r="F67" s="700"/>
      <c r="G67" s="72" t="s">
        <v>109</v>
      </c>
      <c r="H67" s="78">
        <f>'（入力用）７表'!J66</f>
        <v>460</v>
      </c>
      <c r="I67" s="78">
        <f>'（入力用）７表'!K66</f>
        <v>0</v>
      </c>
      <c r="J67" s="78">
        <f>'（入力用）７表'!L66</f>
        <v>0</v>
      </c>
      <c r="K67" s="78">
        <f>'（入力用）７表'!M66</f>
        <v>0</v>
      </c>
      <c r="L67" s="84">
        <f t="shared" si="7"/>
        <v>460</v>
      </c>
      <c r="M67" s="684"/>
      <c r="N67" s="9"/>
      <c r="Q67" s="664"/>
      <c r="R67" s="664"/>
      <c r="S67" s="664"/>
      <c r="T67" s="664"/>
      <c r="U67" s="664"/>
      <c r="V67" s="665"/>
      <c r="W67" s="665"/>
      <c r="X67" s="665"/>
      <c r="Y67" s="665"/>
      <c r="Z67" s="665"/>
      <c r="AE67" s="666">
        <v>7</v>
      </c>
      <c r="AF67" s="666">
        <v>1</v>
      </c>
      <c r="AG67" s="666">
        <v>62</v>
      </c>
      <c r="AH67" s="666">
        <v>460</v>
      </c>
      <c r="AI67" s="666">
        <v>0</v>
      </c>
      <c r="AJ67" s="666">
        <v>0</v>
      </c>
      <c r="AK67" s="666">
        <v>0</v>
      </c>
      <c r="AL67" s="666">
        <v>460</v>
      </c>
      <c r="AM67" s="666">
        <f t="shared" si="8"/>
        <v>0</v>
      </c>
    </row>
    <row r="68" spans="1:39" ht="27.95" customHeight="1">
      <c r="A68" s="9">
        <v>1</v>
      </c>
      <c r="B68" s="2">
        <v>63</v>
      </c>
      <c r="C68" s="22" t="s">
        <v>112</v>
      </c>
      <c r="D68" s="700" t="s">
        <v>66</v>
      </c>
      <c r="E68" s="700"/>
      <c r="F68" s="700"/>
      <c r="G68" s="72" t="s">
        <v>113</v>
      </c>
      <c r="H68" s="78">
        <f>'（入力用）７表'!J67</f>
        <v>460</v>
      </c>
      <c r="I68" s="78">
        <f>'（入力用）７表'!K67</f>
        <v>0</v>
      </c>
      <c r="J68" s="78">
        <f>'（入力用）７表'!L67</f>
        <v>0</v>
      </c>
      <c r="K68" s="78">
        <f>'（入力用）７表'!M67</f>
        <v>0</v>
      </c>
      <c r="L68" s="84">
        <f t="shared" si="7"/>
        <v>460</v>
      </c>
      <c r="M68" s="684"/>
      <c r="N68" s="9"/>
      <c r="Q68" s="664"/>
      <c r="R68" s="664"/>
      <c r="S68" s="664"/>
      <c r="T68" s="664"/>
      <c r="U68" s="664"/>
      <c r="V68" s="665"/>
      <c r="W68" s="665"/>
      <c r="X68" s="665"/>
      <c r="Y68" s="665"/>
      <c r="Z68" s="665"/>
      <c r="AE68" s="666">
        <v>7</v>
      </c>
      <c r="AF68" s="666">
        <v>1</v>
      </c>
      <c r="AG68" s="666">
        <v>63</v>
      </c>
      <c r="AH68" s="666">
        <v>460</v>
      </c>
      <c r="AI68" s="666">
        <v>0</v>
      </c>
      <c r="AJ68" s="666">
        <v>0</v>
      </c>
      <c r="AK68" s="666">
        <v>0</v>
      </c>
      <c r="AL68" s="666">
        <v>460</v>
      </c>
      <c r="AM68" s="666">
        <f t="shared" si="8"/>
        <v>0</v>
      </c>
    </row>
  </sheetData>
  <mergeCells count="118">
    <mergeCell ref="D67:F67"/>
    <mergeCell ref="D68:F68"/>
    <mergeCell ref="L5:L6"/>
    <mergeCell ref="Z5:Z6"/>
    <mergeCell ref="C9:C11"/>
    <mergeCell ref="D9:E11"/>
    <mergeCell ref="C16:C17"/>
    <mergeCell ref="D16:E17"/>
    <mergeCell ref="C22:C23"/>
    <mergeCell ref="C24:C25"/>
    <mergeCell ref="D24:E25"/>
    <mergeCell ref="Q28:R29"/>
    <mergeCell ref="Q31:R32"/>
    <mergeCell ref="Q33:R34"/>
    <mergeCell ref="C34:D35"/>
    <mergeCell ref="R35:R38"/>
    <mergeCell ref="S35:T36"/>
    <mergeCell ref="S39:T40"/>
    <mergeCell ref="C42:D43"/>
    <mergeCell ref="C55:D56"/>
    <mergeCell ref="C61:E62"/>
    <mergeCell ref="C65:D66"/>
    <mergeCell ref="Q11:Q26"/>
    <mergeCell ref="R11:R26"/>
    <mergeCell ref="D50:F50"/>
    <mergeCell ref="D51:F51"/>
    <mergeCell ref="E52:G52"/>
    <mergeCell ref="F59:G59"/>
    <mergeCell ref="D63:G63"/>
    <mergeCell ref="D64:G64"/>
    <mergeCell ref="E65:G65"/>
    <mergeCell ref="E66:G66"/>
    <mergeCell ref="E53:E59"/>
    <mergeCell ref="F43:G43"/>
    <mergeCell ref="R43:U43"/>
    <mergeCell ref="F44:G44"/>
    <mergeCell ref="F45:G45"/>
    <mergeCell ref="F46:G46"/>
    <mergeCell ref="E47:G47"/>
    <mergeCell ref="D48:F48"/>
    <mergeCell ref="Q36:Q43"/>
    <mergeCell ref="F36:G36"/>
    <mergeCell ref="E37:G37"/>
    <mergeCell ref="S37:U37"/>
    <mergeCell ref="E38:G38"/>
    <mergeCell ref="S38:U38"/>
    <mergeCell ref="E39:G39"/>
    <mergeCell ref="F40:G40"/>
    <mergeCell ref="F41:G41"/>
    <mergeCell ref="S41:U41"/>
    <mergeCell ref="Q44:R46"/>
    <mergeCell ref="S44:U44"/>
    <mergeCell ref="S45:U45"/>
    <mergeCell ref="S46:U46"/>
    <mergeCell ref="Q47:R49"/>
    <mergeCell ref="D49:F49"/>
    <mergeCell ref="F32:G32"/>
    <mergeCell ref="S32:T32"/>
    <mergeCell ref="F33:G33"/>
    <mergeCell ref="S33:U33"/>
    <mergeCell ref="F34:G34"/>
    <mergeCell ref="S34:T34"/>
    <mergeCell ref="F35:G35"/>
    <mergeCell ref="F42:G42"/>
    <mergeCell ref="S42:U42"/>
    <mergeCell ref="E28:G28"/>
    <mergeCell ref="S28:T28"/>
    <mergeCell ref="C29:D29"/>
    <mergeCell ref="E29:G29"/>
    <mergeCell ref="S29:U29"/>
    <mergeCell ref="E30:G30"/>
    <mergeCell ref="S30:T30"/>
    <mergeCell ref="F31:G31"/>
    <mergeCell ref="S31:U31"/>
    <mergeCell ref="D23:F23"/>
    <mergeCell ref="S23:U23"/>
    <mergeCell ref="F24:G24"/>
    <mergeCell ref="S24:T24"/>
    <mergeCell ref="F25:G25"/>
    <mergeCell ref="S25:T25"/>
    <mergeCell ref="D26:G26"/>
    <mergeCell ref="S26:T26"/>
    <mergeCell ref="E27:G27"/>
    <mergeCell ref="S27:U27"/>
    <mergeCell ref="F18:G18"/>
    <mergeCell ref="S18:T18"/>
    <mergeCell ref="F19:G19"/>
    <mergeCell ref="S19:U19"/>
    <mergeCell ref="F20:G20"/>
    <mergeCell ref="S20:T20"/>
    <mergeCell ref="F21:G21"/>
    <mergeCell ref="S21:T21"/>
    <mergeCell ref="D22:F22"/>
    <mergeCell ref="S22:T22"/>
    <mergeCell ref="S47:U47"/>
    <mergeCell ref="S48:U48"/>
    <mergeCell ref="S49:U49"/>
    <mergeCell ref="D1:G1"/>
    <mergeCell ref="I5:K5"/>
    <mergeCell ref="W5:Y5"/>
    <mergeCell ref="D7:G7"/>
    <mergeCell ref="R7:T7"/>
    <mergeCell ref="D8:G8"/>
    <mergeCell ref="R8:T8"/>
    <mergeCell ref="F9:G9"/>
    <mergeCell ref="S9:T9"/>
    <mergeCell ref="F10:G10"/>
    <mergeCell ref="R10:T10"/>
    <mergeCell ref="F11:G11"/>
    <mergeCell ref="S11:U11"/>
    <mergeCell ref="S12:T12"/>
    <mergeCell ref="S13:T13"/>
    <mergeCell ref="S14:T14"/>
    <mergeCell ref="S15:U15"/>
    <mergeCell ref="F16:G16"/>
    <mergeCell ref="S16:T16"/>
    <mergeCell ref="F17:G17"/>
    <mergeCell ref="S17:T17"/>
  </mergeCells>
  <phoneticPr fontId="2"/>
  <pageMargins left="0.78740157480314965" right="0.78740157480314965" top="0.78740157480314965" bottom="0.39370078740157483" header="0.19685039370078741" footer="0.19685039370078741"/>
  <pageSetup paperSize="9" scale="41" orientation="portrait" horizontalDpi="1200" verticalDpi="1200" r:id="rId1"/>
  <headerFooter alignWithMargins="0"/>
  <ignoredErrors>
    <ignoredError xmlns:x16r3="http://schemas.microsoft.com/office/spreadsheetml/2018/08/main" sqref="H63:K64" x16r3:misleadingForma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howOutlineSymbols="0"/>
    <pageSetUpPr autoPageBreaks="0" fitToPage="1"/>
  </sheetPr>
  <dimension ref="A1:AS73"/>
  <sheetViews>
    <sheetView showZeros="0" showOutlineSymbols="0" view="pageBreakPreview" zoomScale="90" zoomScaleNormal="90" zoomScaleSheetLayoutView="90" workbookViewId="0">
      <selection activeCell="AD2" sqref="AD2"/>
    </sheetView>
  </sheetViews>
  <sheetFormatPr defaultRowHeight="27" customHeight="1"/>
  <cols>
    <col min="1" max="1" width="3.125" style="129" customWidth="1"/>
    <col min="2" max="2" width="3.625" style="130" customWidth="1"/>
    <col min="3" max="3" width="4.125" style="129" customWidth="1"/>
    <col min="4" max="4" width="4.875" style="129" customWidth="1"/>
    <col min="5" max="7" width="3.625" style="129" customWidth="1"/>
    <col min="8" max="8" width="12.625" style="129" customWidth="1"/>
    <col min="9" max="9" width="4.625" style="129" customWidth="1"/>
    <col min="10" max="12" width="11.5" style="129" customWidth="1"/>
    <col min="13" max="13" width="3.125" style="129" customWidth="1"/>
    <col min="14" max="14" width="3.625" style="130" customWidth="1"/>
    <col min="15" max="15" width="4" style="129" customWidth="1"/>
    <col min="16" max="16" width="3.625" style="129" customWidth="1"/>
    <col min="17" max="17" width="3.625" style="130" customWidth="1"/>
    <col min="18" max="18" width="4.125" style="129" customWidth="1"/>
    <col min="19" max="19" width="4.75" style="129" customWidth="1"/>
    <col min="20" max="20" width="2.875" style="129" customWidth="1"/>
    <col min="21" max="21" width="2.75" style="129" customWidth="1"/>
    <col min="22" max="22" width="7.375" style="129" customWidth="1"/>
    <col min="23" max="23" width="8.875" style="129" customWidth="1"/>
    <col min="24" max="24" width="6.25" style="129" customWidth="1"/>
    <col min="25" max="27" width="11.625" style="129" customWidth="1"/>
    <col min="28" max="28" width="3.625" style="129" customWidth="1"/>
    <col min="29" max="29" width="3.625" style="130" customWidth="1"/>
    <col min="30" max="30" width="9" style="129" customWidth="1"/>
    <col min="31" max="16384" width="9" style="129"/>
  </cols>
  <sheetData>
    <row r="1" spans="1:45" s="131" customFormat="1" ht="27" customHeight="1">
      <c r="B1" s="133"/>
      <c r="C1" s="134" t="s">
        <v>87</v>
      </c>
      <c r="D1" s="841" t="s">
        <v>10</v>
      </c>
      <c r="E1" s="842"/>
      <c r="F1" s="842"/>
      <c r="G1" s="842"/>
      <c r="H1" s="843"/>
      <c r="N1" s="133"/>
    </row>
    <row r="2" spans="1:45" s="132" customFormat="1" ht="27" customHeight="1"/>
    <row r="3" spans="1:45" s="132" customFormat="1" ht="27" customHeight="1">
      <c r="A3" s="7"/>
      <c r="B3" s="93"/>
      <c r="C3" s="61" t="s">
        <v>198</v>
      </c>
      <c r="D3" s="142"/>
      <c r="E3" s="54"/>
      <c r="F3" s="142"/>
      <c r="G3" s="54"/>
      <c r="H3" s="54"/>
      <c r="I3" s="54"/>
      <c r="J3" s="156"/>
      <c r="K3" s="156"/>
      <c r="L3" s="156"/>
      <c r="M3" s="7"/>
      <c r="N3" s="93"/>
      <c r="O3" s="160"/>
      <c r="R3" s="88"/>
      <c r="U3" s="181"/>
      <c r="Y3" s="188"/>
      <c r="Z3" s="188"/>
      <c r="AA3" s="188"/>
    </row>
    <row r="4" spans="1:45" s="132" customFormat="1" ht="27" customHeight="1">
      <c r="A4" s="7"/>
      <c r="B4" s="93"/>
      <c r="C4" s="54"/>
      <c r="D4" s="54"/>
      <c r="E4" s="54"/>
      <c r="F4" s="54"/>
      <c r="G4" s="54"/>
      <c r="H4" s="96"/>
      <c r="I4" s="96"/>
      <c r="J4" s="128"/>
      <c r="K4" s="128"/>
      <c r="L4" s="128"/>
      <c r="M4" s="7"/>
      <c r="N4" s="93"/>
      <c r="O4" s="160"/>
      <c r="Y4" s="189"/>
      <c r="Z4" s="189"/>
      <c r="AA4" s="189"/>
      <c r="AE4" s="671"/>
      <c r="AF4" s="671"/>
      <c r="AG4" s="671"/>
      <c r="AH4" s="672" t="s">
        <v>647</v>
      </c>
      <c r="AI4" s="673" t="s">
        <v>648</v>
      </c>
      <c r="AJ4" s="673" t="s">
        <v>649</v>
      </c>
      <c r="AK4" s="672" t="s">
        <v>653</v>
      </c>
      <c r="AM4" s="671"/>
      <c r="AN4" s="671"/>
      <c r="AO4" s="671"/>
      <c r="AP4" s="672" t="s">
        <v>647</v>
      </c>
      <c r="AQ4" s="673" t="s">
        <v>648</v>
      </c>
      <c r="AR4" s="673" t="s">
        <v>649</v>
      </c>
      <c r="AS4" s="672" t="s">
        <v>653</v>
      </c>
    </row>
    <row r="5" spans="1:45" ht="36" customHeight="1">
      <c r="A5" s="89" t="s">
        <v>303</v>
      </c>
      <c r="B5" s="8" t="s">
        <v>305</v>
      </c>
      <c r="C5" s="135" t="s">
        <v>271</v>
      </c>
      <c r="D5" s="143"/>
      <c r="E5" s="143"/>
      <c r="F5" s="143"/>
      <c r="G5" s="143"/>
      <c r="H5" s="143"/>
      <c r="I5" s="151" t="s">
        <v>339</v>
      </c>
      <c r="J5" s="157" t="s">
        <v>213</v>
      </c>
      <c r="K5" s="159" t="s">
        <v>472</v>
      </c>
      <c r="L5" s="157" t="s">
        <v>610</v>
      </c>
      <c r="M5" s="89"/>
      <c r="N5" s="8"/>
      <c r="O5" s="161"/>
      <c r="P5" s="162" t="s">
        <v>217</v>
      </c>
      <c r="Q5" s="165" t="s">
        <v>306</v>
      </c>
      <c r="R5" s="168" t="s">
        <v>271</v>
      </c>
      <c r="S5" s="178"/>
      <c r="T5" s="178"/>
      <c r="U5" s="178"/>
      <c r="V5" s="178"/>
      <c r="W5" s="178"/>
      <c r="X5" s="182" t="s">
        <v>339</v>
      </c>
      <c r="Y5" s="190" t="s">
        <v>213</v>
      </c>
      <c r="Z5" s="159" t="s">
        <v>472</v>
      </c>
      <c r="AA5" s="190" t="s">
        <v>611</v>
      </c>
      <c r="AB5" s="191"/>
      <c r="AC5" s="165"/>
      <c r="AE5" s="674" t="s">
        <v>650</v>
      </c>
      <c r="AF5" s="674" t="s">
        <v>519</v>
      </c>
      <c r="AG5" s="674" t="s">
        <v>651</v>
      </c>
      <c r="AH5" s="674">
        <v>0</v>
      </c>
      <c r="AI5" s="674">
        <v>0</v>
      </c>
      <c r="AJ5" s="674"/>
      <c r="AK5" s="674"/>
      <c r="AM5" s="674" t="s">
        <v>650</v>
      </c>
      <c r="AN5" s="674" t="s">
        <v>519</v>
      </c>
      <c r="AO5" s="674" t="s">
        <v>651</v>
      </c>
      <c r="AP5" s="674">
        <v>0</v>
      </c>
      <c r="AQ5" s="674">
        <v>0</v>
      </c>
      <c r="AR5" s="674"/>
      <c r="AS5" s="674"/>
    </row>
    <row r="6" spans="1:45" ht="27" customHeight="1">
      <c r="A6" s="87">
        <v>1</v>
      </c>
      <c r="B6" s="2">
        <v>1</v>
      </c>
      <c r="C6" s="136"/>
      <c r="D6" s="51" t="s">
        <v>121</v>
      </c>
      <c r="E6" s="723" t="s">
        <v>61</v>
      </c>
      <c r="F6" s="715"/>
      <c r="G6" s="715"/>
      <c r="H6" s="715"/>
      <c r="I6" s="152" t="s">
        <v>126</v>
      </c>
      <c r="J6" s="158">
        <f>'(入力用)７表以外'!J186</f>
        <v>267483</v>
      </c>
      <c r="K6" s="158">
        <f>'(入力用)７表以外'!K186</f>
        <v>132443</v>
      </c>
      <c r="L6" s="158">
        <f t="shared" ref="L6:L63" si="0">SUM(J6:K6)</f>
        <v>399926</v>
      </c>
      <c r="M6" s="87"/>
      <c r="N6" s="2"/>
      <c r="O6" s="161"/>
      <c r="P6" s="87">
        <v>2</v>
      </c>
      <c r="Q6" s="167">
        <v>1</v>
      </c>
      <c r="R6" s="22" t="s">
        <v>19</v>
      </c>
      <c r="S6" s="700" t="s">
        <v>190</v>
      </c>
      <c r="T6" s="700"/>
      <c r="U6" s="700"/>
      <c r="V6" s="700"/>
      <c r="W6" s="700"/>
      <c r="X6" s="152" t="s">
        <v>117</v>
      </c>
      <c r="Y6" s="158">
        <f>'(入力用)７表以外'!J246</f>
        <v>0</v>
      </c>
      <c r="Z6" s="158">
        <f>'(入力用)７表以外'!K246</f>
        <v>0</v>
      </c>
      <c r="AA6" s="158">
        <f t="shared" ref="AA6:AA59" si="1">SUM(Y6:Z6)</f>
        <v>0</v>
      </c>
      <c r="AB6" s="87"/>
      <c r="AC6" s="2"/>
      <c r="AE6" s="674">
        <v>26</v>
      </c>
      <c r="AF6" s="674">
        <v>1</v>
      </c>
      <c r="AG6" s="674">
        <v>1</v>
      </c>
      <c r="AH6" s="674">
        <v>267483</v>
      </c>
      <c r="AI6" s="674">
        <v>132443</v>
      </c>
      <c r="AJ6" s="674">
        <v>399926</v>
      </c>
      <c r="AK6" s="674">
        <f>L6-AJ6</f>
        <v>0</v>
      </c>
      <c r="AM6" s="674">
        <v>26</v>
      </c>
      <c r="AN6" s="674">
        <v>2</v>
      </c>
      <c r="AO6" s="674">
        <v>1</v>
      </c>
      <c r="AP6" s="674">
        <v>0</v>
      </c>
      <c r="AQ6" s="674">
        <v>0</v>
      </c>
      <c r="AR6" s="674">
        <v>0</v>
      </c>
      <c r="AS6" s="674">
        <f>AA6-AR6</f>
        <v>0</v>
      </c>
    </row>
    <row r="7" spans="1:45" ht="27" customHeight="1">
      <c r="A7" s="87">
        <v>1</v>
      </c>
      <c r="B7" s="2">
        <v>2</v>
      </c>
      <c r="C7" s="137"/>
      <c r="D7" s="140"/>
      <c r="E7" s="60" t="s">
        <v>165</v>
      </c>
      <c r="F7" s="700" t="s">
        <v>345</v>
      </c>
      <c r="G7" s="700"/>
      <c r="H7" s="700"/>
      <c r="I7" s="152" t="s">
        <v>24</v>
      </c>
      <c r="J7" s="158">
        <f>'(入力用)７表以外'!J187</f>
        <v>264319</v>
      </c>
      <c r="K7" s="158">
        <f>'(入力用)７表以外'!K187</f>
        <v>132443</v>
      </c>
      <c r="L7" s="158">
        <f t="shared" si="0"/>
        <v>396762</v>
      </c>
      <c r="M7" s="87"/>
      <c r="N7" s="2"/>
      <c r="O7" s="161"/>
      <c r="P7" s="87">
        <v>2</v>
      </c>
      <c r="Q7" s="167">
        <v>2</v>
      </c>
      <c r="R7" s="22" t="s">
        <v>49</v>
      </c>
      <c r="S7" s="844" t="s">
        <v>162</v>
      </c>
      <c r="T7" s="718"/>
      <c r="U7" s="718"/>
      <c r="V7" s="718"/>
      <c r="W7" s="718"/>
      <c r="X7" s="152" t="s">
        <v>128</v>
      </c>
      <c r="Y7" s="158">
        <f>'(入力用)７表以外'!J247</f>
        <v>1</v>
      </c>
      <c r="Z7" s="158">
        <f>'(入力用)７表以外'!K247</f>
        <v>19574</v>
      </c>
      <c r="AA7" s="158">
        <f t="shared" si="1"/>
        <v>19575</v>
      </c>
      <c r="AB7" s="87"/>
      <c r="AC7" s="2"/>
      <c r="AE7" s="674">
        <v>26</v>
      </c>
      <c r="AF7" s="674">
        <v>1</v>
      </c>
      <c r="AG7" s="674">
        <v>2</v>
      </c>
      <c r="AH7" s="674">
        <v>264319</v>
      </c>
      <c r="AI7" s="674">
        <v>132443</v>
      </c>
      <c r="AJ7" s="674">
        <v>396762</v>
      </c>
      <c r="AK7" s="674">
        <f t="shared" ref="AK7:AK63" si="2">L7-AJ7</f>
        <v>0</v>
      </c>
      <c r="AM7" s="674">
        <v>26</v>
      </c>
      <c r="AN7" s="674">
        <v>2</v>
      </c>
      <c r="AO7" s="674">
        <v>2</v>
      </c>
      <c r="AP7" s="674">
        <v>1</v>
      </c>
      <c r="AQ7" s="674">
        <v>19574</v>
      </c>
      <c r="AR7" s="674">
        <v>19575</v>
      </c>
      <c r="AS7" s="674">
        <f t="shared" ref="AS7:AS68" si="3">AA7-AR7</f>
        <v>0</v>
      </c>
    </row>
    <row r="8" spans="1:45" ht="27" customHeight="1">
      <c r="A8" s="87">
        <v>1</v>
      </c>
      <c r="B8" s="2">
        <v>3</v>
      </c>
      <c r="C8" s="137" t="s">
        <v>18</v>
      </c>
      <c r="D8" s="140"/>
      <c r="E8" s="63"/>
      <c r="F8" s="148" t="s">
        <v>380</v>
      </c>
      <c r="G8" s="700" t="s">
        <v>184</v>
      </c>
      <c r="H8" s="715"/>
      <c r="I8" s="152"/>
      <c r="J8" s="158">
        <f>'(入力用)７表以外'!J188</f>
        <v>264319</v>
      </c>
      <c r="K8" s="158">
        <f>'(入力用)７表以外'!K188</f>
        <v>132443</v>
      </c>
      <c r="L8" s="158">
        <f t="shared" si="0"/>
        <v>396762</v>
      </c>
      <c r="M8" s="87"/>
      <c r="N8" s="2"/>
      <c r="O8" s="161"/>
      <c r="P8" s="87">
        <v>2</v>
      </c>
      <c r="Q8" s="167">
        <v>3</v>
      </c>
      <c r="R8" s="23" t="s">
        <v>36</v>
      </c>
      <c r="S8" s="700" t="s">
        <v>382</v>
      </c>
      <c r="T8" s="715"/>
      <c r="U8" s="715"/>
      <c r="V8" s="715"/>
      <c r="W8" s="715"/>
      <c r="X8" s="152"/>
      <c r="Y8" s="158">
        <f>'(入力用)７表以外'!J248</f>
        <v>0</v>
      </c>
      <c r="Z8" s="158">
        <f>'(入力用)７表以外'!K248</f>
        <v>0</v>
      </c>
      <c r="AA8" s="158">
        <f t="shared" si="1"/>
        <v>0</v>
      </c>
      <c r="AB8" s="87"/>
      <c r="AC8" s="2"/>
      <c r="AE8" s="674">
        <v>26</v>
      </c>
      <c r="AF8" s="674">
        <v>1</v>
      </c>
      <c r="AG8" s="674">
        <v>3</v>
      </c>
      <c r="AH8" s="674">
        <v>264319</v>
      </c>
      <c r="AI8" s="674">
        <v>132443</v>
      </c>
      <c r="AJ8" s="674">
        <v>396762</v>
      </c>
      <c r="AK8" s="674">
        <f t="shared" si="2"/>
        <v>0</v>
      </c>
      <c r="AM8" s="674">
        <v>26</v>
      </c>
      <c r="AN8" s="674">
        <v>2</v>
      </c>
      <c r="AO8" s="674">
        <v>3</v>
      </c>
      <c r="AP8" s="674">
        <v>0</v>
      </c>
      <c r="AQ8" s="674">
        <v>0</v>
      </c>
      <c r="AR8" s="674">
        <v>0</v>
      </c>
      <c r="AS8" s="674">
        <f t="shared" si="3"/>
        <v>0</v>
      </c>
    </row>
    <row r="9" spans="1:45" ht="27" customHeight="1">
      <c r="A9" s="87">
        <v>1</v>
      </c>
      <c r="B9" s="2">
        <v>5</v>
      </c>
      <c r="C9" s="137"/>
      <c r="D9" s="140"/>
      <c r="E9" s="63"/>
      <c r="F9" s="148" t="s">
        <v>392</v>
      </c>
      <c r="G9" s="700" t="s">
        <v>258</v>
      </c>
      <c r="H9" s="715"/>
      <c r="I9" s="152"/>
      <c r="J9" s="158">
        <f>'(入力用)７表以外'!J190</f>
        <v>0</v>
      </c>
      <c r="K9" s="158">
        <f>'(入力用)７表以外'!K190</f>
        <v>0</v>
      </c>
      <c r="L9" s="158">
        <f t="shared" si="0"/>
        <v>0</v>
      </c>
      <c r="M9" s="87"/>
      <c r="N9" s="2"/>
      <c r="O9" s="161"/>
      <c r="P9" s="87">
        <v>2</v>
      </c>
      <c r="Q9" s="167">
        <v>4</v>
      </c>
      <c r="R9" s="140"/>
      <c r="S9" s="892" t="s">
        <v>398</v>
      </c>
      <c r="T9" s="707" t="s">
        <v>547</v>
      </c>
      <c r="U9" s="700"/>
      <c r="V9" s="700"/>
      <c r="W9" s="700"/>
      <c r="X9" s="724"/>
      <c r="Y9" s="158">
        <f>'(入力用)７表以外'!J249</f>
        <v>0</v>
      </c>
      <c r="Z9" s="158">
        <f>'(入力用)７表以外'!K249</f>
        <v>0</v>
      </c>
      <c r="AA9" s="158">
        <f t="shared" si="1"/>
        <v>0</v>
      </c>
      <c r="AB9" s="87"/>
      <c r="AC9" s="2"/>
      <c r="AE9" s="674">
        <v>26</v>
      </c>
      <c r="AF9" s="674">
        <v>1</v>
      </c>
      <c r="AG9" s="674">
        <v>5</v>
      </c>
      <c r="AH9" s="674">
        <v>0</v>
      </c>
      <c r="AI9" s="674">
        <v>0</v>
      </c>
      <c r="AJ9" s="674">
        <v>0</v>
      </c>
      <c r="AK9" s="674">
        <f t="shared" si="2"/>
        <v>0</v>
      </c>
      <c r="AM9" s="674">
        <v>26</v>
      </c>
      <c r="AN9" s="674">
        <v>2</v>
      </c>
      <c r="AO9" s="674">
        <v>4</v>
      </c>
      <c r="AP9" s="674">
        <v>0</v>
      </c>
      <c r="AQ9" s="674">
        <v>0</v>
      </c>
      <c r="AR9" s="674">
        <v>0</v>
      </c>
      <c r="AS9" s="674">
        <f t="shared" si="3"/>
        <v>0</v>
      </c>
    </row>
    <row r="10" spans="1:45" ht="27" customHeight="1">
      <c r="A10" s="87">
        <v>1</v>
      </c>
      <c r="B10" s="2">
        <v>6</v>
      </c>
      <c r="C10" s="63"/>
      <c r="D10" s="140"/>
      <c r="E10" s="138"/>
      <c r="F10" s="148" t="s">
        <v>391</v>
      </c>
      <c r="G10" s="700" t="s">
        <v>346</v>
      </c>
      <c r="H10" s="715"/>
      <c r="I10" s="152"/>
      <c r="J10" s="158">
        <f>'(入力用)７表以外'!J191</f>
        <v>0</v>
      </c>
      <c r="K10" s="158">
        <f>'(入力用)７表以外'!K191</f>
        <v>0</v>
      </c>
      <c r="L10" s="158">
        <f t="shared" si="0"/>
        <v>0</v>
      </c>
      <c r="M10" s="87"/>
      <c r="N10" s="2"/>
      <c r="O10" s="161"/>
      <c r="P10" s="87">
        <v>2</v>
      </c>
      <c r="Q10" s="167">
        <v>5</v>
      </c>
      <c r="R10" s="140"/>
      <c r="S10" s="893"/>
      <c r="T10" s="707" t="s">
        <v>365</v>
      </c>
      <c r="U10" s="700"/>
      <c r="V10" s="700"/>
      <c r="W10" s="700"/>
      <c r="X10" s="724"/>
      <c r="Y10" s="158">
        <f>'(入力用)７表以外'!J250</f>
        <v>0</v>
      </c>
      <c r="Z10" s="158">
        <f>'(入力用)７表以外'!K250</f>
        <v>0</v>
      </c>
      <c r="AA10" s="158">
        <f t="shared" si="1"/>
        <v>0</v>
      </c>
      <c r="AB10" s="87"/>
      <c r="AC10" s="2"/>
      <c r="AE10" s="674">
        <v>26</v>
      </c>
      <c r="AF10" s="674">
        <v>1</v>
      </c>
      <c r="AG10" s="674">
        <v>6</v>
      </c>
      <c r="AH10" s="674">
        <v>0</v>
      </c>
      <c r="AI10" s="674">
        <v>0</v>
      </c>
      <c r="AJ10" s="674">
        <v>0</v>
      </c>
      <c r="AK10" s="674">
        <f t="shared" si="2"/>
        <v>0</v>
      </c>
      <c r="AM10" s="674">
        <v>26</v>
      </c>
      <c r="AN10" s="674">
        <v>2</v>
      </c>
      <c r="AO10" s="674">
        <v>5</v>
      </c>
      <c r="AP10" s="674">
        <v>0</v>
      </c>
      <c r="AQ10" s="674">
        <v>0</v>
      </c>
      <c r="AR10" s="674">
        <v>0</v>
      </c>
      <c r="AS10" s="674">
        <f t="shared" si="3"/>
        <v>0</v>
      </c>
    </row>
    <row r="11" spans="1:45" ht="27" customHeight="1">
      <c r="A11" s="87">
        <v>1</v>
      </c>
      <c r="B11" s="2">
        <v>7</v>
      </c>
      <c r="C11" s="63" t="s">
        <v>129</v>
      </c>
      <c r="D11" s="140"/>
      <c r="E11" s="60" t="s">
        <v>130</v>
      </c>
      <c r="F11" s="700" t="s">
        <v>349</v>
      </c>
      <c r="G11" s="700"/>
      <c r="H11" s="700"/>
      <c r="I11" s="152" t="s">
        <v>131</v>
      </c>
      <c r="J11" s="158">
        <f>'(入力用)７表以外'!J192</f>
        <v>3164</v>
      </c>
      <c r="K11" s="158">
        <f>'(入力用)７表以外'!K192</f>
        <v>0</v>
      </c>
      <c r="L11" s="158">
        <f t="shared" si="0"/>
        <v>3164</v>
      </c>
      <c r="M11" s="87"/>
      <c r="N11" s="2"/>
      <c r="O11" s="161"/>
      <c r="P11" s="87">
        <v>2</v>
      </c>
      <c r="Q11" s="167">
        <v>6</v>
      </c>
      <c r="R11" s="141"/>
      <c r="S11" s="894"/>
      <c r="T11" s="707" t="s">
        <v>346</v>
      </c>
      <c r="U11" s="700"/>
      <c r="V11" s="700"/>
      <c r="W11" s="700"/>
      <c r="X11" s="724"/>
      <c r="Y11" s="158">
        <f>'(入力用)７表以外'!J251</f>
        <v>0</v>
      </c>
      <c r="Z11" s="158">
        <f>'(入力用)７表以外'!K251</f>
        <v>0</v>
      </c>
      <c r="AA11" s="158">
        <f t="shared" si="1"/>
        <v>0</v>
      </c>
      <c r="AB11" s="87"/>
      <c r="AC11" s="2"/>
      <c r="AE11" s="674">
        <v>26</v>
      </c>
      <c r="AF11" s="674">
        <v>1</v>
      </c>
      <c r="AG11" s="674">
        <v>7</v>
      </c>
      <c r="AH11" s="674">
        <v>3164</v>
      </c>
      <c r="AI11" s="674">
        <v>0</v>
      </c>
      <c r="AJ11" s="674">
        <v>3164</v>
      </c>
      <c r="AK11" s="674">
        <f t="shared" si="2"/>
        <v>0</v>
      </c>
      <c r="AM11" s="674">
        <v>26</v>
      </c>
      <c r="AN11" s="674">
        <v>2</v>
      </c>
      <c r="AO11" s="674">
        <v>6</v>
      </c>
      <c r="AP11" s="674">
        <v>0</v>
      </c>
      <c r="AQ11" s="674">
        <v>0</v>
      </c>
      <c r="AR11" s="674">
        <v>0</v>
      </c>
      <c r="AS11" s="674">
        <f t="shared" si="3"/>
        <v>0</v>
      </c>
    </row>
    <row r="12" spans="1:45" ht="27" customHeight="1">
      <c r="A12" s="87">
        <v>1</v>
      </c>
      <c r="B12" s="2">
        <v>8</v>
      </c>
      <c r="C12" s="63"/>
      <c r="D12" s="140"/>
      <c r="E12" s="63"/>
      <c r="F12" s="148" t="s">
        <v>380</v>
      </c>
      <c r="G12" s="700" t="s">
        <v>353</v>
      </c>
      <c r="H12" s="715"/>
      <c r="I12" s="152"/>
      <c r="J12" s="158">
        <f>'(入力用)７表以外'!J193</f>
        <v>0</v>
      </c>
      <c r="K12" s="158">
        <f>'(入力用)７表以外'!K193</f>
        <v>0</v>
      </c>
      <c r="L12" s="158">
        <f t="shared" si="0"/>
        <v>0</v>
      </c>
      <c r="M12" s="87"/>
      <c r="N12" s="2"/>
      <c r="O12" s="161"/>
      <c r="P12" s="87">
        <v>2</v>
      </c>
      <c r="Q12" s="167">
        <v>7</v>
      </c>
      <c r="R12" s="22" t="s">
        <v>132</v>
      </c>
      <c r="S12" s="700" t="s">
        <v>195</v>
      </c>
      <c r="T12" s="700"/>
      <c r="U12" s="700"/>
      <c r="V12" s="700"/>
      <c r="W12" s="700"/>
      <c r="X12" s="152" t="s">
        <v>134</v>
      </c>
      <c r="Y12" s="158">
        <f>'(入力用)７表以外'!J252</f>
        <v>0</v>
      </c>
      <c r="Z12" s="158">
        <f>'(入力用)７表以外'!K252</f>
        <v>0</v>
      </c>
      <c r="AA12" s="158">
        <f t="shared" si="1"/>
        <v>0</v>
      </c>
      <c r="AB12" s="87"/>
      <c r="AC12" s="2"/>
      <c r="AE12" s="674">
        <v>26</v>
      </c>
      <c r="AF12" s="674">
        <v>1</v>
      </c>
      <c r="AG12" s="674">
        <v>8</v>
      </c>
      <c r="AH12" s="674">
        <v>0</v>
      </c>
      <c r="AI12" s="674">
        <v>0</v>
      </c>
      <c r="AJ12" s="674">
        <v>0</v>
      </c>
      <c r="AK12" s="674">
        <f t="shared" si="2"/>
        <v>0</v>
      </c>
      <c r="AM12" s="674">
        <v>26</v>
      </c>
      <c r="AN12" s="674">
        <v>2</v>
      </c>
      <c r="AO12" s="674">
        <v>7</v>
      </c>
      <c r="AP12" s="674">
        <v>0</v>
      </c>
      <c r="AQ12" s="674">
        <v>0</v>
      </c>
      <c r="AR12" s="674">
        <v>0</v>
      </c>
      <c r="AS12" s="674">
        <f t="shared" si="3"/>
        <v>0</v>
      </c>
    </row>
    <row r="13" spans="1:45" ht="27" customHeight="1">
      <c r="A13" s="87">
        <v>1</v>
      </c>
      <c r="B13" s="2">
        <v>9</v>
      </c>
      <c r="C13" s="63"/>
      <c r="D13" s="140"/>
      <c r="E13" s="63"/>
      <c r="F13" s="148" t="s">
        <v>392</v>
      </c>
      <c r="G13" s="700" t="s">
        <v>211</v>
      </c>
      <c r="H13" s="715"/>
      <c r="I13" s="152"/>
      <c r="J13" s="158">
        <f>'(入力用)７表以外'!J194</f>
        <v>0</v>
      </c>
      <c r="K13" s="158">
        <f>'(入力用)７表以外'!K194</f>
        <v>0</v>
      </c>
      <c r="L13" s="158">
        <f t="shared" si="0"/>
        <v>0</v>
      </c>
      <c r="M13" s="87"/>
      <c r="N13" s="2"/>
      <c r="O13" s="161"/>
      <c r="P13" s="87">
        <v>2</v>
      </c>
      <c r="Q13" s="166">
        <v>8</v>
      </c>
      <c r="R13" s="23" t="s">
        <v>136</v>
      </c>
      <c r="S13" s="742" t="s">
        <v>396</v>
      </c>
      <c r="T13" s="742"/>
      <c r="U13" s="743"/>
      <c r="V13" s="712" t="s">
        <v>395</v>
      </c>
      <c r="W13" s="766"/>
      <c r="X13" s="152"/>
      <c r="Y13" s="158">
        <f>'(入力用)７表以外'!J253</f>
        <v>1</v>
      </c>
      <c r="Z13" s="158">
        <f>'(入力用)７表以外'!K253</f>
        <v>19574</v>
      </c>
      <c r="AA13" s="158">
        <f t="shared" si="1"/>
        <v>19575</v>
      </c>
      <c r="AB13" s="87"/>
      <c r="AC13" s="2"/>
      <c r="AE13" s="674">
        <v>26</v>
      </c>
      <c r="AF13" s="674">
        <v>1</v>
      </c>
      <c r="AG13" s="674">
        <v>9</v>
      </c>
      <c r="AH13" s="674">
        <v>0</v>
      </c>
      <c r="AI13" s="674">
        <v>0</v>
      </c>
      <c r="AJ13" s="674">
        <v>0</v>
      </c>
      <c r="AK13" s="674">
        <f t="shared" si="2"/>
        <v>0</v>
      </c>
      <c r="AM13" s="674">
        <v>26</v>
      </c>
      <c r="AN13" s="674">
        <v>2</v>
      </c>
      <c r="AO13" s="674">
        <v>8</v>
      </c>
      <c r="AP13" s="674">
        <v>1</v>
      </c>
      <c r="AQ13" s="674">
        <v>19574</v>
      </c>
      <c r="AR13" s="674">
        <v>19575</v>
      </c>
      <c r="AS13" s="674">
        <f t="shared" si="3"/>
        <v>0</v>
      </c>
    </row>
    <row r="14" spans="1:45" ht="27" customHeight="1">
      <c r="A14" s="87">
        <v>1</v>
      </c>
      <c r="B14" s="2">
        <v>10</v>
      </c>
      <c r="C14" s="63" t="s">
        <v>1</v>
      </c>
      <c r="D14" s="140"/>
      <c r="E14" s="63"/>
      <c r="F14" s="148" t="s">
        <v>391</v>
      </c>
      <c r="G14" s="700" t="s">
        <v>354</v>
      </c>
      <c r="H14" s="715"/>
      <c r="I14" s="152"/>
      <c r="J14" s="158">
        <f>'(入力用)７表以外'!J195</f>
        <v>3124</v>
      </c>
      <c r="K14" s="158">
        <f>'(入力用)７表以外'!K195</f>
        <v>0</v>
      </c>
      <c r="L14" s="158">
        <f t="shared" si="0"/>
        <v>3124</v>
      </c>
      <c r="M14" s="87"/>
      <c r="N14" s="2"/>
      <c r="O14" s="161"/>
      <c r="P14" s="87">
        <v>2</v>
      </c>
      <c r="Q14" s="166">
        <v>9</v>
      </c>
      <c r="R14" s="554"/>
      <c r="S14" s="849" t="s">
        <v>620</v>
      </c>
      <c r="T14" s="850"/>
      <c r="U14" s="851"/>
      <c r="V14" s="712" t="s">
        <v>158</v>
      </c>
      <c r="W14" s="766"/>
      <c r="X14" s="183" t="s">
        <v>560</v>
      </c>
      <c r="Y14" s="158">
        <f>'(入力用)７表以外'!J254</f>
        <v>0</v>
      </c>
      <c r="Z14" s="158">
        <f>'(入力用)７表以外'!K254</f>
        <v>0</v>
      </c>
      <c r="AA14" s="158">
        <f t="shared" si="1"/>
        <v>0</v>
      </c>
      <c r="AB14" s="87"/>
      <c r="AC14" s="2"/>
      <c r="AE14" s="674">
        <v>26</v>
      </c>
      <c r="AF14" s="674">
        <v>1</v>
      </c>
      <c r="AG14" s="674">
        <v>10</v>
      </c>
      <c r="AH14" s="674">
        <v>3124</v>
      </c>
      <c r="AI14" s="674">
        <v>0</v>
      </c>
      <c r="AJ14" s="674">
        <v>3124</v>
      </c>
      <c r="AK14" s="674">
        <f t="shared" si="2"/>
        <v>0</v>
      </c>
      <c r="AM14" s="674">
        <v>26</v>
      </c>
      <c r="AN14" s="674">
        <v>2</v>
      </c>
      <c r="AO14" s="674">
        <v>9</v>
      </c>
      <c r="AP14" s="674">
        <v>0</v>
      </c>
      <c r="AQ14" s="674">
        <v>0</v>
      </c>
      <c r="AR14" s="674">
        <v>0</v>
      </c>
      <c r="AS14" s="674">
        <f t="shared" si="3"/>
        <v>0</v>
      </c>
    </row>
    <row r="15" spans="1:45" ht="27" customHeight="1">
      <c r="A15" s="87">
        <v>1</v>
      </c>
      <c r="B15" s="2">
        <v>11</v>
      </c>
      <c r="C15" s="63"/>
      <c r="D15" s="141"/>
      <c r="E15" s="138"/>
      <c r="F15" s="148" t="s">
        <v>393</v>
      </c>
      <c r="G15" s="700" t="s">
        <v>346</v>
      </c>
      <c r="H15" s="715"/>
      <c r="I15" s="152"/>
      <c r="J15" s="158">
        <f>'(入力用)７表以外'!J196</f>
        <v>40</v>
      </c>
      <c r="K15" s="158">
        <f>'(入力用)７表以外'!K196</f>
        <v>0</v>
      </c>
      <c r="L15" s="158">
        <f t="shared" si="0"/>
        <v>40</v>
      </c>
      <c r="M15" s="87"/>
      <c r="N15" s="2"/>
      <c r="O15" s="161"/>
      <c r="P15" s="163">
        <v>2</v>
      </c>
      <c r="Q15" s="167">
        <v>10</v>
      </c>
      <c r="R15" s="169" t="s">
        <v>519</v>
      </c>
      <c r="S15" s="845" t="s">
        <v>148</v>
      </c>
      <c r="T15" s="846"/>
      <c r="U15" s="846"/>
      <c r="V15" s="846"/>
      <c r="W15" s="846"/>
      <c r="X15" s="184"/>
      <c r="Y15" s="78">
        <f>'(入力用)７表以外'!J255</f>
        <v>0</v>
      </c>
      <c r="Z15" s="78">
        <f>'(入力用)７表以外'!K255</f>
        <v>0</v>
      </c>
      <c r="AA15" s="158">
        <f t="shared" si="1"/>
        <v>0</v>
      </c>
      <c r="AB15" s="163"/>
      <c r="AC15" s="167"/>
      <c r="AE15" s="674">
        <v>26</v>
      </c>
      <c r="AF15" s="674">
        <v>1</v>
      </c>
      <c r="AG15" s="674">
        <v>11</v>
      </c>
      <c r="AH15" s="674">
        <v>40</v>
      </c>
      <c r="AI15" s="674">
        <v>0</v>
      </c>
      <c r="AJ15" s="674">
        <v>40</v>
      </c>
      <c r="AK15" s="674">
        <f t="shared" si="2"/>
        <v>0</v>
      </c>
      <c r="AM15" s="674">
        <v>26</v>
      </c>
      <c r="AN15" s="674">
        <v>2</v>
      </c>
      <c r="AO15" s="674">
        <v>10</v>
      </c>
      <c r="AP15" s="674">
        <v>0</v>
      </c>
      <c r="AQ15" s="674">
        <v>0</v>
      </c>
      <c r="AR15" s="674">
        <v>0</v>
      </c>
      <c r="AS15" s="674">
        <f t="shared" si="3"/>
        <v>0</v>
      </c>
    </row>
    <row r="16" spans="1:45" ht="27" customHeight="1">
      <c r="A16" s="87">
        <v>1</v>
      </c>
      <c r="B16" s="2">
        <v>12</v>
      </c>
      <c r="C16" s="63"/>
      <c r="D16" s="51" t="s">
        <v>87</v>
      </c>
      <c r="E16" s="723" t="s">
        <v>577</v>
      </c>
      <c r="F16" s="715"/>
      <c r="G16" s="715"/>
      <c r="H16" s="715"/>
      <c r="I16" s="152" t="s">
        <v>138</v>
      </c>
      <c r="J16" s="158">
        <f>'(入力用)７表以外'!J197</f>
        <v>267483</v>
      </c>
      <c r="K16" s="158">
        <f>'(入力用)７表以外'!K197</f>
        <v>111918</v>
      </c>
      <c r="L16" s="158">
        <f t="shared" si="0"/>
        <v>379401</v>
      </c>
      <c r="M16" s="87"/>
      <c r="N16" s="2"/>
      <c r="O16" s="161"/>
      <c r="P16" s="163">
        <v>2</v>
      </c>
      <c r="Q16" s="167">
        <v>11</v>
      </c>
      <c r="R16" s="170" t="s">
        <v>21</v>
      </c>
      <c r="S16" s="895" t="s">
        <v>401</v>
      </c>
      <c r="T16" s="896"/>
      <c r="U16" s="847" t="s">
        <v>259</v>
      </c>
      <c r="V16" s="848"/>
      <c r="W16" s="848"/>
      <c r="X16" s="184"/>
      <c r="Y16" s="78">
        <f>'(入力用)７表以外'!J256</f>
        <v>0</v>
      </c>
      <c r="Z16" s="78">
        <f>'(入力用)７表以外'!K256</f>
        <v>0</v>
      </c>
      <c r="AA16" s="158">
        <f t="shared" si="1"/>
        <v>0</v>
      </c>
      <c r="AB16" s="163"/>
      <c r="AC16" s="167"/>
      <c r="AE16" s="674">
        <v>26</v>
      </c>
      <c r="AF16" s="674">
        <v>1</v>
      </c>
      <c r="AG16" s="674">
        <v>12</v>
      </c>
      <c r="AH16" s="674">
        <v>267483</v>
      </c>
      <c r="AI16" s="674">
        <v>111918</v>
      </c>
      <c r="AJ16" s="674">
        <v>379401</v>
      </c>
      <c r="AK16" s="674">
        <f t="shared" si="2"/>
        <v>0</v>
      </c>
      <c r="AM16" s="674">
        <v>26</v>
      </c>
      <c r="AN16" s="674">
        <v>2</v>
      </c>
      <c r="AO16" s="674">
        <v>11</v>
      </c>
      <c r="AP16" s="674">
        <v>0</v>
      </c>
      <c r="AQ16" s="674">
        <v>0</v>
      </c>
      <c r="AR16" s="674">
        <v>0</v>
      </c>
      <c r="AS16" s="674">
        <f t="shared" si="3"/>
        <v>0</v>
      </c>
    </row>
    <row r="17" spans="1:45" ht="27" customHeight="1">
      <c r="A17" s="87">
        <v>1</v>
      </c>
      <c r="B17" s="2">
        <v>13</v>
      </c>
      <c r="C17" s="63" t="s">
        <v>139</v>
      </c>
      <c r="D17" s="140"/>
      <c r="E17" s="60" t="s">
        <v>165</v>
      </c>
      <c r="F17" s="700" t="s">
        <v>356</v>
      </c>
      <c r="G17" s="700"/>
      <c r="H17" s="700"/>
      <c r="I17" s="152" t="s">
        <v>127</v>
      </c>
      <c r="J17" s="158">
        <f>'(入力用)７表以外'!J198</f>
        <v>13452</v>
      </c>
      <c r="K17" s="158">
        <f>'(入力用)７表以外'!K198</f>
        <v>111918</v>
      </c>
      <c r="L17" s="158">
        <f t="shared" si="0"/>
        <v>125370</v>
      </c>
      <c r="M17" s="87"/>
      <c r="N17" s="2"/>
      <c r="O17" s="161"/>
      <c r="P17" s="163">
        <v>2</v>
      </c>
      <c r="Q17" s="167">
        <v>12</v>
      </c>
      <c r="R17" s="170" t="s">
        <v>384</v>
      </c>
      <c r="S17" s="897"/>
      <c r="T17" s="898"/>
      <c r="U17" s="847" t="s">
        <v>260</v>
      </c>
      <c r="V17" s="848"/>
      <c r="W17" s="848"/>
      <c r="X17" s="184"/>
      <c r="Y17" s="78">
        <f>'(入力用)７表以外'!J257</f>
        <v>0</v>
      </c>
      <c r="Z17" s="78">
        <f>'(入力用)７表以外'!K257</f>
        <v>0</v>
      </c>
      <c r="AA17" s="158">
        <f t="shared" si="1"/>
        <v>0</v>
      </c>
      <c r="AB17" s="163"/>
      <c r="AC17" s="167"/>
      <c r="AE17" s="674">
        <v>26</v>
      </c>
      <c r="AF17" s="674">
        <v>1</v>
      </c>
      <c r="AG17" s="674">
        <v>13</v>
      </c>
      <c r="AH17" s="674">
        <v>13452</v>
      </c>
      <c r="AI17" s="674">
        <v>111918</v>
      </c>
      <c r="AJ17" s="674">
        <v>125370</v>
      </c>
      <c r="AK17" s="674">
        <f t="shared" si="2"/>
        <v>0</v>
      </c>
      <c r="AM17" s="674">
        <v>26</v>
      </c>
      <c r="AN17" s="674">
        <v>2</v>
      </c>
      <c r="AO17" s="674">
        <v>12</v>
      </c>
      <c r="AP17" s="674">
        <v>0</v>
      </c>
      <c r="AQ17" s="674">
        <v>0</v>
      </c>
      <c r="AR17" s="674">
        <v>0</v>
      </c>
      <c r="AS17" s="674">
        <f t="shared" si="3"/>
        <v>0</v>
      </c>
    </row>
    <row r="18" spans="1:45" ht="27" customHeight="1">
      <c r="A18" s="87">
        <v>1</v>
      </c>
      <c r="B18" s="2">
        <v>14</v>
      </c>
      <c r="C18" s="63"/>
      <c r="D18" s="140"/>
      <c r="E18" s="63"/>
      <c r="F18" s="148" t="s">
        <v>380</v>
      </c>
      <c r="G18" s="700" t="s">
        <v>359</v>
      </c>
      <c r="H18" s="715"/>
      <c r="I18" s="152"/>
      <c r="J18" s="158">
        <f>'(入力用)７表以外'!J199</f>
        <v>3124</v>
      </c>
      <c r="K18" s="158">
        <f>'(入力用)７表以外'!K199</f>
        <v>0</v>
      </c>
      <c r="L18" s="158">
        <f t="shared" si="0"/>
        <v>3124</v>
      </c>
      <c r="M18" s="87"/>
      <c r="N18" s="2"/>
      <c r="O18" s="161"/>
      <c r="P18" s="163">
        <v>2</v>
      </c>
      <c r="Q18" s="167">
        <v>13</v>
      </c>
      <c r="R18" s="170" t="s">
        <v>383</v>
      </c>
      <c r="S18" s="899"/>
      <c r="T18" s="900"/>
      <c r="U18" s="847" t="s">
        <v>262</v>
      </c>
      <c r="V18" s="848"/>
      <c r="W18" s="848"/>
      <c r="X18" s="184"/>
      <c r="Y18" s="78">
        <f>'(入力用)７表以外'!J258</f>
        <v>0</v>
      </c>
      <c r="Z18" s="78">
        <f>'(入力用)７表以外'!K258</f>
        <v>0</v>
      </c>
      <c r="AA18" s="158">
        <f t="shared" si="1"/>
        <v>0</v>
      </c>
      <c r="AB18" s="163"/>
      <c r="AC18" s="167"/>
      <c r="AE18" s="674">
        <v>26</v>
      </c>
      <c r="AF18" s="674">
        <v>1</v>
      </c>
      <c r="AG18" s="674">
        <v>14</v>
      </c>
      <c r="AH18" s="674">
        <v>3124</v>
      </c>
      <c r="AI18" s="674">
        <v>0</v>
      </c>
      <c r="AJ18" s="674">
        <v>3124</v>
      </c>
      <c r="AK18" s="674">
        <f t="shared" si="2"/>
        <v>0</v>
      </c>
      <c r="AM18" s="674">
        <v>26</v>
      </c>
      <c r="AN18" s="674">
        <v>2</v>
      </c>
      <c r="AO18" s="674">
        <v>13</v>
      </c>
      <c r="AP18" s="674">
        <v>0</v>
      </c>
      <c r="AQ18" s="674">
        <v>0</v>
      </c>
      <c r="AR18" s="674">
        <v>0</v>
      </c>
      <c r="AS18" s="674">
        <f t="shared" si="3"/>
        <v>0</v>
      </c>
    </row>
    <row r="19" spans="1:45" ht="27" customHeight="1">
      <c r="A19" s="87">
        <v>1</v>
      </c>
      <c r="B19" s="2">
        <v>15</v>
      </c>
      <c r="C19" s="63"/>
      <c r="D19" s="140"/>
      <c r="E19" s="63"/>
      <c r="F19" s="148" t="s">
        <v>392</v>
      </c>
      <c r="G19" s="700" t="s">
        <v>360</v>
      </c>
      <c r="H19" s="715"/>
      <c r="I19" s="152"/>
      <c r="J19" s="158">
        <f>'(入力用)７表以外'!J200</f>
        <v>0</v>
      </c>
      <c r="K19" s="158">
        <f>'(入力用)７表以外'!K200</f>
        <v>0</v>
      </c>
      <c r="L19" s="158">
        <f t="shared" si="0"/>
        <v>0</v>
      </c>
      <c r="M19" s="87"/>
      <c r="N19" s="2"/>
      <c r="O19" s="161"/>
      <c r="P19" s="163">
        <v>2</v>
      </c>
      <c r="Q19" s="167">
        <v>14</v>
      </c>
      <c r="R19" s="171" t="s">
        <v>146</v>
      </c>
      <c r="S19" s="847" t="s">
        <v>263</v>
      </c>
      <c r="T19" s="848"/>
      <c r="U19" s="848"/>
      <c r="V19" s="848"/>
      <c r="W19" s="848"/>
      <c r="X19" s="184"/>
      <c r="Y19" s="78">
        <f>'(入力用)７表以外'!J259</f>
        <v>0</v>
      </c>
      <c r="Z19" s="78">
        <f>'(入力用)７表以外'!K259</f>
        <v>0</v>
      </c>
      <c r="AA19" s="158">
        <f t="shared" si="1"/>
        <v>0</v>
      </c>
      <c r="AB19" s="163"/>
      <c r="AC19" s="167"/>
      <c r="AE19" s="674">
        <v>26</v>
      </c>
      <c r="AF19" s="674">
        <v>1</v>
      </c>
      <c r="AG19" s="674">
        <v>15</v>
      </c>
      <c r="AH19" s="674">
        <v>0</v>
      </c>
      <c r="AI19" s="674">
        <v>0</v>
      </c>
      <c r="AJ19" s="674">
        <v>0</v>
      </c>
      <c r="AK19" s="674">
        <f t="shared" si="2"/>
        <v>0</v>
      </c>
      <c r="AM19" s="674">
        <v>26</v>
      </c>
      <c r="AN19" s="674">
        <v>2</v>
      </c>
      <c r="AO19" s="674">
        <v>14</v>
      </c>
      <c r="AP19" s="674">
        <v>0</v>
      </c>
      <c r="AQ19" s="674">
        <v>0</v>
      </c>
      <c r="AR19" s="674">
        <v>0</v>
      </c>
      <c r="AS19" s="674">
        <f t="shared" si="3"/>
        <v>0</v>
      </c>
    </row>
    <row r="20" spans="1:45" ht="27" customHeight="1">
      <c r="A20" s="87">
        <v>1</v>
      </c>
      <c r="B20" s="2">
        <v>16</v>
      </c>
      <c r="C20" s="63" t="s">
        <v>129</v>
      </c>
      <c r="D20" s="140"/>
      <c r="E20" s="138"/>
      <c r="F20" s="148" t="s">
        <v>391</v>
      </c>
      <c r="G20" s="700" t="s">
        <v>346</v>
      </c>
      <c r="H20" s="715"/>
      <c r="I20" s="152"/>
      <c r="J20" s="158">
        <f>'(入力用)７表以外'!J201</f>
        <v>10328</v>
      </c>
      <c r="K20" s="158">
        <f>'(入力用)７表以外'!K201</f>
        <v>111918</v>
      </c>
      <c r="L20" s="158">
        <f t="shared" si="0"/>
        <v>122246</v>
      </c>
      <c r="M20" s="87"/>
      <c r="N20" s="2"/>
      <c r="O20" s="161"/>
      <c r="P20" s="163">
        <v>2</v>
      </c>
      <c r="Q20" s="167">
        <v>15</v>
      </c>
      <c r="R20" s="172" t="s">
        <v>516</v>
      </c>
      <c r="S20" s="179" t="s">
        <v>35</v>
      </c>
      <c r="T20" s="847" t="s">
        <v>265</v>
      </c>
      <c r="U20" s="848"/>
      <c r="V20" s="848"/>
      <c r="W20" s="848"/>
      <c r="X20" s="184"/>
      <c r="Y20" s="78">
        <f>'(入力用)７表以外'!J260</f>
        <v>0</v>
      </c>
      <c r="Z20" s="78">
        <f>'(入力用)７表以外'!K260</f>
        <v>0</v>
      </c>
      <c r="AA20" s="158">
        <f t="shared" si="1"/>
        <v>0</v>
      </c>
      <c r="AB20" s="163"/>
      <c r="AC20" s="167"/>
      <c r="AE20" s="674">
        <v>26</v>
      </c>
      <c r="AF20" s="674">
        <v>1</v>
      </c>
      <c r="AG20" s="674">
        <v>16</v>
      </c>
      <c r="AH20" s="674">
        <v>10328</v>
      </c>
      <c r="AI20" s="674">
        <v>111918</v>
      </c>
      <c r="AJ20" s="674">
        <v>122246</v>
      </c>
      <c r="AK20" s="674">
        <f t="shared" si="2"/>
        <v>0</v>
      </c>
      <c r="AM20" s="674">
        <v>26</v>
      </c>
      <c r="AN20" s="674">
        <v>2</v>
      </c>
      <c r="AO20" s="674">
        <v>15</v>
      </c>
      <c r="AP20" s="674">
        <v>0</v>
      </c>
      <c r="AQ20" s="674">
        <v>0</v>
      </c>
      <c r="AR20" s="674">
        <v>0</v>
      </c>
      <c r="AS20" s="674">
        <f t="shared" si="3"/>
        <v>0</v>
      </c>
    </row>
    <row r="21" spans="1:45" ht="27" customHeight="1">
      <c r="A21" s="87">
        <v>1</v>
      </c>
      <c r="B21" s="2">
        <v>17</v>
      </c>
      <c r="C21" s="63"/>
      <c r="D21" s="140"/>
      <c r="E21" s="60" t="s">
        <v>130</v>
      </c>
      <c r="F21" s="700" t="s">
        <v>364</v>
      </c>
      <c r="G21" s="700"/>
      <c r="H21" s="700"/>
      <c r="I21" s="152" t="s">
        <v>147</v>
      </c>
      <c r="J21" s="158">
        <f>'(入力用)７表以外'!J202</f>
        <v>254031</v>
      </c>
      <c r="K21" s="158">
        <f>'(入力用)７表以外'!K202</f>
        <v>0</v>
      </c>
      <c r="L21" s="158">
        <f t="shared" si="0"/>
        <v>254031</v>
      </c>
      <c r="M21" s="87"/>
      <c r="N21" s="2"/>
      <c r="O21" s="161"/>
      <c r="P21" s="163">
        <v>2</v>
      </c>
      <c r="Q21" s="167">
        <v>16</v>
      </c>
      <c r="R21" s="172" t="s">
        <v>517</v>
      </c>
      <c r="S21" s="180" t="s">
        <v>4</v>
      </c>
      <c r="T21" s="847" t="s">
        <v>176</v>
      </c>
      <c r="U21" s="848"/>
      <c r="V21" s="848"/>
      <c r="W21" s="848"/>
      <c r="X21" s="185"/>
      <c r="Y21" s="78">
        <f>'(入力用)７表以外'!J261</f>
        <v>0</v>
      </c>
      <c r="Z21" s="78">
        <f>'(入力用)７表以外'!K261</f>
        <v>0</v>
      </c>
      <c r="AA21" s="158">
        <f t="shared" si="1"/>
        <v>0</v>
      </c>
      <c r="AB21" s="163"/>
      <c r="AC21" s="167"/>
      <c r="AE21" s="674">
        <v>26</v>
      </c>
      <c r="AF21" s="674">
        <v>1</v>
      </c>
      <c r="AG21" s="674">
        <v>17</v>
      </c>
      <c r="AH21" s="674">
        <v>254031</v>
      </c>
      <c r="AI21" s="674">
        <v>0</v>
      </c>
      <c r="AJ21" s="674">
        <v>254031</v>
      </c>
      <c r="AK21" s="674">
        <f t="shared" si="2"/>
        <v>0</v>
      </c>
      <c r="AM21" s="674">
        <v>26</v>
      </c>
      <c r="AN21" s="674">
        <v>2</v>
      </c>
      <c r="AO21" s="674">
        <v>16</v>
      </c>
      <c r="AP21" s="674">
        <v>0</v>
      </c>
      <c r="AQ21" s="674">
        <v>0</v>
      </c>
      <c r="AR21" s="674">
        <v>0</v>
      </c>
      <c r="AS21" s="674">
        <f t="shared" si="3"/>
        <v>0</v>
      </c>
    </row>
    <row r="22" spans="1:45" ht="27" customHeight="1">
      <c r="A22" s="87">
        <v>1</v>
      </c>
      <c r="B22" s="2">
        <v>18</v>
      </c>
      <c r="C22" s="63"/>
      <c r="D22" s="140"/>
      <c r="E22" s="63"/>
      <c r="F22" s="149" t="s">
        <v>380</v>
      </c>
      <c r="G22" s="700" t="s">
        <v>59</v>
      </c>
      <c r="H22" s="715"/>
      <c r="I22" s="152"/>
      <c r="J22" s="158">
        <f>'(入力用)７表以外'!J203</f>
        <v>0</v>
      </c>
      <c r="K22" s="158">
        <f>'(入力用)７表以外'!K203</f>
        <v>0</v>
      </c>
      <c r="L22" s="158">
        <f t="shared" si="0"/>
        <v>0</v>
      </c>
      <c r="M22" s="87"/>
      <c r="N22" s="2"/>
      <c r="O22" s="161"/>
      <c r="P22" s="163">
        <v>2</v>
      </c>
      <c r="Q22" s="167">
        <v>17</v>
      </c>
      <c r="R22" s="172" t="s">
        <v>149</v>
      </c>
      <c r="S22" s="847" t="s">
        <v>267</v>
      </c>
      <c r="T22" s="852"/>
      <c r="U22" s="852"/>
      <c r="V22" s="852"/>
      <c r="W22" s="852"/>
      <c r="X22" s="185" t="s">
        <v>52</v>
      </c>
      <c r="Y22" s="78">
        <f>'(入力用)７表以外'!J262</f>
        <v>0</v>
      </c>
      <c r="Z22" s="78">
        <f>'(入力用)７表以外'!K262</f>
        <v>0</v>
      </c>
      <c r="AA22" s="158">
        <f t="shared" si="1"/>
        <v>0</v>
      </c>
      <c r="AB22" s="163"/>
      <c r="AC22" s="167"/>
      <c r="AE22" s="674">
        <v>26</v>
      </c>
      <c r="AF22" s="674">
        <v>1</v>
      </c>
      <c r="AG22" s="674">
        <v>18</v>
      </c>
      <c r="AH22" s="674">
        <v>0</v>
      </c>
      <c r="AI22" s="674">
        <v>0</v>
      </c>
      <c r="AJ22" s="674">
        <v>0</v>
      </c>
      <c r="AK22" s="674">
        <f t="shared" si="2"/>
        <v>0</v>
      </c>
      <c r="AM22" s="674">
        <v>26</v>
      </c>
      <c r="AN22" s="674">
        <v>2</v>
      </c>
      <c r="AO22" s="674">
        <v>17</v>
      </c>
      <c r="AP22" s="674">
        <v>0</v>
      </c>
      <c r="AQ22" s="674">
        <v>0</v>
      </c>
      <c r="AR22" s="674">
        <v>0</v>
      </c>
      <c r="AS22" s="674">
        <f t="shared" si="3"/>
        <v>0</v>
      </c>
    </row>
    <row r="23" spans="1:45" ht="27" customHeight="1">
      <c r="A23" s="87">
        <v>1</v>
      </c>
      <c r="B23" s="2">
        <v>19</v>
      </c>
      <c r="C23" s="63" t="s">
        <v>151</v>
      </c>
      <c r="D23" s="140"/>
      <c r="E23" s="63"/>
      <c r="F23" s="150"/>
      <c r="G23" s="748" t="s">
        <v>389</v>
      </c>
      <c r="H23" s="748"/>
      <c r="I23" s="152"/>
      <c r="J23" s="158">
        <f>'(入力用)７表以外'!J204</f>
        <v>0</v>
      </c>
      <c r="K23" s="158">
        <f>'(入力用)７表以外'!K204</f>
        <v>0</v>
      </c>
      <c r="L23" s="158">
        <f t="shared" si="0"/>
        <v>0</v>
      </c>
      <c r="M23" s="87"/>
      <c r="N23" s="2"/>
      <c r="O23" s="161"/>
      <c r="P23" s="163">
        <v>2</v>
      </c>
      <c r="Q23" s="167">
        <v>18</v>
      </c>
      <c r="R23" s="172" t="s">
        <v>387</v>
      </c>
      <c r="S23" s="847" t="s">
        <v>327</v>
      </c>
      <c r="T23" s="852"/>
      <c r="U23" s="852"/>
      <c r="V23" s="852"/>
      <c r="W23" s="852"/>
      <c r="X23" s="185" t="s">
        <v>325</v>
      </c>
      <c r="Y23" s="78">
        <f>'(入力用)７表以外'!J263</f>
        <v>0</v>
      </c>
      <c r="Z23" s="78">
        <f>'(入力用)７表以外'!K263</f>
        <v>0</v>
      </c>
      <c r="AA23" s="158">
        <f t="shared" si="1"/>
        <v>0</v>
      </c>
      <c r="AB23" s="163"/>
      <c r="AC23" s="167"/>
      <c r="AE23" s="674">
        <v>26</v>
      </c>
      <c r="AF23" s="674">
        <v>1</v>
      </c>
      <c r="AG23" s="674">
        <v>19</v>
      </c>
      <c r="AH23" s="674">
        <v>0</v>
      </c>
      <c r="AI23" s="674">
        <v>0</v>
      </c>
      <c r="AJ23" s="674">
        <v>0</v>
      </c>
      <c r="AK23" s="674">
        <f t="shared" si="2"/>
        <v>0</v>
      </c>
      <c r="AM23" s="674">
        <v>26</v>
      </c>
      <c r="AN23" s="674">
        <v>2</v>
      </c>
      <c r="AO23" s="674">
        <v>18</v>
      </c>
      <c r="AP23" s="674">
        <v>0</v>
      </c>
      <c r="AQ23" s="674">
        <v>0</v>
      </c>
      <c r="AR23" s="674">
        <v>0</v>
      </c>
      <c r="AS23" s="674">
        <f t="shared" si="3"/>
        <v>0</v>
      </c>
    </row>
    <row r="24" spans="1:45" ht="27" customHeight="1">
      <c r="A24" s="87">
        <v>1</v>
      </c>
      <c r="B24" s="2">
        <v>20</v>
      </c>
      <c r="C24" s="63"/>
      <c r="D24" s="140"/>
      <c r="E24" s="63"/>
      <c r="F24" s="64"/>
      <c r="G24" s="853" t="s">
        <v>226</v>
      </c>
      <c r="H24" s="853"/>
      <c r="I24" s="152"/>
      <c r="J24" s="158">
        <f>'(入力用)７表以外'!J205</f>
        <v>0</v>
      </c>
      <c r="K24" s="158">
        <f>'(入力用)７表以外'!K206</f>
        <v>0</v>
      </c>
      <c r="L24" s="158">
        <f t="shared" si="0"/>
        <v>0</v>
      </c>
      <c r="M24" s="87"/>
      <c r="N24" s="2"/>
      <c r="O24" s="161"/>
      <c r="P24" s="163">
        <v>2</v>
      </c>
      <c r="Q24" s="167">
        <v>19</v>
      </c>
      <c r="R24" s="173" t="s">
        <v>277</v>
      </c>
      <c r="S24" s="847" t="s">
        <v>268</v>
      </c>
      <c r="T24" s="852"/>
      <c r="U24" s="852"/>
      <c r="V24" s="852"/>
      <c r="W24" s="852"/>
      <c r="X24" s="185" t="s">
        <v>192</v>
      </c>
      <c r="Y24" s="78">
        <f>'(入力用)７表以外'!J264</f>
        <v>0</v>
      </c>
      <c r="Z24" s="78">
        <f>'(入力用)７表以外'!K264</f>
        <v>0</v>
      </c>
      <c r="AA24" s="158">
        <f t="shared" si="1"/>
        <v>0</v>
      </c>
      <c r="AB24" s="163"/>
      <c r="AC24" s="167"/>
      <c r="AE24" s="674">
        <v>26</v>
      </c>
      <c r="AF24" s="674">
        <v>1</v>
      </c>
      <c r="AG24" s="674">
        <v>20</v>
      </c>
      <c r="AH24" s="674">
        <v>0</v>
      </c>
      <c r="AI24" s="674">
        <v>0</v>
      </c>
      <c r="AJ24" s="674">
        <v>0</v>
      </c>
      <c r="AK24" s="674">
        <f t="shared" si="2"/>
        <v>0</v>
      </c>
      <c r="AM24" s="674">
        <v>26</v>
      </c>
      <c r="AN24" s="674">
        <v>2</v>
      </c>
      <c r="AO24" s="674">
        <v>19</v>
      </c>
      <c r="AP24" s="674">
        <v>0</v>
      </c>
      <c r="AQ24" s="674">
        <v>0</v>
      </c>
      <c r="AR24" s="674">
        <v>0</v>
      </c>
      <c r="AS24" s="674">
        <f t="shared" si="3"/>
        <v>0</v>
      </c>
    </row>
    <row r="25" spans="1:45" ht="27" customHeight="1">
      <c r="A25" s="87">
        <v>1</v>
      </c>
      <c r="B25" s="2">
        <v>21</v>
      </c>
      <c r="C25" s="63"/>
      <c r="D25" s="141"/>
      <c r="E25" s="138"/>
      <c r="F25" s="148" t="s">
        <v>392</v>
      </c>
      <c r="G25" s="700" t="s">
        <v>346</v>
      </c>
      <c r="H25" s="715"/>
      <c r="I25" s="152"/>
      <c r="J25" s="158">
        <f>'(入力用)７表以外'!J206</f>
        <v>254031</v>
      </c>
      <c r="K25" s="158">
        <f>'(入力用)７表以外'!K206</f>
        <v>0</v>
      </c>
      <c r="L25" s="158">
        <f t="shared" si="0"/>
        <v>254031</v>
      </c>
      <c r="M25" s="87"/>
      <c r="N25" s="2"/>
      <c r="O25" s="161"/>
      <c r="P25" s="163">
        <v>2</v>
      </c>
      <c r="Q25" s="167">
        <v>20</v>
      </c>
      <c r="R25" s="174" t="s">
        <v>153</v>
      </c>
      <c r="S25" s="852" t="s">
        <v>269</v>
      </c>
      <c r="T25" s="852"/>
      <c r="U25" s="852"/>
      <c r="V25" s="852"/>
      <c r="W25" s="852"/>
      <c r="X25" s="184"/>
      <c r="Y25" s="78">
        <f>'(入力用)７表以外'!J265</f>
        <v>2035</v>
      </c>
      <c r="Z25" s="78">
        <f>'(入力用)７表以外'!K265</f>
        <v>0</v>
      </c>
      <c r="AA25" s="158">
        <f t="shared" si="1"/>
        <v>2035</v>
      </c>
      <c r="AB25" s="163"/>
      <c r="AC25" s="167"/>
      <c r="AE25" s="674">
        <v>26</v>
      </c>
      <c r="AF25" s="674">
        <v>1</v>
      </c>
      <c r="AG25" s="674">
        <v>21</v>
      </c>
      <c r="AH25" s="674">
        <v>254031</v>
      </c>
      <c r="AI25" s="674">
        <v>0</v>
      </c>
      <c r="AJ25" s="674">
        <v>254031</v>
      </c>
      <c r="AK25" s="674">
        <f t="shared" si="2"/>
        <v>0</v>
      </c>
      <c r="AM25" s="674">
        <v>26</v>
      </c>
      <c r="AN25" s="674">
        <v>2</v>
      </c>
      <c r="AO25" s="674">
        <v>20</v>
      </c>
      <c r="AP25" s="674">
        <v>2035</v>
      </c>
      <c r="AQ25" s="674">
        <v>0</v>
      </c>
      <c r="AR25" s="674">
        <v>2035</v>
      </c>
      <c r="AS25" s="674">
        <f t="shared" si="3"/>
        <v>0</v>
      </c>
    </row>
    <row r="26" spans="1:45" ht="27" customHeight="1">
      <c r="A26" s="87">
        <v>1</v>
      </c>
      <c r="B26" s="2">
        <v>22</v>
      </c>
      <c r="C26" s="138"/>
      <c r="D26" s="65" t="s">
        <v>150</v>
      </c>
      <c r="E26" s="723" t="s">
        <v>578</v>
      </c>
      <c r="F26" s="715"/>
      <c r="G26" s="715"/>
      <c r="H26" s="715"/>
      <c r="I26" s="152" t="s">
        <v>157</v>
      </c>
      <c r="J26" s="158">
        <f>'(入力用)７表以外'!J207</f>
        <v>0</v>
      </c>
      <c r="K26" s="158">
        <f>'(入力用)７表以外'!K207</f>
        <v>20525</v>
      </c>
      <c r="L26" s="158">
        <f t="shared" si="0"/>
        <v>20525</v>
      </c>
      <c r="M26" s="87"/>
      <c r="N26" s="2"/>
      <c r="O26" s="161"/>
      <c r="P26" s="163">
        <v>2</v>
      </c>
      <c r="Q26" s="167">
        <v>22</v>
      </c>
      <c r="R26" s="847" t="s">
        <v>160</v>
      </c>
      <c r="S26" s="852"/>
      <c r="T26" s="852"/>
      <c r="U26" s="852"/>
      <c r="V26" s="852"/>
      <c r="W26" s="852"/>
      <c r="X26" s="184" t="s">
        <v>163</v>
      </c>
      <c r="Y26" s="78">
        <f>'(入力用)７表以外'!J267</f>
        <v>0</v>
      </c>
      <c r="Z26" s="78">
        <f>'(入力用)７表以外'!K267</f>
        <v>0</v>
      </c>
      <c r="AA26" s="158">
        <f t="shared" si="1"/>
        <v>0</v>
      </c>
      <c r="AB26" s="163"/>
      <c r="AC26" s="167"/>
      <c r="AE26" s="674">
        <v>26</v>
      </c>
      <c r="AF26" s="674">
        <v>1</v>
      </c>
      <c r="AG26" s="674">
        <v>22</v>
      </c>
      <c r="AH26" s="674">
        <v>0</v>
      </c>
      <c r="AI26" s="674">
        <v>20525</v>
      </c>
      <c r="AJ26" s="674">
        <v>20525</v>
      </c>
      <c r="AK26" s="674">
        <f t="shared" si="2"/>
        <v>0</v>
      </c>
      <c r="AM26" s="674">
        <v>26</v>
      </c>
      <c r="AN26" s="674">
        <v>2</v>
      </c>
      <c r="AO26" s="674">
        <v>22</v>
      </c>
      <c r="AP26" s="674">
        <v>0</v>
      </c>
      <c r="AQ26" s="674">
        <v>0</v>
      </c>
      <c r="AR26" s="674">
        <v>0</v>
      </c>
      <c r="AS26" s="674">
        <f t="shared" si="3"/>
        <v>0</v>
      </c>
    </row>
    <row r="27" spans="1:45" ht="27" customHeight="1">
      <c r="A27" s="87">
        <v>1</v>
      </c>
      <c r="B27" s="2">
        <v>23</v>
      </c>
      <c r="C27" s="139"/>
      <c r="D27" s="23" t="s">
        <v>121</v>
      </c>
      <c r="E27" s="700" t="s">
        <v>283</v>
      </c>
      <c r="F27" s="700"/>
      <c r="G27" s="700"/>
      <c r="H27" s="700"/>
      <c r="I27" s="152" t="s">
        <v>159</v>
      </c>
      <c r="J27" s="158">
        <f>'(入力用)７表以外'!J208</f>
        <v>0</v>
      </c>
      <c r="K27" s="158">
        <f>'(入力用)７表以外'!K208</f>
        <v>1753</v>
      </c>
      <c r="L27" s="158">
        <f t="shared" si="0"/>
        <v>1753</v>
      </c>
      <c r="M27" s="87"/>
      <c r="N27" s="2"/>
      <c r="O27" s="161"/>
      <c r="P27" s="163">
        <v>2</v>
      </c>
      <c r="Q27" s="167">
        <v>29</v>
      </c>
      <c r="R27" s="847" t="s">
        <v>518</v>
      </c>
      <c r="S27" s="852"/>
      <c r="T27" s="852"/>
      <c r="U27" s="852"/>
      <c r="V27" s="852"/>
      <c r="W27" s="852"/>
      <c r="X27" s="184"/>
      <c r="Y27" s="78">
        <f>'(入力用)７表以外'!J274</f>
        <v>0</v>
      </c>
      <c r="Z27" s="78">
        <f>'(入力用)７表以外'!K274</f>
        <v>0</v>
      </c>
      <c r="AA27" s="158">
        <f t="shared" si="1"/>
        <v>0</v>
      </c>
      <c r="AB27" s="163"/>
      <c r="AC27" s="167"/>
      <c r="AE27" s="674">
        <v>26</v>
      </c>
      <c r="AF27" s="674">
        <v>1</v>
      </c>
      <c r="AG27" s="674">
        <v>23</v>
      </c>
      <c r="AH27" s="674">
        <v>0</v>
      </c>
      <c r="AI27" s="674">
        <v>1753</v>
      </c>
      <c r="AJ27" s="674">
        <v>1753</v>
      </c>
      <c r="AK27" s="674">
        <f t="shared" si="2"/>
        <v>0</v>
      </c>
      <c r="AM27" s="674">
        <v>26</v>
      </c>
      <c r="AN27" s="674">
        <v>2</v>
      </c>
      <c r="AO27" s="674">
        <v>29</v>
      </c>
      <c r="AP27" s="674">
        <v>0</v>
      </c>
      <c r="AQ27" s="674">
        <v>0</v>
      </c>
      <c r="AR27" s="674">
        <v>0</v>
      </c>
      <c r="AS27" s="674">
        <f t="shared" si="3"/>
        <v>0</v>
      </c>
    </row>
    <row r="28" spans="1:45" ht="27" customHeight="1">
      <c r="A28" s="87">
        <v>1</v>
      </c>
      <c r="B28" s="2">
        <v>24</v>
      </c>
      <c r="C28" s="140"/>
      <c r="D28" s="140"/>
      <c r="E28" s="67" t="s">
        <v>165</v>
      </c>
      <c r="F28" s="700" t="s">
        <v>365</v>
      </c>
      <c r="G28" s="700"/>
      <c r="H28" s="700"/>
      <c r="I28" s="152"/>
      <c r="J28" s="158">
        <f>'(入力用)７表以外'!J209</f>
        <v>0</v>
      </c>
      <c r="K28" s="158">
        <f>'(入力用)７表以外'!K209</f>
        <v>0</v>
      </c>
      <c r="L28" s="158">
        <f t="shared" si="0"/>
        <v>0</v>
      </c>
      <c r="M28" s="87"/>
      <c r="N28" s="2"/>
      <c r="O28" s="161"/>
      <c r="P28" s="163">
        <v>2</v>
      </c>
      <c r="Q28" s="167">
        <v>30</v>
      </c>
      <c r="R28" s="854" t="s">
        <v>168</v>
      </c>
      <c r="S28" s="855"/>
      <c r="T28" s="856"/>
      <c r="U28" s="847" t="s">
        <v>274</v>
      </c>
      <c r="V28" s="852"/>
      <c r="W28" s="852"/>
      <c r="X28" s="184"/>
      <c r="Y28" s="78">
        <f>'(入力用)７表以外'!J275</f>
        <v>0</v>
      </c>
      <c r="Z28" s="78">
        <f>'(入力用)７表以外'!K275</f>
        <v>0</v>
      </c>
      <c r="AA28" s="158">
        <f t="shared" si="1"/>
        <v>0</v>
      </c>
      <c r="AB28" s="163"/>
      <c r="AC28" s="167"/>
      <c r="AE28" s="674">
        <v>26</v>
      </c>
      <c r="AF28" s="674">
        <v>1</v>
      </c>
      <c r="AG28" s="674">
        <v>24</v>
      </c>
      <c r="AH28" s="674">
        <v>0</v>
      </c>
      <c r="AI28" s="674">
        <v>0</v>
      </c>
      <c r="AJ28" s="674">
        <v>0</v>
      </c>
      <c r="AK28" s="674">
        <f t="shared" si="2"/>
        <v>0</v>
      </c>
      <c r="AM28" s="674">
        <v>26</v>
      </c>
      <c r="AN28" s="674">
        <v>2</v>
      </c>
      <c r="AO28" s="674">
        <v>30</v>
      </c>
      <c r="AP28" s="674">
        <v>0</v>
      </c>
      <c r="AQ28" s="674">
        <v>0</v>
      </c>
      <c r="AR28" s="674">
        <v>0</v>
      </c>
      <c r="AS28" s="674">
        <f t="shared" si="3"/>
        <v>0</v>
      </c>
    </row>
    <row r="29" spans="1:45" ht="27" customHeight="1">
      <c r="A29" s="87">
        <v>1</v>
      </c>
      <c r="B29" s="2">
        <v>26</v>
      </c>
      <c r="C29" s="137"/>
      <c r="D29" s="140"/>
      <c r="E29" s="144" t="s">
        <v>125</v>
      </c>
      <c r="F29" s="857" t="s">
        <v>122</v>
      </c>
      <c r="G29" s="857"/>
      <c r="H29" s="857"/>
      <c r="I29" s="153"/>
      <c r="J29" s="158">
        <f>'(入力用)７表以外'!J211</f>
        <v>0</v>
      </c>
      <c r="K29" s="158">
        <f>'(入力用)７表以外'!K211</f>
        <v>0</v>
      </c>
      <c r="L29" s="158">
        <f t="shared" si="0"/>
        <v>0</v>
      </c>
      <c r="M29" s="87"/>
      <c r="N29" s="2"/>
      <c r="O29" s="161"/>
      <c r="P29" s="163">
        <v>2</v>
      </c>
      <c r="Q29" s="167">
        <v>31</v>
      </c>
      <c r="R29" s="858" t="s">
        <v>172</v>
      </c>
      <c r="S29" s="859"/>
      <c r="T29" s="860"/>
      <c r="U29" s="847" t="s">
        <v>177</v>
      </c>
      <c r="V29" s="852"/>
      <c r="W29" s="852"/>
      <c r="X29" s="184"/>
      <c r="Y29" s="78">
        <f>'(入力用)７表以外'!J276</f>
        <v>0</v>
      </c>
      <c r="Z29" s="78">
        <f>'(入力用)７表以外'!K276</f>
        <v>0</v>
      </c>
      <c r="AA29" s="158">
        <f t="shared" si="1"/>
        <v>0</v>
      </c>
      <c r="AB29" s="163"/>
      <c r="AC29" s="167"/>
      <c r="AE29" s="674">
        <v>26</v>
      </c>
      <c r="AF29" s="674">
        <v>1</v>
      </c>
      <c r="AG29" s="674">
        <v>26</v>
      </c>
      <c r="AH29" s="674">
        <v>0</v>
      </c>
      <c r="AI29" s="674">
        <v>0</v>
      </c>
      <c r="AJ29" s="674">
        <v>0</v>
      </c>
      <c r="AK29" s="674">
        <f t="shared" si="2"/>
        <v>0</v>
      </c>
      <c r="AM29" s="674">
        <v>26</v>
      </c>
      <c r="AN29" s="674">
        <v>2</v>
      </c>
      <c r="AO29" s="674">
        <v>31</v>
      </c>
      <c r="AP29" s="674">
        <v>0</v>
      </c>
      <c r="AQ29" s="674">
        <v>0</v>
      </c>
      <c r="AR29" s="674">
        <v>0</v>
      </c>
      <c r="AS29" s="674">
        <f t="shared" si="3"/>
        <v>0</v>
      </c>
    </row>
    <row r="30" spans="1:45" ht="27" customHeight="1">
      <c r="A30" s="87">
        <v>1</v>
      </c>
      <c r="B30" s="2">
        <v>27</v>
      </c>
      <c r="C30" s="63"/>
      <c r="D30" s="140"/>
      <c r="E30" s="144" t="s">
        <v>175</v>
      </c>
      <c r="F30" s="857" t="s">
        <v>204</v>
      </c>
      <c r="G30" s="857"/>
      <c r="H30" s="857"/>
      <c r="I30" s="153"/>
      <c r="J30" s="158">
        <f>'(入力用)７表以外'!J212</f>
        <v>0</v>
      </c>
      <c r="K30" s="158">
        <f>'(入力用)７表以外'!K212</f>
        <v>0</v>
      </c>
      <c r="L30" s="158">
        <f t="shared" si="0"/>
        <v>0</v>
      </c>
      <c r="M30" s="87"/>
      <c r="N30" s="2"/>
      <c r="O30" s="161"/>
      <c r="P30" s="163">
        <v>2</v>
      </c>
      <c r="Q30" s="167">
        <v>32</v>
      </c>
      <c r="R30" s="847" t="s">
        <v>397</v>
      </c>
      <c r="S30" s="852"/>
      <c r="T30" s="852"/>
      <c r="U30" s="852"/>
      <c r="V30" s="852"/>
      <c r="W30" s="852"/>
      <c r="X30" s="184"/>
      <c r="Y30" s="78">
        <f>'(入力用)７表以外'!J277</f>
        <v>0</v>
      </c>
      <c r="Z30" s="78">
        <f>'(入力用)７表以外'!K277</f>
        <v>0</v>
      </c>
      <c r="AA30" s="158">
        <f t="shared" si="1"/>
        <v>0</v>
      </c>
      <c r="AB30" s="163"/>
      <c r="AC30" s="167"/>
      <c r="AE30" s="674">
        <v>26</v>
      </c>
      <c r="AF30" s="674">
        <v>1</v>
      </c>
      <c r="AG30" s="674">
        <v>27</v>
      </c>
      <c r="AH30" s="674">
        <v>0</v>
      </c>
      <c r="AI30" s="674">
        <v>0</v>
      </c>
      <c r="AJ30" s="674">
        <v>0</v>
      </c>
      <c r="AK30" s="674">
        <f t="shared" si="2"/>
        <v>0</v>
      </c>
      <c r="AM30" s="674">
        <v>26</v>
      </c>
      <c r="AN30" s="674">
        <v>2</v>
      </c>
      <c r="AO30" s="674">
        <v>32</v>
      </c>
      <c r="AP30" s="674">
        <v>0</v>
      </c>
      <c r="AQ30" s="674">
        <v>0</v>
      </c>
      <c r="AR30" s="674">
        <v>0</v>
      </c>
      <c r="AS30" s="674">
        <f t="shared" si="3"/>
        <v>0</v>
      </c>
    </row>
    <row r="31" spans="1:45" ht="27" customHeight="1">
      <c r="A31" s="87">
        <v>1</v>
      </c>
      <c r="B31" s="2">
        <v>28</v>
      </c>
      <c r="C31" s="63"/>
      <c r="D31" s="140"/>
      <c r="E31" s="144" t="s">
        <v>179</v>
      </c>
      <c r="F31" s="857" t="s">
        <v>366</v>
      </c>
      <c r="G31" s="857"/>
      <c r="H31" s="857"/>
      <c r="I31" s="153"/>
      <c r="J31" s="158">
        <f>'(入力用)７表以外'!J213</f>
        <v>0</v>
      </c>
      <c r="K31" s="158">
        <f>'(入力用)７表以外'!K213</f>
        <v>0</v>
      </c>
      <c r="L31" s="158">
        <f t="shared" si="0"/>
        <v>0</v>
      </c>
      <c r="M31" s="87"/>
      <c r="N31" s="2"/>
      <c r="O31" s="161"/>
      <c r="P31" s="163">
        <v>2</v>
      </c>
      <c r="Q31" s="167">
        <v>33</v>
      </c>
      <c r="R31" s="847" t="s">
        <v>498</v>
      </c>
      <c r="S31" s="852"/>
      <c r="T31" s="852"/>
      <c r="U31" s="852"/>
      <c r="V31" s="852"/>
      <c r="W31" s="852"/>
      <c r="X31" s="184" t="s">
        <v>180</v>
      </c>
      <c r="Y31" s="78">
        <f>'(入力用)７表以外'!J278</f>
        <v>0</v>
      </c>
      <c r="Z31" s="78">
        <f>'(入力用)７表以外'!K278</f>
        <v>0</v>
      </c>
      <c r="AA31" s="158">
        <f t="shared" si="1"/>
        <v>0</v>
      </c>
      <c r="AB31" s="163"/>
      <c r="AC31" s="167"/>
      <c r="AE31" s="674">
        <v>26</v>
      </c>
      <c r="AF31" s="674">
        <v>1</v>
      </c>
      <c r="AG31" s="674">
        <v>28</v>
      </c>
      <c r="AH31" s="674">
        <v>0</v>
      </c>
      <c r="AI31" s="674">
        <v>0</v>
      </c>
      <c r="AJ31" s="674">
        <v>0</v>
      </c>
      <c r="AK31" s="674">
        <f t="shared" si="2"/>
        <v>0</v>
      </c>
      <c r="AM31" s="674">
        <v>26</v>
      </c>
      <c r="AN31" s="674">
        <v>2</v>
      </c>
      <c r="AO31" s="674">
        <v>33</v>
      </c>
      <c r="AP31" s="674">
        <v>0</v>
      </c>
      <c r="AQ31" s="674">
        <v>0</v>
      </c>
      <c r="AR31" s="674">
        <v>0</v>
      </c>
      <c r="AS31" s="674">
        <f t="shared" si="3"/>
        <v>0</v>
      </c>
    </row>
    <row r="32" spans="1:45" ht="27" customHeight="1">
      <c r="A32" s="87">
        <v>1</v>
      </c>
      <c r="B32" s="2">
        <v>29</v>
      </c>
      <c r="C32" s="137" t="s">
        <v>13</v>
      </c>
      <c r="D32" s="140"/>
      <c r="E32" s="144" t="s">
        <v>183</v>
      </c>
      <c r="F32" s="857" t="s">
        <v>353</v>
      </c>
      <c r="G32" s="857"/>
      <c r="H32" s="857"/>
      <c r="I32" s="153"/>
      <c r="J32" s="158">
        <f>'(入力用)７表以外'!J214</f>
        <v>0</v>
      </c>
      <c r="K32" s="158">
        <f>'(入力用)７表以外'!K214</f>
        <v>0</v>
      </c>
      <c r="L32" s="158">
        <f t="shared" si="0"/>
        <v>0</v>
      </c>
      <c r="M32" s="87"/>
      <c r="N32" s="2"/>
      <c r="O32" s="161"/>
      <c r="P32" s="163">
        <v>2</v>
      </c>
      <c r="Q32" s="167">
        <v>34</v>
      </c>
      <c r="R32" s="854" t="s">
        <v>168</v>
      </c>
      <c r="S32" s="855"/>
      <c r="T32" s="856"/>
      <c r="U32" s="847" t="s">
        <v>274</v>
      </c>
      <c r="V32" s="852"/>
      <c r="W32" s="852"/>
      <c r="X32" s="184" t="s">
        <v>180</v>
      </c>
      <c r="Y32" s="78">
        <f>'(入力用)７表以外'!J279</f>
        <v>0</v>
      </c>
      <c r="Z32" s="78">
        <f>'(入力用)７表以外'!K275</f>
        <v>0</v>
      </c>
      <c r="AA32" s="158">
        <f t="shared" si="1"/>
        <v>0</v>
      </c>
      <c r="AB32" s="163"/>
      <c r="AC32" s="167"/>
      <c r="AE32" s="674">
        <v>26</v>
      </c>
      <c r="AF32" s="674">
        <v>1</v>
      </c>
      <c r="AG32" s="674">
        <v>29</v>
      </c>
      <c r="AH32" s="674">
        <v>0</v>
      </c>
      <c r="AI32" s="674">
        <v>0</v>
      </c>
      <c r="AJ32" s="674">
        <v>0</v>
      </c>
      <c r="AK32" s="674">
        <f t="shared" si="2"/>
        <v>0</v>
      </c>
      <c r="AM32" s="674">
        <v>26</v>
      </c>
      <c r="AN32" s="674">
        <v>2</v>
      </c>
      <c r="AO32" s="674">
        <v>34</v>
      </c>
      <c r="AP32" s="674">
        <v>0</v>
      </c>
      <c r="AQ32" s="674">
        <v>0</v>
      </c>
      <c r="AR32" s="674">
        <v>0</v>
      </c>
      <c r="AS32" s="674">
        <f t="shared" si="3"/>
        <v>0</v>
      </c>
    </row>
    <row r="33" spans="1:45" ht="27" customHeight="1">
      <c r="A33" s="87">
        <v>1</v>
      </c>
      <c r="B33" s="2">
        <v>30</v>
      </c>
      <c r="C33" s="63"/>
      <c r="D33" s="140"/>
      <c r="E33" s="144" t="s">
        <v>185</v>
      </c>
      <c r="F33" s="857" t="s">
        <v>211</v>
      </c>
      <c r="G33" s="857"/>
      <c r="H33" s="857"/>
      <c r="I33" s="153"/>
      <c r="J33" s="158">
        <f>'(入力用)７表以外'!J215</f>
        <v>0</v>
      </c>
      <c r="K33" s="158">
        <f>'(入力用)７表以外'!K215</f>
        <v>0</v>
      </c>
      <c r="L33" s="158">
        <f t="shared" si="0"/>
        <v>0</v>
      </c>
      <c r="M33" s="87"/>
      <c r="N33" s="2"/>
      <c r="O33" s="161"/>
      <c r="P33" s="163">
        <v>2</v>
      </c>
      <c r="Q33" s="167">
        <v>35</v>
      </c>
      <c r="R33" s="858" t="s">
        <v>172</v>
      </c>
      <c r="S33" s="859"/>
      <c r="T33" s="860"/>
      <c r="U33" s="847" t="s">
        <v>177</v>
      </c>
      <c r="V33" s="852"/>
      <c r="W33" s="852"/>
      <c r="X33" s="184" t="s">
        <v>180</v>
      </c>
      <c r="Y33" s="78">
        <f>'(入力用)７表以外'!J280</f>
        <v>0</v>
      </c>
      <c r="Z33" s="78">
        <f>'(入力用)７表以外'!K276</f>
        <v>0</v>
      </c>
      <c r="AA33" s="158">
        <f t="shared" si="1"/>
        <v>0</v>
      </c>
      <c r="AB33" s="163"/>
      <c r="AC33" s="167"/>
      <c r="AE33" s="674">
        <v>26</v>
      </c>
      <c r="AF33" s="674">
        <v>1</v>
      </c>
      <c r="AG33" s="674">
        <v>30</v>
      </c>
      <c r="AH33" s="674">
        <v>0</v>
      </c>
      <c r="AI33" s="674">
        <v>0</v>
      </c>
      <c r="AJ33" s="674">
        <v>0</v>
      </c>
      <c r="AK33" s="674">
        <f t="shared" si="2"/>
        <v>0</v>
      </c>
      <c r="AM33" s="674">
        <v>26</v>
      </c>
      <c r="AN33" s="674">
        <v>2</v>
      </c>
      <c r="AO33" s="674">
        <v>35</v>
      </c>
      <c r="AP33" s="674">
        <v>0</v>
      </c>
      <c r="AQ33" s="674">
        <v>0</v>
      </c>
      <c r="AR33" s="674">
        <v>0</v>
      </c>
      <c r="AS33" s="674">
        <f t="shared" si="3"/>
        <v>0</v>
      </c>
    </row>
    <row r="34" spans="1:45" ht="27" customHeight="1">
      <c r="A34" s="87">
        <v>1</v>
      </c>
      <c r="B34" s="2">
        <v>31</v>
      </c>
      <c r="C34" s="63"/>
      <c r="D34" s="140"/>
      <c r="E34" s="144" t="s">
        <v>187</v>
      </c>
      <c r="F34" s="857" t="s">
        <v>169</v>
      </c>
      <c r="G34" s="857"/>
      <c r="H34" s="857"/>
      <c r="I34" s="153"/>
      <c r="J34" s="158">
        <f>'(入力用)７表以外'!J216</f>
        <v>0</v>
      </c>
      <c r="K34" s="158">
        <f>'(入力用)７表以外'!K216</f>
        <v>0</v>
      </c>
      <c r="L34" s="158">
        <f t="shared" si="0"/>
        <v>0</v>
      </c>
      <c r="M34" s="87"/>
      <c r="N34" s="2"/>
      <c r="O34" s="161"/>
      <c r="P34" s="163">
        <v>2</v>
      </c>
      <c r="Q34" s="167">
        <v>36</v>
      </c>
      <c r="R34" s="847" t="s">
        <v>502</v>
      </c>
      <c r="S34" s="852"/>
      <c r="T34" s="852"/>
      <c r="U34" s="852"/>
      <c r="V34" s="852"/>
      <c r="W34" s="852"/>
      <c r="X34" s="184" t="s">
        <v>180</v>
      </c>
      <c r="Y34" s="78">
        <f>'(入力用)７表以外'!J281</f>
        <v>0</v>
      </c>
      <c r="Z34" s="78">
        <f>'(入力用)７表以外'!K277</f>
        <v>0</v>
      </c>
      <c r="AA34" s="158">
        <f t="shared" si="1"/>
        <v>0</v>
      </c>
      <c r="AB34" s="163"/>
      <c r="AC34" s="167"/>
      <c r="AE34" s="674">
        <v>26</v>
      </c>
      <c r="AF34" s="674">
        <v>1</v>
      </c>
      <c r="AG34" s="674">
        <v>31</v>
      </c>
      <c r="AH34" s="674">
        <v>0</v>
      </c>
      <c r="AI34" s="674">
        <v>0</v>
      </c>
      <c r="AJ34" s="674">
        <v>0</v>
      </c>
      <c r="AK34" s="674">
        <f t="shared" si="2"/>
        <v>0</v>
      </c>
      <c r="AM34" s="674">
        <v>26</v>
      </c>
      <c r="AN34" s="674">
        <v>2</v>
      </c>
      <c r="AO34" s="674">
        <v>36</v>
      </c>
      <c r="AP34" s="674">
        <v>0</v>
      </c>
      <c r="AQ34" s="674">
        <v>0</v>
      </c>
      <c r="AR34" s="674">
        <v>0</v>
      </c>
      <c r="AS34" s="674">
        <f t="shared" si="3"/>
        <v>0</v>
      </c>
    </row>
    <row r="35" spans="1:45" ht="27" customHeight="1">
      <c r="A35" s="87">
        <v>1</v>
      </c>
      <c r="B35" s="2">
        <v>32</v>
      </c>
      <c r="C35" s="63" t="s">
        <v>144</v>
      </c>
      <c r="D35" s="141"/>
      <c r="E35" s="144" t="s">
        <v>73</v>
      </c>
      <c r="F35" s="861" t="s">
        <v>346</v>
      </c>
      <c r="G35" s="861"/>
      <c r="H35" s="861"/>
      <c r="I35" s="153"/>
      <c r="J35" s="158">
        <f>'(入力用)７表以外'!J217</f>
        <v>0</v>
      </c>
      <c r="K35" s="158">
        <f>'(入力用)７表以外'!K217</f>
        <v>1753</v>
      </c>
      <c r="L35" s="158">
        <f t="shared" si="0"/>
        <v>1753</v>
      </c>
      <c r="M35" s="87"/>
      <c r="N35" s="2"/>
      <c r="O35" s="161"/>
      <c r="P35" s="163">
        <v>2</v>
      </c>
      <c r="Q35" s="167">
        <v>37</v>
      </c>
      <c r="R35" s="845" t="s">
        <v>272</v>
      </c>
      <c r="S35" s="862"/>
      <c r="T35" s="862"/>
      <c r="U35" s="862"/>
      <c r="V35" s="862"/>
      <c r="W35" s="862"/>
      <c r="X35" s="184"/>
      <c r="Y35" s="78">
        <f>'(入力用)７表以外'!J282</f>
        <v>0</v>
      </c>
      <c r="Z35" s="78">
        <f>'(入力用)７表以外'!K278</f>
        <v>0</v>
      </c>
      <c r="AA35" s="158">
        <f t="shared" si="1"/>
        <v>0</v>
      </c>
      <c r="AB35" s="163"/>
      <c r="AC35" s="167"/>
      <c r="AE35" s="674">
        <v>26</v>
      </c>
      <c r="AF35" s="674">
        <v>1</v>
      </c>
      <c r="AG35" s="674">
        <v>32</v>
      </c>
      <c r="AH35" s="674">
        <v>0</v>
      </c>
      <c r="AI35" s="674">
        <v>1753</v>
      </c>
      <c r="AJ35" s="674">
        <v>1753</v>
      </c>
      <c r="AK35" s="674">
        <f t="shared" si="2"/>
        <v>0</v>
      </c>
      <c r="AM35" s="674">
        <v>26</v>
      </c>
      <c r="AN35" s="674">
        <v>2</v>
      </c>
      <c r="AO35" s="674">
        <v>37</v>
      </c>
      <c r="AP35" s="674">
        <v>0</v>
      </c>
      <c r="AQ35" s="674">
        <v>0</v>
      </c>
      <c r="AR35" s="674">
        <v>0</v>
      </c>
      <c r="AS35" s="674">
        <f t="shared" si="3"/>
        <v>0</v>
      </c>
    </row>
    <row r="36" spans="1:45" ht="27" customHeight="1">
      <c r="A36" s="87">
        <v>1</v>
      </c>
      <c r="B36" s="2">
        <v>33</v>
      </c>
      <c r="C36" s="63"/>
      <c r="D36" s="23" t="s">
        <v>87</v>
      </c>
      <c r="E36" s="700" t="s">
        <v>245</v>
      </c>
      <c r="F36" s="700"/>
      <c r="G36" s="700"/>
      <c r="H36" s="700"/>
      <c r="I36" s="152" t="s">
        <v>189</v>
      </c>
      <c r="J36" s="158">
        <f>'(入力用)７表以外'!J218</f>
        <v>0</v>
      </c>
      <c r="K36" s="158">
        <f>'(入力用)７表以外'!K218</f>
        <v>1746</v>
      </c>
      <c r="L36" s="158">
        <f t="shared" si="0"/>
        <v>1746</v>
      </c>
      <c r="M36" s="87"/>
      <c r="N36" s="2"/>
      <c r="O36" s="161"/>
      <c r="P36" s="163">
        <v>2</v>
      </c>
      <c r="Q36" s="167">
        <v>38</v>
      </c>
      <c r="R36" s="854" t="s">
        <v>168</v>
      </c>
      <c r="S36" s="855"/>
      <c r="T36" s="856"/>
      <c r="U36" s="847" t="s">
        <v>274</v>
      </c>
      <c r="V36" s="852"/>
      <c r="W36" s="852"/>
      <c r="X36" s="184"/>
      <c r="Y36" s="78">
        <f>'(入力用)７表以外'!J283</f>
        <v>0</v>
      </c>
      <c r="Z36" s="78">
        <f>'(入力用)７表以外'!K279</f>
        <v>0</v>
      </c>
      <c r="AA36" s="158">
        <f t="shared" si="1"/>
        <v>0</v>
      </c>
      <c r="AB36" s="163"/>
      <c r="AC36" s="167"/>
      <c r="AE36" s="674">
        <v>26</v>
      </c>
      <c r="AF36" s="674">
        <v>1</v>
      </c>
      <c r="AG36" s="674">
        <v>33</v>
      </c>
      <c r="AH36" s="674">
        <v>0</v>
      </c>
      <c r="AI36" s="674">
        <v>1746</v>
      </c>
      <c r="AJ36" s="674">
        <v>1746</v>
      </c>
      <c r="AK36" s="674">
        <f t="shared" si="2"/>
        <v>0</v>
      </c>
      <c r="AM36" s="674">
        <v>26</v>
      </c>
      <c r="AN36" s="674">
        <v>2</v>
      </c>
      <c r="AO36" s="674">
        <v>38</v>
      </c>
      <c r="AP36" s="674">
        <v>0</v>
      </c>
      <c r="AQ36" s="674">
        <v>0</v>
      </c>
      <c r="AR36" s="674">
        <v>0</v>
      </c>
      <c r="AS36" s="674">
        <f t="shared" si="3"/>
        <v>0</v>
      </c>
    </row>
    <row r="37" spans="1:45" ht="27" customHeight="1">
      <c r="A37" s="87">
        <v>1</v>
      </c>
      <c r="B37" s="2">
        <v>34</v>
      </c>
      <c r="C37" s="63"/>
      <c r="D37" s="140"/>
      <c r="E37" s="60" t="s">
        <v>165</v>
      </c>
      <c r="F37" s="700" t="s">
        <v>299</v>
      </c>
      <c r="G37" s="700"/>
      <c r="H37" s="700"/>
      <c r="I37" s="154"/>
      <c r="J37" s="158">
        <f>'(入力用)７表以外'!J219</f>
        <v>0</v>
      </c>
      <c r="K37" s="158">
        <f>'(入力用)７表以外'!K219</f>
        <v>0</v>
      </c>
      <c r="L37" s="158">
        <f t="shared" si="0"/>
        <v>0</v>
      </c>
      <c r="M37" s="87"/>
      <c r="N37" s="2"/>
      <c r="O37" s="161"/>
      <c r="P37" s="163">
        <v>2</v>
      </c>
      <c r="Q37" s="167">
        <v>39</v>
      </c>
      <c r="R37" s="858" t="s">
        <v>172</v>
      </c>
      <c r="S37" s="859"/>
      <c r="T37" s="860"/>
      <c r="U37" s="847" t="s">
        <v>177</v>
      </c>
      <c r="V37" s="852"/>
      <c r="W37" s="852"/>
      <c r="X37" s="184"/>
      <c r="Y37" s="78">
        <f>'(入力用)７表以外'!J284</f>
        <v>0</v>
      </c>
      <c r="Z37" s="78">
        <f>'(入力用)７表以外'!K280</f>
        <v>0</v>
      </c>
      <c r="AA37" s="158">
        <f t="shared" si="1"/>
        <v>0</v>
      </c>
      <c r="AB37" s="163"/>
      <c r="AC37" s="167"/>
      <c r="AE37" s="674">
        <v>26</v>
      </c>
      <c r="AF37" s="674">
        <v>1</v>
      </c>
      <c r="AG37" s="674">
        <v>34</v>
      </c>
      <c r="AH37" s="674">
        <v>0</v>
      </c>
      <c r="AI37" s="674">
        <v>0</v>
      </c>
      <c r="AJ37" s="674">
        <v>0</v>
      </c>
      <c r="AK37" s="674">
        <f t="shared" si="2"/>
        <v>0</v>
      </c>
      <c r="AM37" s="674">
        <v>26</v>
      </c>
      <c r="AN37" s="674">
        <v>2</v>
      </c>
      <c r="AO37" s="674">
        <v>39</v>
      </c>
      <c r="AP37" s="674">
        <v>0</v>
      </c>
      <c r="AQ37" s="674">
        <v>0</v>
      </c>
      <c r="AR37" s="674">
        <v>0</v>
      </c>
      <c r="AS37" s="674">
        <f t="shared" si="3"/>
        <v>0</v>
      </c>
    </row>
    <row r="38" spans="1:45" ht="27" customHeight="1">
      <c r="A38" s="87">
        <v>1</v>
      </c>
      <c r="B38" s="2">
        <v>35</v>
      </c>
      <c r="C38" s="63"/>
      <c r="D38" s="140"/>
      <c r="E38" s="145" t="s">
        <v>152</v>
      </c>
      <c r="F38" s="145"/>
      <c r="G38" s="863" t="s">
        <v>359</v>
      </c>
      <c r="H38" s="864"/>
      <c r="I38" s="154"/>
      <c r="J38" s="158">
        <f>'(入力用)７表以外'!J220</f>
        <v>0</v>
      </c>
      <c r="K38" s="158">
        <f>'(入力用)７表以外'!K220</f>
        <v>0</v>
      </c>
      <c r="L38" s="158">
        <f t="shared" si="0"/>
        <v>0</v>
      </c>
      <c r="M38" s="87"/>
      <c r="N38" s="2"/>
      <c r="O38" s="161"/>
      <c r="P38" s="163">
        <v>2</v>
      </c>
      <c r="Q38" s="167">
        <v>40</v>
      </c>
      <c r="R38" s="901" t="s">
        <v>580</v>
      </c>
      <c r="S38" s="902"/>
      <c r="T38" s="903"/>
      <c r="U38" s="847" t="s">
        <v>239</v>
      </c>
      <c r="V38" s="852"/>
      <c r="W38" s="852"/>
      <c r="X38" s="186"/>
      <c r="Y38" s="78">
        <f>'(入力用)７表以外'!J285</f>
        <v>0</v>
      </c>
      <c r="Z38" s="78">
        <f>'(入力用)７表以外'!K285</f>
        <v>0</v>
      </c>
      <c r="AA38" s="158">
        <f t="shared" si="1"/>
        <v>0</v>
      </c>
      <c r="AB38" s="163"/>
      <c r="AC38" s="167"/>
      <c r="AE38" s="674">
        <v>26</v>
      </c>
      <c r="AF38" s="674">
        <v>1</v>
      </c>
      <c r="AG38" s="674">
        <v>35</v>
      </c>
      <c r="AH38" s="674">
        <v>0</v>
      </c>
      <c r="AI38" s="674">
        <v>0</v>
      </c>
      <c r="AJ38" s="674">
        <v>0</v>
      </c>
      <c r="AK38" s="674">
        <f t="shared" si="2"/>
        <v>0</v>
      </c>
      <c r="AM38" s="674">
        <v>26</v>
      </c>
      <c r="AN38" s="674">
        <v>2</v>
      </c>
      <c r="AO38" s="674">
        <v>40</v>
      </c>
      <c r="AP38" s="674">
        <v>0</v>
      </c>
      <c r="AQ38" s="674">
        <v>0</v>
      </c>
      <c r="AR38" s="674">
        <v>0</v>
      </c>
      <c r="AS38" s="674">
        <f t="shared" si="3"/>
        <v>0</v>
      </c>
    </row>
    <row r="39" spans="1:45" ht="27" customHeight="1">
      <c r="A39" s="87">
        <v>1</v>
      </c>
      <c r="B39" s="2">
        <v>36</v>
      </c>
      <c r="C39" s="63" t="s">
        <v>191</v>
      </c>
      <c r="D39" s="140"/>
      <c r="E39" s="146" t="s">
        <v>193</v>
      </c>
      <c r="F39" s="146"/>
      <c r="G39" s="865" t="s">
        <v>367</v>
      </c>
      <c r="H39" s="866"/>
      <c r="I39" s="155"/>
      <c r="J39" s="158">
        <f>'(入力用)７表以外'!J221</f>
        <v>0</v>
      </c>
      <c r="K39" s="158">
        <f>'(入力用)７表以外'!K221</f>
        <v>0</v>
      </c>
      <c r="L39" s="158">
        <f t="shared" si="0"/>
        <v>0</v>
      </c>
      <c r="M39" s="87"/>
      <c r="N39" s="2"/>
      <c r="O39" s="161"/>
      <c r="P39" s="163">
        <v>2</v>
      </c>
      <c r="Q39" s="167">
        <v>41</v>
      </c>
      <c r="R39" s="904"/>
      <c r="S39" s="905"/>
      <c r="T39" s="906"/>
      <c r="U39" s="847" t="s">
        <v>496</v>
      </c>
      <c r="V39" s="852"/>
      <c r="W39" s="852"/>
      <c r="X39" s="186"/>
      <c r="Y39" s="78">
        <f>'(入力用)７表以外'!J286</f>
        <v>0</v>
      </c>
      <c r="Z39" s="78">
        <f>'(入力用)７表以外'!K286</f>
        <v>0</v>
      </c>
      <c r="AA39" s="158">
        <f t="shared" si="1"/>
        <v>0</v>
      </c>
      <c r="AB39" s="163"/>
      <c r="AC39" s="167"/>
      <c r="AE39" s="674">
        <v>26</v>
      </c>
      <c r="AF39" s="674">
        <v>1</v>
      </c>
      <c r="AG39" s="674">
        <v>36</v>
      </c>
      <c r="AH39" s="674">
        <v>0</v>
      </c>
      <c r="AI39" s="674">
        <v>0</v>
      </c>
      <c r="AJ39" s="674">
        <v>0</v>
      </c>
      <c r="AK39" s="674">
        <f t="shared" si="2"/>
        <v>0</v>
      </c>
      <c r="AM39" s="674">
        <v>26</v>
      </c>
      <c r="AN39" s="674">
        <v>2</v>
      </c>
      <c r="AO39" s="674">
        <v>41</v>
      </c>
      <c r="AP39" s="674">
        <v>0</v>
      </c>
      <c r="AQ39" s="674">
        <v>0</v>
      </c>
      <c r="AR39" s="674">
        <v>0</v>
      </c>
      <c r="AS39" s="674">
        <f t="shared" si="3"/>
        <v>0</v>
      </c>
    </row>
    <row r="40" spans="1:45" ht="27" customHeight="1">
      <c r="A40" s="87">
        <v>1</v>
      </c>
      <c r="B40" s="2">
        <v>37</v>
      </c>
      <c r="C40" s="63"/>
      <c r="D40" s="63"/>
      <c r="E40" s="910" t="s">
        <v>298</v>
      </c>
      <c r="F40" s="707" t="s">
        <v>218</v>
      </c>
      <c r="G40" s="700"/>
      <c r="H40" s="700"/>
      <c r="I40" s="153"/>
      <c r="J40" s="158">
        <f>'(入力用)７表以外'!J222</f>
        <v>0</v>
      </c>
      <c r="K40" s="158">
        <f>'(入力用)７表以外'!K222</f>
        <v>0</v>
      </c>
      <c r="L40" s="158">
        <f t="shared" si="0"/>
        <v>0</v>
      </c>
      <c r="M40" s="87"/>
      <c r="N40" s="2"/>
      <c r="O40" s="161"/>
      <c r="P40" s="163">
        <v>2</v>
      </c>
      <c r="Q40" s="167">
        <v>42</v>
      </c>
      <c r="R40" s="904"/>
      <c r="S40" s="905"/>
      <c r="T40" s="906"/>
      <c r="U40" s="847" t="s">
        <v>500</v>
      </c>
      <c r="V40" s="852"/>
      <c r="W40" s="852"/>
      <c r="X40" s="186"/>
      <c r="Y40" s="78">
        <f>'(入力用)７表以外'!J287</f>
        <v>0</v>
      </c>
      <c r="Z40" s="78">
        <f>'(入力用)７表以外'!K287</f>
        <v>0</v>
      </c>
      <c r="AA40" s="158">
        <f t="shared" si="1"/>
        <v>0</v>
      </c>
      <c r="AB40" s="163"/>
      <c r="AC40" s="167"/>
      <c r="AE40" s="674">
        <v>26</v>
      </c>
      <c r="AF40" s="674">
        <v>1</v>
      </c>
      <c r="AG40" s="674">
        <v>37</v>
      </c>
      <c r="AH40" s="674">
        <v>0</v>
      </c>
      <c r="AI40" s="674">
        <v>0</v>
      </c>
      <c r="AJ40" s="674">
        <v>0</v>
      </c>
      <c r="AK40" s="674">
        <f t="shared" si="2"/>
        <v>0</v>
      </c>
      <c r="AM40" s="674">
        <v>26</v>
      </c>
      <c r="AN40" s="674">
        <v>2</v>
      </c>
      <c r="AO40" s="674">
        <v>42</v>
      </c>
      <c r="AP40" s="674">
        <v>0</v>
      </c>
      <c r="AQ40" s="674">
        <v>0</v>
      </c>
      <c r="AR40" s="674">
        <v>0</v>
      </c>
      <c r="AS40" s="674">
        <f t="shared" si="3"/>
        <v>0</v>
      </c>
    </row>
    <row r="41" spans="1:45" ht="27" customHeight="1">
      <c r="A41" s="87">
        <v>1</v>
      </c>
      <c r="B41" s="2">
        <v>38</v>
      </c>
      <c r="C41" s="63"/>
      <c r="D41" s="63"/>
      <c r="E41" s="910"/>
      <c r="F41" s="876" t="s">
        <v>584</v>
      </c>
      <c r="G41" s="733"/>
      <c r="H41" s="733"/>
      <c r="I41" s="153"/>
      <c r="J41" s="158">
        <f>'(入力用)７表以外'!J223</f>
        <v>0</v>
      </c>
      <c r="K41" s="158">
        <f>'(入力用)７表以外'!K223</f>
        <v>0</v>
      </c>
      <c r="L41" s="158">
        <f t="shared" si="0"/>
        <v>0</v>
      </c>
      <c r="M41" s="87"/>
      <c r="N41" s="2"/>
      <c r="O41" s="161"/>
      <c r="P41" s="163">
        <v>2</v>
      </c>
      <c r="Q41" s="167">
        <v>43</v>
      </c>
      <c r="R41" s="904"/>
      <c r="S41" s="905"/>
      <c r="T41" s="906"/>
      <c r="U41" s="847" t="s">
        <v>503</v>
      </c>
      <c r="V41" s="852"/>
      <c r="W41" s="852"/>
      <c r="X41" s="186"/>
      <c r="Y41" s="78">
        <f>'(入力用)７表以外'!J288</f>
        <v>0</v>
      </c>
      <c r="Z41" s="78">
        <f>'(入力用)７表以外'!K288</f>
        <v>0</v>
      </c>
      <c r="AA41" s="158">
        <f t="shared" si="1"/>
        <v>0</v>
      </c>
      <c r="AB41" s="163"/>
      <c r="AC41" s="167"/>
      <c r="AE41" s="674">
        <v>26</v>
      </c>
      <c r="AF41" s="674">
        <v>1</v>
      </c>
      <c r="AG41" s="674">
        <v>38</v>
      </c>
      <c r="AH41" s="674">
        <v>0</v>
      </c>
      <c r="AI41" s="674">
        <v>0</v>
      </c>
      <c r="AJ41" s="674">
        <v>0</v>
      </c>
      <c r="AK41" s="674">
        <f t="shared" si="2"/>
        <v>0</v>
      </c>
      <c r="AM41" s="674">
        <v>26</v>
      </c>
      <c r="AN41" s="674">
        <v>2</v>
      </c>
      <c r="AO41" s="674">
        <v>43</v>
      </c>
      <c r="AP41" s="674">
        <v>0</v>
      </c>
      <c r="AQ41" s="674">
        <v>0</v>
      </c>
      <c r="AR41" s="674">
        <v>0</v>
      </c>
      <c r="AS41" s="674">
        <f t="shared" si="3"/>
        <v>0</v>
      </c>
    </row>
    <row r="42" spans="1:45" ht="27" customHeight="1">
      <c r="A42" s="87">
        <v>1</v>
      </c>
      <c r="B42" s="2">
        <v>39</v>
      </c>
      <c r="C42" s="63"/>
      <c r="D42" s="63"/>
      <c r="E42" s="910"/>
      <c r="F42" s="707" t="s">
        <v>55</v>
      </c>
      <c r="G42" s="700"/>
      <c r="H42" s="700"/>
      <c r="I42" s="153"/>
      <c r="J42" s="158">
        <f>'(入力用)７表以外'!J224</f>
        <v>0</v>
      </c>
      <c r="K42" s="158">
        <f>'(入力用)７表以外'!K224</f>
        <v>0</v>
      </c>
      <c r="L42" s="158">
        <f t="shared" si="0"/>
        <v>0</v>
      </c>
      <c r="M42" s="87"/>
      <c r="N42" s="2"/>
      <c r="O42" s="161"/>
      <c r="P42" s="163">
        <v>2</v>
      </c>
      <c r="Q42" s="167">
        <v>44</v>
      </c>
      <c r="R42" s="907"/>
      <c r="S42" s="908"/>
      <c r="T42" s="909"/>
      <c r="U42" s="847" t="s">
        <v>17</v>
      </c>
      <c r="V42" s="852"/>
      <c r="W42" s="852"/>
      <c r="X42" s="186"/>
      <c r="Y42" s="78">
        <f>'(入力用)７表以外'!J289</f>
        <v>0</v>
      </c>
      <c r="Z42" s="78">
        <f>'(入力用)７表以外'!K289</f>
        <v>0</v>
      </c>
      <c r="AA42" s="158">
        <f t="shared" si="1"/>
        <v>0</v>
      </c>
      <c r="AB42" s="163"/>
      <c r="AC42" s="167"/>
      <c r="AE42" s="674">
        <v>26</v>
      </c>
      <c r="AF42" s="674">
        <v>1</v>
      </c>
      <c r="AG42" s="674">
        <v>39</v>
      </c>
      <c r="AH42" s="674">
        <v>0</v>
      </c>
      <c r="AI42" s="674">
        <v>0</v>
      </c>
      <c r="AJ42" s="674">
        <v>0</v>
      </c>
      <c r="AK42" s="674">
        <f t="shared" si="2"/>
        <v>0</v>
      </c>
      <c r="AM42" s="674">
        <v>26</v>
      </c>
      <c r="AN42" s="674">
        <v>2</v>
      </c>
      <c r="AO42" s="674">
        <v>44</v>
      </c>
      <c r="AP42" s="674">
        <v>0</v>
      </c>
      <c r="AQ42" s="674">
        <v>0</v>
      </c>
      <c r="AR42" s="674">
        <v>0</v>
      </c>
      <c r="AS42" s="674">
        <f t="shared" si="3"/>
        <v>0</v>
      </c>
    </row>
    <row r="43" spans="1:45" ht="27" customHeight="1">
      <c r="A43" s="87">
        <v>1</v>
      </c>
      <c r="B43" s="2">
        <v>40</v>
      </c>
      <c r="C43" s="63" t="s">
        <v>139</v>
      </c>
      <c r="D43" s="63"/>
      <c r="E43" s="910"/>
      <c r="F43" s="876" t="s">
        <v>584</v>
      </c>
      <c r="G43" s="733"/>
      <c r="H43" s="733"/>
      <c r="I43" s="153"/>
      <c r="J43" s="158">
        <f>'(入力用)７表以外'!J225</f>
        <v>0</v>
      </c>
      <c r="K43" s="158">
        <f>'(入力用)７表以外'!K225</f>
        <v>0</v>
      </c>
      <c r="L43" s="158">
        <f t="shared" si="0"/>
        <v>0</v>
      </c>
      <c r="M43" s="87"/>
      <c r="N43" s="2"/>
      <c r="O43" s="161"/>
      <c r="P43" s="163">
        <v>2</v>
      </c>
      <c r="Q43" s="167">
        <v>47</v>
      </c>
      <c r="R43" s="871" t="s">
        <v>572</v>
      </c>
      <c r="S43" s="877"/>
      <c r="T43" s="877"/>
      <c r="U43" s="877"/>
      <c r="V43" s="877"/>
      <c r="W43" s="877"/>
      <c r="X43" s="186"/>
      <c r="Y43" s="78">
        <f>'(入力用)７表以外'!J292</f>
        <v>0</v>
      </c>
      <c r="Z43" s="78">
        <f>'(入力用)７表以外'!K292</f>
        <v>0</v>
      </c>
      <c r="AA43" s="158">
        <f t="shared" si="1"/>
        <v>0</v>
      </c>
      <c r="AB43" s="163"/>
      <c r="AC43" s="167"/>
      <c r="AE43" s="674">
        <v>26</v>
      </c>
      <c r="AF43" s="674">
        <v>1</v>
      </c>
      <c r="AG43" s="674">
        <v>40</v>
      </c>
      <c r="AH43" s="674">
        <v>0</v>
      </c>
      <c r="AI43" s="674">
        <v>0</v>
      </c>
      <c r="AJ43" s="674">
        <v>0</v>
      </c>
      <c r="AK43" s="674">
        <f t="shared" si="2"/>
        <v>0</v>
      </c>
      <c r="AM43" s="674">
        <v>26</v>
      </c>
      <c r="AN43" s="674">
        <v>2</v>
      </c>
      <c r="AO43" s="674">
        <v>47</v>
      </c>
      <c r="AP43" s="674">
        <v>0</v>
      </c>
      <c r="AQ43" s="674">
        <v>0</v>
      </c>
      <c r="AR43" s="674">
        <v>0</v>
      </c>
      <c r="AS43" s="674">
        <f t="shared" si="3"/>
        <v>0</v>
      </c>
    </row>
    <row r="44" spans="1:45" ht="27" customHeight="1">
      <c r="A44" s="87">
        <v>1</v>
      </c>
      <c r="B44" s="2">
        <v>41</v>
      </c>
      <c r="C44" s="140"/>
      <c r="D44" s="911"/>
      <c r="E44" s="922" t="s">
        <v>48</v>
      </c>
      <c r="F44" s="911" t="s">
        <v>181</v>
      </c>
      <c r="G44" s="911" t="s">
        <v>394</v>
      </c>
      <c r="H44" s="39" t="s">
        <v>377</v>
      </c>
      <c r="I44" s="155"/>
      <c r="J44" s="158">
        <f>'(入力用)７表以外'!J226</f>
        <v>0</v>
      </c>
      <c r="K44" s="158">
        <f>'(入力用)７表以外'!K226</f>
        <v>0</v>
      </c>
      <c r="L44" s="158">
        <f t="shared" si="0"/>
        <v>0</v>
      </c>
      <c r="M44" s="87"/>
      <c r="N44" s="2"/>
      <c r="O44" s="161"/>
      <c r="P44" s="163">
        <v>2</v>
      </c>
      <c r="Q44" s="167">
        <v>48</v>
      </c>
      <c r="R44" s="871" t="s">
        <v>585</v>
      </c>
      <c r="S44" s="877"/>
      <c r="T44" s="877"/>
      <c r="U44" s="877"/>
      <c r="V44" s="877"/>
      <c r="W44" s="877"/>
      <c r="X44" s="186"/>
      <c r="Y44" s="78">
        <f>'(入力用)７表以外'!J293</f>
        <v>0</v>
      </c>
      <c r="Z44" s="78">
        <f>'(入力用)７表以外'!K293</f>
        <v>0</v>
      </c>
      <c r="AA44" s="158">
        <f t="shared" si="1"/>
        <v>0</v>
      </c>
      <c r="AB44" s="163"/>
      <c r="AC44" s="167"/>
      <c r="AE44" s="674">
        <v>26</v>
      </c>
      <c r="AF44" s="674">
        <v>1</v>
      </c>
      <c r="AG44" s="674">
        <v>41</v>
      </c>
      <c r="AH44" s="674">
        <v>0</v>
      </c>
      <c r="AI44" s="674">
        <v>0</v>
      </c>
      <c r="AJ44" s="674">
        <v>0</v>
      </c>
      <c r="AK44" s="674">
        <f t="shared" si="2"/>
        <v>0</v>
      </c>
      <c r="AM44" s="674">
        <v>26</v>
      </c>
      <c r="AN44" s="674">
        <v>2</v>
      </c>
      <c r="AO44" s="674">
        <v>48</v>
      </c>
      <c r="AP44" s="674">
        <v>0</v>
      </c>
      <c r="AQ44" s="674">
        <v>0</v>
      </c>
      <c r="AR44" s="674">
        <v>0</v>
      </c>
      <c r="AS44" s="674">
        <f t="shared" si="3"/>
        <v>0</v>
      </c>
    </row>
    <row r="45" spans="1:45" ht="27" customHeight="1">
      <c r="A45" s="87">
        <v>1</v>
      </c>
      <c r="B45" s="2">
        <v>42</v>
      </c>
      <c r="C45" s="63"/>
      <c r="D45" s="801"/>
      <c r="E45" s="923"/>
      <c r="F45" s="911"/>
      <c r="G45" s="911"/>
      <c r="H45" s="39" t="s">
        <v>370</v>
      </c>
      <c r="I45" s="155"/>
      <c r="J45" s="158">
        <f>'(入力用)７表以外'!J227</f>
        <v>0</v>
      </c>
      <c r="K45" s="158">
        <f>'(入力用)７表以外'!K227</f>
        <v>0</v>
      </c>
      <c r="L45" s="158">
        <f t="shared" si="0"/>
        <v>0</v>
      </c>
      <c r="M45" s="87"/>
      <c r="N45" s="2"/>
      <c r="O45" s="161"/>
      <c r="P45" s="163">
        <v>2</v>
      </c>
      <c r="Q45" s="167">
        <v>49</v>
      </c>
      <c r="R45" s="927" t="s">
        <v>299</v>
      </c>
      <c r="S45" s="928"/>
      <c r="T45" s="929"/>
      <c r="U45" s="847" t="s">
        <v>194</v>
      </c>
      <c r="V45" s="852"/>
      <c r="W45" s="852"/>
      <c r="X45" s="186"/>
      <c r="Y45" s="78">
        <f>'(入力用)７表以外'!J294</f>
        <v>0</v>
      </c>
      <c r="Z45" s="78">
        <f>'(入力用)７表以外'!K294</f>
        <v>0</v>
      </c>
      <c r="AA45" s="158">
        <f t="shared" si="1"/>
        <v>0</v>
      </c>
      <c r="AB45" s="163"/>
      <c r="AC45" s="167"/>
      <c r="AE45" s="674">
        <v>26</v>
      </c>
      <c r="AF45" s="674">
        <v>1</v>
      </c>
      <c r="AG45" s="674">
        <v>42</v>
      </c>
      <c r="AH45" s="674">
        <v>0</v>
      </c>
      <c r="AI45" s="674">
        <v>0</v>
      </c>
      <c r="AJ45" s="674">
        <v>0</v>
      </c>
      <c r="AK45" s="674">
        <f t="shared" si="2"/>
        <v>0</v>
      </c>
      <c r="AM45" s="674">
        <v>26</v>
      </c>
      <c r="AN45" s="674">
        <v>2</v>
      </c>
      <c r="AO45" s="674">
        <v>49</v>
      </c>
      <c r="AP45" s="674">
        <v>0</v>
      </c>
      <c r="AQ45" s="674">
        <v>0</v>
      </c>
      <c r="AR45" s="674">
        <v>0</v>
      </c>
      <c r="AS45" s="674">
        <f t="shared" si="3"/>
        <v>0</v>
      </c>
    </row>
    <row r="46" spans="1:45" ht="27" customHeight="1">
      <c r="A46" s="87">
        <v>1</v>
      </c>
      <c r="B46" s="2">
        <v>43</v>
      </c>
      <c r="C46" s="63" t="s">
        <v>129</v>
      </c>
      <c r="D46" s="801"/>
      <c r="E46" s="923"/>
      <c r="F46" s="912"/>
      <c r="G46" s="912"/>
      <c r="H46" s="39" t="s">
        <v>346</v>
      </c>
      <c r="I46" s="155"/>
      <c r="J46" s="158">
        <f>'(入力用)７表以外'!J228</f>
        <v>0</v>
      </c>
      <c r="K46" s="158">
        <f>'(入力用)７表以外'!K228</f>
        <v>0</v>
      </c>
      <c r="L46" s="158">
        <f t="shared" si="0"/>
        <v>0</v>
      </c>
      <c r="M46" s="87"/>
      <c r="N46" s="2"/>
      <c r="O46" s="161"/>
      <c r="P46" s="163">
        <v>2</v>
      </c>
      <c r="Q46" s="167">
        <v>50</v>
      </c>
      <c r="R46" s="930" t="s">
        <v>562</v>
      </c>
      <c r="S46" s="931"/>
      <c r="T46" s="932"/>
      <c r="U46" s="847" t="s">
        <v>196</v>
      </c>
      <c r="V46" s="852"/>
      <c r="W46" s="852"/>
      <c r="X46" s="187"/>
      <c r="Y46" s="78">
        <f>'(入力用)７表以外'!J295</f>
        <v>0</v>
      </c>
      <c r="Z46" s="78">
        <f>'(入力用)７表以外'!K295</f>
        <v>0</v>
      </c>
      <c r="AA46" s="158">
        <f t="shared" si="1"/>
        <v>0</v>
      </c>
      <c r="AB46" s="163"/>
      <c r="AC46" s="167"/>
      <c r="AE46" s="674">
        <v>26</v>
      </c>
      <c r="AF46" s="674">
        <v>1</v>
      </c>
      <c r="AG46" s="674">
        <v>43</v>
      </c>
      <c r="AH46" s="674">
        <v>0</v>
      </c>
      <c r="AI46" s="674">
        <v>0</v>
      </c>
      <c r="AJ46" s="674">
        <v>0</v>
      </c>
      <c r="AK46" s="674">
        <f t="shared" si="2"/>
        <v>0</v>
      </c>
      <c r="AM46" s="674">
        <v>26</v>
      </c>
      <c r="AN46" s="674">
        <v>2</v>
      </c>
      <c r="AO46" s="674">
        <v>50</v>
      </c>
      <c r="AP46" s="674">
        <v>0</v>
      </c>
      <c r="AQ46" s="674">
        <v>0</v>
      </c>
      <c r="AR46" s="674">
        <v>0</v>
      </c>
      <c r="AS46" s="674">
        <f t="shared" si="3"/>
        <v>0</v>
      </c>
    </row>
    <row r="47" spans="1:45" ht="27" customHeight="1">
      <c r="A47" s="87">
        <v>1</v>
      </c>
      <c r="B47" s="2">
        <v>44</v>
      </c>
      <c r="C47" s="63"/>
      <c r="D47" s="801"/>
      <c r="E47" s="923"/>
      <c r="F47" s="863" t="s">
        <v>353</v>
      </c>
      <c r="G47" s="867"/>
      <c r="H47" s="867"/>
      <c r="I47" s="153"/>
      <c r="J47" s="158">
        <f>'(入力用)７表以外'!J229</f>
        <v>0</v>
      </c>
      <c r="K47" s="158">
        <f>'(入力用)７表以外'!K229</f>
        <v>0</v>
      </c>
      <c r="L47" s="158">
        <f t="shared" si="0"/>
        <v>0</v>
      </c>
      <c r="M47" s="87"/>
      <c r="N47" s="2"/>
      <c r="O47" s="161"/>
      <c r="P47" s="163">
        <v>2</v>
      </c>
      <c r="Q47" s="167">
        <v>51</v>
      </c>
      <c r="R47" s="901" t="s">
        <v>308</v>
      </c>
      <c r="S47" s="902"/>
      <c r="T47" s="902"/>
      <c r="U47" s="902"/>
      <c r="V47" s="903"/>
      <c r="W47" s="868" t="s">
        <v>515</v>
      </c>
      <c r="X47" s="869"/>
      <c r="Y47" s="78">
        <f>'(入力用)７表以外'!J296</f>
        <v>0</v>
      </c>
      <c r="Z47" s="78">
        <f>'(入力用)７表以外'!K296</f>
        <v>0</v>
      </c>
      <c r="AA47" s="158">
        <f t="shared" si="1"/>
        <v>0</v>
      </c>
      <c r="AB47" s="163"/>
      <c r="AC47" s="167"/>
      <c r="AE47" s="674">
        <v>26</v>
      </c>
      <c r="AF47" s="674">
        <v>1</v>
      </c>
      <c r="AG47" s="674">
        <v>44</v>
      </c>
      <c r="AH47" s="674">
        <v>0</v>
      </c>
      <c r="AI47" s="674">
        <v>0</v>
      </c>
      <c r="AJ47" s="674">
        <v>0</v>
      </c>
      <c r="AK47" s="674">
        <f t="shared" si="2"/>
        <v>0</v>
      </c>
      <c r="AM47" s="674">
        <v>26</v>
      </c>
      <c r="AN47" s="674">
        <v>2</v>
      </c>
      <c r="AO47" s="674">
        <v>51</v>
      </c>
      <c r="AP47" s="674">
        <v>0</v>
      </c>
      <c r="AQ47" s="674">
        <v>0</v>
      </c>
      <c r="AR47" s="674">
        <v>0</v>
      </c>
      <c r="AS47" s="674">
        <f t="shared" si="3"/>
        <v>0</v>
      </c>
    </row>
    <row r="48" spans="1:45" ht="27" customHeight="1">
      <c r="A48" s="87">
        <v>1</v>
      </c>
      <c r="B48" s="2">
        <v>45</v>
      </c>
      <c r="C48" s="63"/>
      <c r="D48" s="801"/>
      <c r="E48" s="923"/>
      <c r="F48" s="870" t="s">
        <v>211</v>
      </c>
      <c r="G48" s="857"/>
      <c r="H48" s="857"/>
      <c r="I48" s="153"/>
      <c r="J48" s="158">
        <f>'(入力用)７表以外'!J230</f>
        <v>0</v>
      </c>
      <c r="K48" s="158">
        <f>'(入力用)７表以外'!K230</f>
        <v>0</v>
      </c>
      <c r="L48" s="158">
        <f t="shared" si="0"/>
        <v>0</v>
      </c>
      <c r="M48" s="87"/>
      <c r="N48" s="2"/>
      <c r="O48" s="161"/>
      <c r="P48" s="163">
        <v>2</v>
      </c>
      <c r="Q48" s="167">
        <v>52</v>
      </c>
      <c r="R48" s="907"/>
      <c r="S48" s="908"/>
      <c r="T48" s="908"/>
      <c r="U48" s="908"/>
      <c r="V48" s="909"/>
      <c r="W48" s="871" t="s">
        <v>561</v>
      </c>
      <c r="X48" s="872"/>
      <c r="Y48" s="78">
        <f>'(入力用)７表以外'!J297</f>
        <v>3124</v>
      </c>
      <c r="Z48" s="78">
        <f>'(入力用)７表以外'!K297</f>
        <v>0</v>
      </c>
      <c r="AA48" s="158">
        <f t="shared" si="1"/>
        <v>3124</v>
      </c>
      <c r="AB48" s="163"/>
      <c r="AC48" s="167"/>
      <c r="AE48" s="674">
        <v>26</v>
      </c>
      <c r="AF48" s="674">
        <v>1</v>
      </c>
      <c r="AG48" s="674">
        <v>45</v>
      </c>
      <c r="AH48" s="674">
        <v>0</v>
      </c>
      <c r="AI48" s="674">
        <v>0</v>
      </c>
      <c r="AJ48" s="674">
        <v>0</v>
      </c>
      <c r="AK48" s="674">
        <f t="shared" si="2"/>
        <v>0</v>
      </c>
      <c r="AM48" s="674">
        <v>26</v>
      </c>
      <c r="AN48" s="674">
        <v>2</v>
      </c>
      <c r="AO48" s="674">
        <v>52</v>
      </c>
      <c r="AP48" s="674">
        <v>3124</v>
      </c>
      <c r="AQ48" s="674">
        <v>0</v>
      </c>
      <c r="AR48" s="674">
        <v>3124</v>
      </c>
      <c r="AS48" s="674">
        <f t="shared" si="3"/>
        <v>0</v>
      </c>
    </row>
    <row r="49" spans="1:45" ht="27" customHeight="1">
      <c r="A49" s="87">
        <v>1</v>
      </c>
      <c r="B49" s="2">
        <v>46</v>
      </c>
      <c r="C49" s="140"/>
      <c r="D49" s="801"/>
      <c r="E49" s="923"/>
      <c r="F49" s="873" t="s">
        <v>169</v>
      </c>
      <c r="G49" s="874"/>
      <c r="H49" s="874"/>
      <c r="I49" s="155"/>
      <c r="J49" s="158">
        <f>'(入力用)７表以外'!J231</f>
        <v>0</v>
      </c>
      <c r="K49" s="158">
        <f>'(入力用)７表以外'!K231</f>
        <v>0</v>
      </c>
      <c r="L49" s="158">
        <f t="shared" si="0"/>
        <v>0</v>
      </c>
      <c r="M49" s="87"/>
      <c r="N49" s="2"/>
      <c r="O49" s="161"/>
      <c r="P49" s="163">
        <v>2</v>
      </c>
      <c r="Q49" s="167">
        <v>53</v>
      </c>
      <c r="R49" s="901" t="s">
        <v>310</v>
      </c>
      <c r="S49" s="902"/>
      <c r="T49" s="902"/>
      <c r="U49" s="902"/>
      <c r="V49" s="903"/>
      <c r="W49" s="868" t="s">
        <v>515</v>
      </c>
      <c r="X49" s="875"/>
      <c r="Y49" s="78">
        <f>'(入力用)７表以外'!J298</f>
        <v>0</v>
      </c>
      <c r="Z49" s="78">
        <f>'(入力用)７表以外'!K298</f>
        <v>0</v>
      </c>
      <c r="AA49" s="158">
        <f t="shared" si="1"/>
        <v>0</v>
      </c>
      <c r="AB49" s="163"/>
      <c r="AC49" s="167"/>
      <c r="AE49" s="674">
        <v>26</v>
      </c>
      <c r="AF49" s="674">
        <v>1</v>
      </c>
      <c r="AG49" s="674">
        <v>46</v>
      </c>
      <c r="AH49" s="674">
        <v>0</v>
      </c>
      <c r="AI49" s="674">
        <v>0</v>
      </c>
      <c r="AJ49" s="674">
        <v>0</v>
      </c>
      <c r="AK49" s="674">
        <f t="shared" si="2"/>
        <v>0</v>
      </c>
      <c r="AM49" s="674">
        <v>26</v>
      </c>
      <c r="AN49" s="674">
        <v>2</v>
      </c>
      <c r="AO49" s="674">
        <v>53</v>
      </c>
      <c r="AP49" s="674">
        <v>0</v>
      </c>
      <c r="AQ49" s="674">
        <v>0</v>
      </c>
      <c r="AR49" s="674">
        <v>0</v>
      </c>
      <c r="AS49" s="674">
        <f t="shared" si="3"/>
        <v>0</v>
      </c>
    </row>
    <row r="50" spans="1:45" ht="27" customHeight="1">
      <c r="A50" s="87">
        <v>1</v>
      </c>
      <c r="B50" s="2">
        <v>47</v>
      </c>
      <c r="C50" s="63" t="s">
        <v>151</v>
      </c>
      <c r="D50" s="801"/>
      <c r="E50" s="923"/>
      <c r="F50" s="863" t="s">
        <v>354</v>
      </c>
      <c r="G50" s="867"/>
      <c r="H50" s="867"/>
      <c r="I50" s="153"/>
      <c r="J50" s="158">
        <f>'(入力用)７表以外'!J232</f>
        <v>0</v>
      </c>
      <c r="K50" s="158">
        <f>'(入力用)７表以外'!K232</f>
        <v>0</v>
      </c>
      <c r="L50" s="158">
        <f t="shared" si="0"/>
        <v>0</v>
      </c>
      <c r="M50" s="87"/>
      <c r="N50" s="2"/>
      <c r="O50" s="161"/>
      <c r="P50" s="163">
        <v>2</v>
      </c>
      <c r="Q50" s="167">
        <v>54</v>
      </c>
      <c r="R50" s="907"/>
      <c r="S50" s="908"/>
      <c r="T50" s="908"/>
      <c r="U50" s="908"/>
      <c r="V50" s="909"/>
      <c r="W50" s="871" t="s">
        <v>561</v>
      </c>
      <c r="X50" s="872"/>
      <c r="Y50" s="78">
        <f>'(入力用)７表以外'!J299</f>
        <v>0</v>
      </c>
      <c r="Z50" s="78">
        <f>'(入力用)７表以外'!K299</f>
        <v>0</v>
      </c>
      <c r="AA50" s="158">
        <f t="shared" si="1"/>
        <v>0</v>
      </c>
      <c r="AB50" s="163"/>
      <c r="AC50" s="167"/>
      <c r="AE50" s="674">
        <v>26</v>
      </c>
      <c r="AF50" s="674">
        <v>1</v>
      </c>
      <c r="AG50" s="674">
        <v>47</v>
      </c>
      <c r="AH50" s="674">
        <v>0</v>
      </c>
      <c r="AI50" s="674">
        <v>0</v>
      </c>
      <c r="AJ50" s="674">
        <v>0</v>
      </c>
      <c r="AK50" s="674">
        <f t="shared" si="2"/>
        <v>0</v>
      </c>
      <c r="AM50" s="674">
        <v>26</v>
      </c>
      <c r="AN50" s="674">
        <v>2</v>
      </c>
      <c r="AO50" s="674">
        <v>54</v>
      </c>
      <c r="AP50" s="674">
        <v>0</v>
      </c>
      <c r="AQ50" s="674">
        <v>0</v>
      </c>
      <c r="AR50" s="674">
        <v>0</v>
      </c>
      <c r="AS50" s="674">
        <f t="shared" si="3"/>
        <v>0</v>
      </c>
    </row>
    <row r="51" spans="1:45" ht="27" customHeight="1">
      <c r="A51" s="87">
        <v>1</v>
      </c>
      <c r="B51" s="2">
        <v>48</v>
      </c>
      <c r="C51" s="63"/>
      <c r="D51" s="801"/>
      <c r="E51" s="924"/>
      <c r="F51" s="870" t="s">
        <v>346</v>
      </c>
      <c r="G51" s="857"/>
      <c r="H51" s="857"/>
      <c r="I51" s="153"/>
      <c r="J51" s="158">
        <f>'(入力用)７表以外'!J233</f>
        <v>0</v>
      </c>
      <c r="K51" s="158">
        <f>'(入力用)７表以外'!K233</f>
        <v>0</v>
      </c>
      <c r="L51" s="158">
        <f t="shared" si="0"/>
        <v>0</v>
      </c>
      <c r="M51" s="87"/>
      <c r="N51" s="2"/>
      <c r="O51" s="161"/>
      <c r="P51" s="163">
        <v>2</v>
      </c>
      <c r="Q51" s="167">
        <v>55</v>
      </c>
      <c r="R51" s="901" t="s">
        <v>357</v>
      </c>
      <c r="S51" s="902"/>
      <c r="T51" s="902"/>
      <c r="U51" s="902"/>
      <c r="V51" s="903"/>
      <c r="W51" s="878" t="s">
        <v>313</v>
      </c>
      <c r="X51" s="879"/>
      <c r="Y51" s="78">
        <f>'(入力用)７表以外'!J300</f>
        <v>0</v>
      </c>
      <c r="Z51" s="78">
        <f>'(入力用)７表以外'!K300</f>
        <v>0</v>
      </c>
      <c r="AA51" s="158">
        <f t="shared" si="1"/>
        <v>0</v>
      </c>
      <c r="AB51" s="163"/>
      <c r="AC51" s="167"/>
      <c r="AE51" s="674">
        <v>26</v>
      </c>
      <c r="AF51" s="674">
        <v>1</v>
      </c>
      <c r="AG51" s="674">
        <v>48</v>
      </c>
      <c r="AH51" s="674">
        <v>0</v>
      </c>
      <c r="AI51" s="674">
        <v>0</v>
      </c>
      <c r="AJ51" s="674">
        <v>0</v>
      </c>
      <c r="AK51" s="674">
        <f t="shared" si="2"/>
        <v>0</v>
      </c>
      <c r="AM51" s="674">
        <v>26</v>
      </c>
      <c r="AN51" s="674">
        <v>2</v>
      </c>
      <c r="AO51" s="674">
        <v>55</v>
      </c>
      <c r="AP51" s="674">
        <v>0</v>
      </c>
      <c r="AQ51" s="674">
        <v>0</v>
      </c>
      <c r="AR51" s="674">
        <v>0</v>
      </c>
      <c r="AS51" s="674">
        <f t="shared" si="3"/>
        <v>0</v>
      </c>
    </row>
    <row r="52" spans="1:45" ht="27" customHeight="1">
      <c r="A52" s="87">
        <v>1</v>
      </c>
      <c r="B52" s="2">
        <v>49</v>
      </c>
      <c r="C52" s="63"/>
      <c r="D52" s="140"/>
      <c r="E52" s="144" t="s">
        <v>130</v>
      </c>
      <c r="F52" s="857" t="s">
        <v>311</v>
      </c>
      <c r="G52" s="857"/>
      <c r="H52" s="857"/>
      <c r="I52" s="153" t="s">
        <v>197</v>
      </c>
      <c r="J52" s="158">
        <f>'(入力用)７表以外'!J234</f>
        <v>0</v>
      </c>
      <c r="K52" s="158">
        <f>'(入力用)７表以外'!K234</f>
        <v>0</v>
      </c>
      <c r="L52" s="158">
        <f t="shared" si="0"/>
        <v>0</v>
      </c>
      <c r="M52" s="87"/>
      <c r="N52" s="2"/>
      <c r="O52" s="161"/>
      <c r="P52" s="163">
        <v>2</v>
      </c>
      <c r="Q52" s="167">
        <v>56</v>
      </c>
      <c r="R52" s="907"/>
      <c r="S52" s="908"/>
      <c r="T52" s="908"/>
      <c r="U52" s="908"/>
      <c r="V52" s="909"/>
      <c r="W52" s="878" t="s">
        <v>81</v>
      </c>
      <c r="X52" s="879"/>
      <c r="Y52" s="78">
        <f>'(入力用)７表以外'!J301</f>
        <v>0</v>
      </c>
      <c r="Z52" s="78">
        <f>'(入力用)７表以外'!K301</f>
        <v>0</v>
      </c>
      <c r="AA52" s="158">
        <f t="shared" si="1"/>
        <v>0</v>
      </c>
      <c r="AB52" s="163"/>
      <c r="AC52" s="167"/>
      <c r="AE52" s="674">
        <v>26</v>
      </c>
      <c r="AF52" s="674">
        <v>1</v>
      </c>
      <c r="AG52" s="674">
        <v>49</v>
      </c>
      <c r="AH52" s="674">
        <v>0</v>
      </c>
      <c r="AI52" s="674">
        <v>0</v>
      </c>
      <c r="AJ52" s="674">
        <v>0</v>
      </c>
      <c r="AK52" s="674">
        <f t="shared" si="2"/>
        <v>0</v>
      </c>
      <c r="AM52" s="674">
        <v>26</v>
      </c>
      <c r="AN52" s="674">
        <v>2</v>
      </c>
      <c r="AO52" s="674">
        <v>56</v>
      </c>
      <c r="AP52" s="674">
        <v>0</v>
      </c>
      <c r="AQ52" s="674">
        <v>0</v>
      </c>
      <c r="AR52" s="674">
        <v>0</v>
      </c>
      <c r="AS52" s="674">
        <f t="shared" si="3"/>
        <v>0</v>
      </c>
    </row>
    <row r="53" spans="1:45" ht="27" customHeight="1">
      <c r="A53" s="87">
        <v>1</v>
      </c>
      <c r="B53" s="2">
        <v>50</v>
      </c>
      <c r="C53" s="63"/>
      <c r="D53" s="28"/>
      <c r="E53" s="913" t="s">
        <v>182</v>
      </c>
      <c r="F53" s="880" t="s">
        <v>558</v>
      </c>
      <c r="G53" s="881"/>
      <c r="H53" s="881"/>
      <c r="I53" s="153"/>
      <c r="J53" s="158">
        <f>'(入力用)７表以外'!J235</f>
        <v>0</v>
      </c>
      <c r="K53" s="158">
        <f>'(入力用)７表以外'!K235</f>
        <v>0</v>
      </c>
      <c r="L53" s="158">
        <f t="shared" si="0"/>
        <v>0</v>
      </c>
      <c r="M53" s="87"/>
      <c r="N53" s="2"/>
      <c r="O53" s="161"/>
      <c r="P53" s="163">
        <v>2</v>
      </c>
      <c r="Q53" s="167">
        <v>57</v>
      </c>
      <c r="R53" s="901" t="s">
        <v>492</v>
      </c>
      <c r="S53" s="902"/>
      <c r="T53" s="902"/>
      <c r="U53" s="902"/>
      <c r="V53" s="903"/>
      <c r="W53" s="878" t="s">
        <v>313</v>
      </c>
      <c r="X53" s="879"/>
      <c r="Y53" s="78">
        <f>'(入力用)７表以外'!J302</f>
        <v>0</v>
      </c>
      <c r="Z53" s="78">
        <f>'(入力用)７表以外'!K302</f>
        <v>0</v>
      </c>
      <c r="AA53" s="158">
        <f t="shared" si="1"/>
        <v>0</v>
      </c>
      <c r="AB53" s="163"/>
      <c r="AC53" s="167"/>
      <c r="AE53" s="674">
        <v>26</v>
      </c>
      <c r="AF53" s="674">
        <v>1</v>
      </c>
      <c r="AG53" s="674">
        <v>50</v>
      </c>
      <c r="AH53" s="674">
        <v>0</v>
      </c>
      <c r="AI53" s="674">
        <v>0</v>
      </c>
      <c r="AJ53" s="674">
        <v>0</v>
      </c>
      <c r="AK53" s="674">
        <f t="shared" si="2"/>
        <v>0</v>
      </c>
      <c r="AM53" s="674">
        <v>26</v>
      </c>
      <c r="AN53" s="674">
        <v>2</v>
      </c>
      <c r="AO53" s="674">
        <v>57</v>
      </c>
      <c r="AP53" s="674">
        <v>0</v>
      </c>
      <c r="AQ53" s="674">
        <v>0</v>
      </c>
      <c r="AR53" s="674">
        <v>0</v>
      </c>
      <c r="AS53" s="674">
        <f t="shared" si="3"/>
        <v>0</v>
      </c>
    </row>
    <row r="54" spans="1:45" ht="27" customHeight="1">
      <c r="A54" s="87">
        <v>1</v>
      </c>
      <c r="B54" s="2">
        <v>51</v>
      </c>
      <c r="C54" s="63"/>
      <c r="D54" s="28"/>
      <c r="E54" s="914"/>
      <c r="F54" s="882" t="s">
        <v>559</v>
      </c>
      <c r="G54" s="883"/>
      <c r="H54" s="883"/>
      <c r="I54" s="155"/>
      <c r="J54" s="158">
        <f>'(入力用)７表以外'!J236</f>
        <v>0</v>
      </c>
      <c r="K54" s="158">
        <f>'(入力用)７表以外'!K236</f>
        <v>0</v>
      </c>
      <c r="L54" s="158">
        <f t="shared" si="0"/>
        <v>0</v>
      </c>
      <c r="M54" s="87"/>
      <c r="N54" s="2"/>
      <c r="O54" s="161"/>
      <c r="P54" s="163">
        <v>2</v>
      </c>
      <c r="Q54" s="167">
        <v>58</v>
      </c>
      <c r="R54" s="907"/>
      <c r="S54" s="908"/>
      <c r="T54" s="908"/>
      <c r="U54" s="908"/>
      <c r="V54" s="909"/>
      <c r="W54" s="878" t="s">
        <v>81</v>
      </c>
      <c r="X54" s="879"/>
      <c r="Y54" s="78">
        <f>'(入力用)７表以外'!J303</f>
        <v>0</v>
      </c>
      <c r="Z54" s="78">
        <f>'(入力用)７表以外'!K303</f>
        <v>0</v>
      </c>
      <c r="AA54" s="158">
        <f t="shared" si="1"/>
        <v>0</v>
      </c>
      <c r="AB54" s="163"/>
      <c r="AC54" s="167"/>
      <c r="AE54" s="674">
        <v>26</v>
      </c>
      <c r="AF54" s="674">
        <v>1</v>
      </c>
      <c r="AG54" s="674">
        <v>51</v>
      </c>
      <c r="AH54" s="674">
        <v>0</v>
      </c>
      <c r="AI54" s="674">
        <v>0</v>
      </c>
      <c r="AJ54" s="674">
        <v>0</v>
      </c>
      <c r="AK54" s="674">
        <f t="shared" si="2"/>
        <v>0</v>
      </c>
      <c r="AM54" s="674">
        <v>26</v>
      </c>
      <c r="AN54" s="674">
        <v>2</v>
      </c>
      <c r="AO54" s="674">
        <v>58</v>
      </c>
      <c r="AP54" s="674">
        <v>0</v>
      </c>
      <c r="AQ54" s="674">
        <v>0</v>
      </c>
      <c r="AR54" s="674">
        <v>0</v>
      </c>
      <c r="AS54" s="674">
        <f t="shared" si="3"/>
        <v>0</v>
      </c>
    </row>
    <row r="55" spans="1:45" ht="27" customHeight="1">
      <c r="A55" s="87">
        <v>1</v>
      </c>
      <c r="B55" s="2">
        <v>52</v>
      </c>
      <c r="C55" s="63"/>
      <c r="D55" s="28"/>
      <c r="E55" s="915"/>
      <c r="F55" s="925" t="s">
        <v>41</v>
      </c>
      <c r="G55" s="926"/>
      <c r="H55" s="926"/>
      <c r="I55" s="153"/>
      <c r="J55" s="158">
        <f>'(入力用)７表以外'!J237</f>
        <v>0</v>
      </c>
      <c r="K55" s="158">
        <f>'(入力用)７表以外'!K237</f>
        <v>0</v>
      </c>
      <c r="L55" s="158">
        <f t="shared" si="0"/>
        <v>0</v>
      </c>
      <c r="M55" s="87"/>
      <c r="N55" s="2"/>
      <c r="O55" s="161"/>
      <c r="P55" s="163">
        <v>2</v>
      </c>
      <c r="Q55" s="167">
        <v>59</v>
      </c>
      <c r="R55" s="175" t="s">
        <v>318</v>
      </c>
      <c r="S55" s="916" t="s">
        <v>507</v>
      </c>
      <c r="T55" s="917"/>
      <c r="U55" s="917"/>
      <c r="V55" s="918"/>
      <c r="W55" s="878" t="s">
        <v>313</v>
      </c>
      <c r="X55" s="879"/>
      <c r="Y55" s="78">
        <f>'(入力用)７表以外'!J304</f>
        <v>0</v>
      </c>
      <c r="Z55" s="78">
        <f>'(入力用)７表以外'!K304</f>
        <v>0</v>
      </c>
      <c r="AA55" s="158">
        <f t="shared" si="1"/>
        <v>0</v>
      </c>
      <c r="AB55" s="163"/>
      <c r="AC55" s="167"/>
      <c r="AE55" s="674">
        <v>26</v>
      </c>
      <c r="AF55" s="674">
        <v>1</v>
      </c>
      <c r="AG55" s="674">
        <v>52</v>
      </c>
      <c r="AH55" s="674">
        <v>0</v>
      </c>
      <c r="AI55" s="674">
        <v>0</v>
      </c>
      <c r="AJ55" s="674">
        <v>0</v>
      </c>
      <c r="AK55" s="674">
        <f t="shared" si="2"/>
        <v>0</v>
      </c>
      <c r="AM55" s="674">
        <v>26</v>
      </c>
      <c r="AN55" s="674">
        <v>2</v>
      </c>
      <c r="AO55" s="674">
        <v>59</v>
      </c>
      <c r="AP55" s="674">
        <v>0</v>
      </c>
      <c r="AQ55" s="674">
        <v>0</v>
      </c>
      <c r="AR55" s="674">
        <v>0</v>
      </c>
      <c r="AS55" s="674">
        <f t="shared" si="3"/>
        <v>0</v>
      </c>
    </row>
    <row r="56" spans="1:45" ht="27" customHeight="1">
      <c r="A56" s="87">
        <v>1</v>
      </c>
      <c r="B56" s="2">
        <v>53</v>
      </c>
      <c r="C56" s="63"/>
      <c r="D56" s="140"/>
      <c r="E56" s="147" t="s">
        <v>125</v>
      </c>
      <c r="F56" s="884" t="s">
        <v>508</v>
      </c>
      <c r="G56" s="884"/>
      <c r="H56" s="884"/>
      <c r="I56" s="155"/>
      <c r="J56" s="158">
        <f>'(入力用)７表以外'!J238</f>
        <v>0</v>
      </c>
      <c r="K56" s="158">
        <f>'(入力用)７表以外'!K238</f>
        <v>0</v>
      </c>
      <c r="L56" s="158">
        <f t="shared" si="0"/>
        <v>0</v>
      </c>
      <c r="M56" s="87"/>
      <c r="N56" s="2"/>
      <c r="O56" s="161"/>
      <c r="P56" s="163">
        <v>2</v>
      </c>
      <c r="Q56" s="167">
        <v>60</v>
      </c>
      <c r="R56" s="176" t="s">
        <v>324</v>
      </c>
      <c r="S56" s="919"/>
      <c r="T56" s="920"/>
      <c r="U56" s="920"/>
      <c r="V56" s="921"/>
      <c r="W56" s="878" t="s">
        <v>81</v>
      </c>
      <c r="X56" s="879"/>
      <c r="Y56" s="78">
        <f>'(入力用)７表以外'!J305</f>
        <v>0</v>
      </c>
      <c r="Z56" s="78">
        <f>'(入力用)７表以外'!K305</f>
        <v>0</v>
      </c>
      <c r="AA56" s="158">
        <f t="shared" si="1"/>
        <v>0</v>
      </c>
      <c r="AB56" s="163"/>
      <c r="AC56" s="167"/>
      <c r="AE56" s="674">
        <v>26</v>
      </c>
      <c r="AF56" s="674">
        <v>1</v>
      </c>
      <c r="AG56" s="674">
        <v>53</v>
      </c>
      <c r="AH56" s="674">
        <v>0</v>
      </c>
      <c r="AI56" s="674">
        <v>0</v>
      </c>
      <c r="AJ56" s="674">
        <v>0</v>
      </c>
      <c r="AK56" s="674">
        <f t="shared" si="2"/>
        <v>0</v>
      </c>
      <c r="AM56" s="674">
        <v>26</v>
      </c>
      <c r="AN56" s="674">
        <v>2</v>
      </c>
      <c r="AO56" s="674">
        <v>60</v>
      </c>
      <c r="AP56" s="674">
        <v>0</v>
      </c>
      <c r="AQ56" s="674">
        <v>0</v>
      </c>
      <c r="AR56" s="674">
        <v>0</v>
      </c>
      <c r="AS56" s="674">
        <f t="shared" si="3"/>
        <v>0</v>
      </c>
    </row>
    <row r="57" spans="1:45" ht="27" customHeight="1">
      <c r="A57" s="87">
        <v>1</v>
      </c>
      <c r="B57" s="2">
        <v>54</v>
      </c>
      <c r="C57" s="63"/>
      <c r="D57" s="140"/>
      <c r="E57" s="147" t="s">
        <v>175</v>
      </c>
      <c r="F57" s="700" t="s">
        <v>202</v>
      </c>
      <c r="G57" s="715"/>
      <c r="H57" s="715"/>
      <c r="I57" s="155"/>
      <c r="J57" s="158">
        <f>'(入力用)７表以外'!J239</f>
        <v>0</v>
      </c>
      <c r="K57" s="158">
        <f>'(入力用)７表以外'!K239</f>
        <v>1746</v>
      </c>
      <c r="L57" s="158">
        <f t="shared" si="0"/>
        <v>1746</v>
      </c>
      <c r="M57" s="87"/>
      <c r="N57" s="2"/>
      <c r="O57" s="161"/>
      <c r="P57" s="164">
        <v>2</v>
      </c>
      <c r="Q57" s="167">
        <v>61</v>
      </c>
      <c r="R57" s="177" t="s">
        <v>504</v>
      </c>
      <c r="S57" s="852" t="s">
        <v>314</v>
      </c>
      <c r="T57" s="852"/>
      <c r="U57" s="852"/>
      <c r="V57" s="852"/>
      <c r="W57" s="852"/>
      <c r="X57" s="885"/>
      <c r="Y57" s="78">
        <f>'(入力用)７表以外'!J306</f>
        <v>0</v>
      </c>
      <c r="Z57" s="78">
        <f>'(入力用)７表以外'!K306</f>
        <v>0</v>
      </c>
      <c r="AA57" s="158">
        <f t="shared" si="1"/>
        <v>0</v>
      </c>
      <c r="AB57" s="163"/>
      <c r="AC57" s="167"/>
      <c r="AE57" s="674">
        <v>26</v>
      </c>
      <c r="AF57" s="674">
        <v>1</v>
      </c>
      <c r="AG57" s="674">
        <v>54</v>
      </c>
      <c r="AH57" s="674">
        <v>0</v>
      </c>
      <c r="AI57" s="674">
        <v>1746</v>
      </c>
      <c r="AJ57" s="674">
        <v>1746</v>
      </c>
      <c r="AK57" s="674">
        <f t="shared" si="2"/>
        <v>0</v>
      </c>
      <c r="AM57" s="674">
        <v>26</v>
      </c>
      <c r="AN57" s="674">
        <v>2</v>
      </c>
      <c r="AO57" s="674">
        <v>61</v>
      </c>
      <c r="AP57" s="674">
        <v>0</v>
      </c>
      <c r="AQ57" s="674">
        <v>0</v>
      </c>
      <c r="AR57" s="674">
        <v>0</v>
      </c>
      <c r="AS57" s="674">
        <f t="shared" si="3"/>
        <v>0</v>
      </c>
    </row>
    <row r="58" spans="1:45" ht="27" customHeight="1">
      <c r="A58" s="87">
        <v>1</v>
      </c>
      <c r="B58" s="2">
        <v>55</v>
      </c>
      <c r="C58" s="63"/>
      <c r="D58" s="141"/>
      <c r="E58" s="147" t="s">
        <v>179</v>
      </c>
      <c r="F58" s="786" t="s">
        <v>346</v>
      </c>
      <c r="G58" s="886"/>
      <c r="H58" s="886"/>
      <c r="I58" s="155"/>
      <c r="J58" s="158">
        <f>'(入力用)７表以外'!J240</f>
        <v>0</v>
      </c>
      <c r="K58" s="158">
        <f>'(入力用)７表以外'!K240</f>
        <v>0</v>
      </c>
      <c r="L58" s="158">
        <f t="shared" si="0"/>
        <v>0</v>
      </c>
      <c r="M58" s="87"/>
      <c r="N58" s="2"/>
      <c r="O58" s="161"/>
      <c r="P58" s="164">
        <v>2</v>
      </c>
      <c r="Q58" s="167">
        <v>62</v>
      </c>
      <c r="R58" s="177" t="s">
        <v>294</v>
      </c>
      <c r="S58" s="887" t="s">
        <v>374</v>
      </c>
      <c r="T58" s="888"/>
      <c r="U58" s="888"/>
      <c r="V58" s="888"/>
      <c r="W58" s="888"/>
      <c r="X58" s="869"/>
      <c r="Y58" s="78">
        <f>'(入力用)７表以外'!J307</f>
        <v>0</v>
      </c>
      <c r="Z58" s="78">
        <f>'(入力用)７表以外'!K307</f>
        <v>0</v>
      </c>
      <c r="AA58" s="158">
        <f t="shared" si="1"/>
        <v>0</v>
      </c>
      <c r="AB58" s="163"/>
      <c r="AC58" s="167"/>
      <c r="AE58" s="674">
        <v>26</v>
      </c>
      <c r="AF58" s="674">
        <v>1</v>
      </c>
      <c r="AG58" s="674">
        <v>55</v>
      </c>
      <c r="AH58" s="674">
        <v>0</v>
      </c>
      <c r="AI58" s="674">
        <v>0</v>
      </c>
      <c r="AJ58" s="674">
        <v>0</v>
      </c>
      <c r="AK58" s="674">
        <f t="shared" si="2"/>
        <v>0</v>
      </c>
      <c r="AM58" s="674">
        <v>26</v>
      </c>
      <c r="AN58" s="674">
        <v>2</v>
      </c>
      <c r="AO58" s="674">
        <v>62</v>
      </c>
      <c r="AP58" s="674">
        <v>0</v>
      </c>
      <c r="AQ58" s="674">
        <v>0</v>
      </c>
      <c r="AR58" s="674">
        <v>0</v>
      </c>
      <c r="AS58" s="674">
        <f t="shared" si="3"/>
        <v>0</v>
      </c>
    </row>
    <row r="59" spans="1:45" ht="27" customHeight="1">
      <c r="A59" s="87">
        <v>1</v>
      </c>
      <c r="B59" s="2">
        <v>56</v>
      </c>
      <c r="C59" s="138"/>
      <c r="D59" s="22" t="s">
        <v>150</v>
      </c>
      <c r="E59" s="853" t="s">
        <v>579</v>
      </c>
      <c r="F59" s="748"/>
      <c r="G59" s="748"/>
      <c r="H59" s="748"/>
      <c r="I59" s="152" t="s">
        <v>205</v>
      </c>
      <c r="J59" s="158">
        <f>'(入力用)７表以外'!J241</f>
        <v>0</v>
      </c>
      <c r="K59" s="158">
        <f>'(入力用)７表以外'!K241</f>
        <v>7</v>
      </c>
      <c r="L59" s="158">
        <f>SUM(J59:K59)</f>
        <v>7</v>
      </c>
      <c r="M59" s="87"/>
      <c r="N59" s="2"/>
      <c r="O59" s="161"/>
      <c r="P59" s="164">
        <v>2</v>
      </c>
      <c r="Q59" s="167">
        <v>63</v>
      </c>
      <c r="R59" s="631" t="s">
        <v>586</v>
      </c>
      <c r="S59" s="889" t="s">
        <v>568</v>
      </c>
      <c r="T59" s="846"/>
      <c r="U59" s="846"/>
      <c r="V59" s="846"/>
      <c r="W59" s="846"/>
      <c r="X59" s="890"/>
      <c r="Y59" s="78">
        <f>'(入力用)７表以外'!J308</f>
        <v>0</v>
      </c>
      <c r="Z59" s="78">
        <f>'(入力用)７表以外'!K308</f>
        <v>0</v>
      </c>
      <c r="AA59" s="158">
        <f t="shared" si="1"/>
        <v>0</v>
      </c>
      <c r="AE59" s="674">
        <v>26</v>
      </c>
      <c r="AF59" s="674">
        <v>1</v>
      </c>
      <c r="AG59" s="674">
        <v>56</v>
      </c>
      <c r="AH59" s="674">
        <v>0</v>
      </c>
      <c r="AI59" s="674">
        <v>7</v>
      </c>
      <c r="AJ59" s="674">
        <v>7</v>
      </c>
      <c r="AK59" s="674">
        <f t="shared" si="2"/>
        <v>0</v>
      </c>
      <c r="AM59" s="674">
        <v>26</v>
      </c>
      <c r="AN59" s="674">
        <v>2</v>
      </c>
      <c r="AO59" s="674">
        <v>63</v>
      </c>
      <c r="AP59" s="674">
        <v>0</v>
      </c>
      <c r="AQ59" s="674">
        <v>0</v>
      </c>
      <c r="AR59" s="674">
        <v>0</v>
      </c>
      <c r="AS59" s="674">
        <f t="shared" si="3"/>
        <v>0</v>
      </c>
    </row>
    <row r="60" spans="1:45" ht="27" customHeight="1">
      <c r="A60" s="87">
        <v>1</v>
      </c>
      <c r="B60" s="2">
        <v>57</v>
      </c>
      <c r="C60" s="20" t="s">
        <v>207</v>
      </c>
      <c r="D60" s="748" t="s">
        <v>208</v>
      </c>
      <c r="E60" s="891"/>
      <c r="F60" s="891"/>
      <c r="G60" s="891"/>
      <c r="H60" s="891"/>
      <c r="I60" s="152" t="s">
        <v>209</v>
      </c>
      <c r="J60" s="158">
        <f>'(入力用)７表以外'!J242</f>
        <v>0</v>
      </c>
      <c r="K60" s="158">
        <f>'(入力用)７表以外'!K242</f>
        <v>20532</v>
      </c>
      <c r="L60" s="158">
        <f>SUM(J60:K60)</f>
        <v>20532</v>
      </c>
      <c r="M60" s="87"/>
      <c r="N60" s="2"/>
      <c r="O60" s="161"/>
      <c r="P60" s="129">
        <v>2</v>
      </c>
      <c r="Q60" s="130">
        <v>64</v>
      </c>
      <c r="R60" s="836" t="s">
        <v>638</v>
      </c>
      <c r="S60" s="837"/>
      <c r="T60" s="824" t="s">
        <v>639</v>
      </c>
      <c r="U60" s="825"/>
      <c r="V60" s="826"/>
      <c r="W60" s="826"/>
      <c r="X60" s="827"/>
      <c r="Y60" s="629"/>
      <c r="Z60" s="629">
        <f>'(入力用)７表以外'!K309</f>
        <v>0</v>
      </c>
      <c r="AA60" s="629"/>
      <c r="AE60" s="674">
        <v>26</v>
      </c>
      <c r="AF60" s="674">
        <v>1</v>
      </c>
      <c r="AG60" s="674">
        <v>57</v>
      </c>
      <c r="AH60" s="674">
        <v>0</v>
      </c>
      <c r="AI60" s="674">
        <v>20532</v>
      </c>
      <c r="AJ60" s="674">
        <v>20532</v>
      </c>
      <c r="AK60" s="674">
        <f t="shared" si="2"/>
        <v>0</v>
      </c>
      <c r="AM60" s="674">
        <v>26</v>
      </c>
      <c r="AN60" s="674">
        <v>2</v>
      </c>
      <c r="AO60" s="674">
        <v>64</v>
      </c>
      <c r="AP60" s="674">
        <v>0</v>
      </c>
      <c r="AQ60" s="674">
        <v>0</v>
      </c>
      <c r="AR60" s="674">
        <v>0</v>
      </c>
      <c r="AS60" s="674">
        <f t="shared" si="3"/>
        <v>0</v>
      </c>
    </row>
    <row r="61" spans="1:45" ht="27" customHeight="1">
      <c r="A61" s="87">
        <v>1</v>
      </c>
      <c r="B61" s="2">
        <v>58</v>
      </c>
      <c r="C61" s="16" t="s">
        <v>45</v>
      </c>
      <c r="D61" s="700" t="s">
        <v>375</v>
      </c>
      <c r="E61" s="700"/>
      <c r="F61" s="700"/>
      <c r="G61" s="700"/>
      <c r="H61" s="700"/>
      <c r="I61" s="152" t="s">
        <v>210</v>
      </c>
      <c r="J61" s="158">
        <f>'(入力用)７表以外'!J243</f>
        <v>0</v>
      </c>
      <c r="K61" s="158">
        <f>'(入力用)７表以外'!K243</f>
        <v>32711</v>
      </c>
      <c r="L61" s="158">
        <f t="shared" si="0"/>
        <v>32711</v>
      </c>
      <c r="M61" s="87"/>
      <c r="N61" s="2"/>
      <c r="O61" s="161"/>
      <c r="P61" s="129">
        <v>2</v>
      </c>
      <c r="Q61" s="130">
        <v>65</v>
      </c>
      <c r="R61" s="834" t="s">
        <v>640</v>
      </c>
      <c r="S61" s="835"/>
      <c r="T61" s="828" t="s">
        <v>639</v>
      </c>
      <c r="U61" s="829"/>
      <c r="V61" s="829"/>
      <c r="W61" s="829"/>
      <c r="X61" s="830"/>
      <c r="Y61" s="629"/>
      <c r="Z61" s="629">
        <f>'(入力用)７表以外'!K310</f>
        <v>0</v>
      </c>
      <c r="AA61" s="629"/>
      <c r="AE61" s="674">
        <v>26</v>
      </c>
      <c r="AF61" s="674">
        <v>1</v>
      </c>
      <c r="AG61" s="674">
        <v>58</v>
      </c>
      <c r="AH61" s="674">
        <v>0</v>
      </c>
      <c r="AI61" s="674">
        <v>32711</v>
      </c>
      <c r="AJ61" s="674">
        <v>32711</v>
      </c>
      <c r="AK61" s="674">
        <f t="shared" si="2"/>
        <v>0</v>
      </c>
      <c r="AM61" s="674">
        <v>26</v>
      </c>
      <c r="AN61" s="674">
        <v>2</v>
      </c>
      <c r="AO61" s="674">
        <v>65</v>
      </c>
      <c r="AP61" s="674">
        <v>0</v>
      </c>
      <c r="AQ61" s="674">
        <v>0</v>
      </c>
      <c r="AR61" s="674">
        <v>0</v>
      </c>
      <c r="AS61" s="674">
        <f t="shared" si="3"/>
        <v>0</v>
      </c>
    </row>
    <row r="62" spans="1:45" ht="27" customHeight="1">
      <c r="A62" s="87">
        <v>1</v>
      </c>
      <c r="B62" s="2">
        <v>59</v>
      </c>
      <c r="C62" s="23" t="s">
        <v>64</v>
      </c>
      <c r="D62" s="700" t="s">
        <v>376</v>
      </c>
      <c r="E62" s="715"/>
      <c r="F62" s="715"/>
      <c r="G62" s="715"/>
      <c r="H62" s="715"/>
      <c r="I62" s="152" t="s">
        <v>212</v>
      </c>
      <c r="J62" s="158">
        <f>'(入力用)７表以外'!J244</f>
        <v>1</v>
      </c>
      <c r="K62" s="158">
        <f>'(入力用)７表以外'!K244</f>
        <v>31753</v>
      </c>
      <c r="L62" s="158">
        <f t="shared" si="0"/>
        <v>31754</v>
      </c>
      <c r="M62" s="87"/>
      <c r="N62" s="2"/>
      <c r="O62" s="161"/>
      <c r="P62" s="129">
        <v>2</v>
      </c>
      <c r="Q62" s="130">
        <v>66</v>
      </c>
      <c r="R62" s="820" t="s">
        <v>641</v>
      </c>
      <c r="S62" s="821"/>
      <c r="T62" s="828" t="s">
        <v>624</v>
      </c>
      <c r="U62" s="829"/>
      <c r="V62" s="829"/>
      <c r="W62" s="829"/>
      <c r="X62" s="830"/>
      <c r="Y62" s="629"/>
      <c r="Z62" s="629">
        <f>'(入力用)７表以外'!K311</f>
        <v>0</v>
      </c>
      <c r="AA62" s="629"/>
      <c r="AE62" s="674">
        <v>26</v>
      </c>
      <c r="AF62" s="674">
        <v>1</v>
      </c>
      <c r="AG62" s="674">
        <v>59</v>
      </c>
      <c r="AH62" s="674">
        <v>1</v>
      </c>
      <c r="AI62" s="674">
        <v>31753</v>
      </c>
      <c r="AJ62" s="674">
        <v>31754</v>
      </c>
      <c r="AK62" s="674">
        <f t="shared" si="2"/>
        <v>0</v>
      </c>
      <c r="AM62" s="674">
        <v>26</v>
      </c>
      <c r="AN62" s="674">
        <v>2</v>
      </c>
      <c r="AO62" s="674">
        <v>66</v>
      </c>
      <c r="AP62" s="674">
        <v>0</v>
      </c>
      <c r="AQ62" s="674">
        <v>0</v>
      </c>
      <c r="AR62" s="674">
        <v>0</v>
      </c>
      <c r="AS62" s="674">
        <f t="shared" si="3"/>
        <v>0</v>
      </c>
    </row>
    <row r="63" spans="1:45" ht="27" customHeight="1">
      <c r="A63" s="87">
        <v>1</v>
      </c>
      <c r="B63" s="2">
        <v>60</v>
      </c>
      <c r="C63" s="141"/>
      <c r="D63" s="707" t="s">
        <v>379</v>
      </c>
      <c r="E63" s="715"/>
      <c r="F63" s="715"/>
      <c r="G63" s="715"/>
      <c r="H63" s="715"/>
      <c r="I63" s="152"/>
      <c r="J63" s="158">
        <f>'(入力用)７表以外'!J245</f>
        <v>0</v>
      </c>
      <c r="K63" s="158">
        <f>'(入力用)７表以外'!K245</f>
        <v>0</v>
      </c>
      <c r="L63" s="158">
        <f t="shared" si="0"/>
        <v>0</v>
      </c>
      <c r="M63" s="87"/>
      <c r="N63" s="2"/>
      <c r="O63" s="161"/>
      <c r="P63" s="129">
        <v>2</v>
      </c>
      <c r="Q63" s="130">
        <v>67</v>
      </c>
      <c r="R63" s="838"/>
      <c r="S63" s="839"/>
      <c r="T63" s="828" t="s">
        <v>642</v>
      </c>
      <c r="U63" s="829"/>
      <c r="V63" s="829"/>
      <c r="W63" s="829"/>
      <c r="X63" s="830"/>
      <c r="Y63" s="629"/>
      <c r="Z63" s="629">
        <f>'(入力用)７表以外'!K312</f>
        <v>0</v>
      </c>
      <c r="AA63" s="629"/>
      <c r="AE63" s="674">
        <v>26</v>
      </c>
      <c r="AF63" s="674">
        <v>1</v>
      </c>
      <c r="AG63" s="674">
        <v>60</v>
      </c>
      <c r="AH63" s="674">
        <v>0</v>
      </c>
      <c r="AI63" s="674">
        <v>0</v>
      </c>
      <c r="AJ63" s="674">
        <v>0</v>
      </c>
      <c r="AK63" s="674">
        <f t="shared" si="2"/>
        <v>0</v>
      </c>
      <c r="AM63" s="674">
        <v>26</v>
      </c>
      <c r="AN63" s="674">
        <v>2</v>
      </c>
      <c r="AO63" s="674">
        <v>67</v>
      </c>
      <c r="AP63" s="674">
        <v>0</v>
      </c>
      <c r="AQ63" s="674">
        <v>0</v>
      </c>
      <c r="AR63" s="674">
        <v>0</v>
      </c>
      <c r="AS63" s="674">
        <f t="shared" si="3"/>
        <v>0</v>
      </c>
    </row>
    <row r="64" spans="1:45" ht="27" customHeight="1">
      <c r="O64" s="161"/>
      <c r="P64" s="129">
        <v>2</v>
      </c>
      <c r="Q64" s="130">
        <v>68</v>
      </c>
      <c r="R64" s="840"/>
      <c r="S64" s="835"/>
      <c r="T64" s="828" t="s">
        <v>643</v>
      </c>
      <c r="U64" s="829"/>
      <c r="V64" s="829"/>
      <c r="W64" s="829"/>
      <c r="X64" s="830"/>
      <c r="Y64" s="630"/>
      <c r="Z64" s="629">
        <f>'(入力用)７表以外'!K313</f>
        <v>0</v>
      </c>
      <c r="AA64" s="630"/>
      <c r="AM64" s="674">
        <v>26</v>
      </c>
      <c r="AN64" s="674">
        <v>2</v>
      </c>
      <c r="AO64" s="674">
        <v>68</v>
      </c>
      <c r="AP64" s="674">
        <v>0</v>
      </c>
      <c r="AQ64" s="674">
        <v>0</v>
      </c>
      <c r="AR64" s="674">
        <v>0</v>
      </c>
      <c r="AS64" s="674">
        <f t="shared" si="3"/>
        <v>0</v>
      </c>
    </row>
    <row r="65" spans="15:45" ht="27" customHeight="1">
      <c r="O65" s="161"/>
      <c r="P65" s="129">
        <v>2</v>
      </c>
      <c r="Q65" s="130">
        <v>69</v>
      </c>
      <c r="R65" s="820" t="s">
        <v>644</v>
      </c>
      <c r="S65" s="821"/>
      <c r="T65" s="828" t="s">
        <v>624</v>
      </c>
      <c r="U65" s="829"/>
      <c r="V65" s="829"/>
      <c r="W65" s="829"/>
      <c r="X65" s="830"/>
      <c r="Y65" s="630"/>
      <c r="Z65" s="629">
        <f>'(入力用)７表以外'!K314</f>
        <v>0</v>
      </c>
      <c r="AA65" s="630"/>
      <c r="AM65" s="674">
        <v>26</v>
      </c>
      <c r="AN65" s="674">
        <v>2</v>
      </c>
      <c r="AO65" s="674">
        <v>69</v>
      </c>
      <c r="AP65" s="674">
        <v>0</v>
      </c>
      <c r="AQ65" s="674">
        <v>0</v>
      </c>
      <c r="AR65" s="674">
        <v>0</v>
      </c>
      <c r="AS65" s="674">
        <f t="shared" si="3"/>
        <v>0</v>
      </c>
    </row>
    <row r="66" spans="15:45" ht="27" customHeight="1">
      <c r="O66" s="161"/>
      <c r="P66" s="129">
        <v>2</v>
      </c>
      <c r="Q66" s="130">
        <v>70</v>
      </c>
      <c r="R66" s="840"/>
      <c r="S66" s="835"/>
      <c r="T66" s="828" t="s">
        <v>642</v>
      </c>
      <c r="U66" s="829"/>
      <c r="V66" s="829"/>
      <c r="W66" s="829"/>
      <c r="X66" s="830"/>
      <c r="Y66" s="630"/>
      <c r="Z66" s="629">
        <f>'(入力用)７表以外'!K315</f>
        <v>0</v>
      </c>
      <c r="AA66" s="630"/>
      <c r="AM66" s="674">
        <v>26</v>
      </c>
      <c r="AN66" s="674">
        <v>2</v>
      </c>
      <c r="AO66" s="674">
        <v>70</v>
      </c>
      <c r="AP66" s="674">
        <v>0</v>
      </c>
      <c r="AQ66" s="674">
        <v>0</v>
      </c>
      <c r="AR66" s="674">
        <v>0</v>
      </c>
      <c r="AS66" s="674">
        <f t="shared" si="3"/>
        <v>0</v>
      </c>
    </row>
    <row r="67" spans="15:45" ht="27" customHeight="1">
      <c r="O67" s="161"/>
      <c r="P67" s="129">
        <v>2</v>
      </c>
      <c r="Q67" s="130">
        <v>71</v>
      </c>
      <c r="R67" s="820" t="s">
        <v>645</v>
      </c>
      <c r="S67" s="821"/>
      <c r="T67" s="828" t="s">
        <v>624</v>
      </c>
      <c r="U67" s="829"/>
      <c r="V67" s="829"/>
      <c r="W67" s="829"/>
      <c r="X67" s="830"/>
      <c r="Y67" s="630"/>
      <c r="Z67" s="629">
        <f>'(入力用)７表以外'!K316</f>
        <v>0</v>
      </c>
      <c r="AA67" s="630"/>
      <c r="AM67" s="674">
        <v>26</v>
      </c>
      <c r="AN67" s="674">
        <v>2</v>
      </c>
      <c r="AO67" s="674">
        <v>71</v>
      </c>
      <c r="AP67" s="674">
        <v>0</v>
      </c>
      <c r="AQ67" s="674">
        <v>0</v>
      </c>
      <c r="AR67" s="674">
        <v>0</v>
      </c>
      <c r="AS67" s="674">
        <f t="shared" si="3"/>
        <v>0</v>
      </c>
    </row>
    <row r="68" spans="15:45" ht="27" customHeight="1">
      <c r="O68" s="161"/>
      <c r="P68" s="129">
        <v>2</v>
      </c>
      <c r="Q68" s="130">
        <v>72</v>
      </c>
      <c r="R68" s="822"/>
      <c r="S68" s="823"/>
      <c r="T68" s="831" t="s">
        <v>642</v>
      </c>
      <c r="U68" s="832"/>
      <c r="V68" s="832"/>
      <c r="W68" s="832"/>
      <c r="X68" s="833"/>
      <c r="Y68" s="630"/>
      <c r="Z68" s="629">
        <f>'(入力用)７表以外'!K317</f>
        <v>0</v>
      </c>
      <c r="AA68" s="630"/>
      <c r="AM68" s="674">
        <v>26</v>
      </c>
      <c r="AN68" s="674">
        <v>2</v>
      </c>
      <c r="AO68" s="674">
        <v>72</v>
      </c>
      <c r="AP68" s="674">
        <v>0</v>
      </c>
      <c r="AQ68" s="674">
        <v>0</v>
      </c>
      <c r="AR68" s="674">
        <v>0</v>
      </c>
      <c r="AS68" s="674">
        <f t="shared" si="3"/>
        <v>0</v>
      </c>
    </row>
    <row r="69" spans="15:45" ht="27" customHeight="1">
      <c r="O69" s="161"/>
    </row>
    <row r="70" spans="15:45" ht="27" customHeight="1">
      <c r="O70" s="161"/>
    </row>
    <row r="71" spans="15:45" ht="27" customHeight="1">
      <c r="O71" s="161"/>
    </row>
    <row r="72" spans="15:45" ht="27" customHeight="1">
      <c r="O72" s="161"/>
    </row>
    <row r="73" spans="15:45" ht="27" customHeight="1">
      <c r="O73" s="161"/>
    </row>
  </sheetData>
  <mergeCells count="148">
    <mergeCell ref="D60:H60"/>
    <mergeCell ref="D61:H61"/>
    <mergeCell ref="D62:H62"/>
    <mergeCell ref="D63:H63"/>
    <mergeCell ref="S9:S11"/>
    <mergeCell ref="S16:T18"/>
    <mergeCell ref="R38:T42"/>
    <mergeCell ref="E40:E43"/>
    <mergeCell ref="F44:F46"/>
    <mergeCell ref="G44:G46"/>
    <mergeCell ref="R47:V48"/>
    <mergeCell ref="R49:V50"/>
    <mergeCell ref="R51:V52"/>
    <mergeCell ref="E53:E55"/>
    <mergeCell ref="R53:V54"/>
    <mergeCell ref="S55:V56"/>
    <mergeCell ref="D44:D51"/>
    <mergeCell ref="E44:E51"/>
    <mergeCell ref="F55:H55"/>
    <mergeCell ref="F50:H50"/>
    <mergeCell ref="R45:T45"/>
    <mergeCell ref="U45:W45"/>
    <mergeCell ref="R46:T46"/>
    <mergeCell ref="U46:W46"/>
    <mergeCell ref="W55:X55"/>
    <mergeCell ref="F56:H56"/>
    <mergeCell ref="W56:X56"/>
    <mergeCell ref="F57:H57"/>
    <mergeCell ref="S57:X57"/>
    <mergeCell ref="F58:H58"/>
    <mergeCell ref="S58:X58"/>
    <mergeCell ref="E59:H59"/>
    <mergeCell ref="S59:X59"/>
    <mergeCell ref="W50:X50"/>
    <mergeCell ref="F51:H51"/>
    <mergeCell ref="W51:X51"/>
    <mergeCell ref="F52:H52"/>
    <mergeCell ref="W52:X52"/>
    <mergeCell ref="F53:H53"/>
    <mergeCell ref="W53:X53"/>
    <mergeCell ref="F54:H54"/>
    <mergeCell ref="W54:X54"/>
    <mergeCell ref="F47:H47"/>
    <mergeCell ref="W47:X47"/>
    <mergeCell ref="F48:H48"/>
    <mergeCell ref="W48:X48"/>
    <mergeCell ref="F49:H49"/>
    <mergeCell ref="W49:X49"/>
    <mergeCell ref="F40:H40"/>
    <mergeCell ref="U40:W40"/>
    <mergeCell ref="F41:H41"/>
    <mergeCell ref="U41:W41"/>
    <mergeCell ref="F42:H42"/>
    <mergeCell ref="U42:W42"/>
    <mergeCell ref="F43:H43"/>
    <mergeCell ref="R43:W43"/>
    <mergeCell ref="R44:W44"/>
    <mergeCell ref="E36:H36"/>
    <mergeCell ref="R36:T36"/>
    <mergeCell ref="U36:W36"/>
    <mergeCell ref="F37:H37"/>
    <mergeCell ref="R37:T37"/>
    <mergeCell ref="U37:W37"/>
    <mergeCell ref="G38:H38"/>
    <mergeCell ref="U38:W38"/>
    <mergeCell ref="G39:H39"/>
    <mergeCell ref="U39:W39"/>
    <mergeCell ref="F32:H32"/>
    <mergeCell ref="R32:T32"/>
    <mergeCell ref="U32:W32"/>
    <mergeCell ref="F33:H33"/>
    <mergeCell ref="R33:T33"/>
    <mergeCell ref="U33:W33"/>
    <mergeCell ref="F34:H34"/>
    <mergeCell ref="R34:W34"/>
    <mergeCell ref="F35:H35"/>
    <mergeCell ref="R35:W35"/>
    <mergeCell ref="F28:H28"/>
    <mergeCell ref="R28:T28"/>
    <mergeCell ref="U28:W28"/>
    <mergeCell ref="F29:H29"/>
    <mergeCell ref="R29:T29"/>
    <mergeCell ref="U29:W29"/>
    <mergeCell ref="F30:H30"/>
    <mergeCell ref="R30:W30"/>
    <mergeCell ref="F31:H31"/>
    <mergeCell ref="R31:W31"/>
    <mergeCell ref="G23:H23"/>
    <mergeCell ref="S23:W23"/>
    <mergeCell ref="G24:H24"/>
    <mergeCell ref="S24:W24"/>
    <mergeCell ref="G25:H25"/>
    <mergeCell ref="S25:W25"/>
    <mergeCell ref="E26:H26"/>
    <mergeCell ref="R26:W26"/>
    <mergeCell ref="E27:H27"/>
    <mergeCell ref="R27:W27"/>
    <mergeCell ref="G18:H18"/>
    <mergeCell ref="U18:W18"/>
    <mergeCell ref="G19:H19"/>
    <mergeCell ref="S19:W19"/>
    <mergeCell ref="G20:H20"/>
    <mergeCell ref="T20:W20"/>
    <mergeCell ref="F21:H21"/>
    <mergeCell ref="T21:W21"/>
    <mergeCell ref="G22:H22"/>
    <mergeCell ref="S22:W22"/>
    <mergeCell ref="G14:H14"/>
    <mergeCell ref="V14:W14"/>
    <mergeCell ref="G15:H15"/>
    <mergeCell ref="S15:W15"/>
    <mergeCell ref="E16:H16"/>
    <mergeCell ref="U16:W16"/>
    <mergeCell ref="F17:H17"/>
    <mergeCell ref="U17:W17"/>
    <mergeCell ref="S14:U14"/>
    <mergeCell ref="G10:H10"/>
    <mergeCell ref="T10:X10"/>
    <mergeCell ref="F11:H11"/>
    <mergeCell ref="T11:X11"/>
    <mergeCell ref="G12:H12"/>
    <mergeCell ref="S12:W12"/>
    <mergeCell ref="G13:H13"/>
    <mergeCell ref="S13:U13"/>
    <mergeCell ref="V13:W13"/>
    <mergeCell ref="D1:H1"/>
    <mergeCell ref="E6:H6"/>
    <mergeCell ref="S6:W6"/>
    <mergeCell ref="F7:H7"/>
    <mergeCell ref="S7:W7"/>
    <mergeCell ref="G8:H8"/>
    <mergeCell ref="S8:W8"/>
    <mergeCell ref="G9:H9"/>
    <mergeCell ref="T9:X9"/>
    <mergeCell ref="R67:S68"/>
    <mergeCell ref="T60:X60"/>
    <mergeCell ref="T61:X61"/>
    <mergeCell ref="T62:X62"/>
    <mergeCell ref="T63:X63"/>
    <mergeCell ref="T64:X64"/>
    <mergeCell ref="T65:X65"/>
    <mergeCell ref="T66:X66"/>
    <mergeCell ref="T67:X67"/>
    <mergeCell ref="T68:X68"/>
    <mergeCell ref="R61:S61"/>
    <mergeCell ref="R60:S60"/>
    <mergeCell ref="R62:S64"/>
    <mergeCell ref="R65:S66"/>
  </mergeCells>
  <phoneticPr fontId="2"/>
  <pageMargins left="0.78740157480314965" right="0.78740157480314965" top="0.78740157480314965" bottom="0.39370078740157483" header="0.19685039370078741" footer="0.19685039370078741"/>
  <pageSetup paperSize="9" scale="44"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A93"/>
  <sheetViews>
    <sheetView showZeros="0" tabSelected="1" view="pageBreakPreview" topLeftCell="A10" zoomScaleSheetLayoutView="100" workbookViewId="0">
      <selection activeCell="G35" sqref="G35:H35"/>
    </sheetView>
  </sheetViews>
  <sheetFormatPr defaultRowHeight="15.95" customHeight="1"/>
  <cols>
    <col min="1" max="1" width="3.125" style="192" customWidth="1"/>
    <col min="2" max="2" width="3.625" style="192" customWidth="1"/>
    <col min="3" max="3" width="3.375" style="193" customWidth="1"/>
    <col min="4" max="6" width="3.75" style="193" customWidth="1"/>
    <col min="7" max="7" width="7.875" style="193" customWidth="1"/>
    <col min="8" max="8" width="6.875" style="193" customWidth="1"/>
    <col min="9" max="9" width="10.5" style="193" customWidth="1"/>
    <col min="10" max="12" width="10.5" style="194" customWidth="1"/>
    <col min="13" max="13" width="3.125" style="192" customWidth="1"/>
    <col min="14" max="14" width="3.625" style="192" customWidth="1"/>
    <col min="15" max="15" width="7.5" style="193" customWidth="1"/>
    <col min="16" max="16" width="9" style="193" customWidth="1"/>
    <col min="17" max="22" width="9" style="675"/>
    <col min="23" max="16384" width="9" style="193"/>
  </cols>
  <sheetData>
    <row r="1" spans="1:15" ht="15.95" customHeight="1">
      <c r="A1" s="196"/>
      <c r="B1" s="200"/>
      <c r="C1" s="201" t="s">
        <v>87</v>
      </c>
      <c r="D1" s="933" t="s">
        <v>10</v>
      </c>
      <c r="E1" s="934"/>
      <c r="F1" s="934"/>
      <c r="G1" s="935"/>
      <c r="H1" s="229"/>
      <c r="I1" s="209"/>
      <c r="J1" s="198"/>
      <c r="K1" s="198"/>
      <c r="L1" s="198"/>
      <c r="M1" s="196"/>
      <c r="N1" s="200"/>
      <c r="O1" s="243" t="s">
        <v>404</v>
      </c>
    </row>
    <row r="2" spans="1:15" ht="15.95" customHeight="1">
      <c r="A2" s="197"/>
      <c r="B2" s="197"/>
      <c r="C2" s="202"/>
      <c r="D2" s="202"/>
      <c r="E2" s="202"/>
      <c r="F2" s="202"/>
      <c r="G2" s="202"/>
      <c r="H2" s="202"/>
      <c r="I2" s="202"/>
      <c r="J2" s="202"/>
      <c r="K2" s="202"/>
      <c r="L2" s="202"/>
      <c r="M2" s="197"/>
      <c r="N2" s="197"/>
    </row>
    <row r="3" spans="1:15" ht="15.95" customHeight="1">
      <c r="A3" s="198"/>
      <c r="B3" s="198"/>
      <c r="C3" s="198" t="s">
        <v>296</v>
      </c>
      <c r="D3" s="219"/>
      <c r="E3" s="219"/>
      <c r="F3" s="219"/>
      <c r="G3" s="219"/>
      <c r="H3" s="219"/>
      <c r="I3" s="219"/>
      <c r="J3" s="219"/>
      <c r="K3" s="219"/>
      <c r="L3" s="219"/>
      <c r="M3" s="198"/>
      <c r="N3" s="198"/>
    </row>
    <row r="4" spans="1:15" ht="15.95" customHeight="1">
      <c r="A4" s="161"/>
      <c r="B4" s="167"/>
      <c r="C4" s="161"/>
      <c r="D4" s="161"/>
      <c r="E4" s="161"/>
      <c r="F4" s="161"/>
      <c r="G4" s="161"/>
      <c r="H4" s="161"/>
      <c r="I4" s="161"/>
      <c r="J4" s="161"/>
      <c r="K4" s="161"/>
      <c r="L4" s="161"/>
      <c r="M4" s="161"/>
      <c r="N4" s="167"/>
    </row>
    <row r="5" spans="1:15" ht="30" customHeight="1">
      <c r="A5" s="165" t="s">
        <v>217</v>
      </c>
      <c r="B5" s="165" t="s">
        <v>306</v>
      </c>
      <c r="C5" s="203" t="s">
        <v>335</v>
      </c>
      <c r="D5" s="220"/>
      <c r="E5" s="220"/>
      <c r="F5" s="220"/>
      <c r="G5" s="220"/>
      <c r="H5" s="220"/>
      <c r="I5" s="231" t="s">
        <v>332</v>
      </c>
      <c r="J5" s="234" t="s">
        <v>213</v>
      </c>
      <c r="K5" s="242" t="s">
        <v>472</v>
      </c>
      <c r="L5" s="234" t="s">
        <v>415</v>
      </c>
      <c r="M5" s="165" t="s">
        <v>217</v>
      </c>
      <c r="N5" s="165" t="s">
        <v>306</v>
      </c>
    </row>
    <row r="6" spans="1:15" ht="15.95" customHeight="1">
      <c r="A6" s="164">
        <v>1</v>
      </c>
      <c r="B6" s="164">
        <v>12</v>
      </c>
      <c r="C6" s="204" t="s">
        <v>18</v>
      </c>
      <c r="D6" s="936" t="s">
        <v>275</v>
      </c>
      <c r="E6" s="936"/>
      <c r="F6" s="936"/>
      <c r="G6" s="936"/>
      <c r="H6" s="936"/>
      <c r="I6" s="879"/>
      <c r="J6" s="235">
        <f>'(入力用)７表以外'!J16</f>
        <v>0</v>
      </c>
      <c r="K6" s="235">
        <f>'(入力用)７表以外'!K16</f>
        <v>0</v>
      </c>
      <c r="L6" s="235">
        <f>SUM(J6:K6)</f>
        <v>0</v>
      </c>
      <c r="M6" s="164">
        <v>1</v>
      </c>
      <c r="N6" s="164">
        <v>12</v>
      </c>
    </row>
    <row r="7" spans="1:15" ht="15.95" customHeight="1">
      <c r="A7" s="164">
        <v>2</v>
      </c>
      <c r="B7" s="164">
        <v>12</v>
      </c>
      <c r="C7" s="205"/>
      <c r="D7" s="937" t="s">
        <v>31</v>
      </c>
      <c r="E7" s="940" t="s">
        <v>27</v>
      </c>
      <c r="F7" s="940"/>
      <c r="G7" s="941"/>
      <c r="H7" s="878" t="s">
        <v>292</v>
      </c>
      <c r="I7" s="879"/>
      <c r="J7" s="236">
        <f>'(入力用)７表以外'!J32</f>
        <v>0</v>
      </c>
      <c r="K7" s="236">
        <f>'(入力用)７表以外'!K32</f>
        <v>0</v>
      </c>
      <c r="L7" s="235">
        <f t="shared" ref="L7:L19" si="0">SUM(J7:K7)</f>
        <v>0</v>
      </c>
      <c r="M7" s="164">
        <v>2</v>
      </c>
      <c r="N7" s="164">
        <v>12</v>
      </c>
    </row>
    <row r="8" spans="1:15" ht="15.95" customHeight="1">
      <c r="A8" s="164">
        <v>3</v>
      </c>
      <c r="B8" s="164">
        <v>12</v>
      </c>
      <c r="C8" s="206" t="s">
        <v>13</v>
      </c>
      <c r="D8" s="938"/>
      <c r="E8" s="942"/>
      <c r="F8" s="942"/>
      <c r="G8" s="943"/>
      <c r="H8" s="878" t="s">
        <v>29</v>
      </c>
      <c r="I8" s="879"/>
      <c r="J8" s="235">
        <f>'(入力用)７表以外'!J47</f>
        <v>0</v>
      </c>
      <c r="K8" s="235">
        <f>'(入力用)７表以外'!K47</f>
        <v>0</v>
      </c>
      <c r="L8" s="235">
        <f t="shared" si="0"/>
        <v>0</v>
      </c>
      <c r="M8" s="164">
        <v>3</v>
      </c>
      <c r="N8" s="164">
        <v>12</v>
      </c>
    </row>
    <row r="9" spans="1:15" ht="15.95" customHeight="1">
      <c r="A9" s="164">
        <v>4</v>
      </c>
      <c r="B9" s="164">
        <v>12</v>
      </c>
      <c r="C9" s="207"/>
      <c r="D9" s="939"/>
      <c r="E9" s="944"/>
      <c r="F9" s="944"/>
      <c r="G9" s="945"/>
      <c r="H9" s="878" t="s">
        <v>297</v>
      </c>
      <c r="I9" s="879"/>
      <c r="J9" s="236">
        <f>'(入力用)７表以外'!J62</f>
        <v>0</v>
      </c>
      <c r="K9" s="236">
        <f>'(入力用)７表以外'!K62</f>
        <v>0</v>
      </c>
      <c r="L9" s="235">
        <f t="shared" si="0"/>
        <v>0</v>
      </c>
      <c r="M9" s="164">
        <v>4</v>
      </c>
      <c r="N9" s="164">
        <v>12</v>
      </c>
    </row>
    <row r="10" spans="1:15" ht="15.95" customHeight="1">
      <c r="A10" s="164">
        <v>5</v>
      </c>
      <c r="B10" s="164">
        <v>12</v>
      </c>
      <c r="C10" s="207" t="s">
        <v>35</v>
      </c>
      <c r="D10" s="221" t="s">
        <v>6</v>
      </c>
      <c r="E10" s="980" t="s">
        <v>328</v>
      </c>
      <c r="F10" s="980"/>
      <c r="G10" s="980"/>
      <c r="H10" s="980"/>
      <c r="I10" s="981"/>
      <c r="J10" s="235">
        <f>'(入力用)７表以外'!J77</f>
        <v>0</v>
      </c>
      <c r="K10" s="235">
        <f>'(入力用)７表以外'!K77</f>
        <v>0</v>
      </c>
      <c r="L10" s="235">
        <f t="shared" si="0"/>
        <v>0</v>
      </c>
      <c r="M10" s="164">
        <v>5</v>
      </c>
      <c r="N10" s="164">
        <v>12</v>
      </c>
    </row>
    <row r="11" spans="1:15" ht="15.95" customHeight="1">
      <c r="A11" s="164">
        <v>6</v>
      </c>
      <c r="B11" s="164">
        <v>12</v>
      </c>
      <c r="C11" s="207"/>
      <c r="D11" s="221" t="s">
        <v>40</v>
      </c>
      <c r="E11" s="982" t="s">
        <v>44</v>
      </c>
      <c r="F11" s="982"/>
      <c r="G11" s="982"/>
      <c r="H11" s="982"/>
      <c r="I11" s="983"/>
      <c r="J11" s="236">
        <f>'(入力用)７表以外'!J92</f>
        <v>0</v>
      </c>
      <c r="K11" s="236">
        <f>'(入力用)７表以外'!K92</f>
        <v>0</v>
      </c>
      <c r="L11" s="235">
        <f t="shared" si="0"/>
        <v>0</v>
      </c>
      <c r="M11" s="164">
        <v>6</v>
      </c>
      <c r="N11" s="164">
        <v>12</v>
      </c>
    </row>
    <row r="12" spans="1:15" ht="15.95" customHeight="1">
      <c r="A12" s="164">
        <v>7</v>
      </c>
      <c r="B12" s="164">
        <v>12</v>
      </c>
      <c r="C12" s="207"/>
      <c r="D12" s="221" t="s">
        <v>51</v>
      </c>
      <c r="E12" s="984" t="s">
        <v>54</v>
      </c>
      <c r="F12" s="984"/>
      <c r="G12" s="984"/>
      <c r="H12" s="984"/>
      <c r="I12" s="985"/>
      <c r="J12" s="235">
        <f>'(入力用)７表以外'!J107</f>
        <v>0</v>
      </c>
      <c r="K12" s="235">
        <f>'(入力用)７表以外'!K107</f>
        <v>0</v>
      </c>
      <c r="L12" s="235">
        <f t="shared" si="0"/>
        <v>0</v>
      </c>
      <c r="M12" s="164">
        <v>7</v>
      </c>
      <c r="N12" s="164">
        <v>12</v>
      </c>
    </row>
    <row r="13" spans="1:15" ht="15.95" customHeight="1">
      <c r="A13" s="164">
        <v>8</v>
      </c>
      <c r="B13" s="164">
        <v>12</v>
      </c>
      <c r="C13" s="207"/>
      <c r="D13" s="221" t="s">
        <v>63</v>
      </c>
      <c r="E13" s="984" t="s">
        <v>70</v>
      </c>
      <c r="F13" s="984"/>
      <c r="G13" s="984"/>
      <c r="H13" s="984"/>
      <c r="I13" s="985"/>
      <c r="J13" s="236">
        <f>'(入力用)７表以外'!J122</f>
        <v>0</v>
      </c>
      <c r="K13" s="236">
        <f>'(入力用)７表以外'!K122</f>
        <v>0</v>
      </c>
      <c r="L13" s="235">
        <f t="shared" si="0"/>
        <v>0</v>
      </c>
      <c r="M13" s="164">
        <v>8</v>
      </c>
      <c r="N13" s="164">
        <v>12</v>
      </c>
    </row>
    <row r="14" spans="1:15" ht="15.95" customHeight="1">
      <c r="A14" s="164">
        <v>9</v>
      </c>
      <c r="B14" s="164">
        <v>12</v>
      </c>
      <c r="C14" s="207" t="s">
        <v>4</v>
      </c>
      <c r="D14" s="221" t="s">
        <v>74</v>
      </c>
      <c r="E14" s="984" t="s">
        <v>75</v>
      </c>
      <c r="F14" s="984"/>
      <c r="G14" s="984"/>
      <c r="H14" s="984"/>
      <c r="I14" s="985"/>
      <c r="J14" s="235">
        <f>'(入力用)７表以外'!J137</f>
        <v>0</v>
      </c>
      <c r="K14" s="235">
        <f>'(入力用)７表以外'!K137</f>
        <v>0</v>
      </c>
      <c r="L14" s="235">
        <f t="shared" si="0"/>
        <v>0</v>
      </c>
      <c r="M14" s="164">
        <v>9</v>
      </c>
      <c r="N14" s="164">
        <v>12</v>
      </c>
    </row>
    <row r="15" spans="1:15" ht="15.95" customHeight="1">
      <c r="A15" s="164">
        <v>10</v>
      </c>
      <c r="B15" s="164">
        <v>12</v>
      </c>
      <c r="C15" s="206"/>
      <c r="D15" s="221" t="s">
        <v>83</v>
      </c>
      <c r="E15" s="984" t="s">
        <v>295</v>
      </c>
      <c r="F15" s="984"/>
      <c r="G15" s="984"/>
      <c r="H15" s="984"/>
      <c r="I15" s="985"/>
      <c r="J15" s="236">
        <f>'(入力用)７表以外'!J152</f>
        <v>0</v>
      </c>
      <c r="K15" s="236">
        <f>'(入力用)７表以外'!K152</f>
        <v>0</v>
      </c>
      <c r="L15" s="235">
        <f t="shared" si="0"/>
        <v>0</v>
      </c>
      <c r="M15" s="164">
        <v>10</v>
      </c>
      <c r="N15" s="164">
        <v>12</v>
      </c>
    </row>
    <row r="16" spans="1:15" ht="15.95" customHeight="1">
      <c r="A16" s="164">
        <v>11</v>
      </c>
      <c r="B16" s="164">
        <v>12</v>
      </c>
      <c r="C16" s="206"/>
      <c r="D16" s="222" t="s">
        <v>12</v>
      </c>
      <c r="E16" s="984" t="s">
        <v>90</v>
      </c>
      <c r="F16" s="984"/>
      <c r="G16" s="984"/>
      <c r="H16" s="984"/>
      <c r="I16" s="985"/>
      <c r="J16" s="235">
        <f>'(入力用)７表以外'!J167</f>
        <v>0</v>
      </c>
      <c r="K16" s="235">
        <f>'(入力用)７表以外'!K167</f>
        <v>0</v>
      </c>
      <c r="L16" s="235">
        <f>SUM(J16:K16)</f>
        <v>0</v>
      </c>
      <c r="M16" s="164">
        <v>11</v>
      </c>
      <c r="N16" s="164">
        <v>12</v>
      </c>
    </row>
    <row r="17" spans="1:23" ht="15.95" customHeight="1">
      <c r="A17" s="164">
        <v>12</v>
      </c>
      <c r="B17" s="164">
        <v>12</v>
      </c>
      <c r="C17" s="208"/>
      <c r="D17" s="222" t="s">
        <v>69</v>
      </c>
      <c r="E17" s="990" t="s">
        <v>95</v>
      </c>
      <c r="F17" s="990"/>
      <c r="G17" s="990"/>
      <c r="H17" s="990"/>
      <c r="I17" s="991"/>
      <c r="J17" s="236">
        <f>'(入力用)７表以外'!J182</f>
        <v>0</v>
      </c>
      <c r="K17" s="236">
        <f>'(入力用)７表以外'!K182</f>
        <v>0</v>
      </c>
      <c r="L17" s="235">
        <f t="shared" si="0"/>
        <v>0</v>
      </c>
      <c r="M17" s="164">
        <v>12</v>
      </c>
      <c r="N17" s="164">
        <v>12</v>
      </c>
    </row>
    <row r="18" spans="1:23" ht="15.95" customHeight="1">
      <c r="A18" s="164">
        <v>1</v>
      </c>
      <c r="B18" s="164">
        <v>13</v>
      </c>
      <c r="C18" s="992" t="s">
        <v>39</v>
      </c>
      <c r="D18" s="993"/>
      <c r="E18" s="993"/>
      <c r="F18" s="993"/>
      <c r="G18" s="993"/>
      <c r="H18" s="993"/>
      <c r="I18" s="994"/>
      <c r="J18" s="235">
        <f>'(入力用)７表以外'!J17</f>
        <v>0</v>
      </c>
      <c r="K18" s="235">
        <f>'(入力用)７表以外'!K17</f>
        <v>0</v>
      </c>
      <c r="L18" s="235">
        <f t="shared" si="0"/>
        <v>0</v>
      </c>
      <c r="M18" s="164">
        <v>1</v>
      </c>
      <c r="N18" s="164">
        <v>13</v>
      </c>
    </row>
    <row r="19" spans="1:23" ht="15.95" customHeight="1">
      <c r="A19" s="164">
        <v>1</v>
      </c>
      <c r="B19" s="164">
        <v>16</v>
      </c>
      <c r="C19" s="995" t="s">
        <v>301</v>
      </c>
      <c r="D19" s="996"/>
      <c r="E19" s="996"/>
      <c r="F19" s="996"/>
      <c r="G19" s="996"/>
      <c r="H19" s="996"/>
      <c r="I19" s="997"/>
      <c r="J19" s="235">
        <f>'(入力用)７表以外'!J20</f>
        <v>0</v>
      </c>
      <c r="K19" s="235">
        <f>'(入力用)７表以外'!K20</f>
        <v>0</v>
      </c>
      <c r="L19" s="235">
        <f t="shared" si="0"/>
        <v>0</v>
      </c>
      <c r="M19" s="164">
        <v>1</v>
      </c>
      <c r="N19" s="164">
        <v>16</v>
      </c>
    </row>
    <row r="20" spans="1:23" ht="15.95" customHeight="1">
      <c r="A20" s="161"/>
      <c r="B20" s="167"/>
      <c r="C20" s="167"/>
      <c r="D20" s="161"/>
      <c r="E20" s="161"/>
      <c r="F20" s="161"/>
      <c r="G20" s="161"/>
      <c r="H20" s="161"/>
      <c r="I20" s="161"/>
      <c r="J20" s="167"/>
      <c r="K20" s="167"/>
      <c r="L20" s="167"/>
      <c r="M20" s="161"/>
      <c r="N20" s="167"/>
    </row>
    <row r="21" spans="1:23" ht="15.95" customHeight="1">
      <c r="A21" s="161"/>
      <c r="B21" s="167"/>
      <c r="C21" s="167" t="s">
        <v>329</v>
      </c>
      <c r="D21" s="161"/>
      <c r="E21" s="161"/>
      <c r="F21" s="161"/>
      <c r="G21" s="161"/>
      <c r="H21" s="161"/>
      <c r="I21" s="161"/>
      <c r="J21" s="167"/>
      <c r="K21" s="167"/>
      <c r="L21" s="167"/>
      <c r="M21" s="161"/>
      <c r="N21" s="167"/>
    </row>
    <row r="22" spans="1:23" ht="15.95" customHeight="1">
      <c r="A22" s="161"/>
      <c r="B22" s="167"/>
      <c r="C22" s="161"/>
      <c r="D22" s="161"/>
      <c r="E22" s="161"/>
      <c r="F22" s="161"/>
      <c r="G22" s="161"/>
      <c r="H22" s="161"/>
      <c r="I22" s="161"/>
      <c r="J22" s="167"/>
      <c r="K22" s="167"/>
      <c r="L22" s="167"/>
      <c r="M22" s="161"/>
      <c r="N22" s="167"/>
    </row>
    <row r="23" spans="1:23" ht="15.95" customHeight="1">
      <c r="A23" s="161"/>
      <c r="B23" s="167"/>
      <c r="C23" s="161"/>
      <c r="D23" s="161"/>
      <c r="E23" s="161"/>
      <c r="F23" s="161"/>
      <c r="G23" s="161"/>
      <c r="H23" s="161"/>
      <c r="I23" s="161"/>
      <c r="J23" s="167"/>
      <c r="K23" s="167"/>
      <c r="L23" s="167"/>
      <c r="M23" s="161"/>
      <c r="N23" s="167"/>
    </row>
    <row r="24" spans="1:23" ht="15.95" customHeight="1">
      <c r="A24" s="161"/>
      <c r="B24" s="167"/>
      <c r="C24" s="161"/>
      <c r="D24" s="161"/>
      <c r="E24" s="161"/>
      <c r="F24" s="161"/>
      <c r="G24" s="161"/>
      <c r="H24" s="161"/>
      <c r="I24" s="161"/>
      <c r="J24" s="167"/>
      <c r="K24" s="167"/>
      <c r="L24" s="167"/>
      <c r="M24" s="161"/>
      <c r="N24" s="167"/>
    </row>
    <row r="25" spans="1:23" ht="15.95" customHeight="1">
      <c r="A25" s="198"/>
      <c r="B25" s="198"/>
      <c r="C25" s="209" t="s">
        <v>537</v>
      </c>
      <c r="D25" s="209"/>
      <c r="E25" s="209"/>
      <c r="F25" s="209"/>
      <c r="G25" s="209"/>
      <c r="H25" s="209"/>
      <c r="I25" s="209"/>
      <c r="J25" s="167"/>
      <c r="K25" s="167"/>
      <c r="L25" s="167"/>
      <c r="M25" s="198"/>
      <c r="N25" s="198"/>
    </row>
    <row r="26" spans="1:23" s="195" customFormat="1" ht="15.95" customHeight="1">
      <c r="A26" s="164"/>
      <c r="B26" s="164"/>
      <c r="C26" s="210"/>
      <c r="D26" s="210"/>
      <c r="E26" s="210"/>
      <c r="F26" s="210"/>
      <c r="G26" s="210"/>
      <c r="H26" s="210"/>
      <c r="I26" s="210"/>
      <c r="J26" s="167"/>
      <c r="K26" s="167"/>
      <c r="L26" s="167"/>
      <c r="M26" s="164"/>
      <c r="N26" s="164"/>
      <c r="Q26" s="676"/>
      <c r="R26" s="676"/>
      <c r="S26" s="676"/>
      <c r="T26" s="676" t="s">
        <v>647</v>
      </c>
      <c r="U26" s="676" t="s">
        <v>648</v>
      </c>
      <c r="V26" s="676" t="s">
        <v>649</v>
      </c>
      <c r="W26" s="678"/>
    </row>
    <row r="27" spans="1:23" s="195" customFormat="1" ht="30" customHeight="1">
      <c r="A27" s="165" t="s">
        <v>522</v>
      </c>
      <c r="B27" s="165" t="s">
        <v>523</v>
      </c>
      <c r="C27" s="211" t="s">
        <v>524</v>
      </c>
      <c r="D27" s="143"/>
      <c r="E27" s="143"/>
      <c r="F27" s="143"/>
      <c r="G27" s="143"/>
      <c r="H27" s="143"/>
      <c r="I27" s="232" t="s">
        <v>461</v>
      </c>
      <c r="J27" s="237" t="s">
        <v>244</v>
      </c>
      <c r="K27" s="242" t="s">
        <v>472</v>
      </c>
      <c r="L27" s="237" t="s">
        <v>415</v>
      </c>
      <c r="M27" s="165" t="s">
        <v>522</v>
      </c>
      <c r="N27" s="165" t="s">
        <v>523</v>
      </c>
      <c r="Q27" s="676" t="s">
        <v>650</v>
      </c>
      <c r="R27" s="676" t="s">
        <v>519</v>
      </c>
      <c r="S27" s="676" t="s">
        <v>651</v>
      </c>
      <c r="T27" s="676">
        <v>0</v>
      </c>
      <c r="U27" s="676">
        <v>0</v>
      </c>
      <c r="V27" s="676"/>
      <c r="W27" s="678" t="s">
        <v>654</v>
      </c>
    </row>
    <row r="28" spans="1:23" s="195" customFormat="1" ht="15.95" customHeight="1">
      <c r="A28" s="199">
        <v>1</v>
      </c>
      <c r="B28" s="199">
        <v>12</v>
      </c>
      <c r="C28" s="204" t="s">
        <v>18</v>
      </c>
      <c r="D28" s="223" t="s">
        <v>6</v>
      </c>
      <c r="E28" s="946" t="s">
        <v>165</v>
      </c>
      <c r="F28" s="986" t="s">
        <v>527</v>
      </c>
      <c r="G28" s="986"/>
      <c r="H28" s="988" t="s">
        <v>126</v>
      </c>
      <c r="I28" s="233" t="s">
        <v>124</v>
      </c>
      <c r="J28" s="238">
        <f>'(入力用)７表以外'!J329</f>
        <v>0</v>
      </c>
      <c r="K28" s="238">
        <f>'(入力用)７表以外'!K329</f>
        <v>0</v>
      </c>
      <c r="L28" s="238">
        <f t="shared" ref="L28:L61" si="1">SUM(J28:K28)</f>
        <v>0</v>
      </c>
      <c r="M28" s="199">
        <v>1</v>
      </c>
      <c r="N28" s="199">
        <v>12</v>
      </c>
      <c r="Q28" s="676">
        <v>40</v>
      </c>
      <c r="R28" s="676">
        <v>1</v>
      </c>
      <c r="S28" s="676">
        <v>12</v>
      </c>
      <c r="T28" s="676">
        <v>0</v>
      </c>
      <c r="U28" s="676">
        <v>0</v>
      </c>
      <c r="V28" s="676">
        <v>0</v>
      </c>
      <c r="W28" s="679">
        <f>L28-V28</f>
        <v>0</v>
      </c>
    </row>
    <row r="29" spans="1:23" s="195" customFormat="1" ht="15.95" customHeight="1">
      <c r="A29" s="199">
        <v>1</v>
      </c>
      <c r="B29" s="199">
        <v>13</v>
      </c>
      <c r="C29" s="963" t="s">
        <v>526</v>
      </c>
      <c r="D29" s="1001" t="s">
        <v>341</v>
      </c>
      <c r="E29" s="1007"/>
      <c r="F29" s="987"/>
      <c r="G29" s="987"/>
      <c r="H29" s="989"/>
      <c r="I29" s="233" t="s">
        <v>525</v>
      </c>
      <c r="J29" s="238">
        <f>'(入力用)７表以外'!J330</f>
        <v>3124</v>
      </c>
      <c r="K29" s="238">
        <f>'(入力用)７表以外'!K330</f>
        <v>0</v>
      </c>
      <c r="L29" s="238">
        <f t="shared" si="1"/>
        <v>3124</v>
      </c>
      <c r="M29" s="199">
        <v>1</v>
      </c>
      <c r="N29" s="199">
        <v>13</v>
      </c>
      <c r="Q29" s="676">
        <v>40</v>
      </c>
      <c r="R29" s="676">
        <v>1</v>
      </c>
      <c r="S29" s="676">
        <v>13</v>
      </c>
      <c r="T29" s="676">
        <v>3124</v>
      </c>
      <c r="U29" s="676">
        <v>0</v>
      </c>
      <c r="V29" s="676">
        <v>3124</v>
      </c>
      <c r="W29" s="679">
        <f t="shared" ref="W29:W61" si="2">L29-V29</f>
        <v>0</v>
      </c>
    </row>
    <row r="30" spans="1:23" s="195" customFormat="1" ht="15.95" customHeight="1">
      <c r="A30" s="199">
        <v>1</v>
      </c>
      <c r="B30" s="199">
        <v>14</v>
      </c>
      <c r="C30" s="998"/>
      <c r="D30" s="1002"/>
      <c r="E30" s="227"/>
      <c r="F30" s="946" t="s">
        <v>447</v>
      </c>
      <c r="G30" s="958" t="s">
        <v>528</v>
      </c>
      <c r="H30" s="959"/>
      <c r="I30" s="233" t="s">
        <v>124</v>
      </c>
      <c r="J30" s="238">
        <f>'(入力用)７表以外'!J331</f>
        <v>0</v>
      </c>
      <c r="K30" s="238">
        <f>'(入力用)７表以外'!K331</f>
        <v>0</v>
      </c>
      <c r="L30" s="238">
        <f t="shared" si="1"/>
        <v>0</v>
      </c>
      <c r="M30" s="199">
        <v>1</v>
      </c>
      <c r="N30" s="199">
        <v>14</v>
      </c>
      <c r="Q30" s="676">
        <v>40</v>
      </c>
      <c r="R30" s="676">
        <v>1</v>
      </c>
      <c r="S30" s="676">
        <v>14</v>
      </c>
      <c r="T30" s="676">
        <v>0</v>
      </c>
      <c r="U30" s="676">
        <v>0</v>
      </c>
      <c r="V30" s="676">
        <v>0</v>
      </c>
      <c r="W30" s="679">
        <f t="shared" si="2"/>
        <v>0</v>
      </c>
    </row>
    <row r="31" spans="1:23" s="195" customFormat="1" ht="15.95" customHeight="1">
      <c r="A31" s="199">
        <v>1</v>
      </c>
      <c r="B31" s="199">
        <v>15</v>
      </c>
      <c r="C31" s="998"/>
      <c r="D31" s="1002"/>
      <c r="E31" s="227"/>
      <c r="F31" s="947"/>
      <c r="G31" s="961"/>
      <c r="H31" s="960"/>
      <c r="I31" s="233" t="s">
        <v>525</v>
      </c>
      <c r="J31" s="238">
        <f>'(入力用)７表以外'!J332</f>
        <v>0</v>
      </c>
      <c r="K31" s="238">
        <f>'(入力用)７表以外'!K332</f>
        <v>0</v>
      </c>
      <c r="L31" s="238">
        <f t="shared" si="1"/>
        <v>0</v>
      </c>
      <c r="M31" s="199">
        <v>1</v>
      </c>
      <c r="N31" s="199">
        <v>15</v>
      </c>
      <c r="Q31" s="676">
        <v>40</v>
      </c>
      <c r="R31" s="676">
        <v>1</v>
      </c>
      <c r="S31" s="676">
        <v>15</v>
      </c>
      <c r="T31" s="676">
        <v>0</v>
      </c>
      <c r="U31" s="676">
        <v>0</v>
      </c>
      <c r="V31" s="676">
        <v>0</v>
      </c>
      <c r="W31" s="679">
        <f t="shared" si="2"/>
        <v>0</v>
      </c>
    </row>
    <row r="32" spans="1:23" s="195" customFormat="1" ht="15.95" customHeight="1">
      <c r="A32" s="199">
        <v>1</v>
      </c>
      <c r="B32" s="199">
        <v>16</v>
      </c>
      <c r="C32" s="998"/>
      <c r="D32" s="1002"/>
      <c r="E32" s="227"/>
      <c r="F32" s="946" t="s">
        <v>448</v>
      </c>
      <c r="G32" s="958" t="s">
        <v>529</v>
      </c>
      <c r="H32" s="959"/>
      <c r="I32" s="233" t="s">
        <v>124</v>
      </c>
      <c r="J32" s="238">
        <f>'(入力用)７表以外'!J333</f>
        <v>0</v>
      </c>
      <c r="K32" s="238">
        <f>'(入力用)７表以外'!K333</f>
        <v>0</v>
      </c>
      <c r="L32" s="238">
        <f t="shared" si="1"/>
        <v>0</v>
      </c>
      <c r="M32" s="199">
        <v>1</v>
      </c>
      <c r="N32" s="199">
        <v>16</v>
      </c>
      <c r="Q32" s="676">
        <v>40</v>
      </c>
      <c r="R32" s="676">
        <v>1</v>
      </c>
      <c r="S32" s="676">
        <v>16</v>
      </c>
      <c r="T32" s="676">
        <v>0</v>
      </c>
      <c r="U32" s="676">
        <v>0</v>
      </c>
      <c r="V32" s="676">
        <v>0</v>
      </c>
      <c r="W32" s="679">
        <f t="shared" si="2"/>
        <v>0</v>
      </c>
    </row>
    <row r="33" spans="1:27" s="195" customFormat="1" ht="15.95" customHeight="1">
      <c r="A33" s="199">
        <v>1</v>
      </c>
      <c r="B33" s="199">
        <v>17</v>
      </c>
      <c r="C33" s="998"/>
      <c r="D33" s="1002"/>
      <c r="E33" s="227"/>
      <c r="F33" s="947"/>
      <c r="G33" s="961"/>
      <c r="H33" s="960"/>
      <c r="I33" s="233" t="s">
        <v>525</v>
      </c>
      <c r="J33" s="238">
        <f>'(入力用)７表以外'!J334</f>
        <v>0</v>
      </c>
      <c r="K33" s="238">
        <f>'(入力用)７表以外'!K334</f>
        <v>0</v>
      </c>
      <c r="L33" s="238">
        <f t="shared" si="1"/>
        <v>0</v>
      </c>
      <c r="M33" s="199">
        <v>1</v>
      </c>
      <c r="N33" s="199">
        <v>17</v>
      </c>
      <c r="Q33" s="676">
        <v>40</v>
      </c>
      <c r="R33" s="676">
        <v>1</v>
      </c>
      <c r="S33" s="676">
        <v>17</v>
      </c>
      <c r="T33" s="676">
        <v>0</v>
      </c>
      <c r="U33" s="676">
        <v>0</v>
      </c>
      <c r="V33" s="676">
        <v>0</v>
      </c>
      <c r="W33" s="679">
        <f t="shared" si="2"/>
        <v>0</v>
      </c>
    </row>
    <row r="34" spans="1:27" s="195" customFormat="1" ht="15.95" customHeight="1">
      <c r="A34" s="199">
        <v>1</v>
      </c>
      <c r="B34" s="199">
        <v>18</v>
      </c>
      <c r="C34" s="998"/>
      <c r="D34" s="1002"/>
      <c r="E34" s="227"/>
      <c r="F34" s="946" t="s">
        <v>368</v>
      </c>
      <c r="G34" s="958" t="s">
        <v>588</v>
      </c>
      <c r="H34" s="959"/>
      <c r="I34" s="233" t="s">
        <v>124</v>
      </c>
      <c r="J34" s="238">
        <f>'(入力用)７表以外'!J335</f>
        <v>0</v>
      </c>
      <c r="K34" s="238">
        <f>'(入力用)７表以外'!K335</f>
        <v>0</v>
      </c>
      <c r="L34" s="238">
        <f t="shared" si="1"/>
        <v>0</v>
      </c>
      <c r="M34" s="199">
        <v>1</v>
      </c>
      <c r="N34" s="199">
        <v>18</v>
      </c>
      <c r="Q34" s="676">
        <v>40</v>
      </c>
      <c r="R34" s="676">
        <v>1</v>
      </c>
      <c r="S34" s="676">
        <v>18</v>
      </c>
      <c r="T34" s="676">
        <v>0</v>
      </c>
      <c r="U34" s="676">
        <v>0</v>
      </c>
      <c r="V34" s="676">
        <v>0</v>
      </c>
      <c r="W34" s="679">
        <f t="shared" si="2"/>
        <v>0</v>
      </c>
    </row>
    <row r="35" spans="1:27" s="195" customFormat="1" ht="15.95" customHeight="1">
      <c r="A35" s="199">
        <v>1</v>
      </c>
      <c r="B35" s="199">
        <v>19</v>
      </c>
      <c r="C35" s="998"/>
      <c r="D35" s="1002"/>
      <c r="E35" s="227"/>
      <c r="F35" s="947"/>
      <c r="G35" s="973" t="s">
        <v>646</v>
      </c>
      <c r="H35" s="975"/>
      <c r="I35" s="233" t="s">
        <v>525</v>
      </c>
      <c r="J35" s="238">
        <f>'(入力用)７表以外'!J336</f>
        <v>0</v>
      </c>
      <c r="K35" s="238">
        <f>'(入力用)７表以外'!K336</f>
        <v>0</v>
      </c>
      <c r="L35" s="238">
        <f t="shared" si="1"/>
        <v>0</v>
      </c>
      <c r="M35" s="199">
        <v>1</v>
      </c>
      <c r="N35" s="199">
        <v>19</v>
      </c>
      <c r="Q35" s="676">
        <v>40</v>
      </c>
      <c r="R35" s="676">
        <v>1</v>
      </c>
      <c r="S35" s="676">
        <v>19</v>
      </c>
      <c r="T35" s="676">
        <v>0</v>
      </c>
      <c r="U35" s="676">
        <v>0</v>
      </c>
      <c r="V35" s="676">
        <v>0</v>
      </c>
      <c r="W35" s="679">
        <f t="shared" si="2"/>
        <v>0</v>
      </c>
    </row>
    <row r="36" spans="1:27" s="195" customFormat="1" ht="15.95" customHeight="1">
      <c r="A36" s="199">
        <v>1</v>
      </c>
      <c r="B36" s="199">
        <v>20</v>
      </c>
      <c r="C36" s="998"/>
      <c r="D36" s="1002"/>
      <c r="E36" s="227"/>
      <c r="F36" s="946" t="s">
        <v>452</v>
      </c>
      <c r="G36" s="958" t="s">
        <v>612</v>
      </c>
      <c r="H36" s="959"/>
      <c r="I36" s="233" t="s">
        <v>124</v>
      </c>
      <c r="J36" s="238">
        <f>'(入力用)７表以外'!J337</f>
        <v>0</v>
      </c>
      <c r="K36" s="238">
        <f>'(入力用)７表以外'!K337</f>
        <v>0</v>
      </c>
      <c r="L36" s="238">
        <f t="shared" si="1"/>
        <v>0</v>
      </c>
      <c r="M36" s="199">
        <v>1</v>
      </c>
      <c r="N36" s="199">
        <v>20</v>
      </c>
      <c r="Q36" s="676">
        <v>40</v>
      </c>
      <c r="R36" s="676">
        <v>1</v>
      </c>
      <c r="S36" s="676">
        <v>20</v>
      </c>
      <c r="T36" s="676">
        <v>0</v>
      </c>
      <c r="U36" s="676">
        <v>0</v>
      </c>
      <c r="V36" s="676">
        <v>0</v>
      </c>
      <c r="W36" s="679">
        <f t="shared" si="2"/>
        <v>0</v>
      </c>
    </row>
    <row r="37" spans="1:27" s="195" customFormat="1" ht="15.95" customHeight="1">
      <c r="A37" s="199">
        <v>1</v>
      </c>
      <c r="B37" s="199">
        <v>21</v>
      </c>
      <c r="C37" s="998"/>
      <c r="D37" s="1002"/>
      <c r="E37" s="227"/>
      <c r="F37" s="947"/>
      <c r="G37" s="961" t="s">
        <v>589</v>
      </c>
      <c r="H37" s="960"/>
      <c r="I37" s="233" t="s">
        <v>525</v>
      </c>
      <c r="J37" s="238">
        <f>'(入力用)７表以外'!J338</f>
        <v>0</v>
      </c>
      <c r="K37" s="238">
        <f>'(入力用)７表以外'!K338</f>
        <v>0</v>
      </c>
      <c r="L37" s="238">
        <f t="shared" si="1"/>
        <v>0</v>
      </c>
      <c r="M37" s="199">
        <v>1</v>
      </c>
      <c r="N37" s="199">
        <v>21</v>
      </c>
      <c r="Q37" s="676">
        <v>40</v>
      </c>
      <c r="R37" s="676">
        <v>1</v>
      </c>
      <c r="S37" s="676">
        <v>21</v>
      </c>
      <c r="T37" s="676">
        <v>0</v>
      </c>
      <c r="U37" s="676">
        <v>0</v>
      </c>
      <c r="V37" s="676">
        <v>0</v>
      </c>
      <c r="W37" s="679">
        <f t="shared" si="2"/>
        <v>0</v>
      </c>
    </row>
    <row r="38" spans="1:27" s="195" customFormat="1" ht="15.95" customHeight="1">
      <c r="A38" s="199">
        <v>1</v>
      </c>
      <c r="B38" s="199">
        <v>22</v>
      </c>
      <c r="C38" s="998"/>
      <c r="D38" s="1002"/>
      <c r="E38" s="227"/>
      <c r="F38" s="946" t="s">
        <v>613</v>
      </c>
      <c r="G38" s="958" t="s">
        <v>206</v>
      </c>
      <c r="H38" s="959"/>
      <c r="I38" s="233" t="s">
        <v>124</v>
      </c>
      <c r="J38" s="238">
        <f>'(入力用)７表以外'!J339</f>
        <v>0</v>
      </c>
      <c r="K38" s="238">
        <f>'(入力用)７表以外'!K339</f>
        <v>0</v>
      </c>
      <c r="L38" s="238">
        <f t="shared" si="1"/>
        <v>0</v>
      </c>
      <c r="M38" s="199">
        <v>1</v>
      </c>
      <c r="N38" s="199">
        <v>22</v>
      </c>
      <c r="Q38" s="676">
        <v>40</v>
      </c>
      <c r="R38" s="676">
        <v>1</v>
      </c>
      <c r="S38" s="676">
        <v>22</v>
      </c>
      <c r="T38" s="676">
        <v>0</v>
      </c>
      <c r="U38" s="676">
        <v>0</v>
      </c>
      <c r="V38" s="676">
        <v>0</v>
      </c>
      <c r="W38" s="679">
        <f t="shared" si="2"/>
        <v>0</v>
      </c>
    </row>
    <row r="39" spans="1:27" s="195" customFormat="1" ht="15.95" customHeight="1">
      <c r="A39" s="199">
        <v>1</v>
      </c>
      <c r="B39" s="199">
        <v>23</v>
      </c>
      <c r="C39" s="998"/>
      <c r="D39" s="1002"/>
      <c r="E39" s="615"/>
      <c r="F39" s="947"/>
      <c r="G39" s="961"/>
      <c r="H39" s="960"/>
      <c r="I39" s="233" t="s">
        <v>525</v>
      </c>
      <c r="J39" s="238">
        <f>'(入力用)７表以外'!J340</f>
        <v>3124</v>
      </c>
      <c r="K39" s="238">
        <f>'(入力用)７表以外'!K340</f>
        <v>0</v>
      </c>
      <c r="L39" s="238">
        <f t="shared" si="1"/>
        <v>3124</v>
      </c>
      <c r="M39" s="199">
        <v>1</v>
      </c>
      <c r="N39" s="199">
        <v>23</v>
      </c>
      <c r="Q39" s="676">
        <v>40</v>
      </c>
      <c r="R39" s="676">
        <v>1</v>
      </c>
      <c r="S39" s="676">
        <v>23</v>
      </c>
      <c r="T39" s="676">
        <v>3124</v>
      </c>
      <c r="U39" s="676">
        <v>0</v>
      </c>
      <c r="V39" s="676">
        <v>3124</v>
      </c>
      <c r="W39" s="679">
        <f t="shared" si="2"/>
        <v>0</v>
      </c>
    </row>
    <row r="40" spans="1:27" s="195" customFormat="1" ht="35.1" customHeight="1">
      <c r="A40" s="659">
        <v>1</v>
      </c>
      <c r="B40" s="659">
        <v>24</v>
      </c>
      <c r="C40" s="999"/>
      <c r="D40" s="1003"/>
      <c r="E40" s="615"/>
      <c r="F40" s="1005" t="s">
        <v>636</v>
      </c>
      <c r="G40" s="1008" t="s">
        <v>637</v>
      </c>
      <c r="H40" s="821"/>
      <c r="I40" s="657" t="s">
        <v>124</v>
      </c>
      <c r="J40" s="658">
        <f>'(入力用)７表以外'!J341</f>
        <v>0</v>
      </c>
      <c r="K40" s="658">
        <f>'(入力用)７表以外'!K341</f>
        <v>0</v>
      </c>
      <c r="L40" s="658">
        <f>SUM(J40:K40)</f>
        <v>0</v>
      </c>
      <c r="M40" s="659">
        <v>1</v>
      </c>
      <c r="N40" s="659">
        <v>24</v>
      </c>
      <c r="Q40" s="676">
        <v>40</v>
      </c>
      <c r="R40" s="676">
        <v>1</v>
      </c>
      <c r="S40" s="676">
        <v>24</v>
      </c>
      <c r="T40" s="676">
        <v>0</v>
      </c>
      <c r="U40" s="676">
        <v>0</v>
      </c>
      <c r="V40" s="676">
        <v>0</v>
      </c>
      <c r="W40" s="679">
        <f t="shared" si="2"/>
        <v>0</v>
      </c>
    </row>
    <row r="41" spans="1:27" s="195" customFormat="1" ht="35.1" customHeight="1">
      <c r="A41" s="659">
        <v>1</v>
      </c>
      <c r="B41" s="659">
        <v>25</v>
      </c>
      <c r="C41" s="1000"/>
      <c r="D41" s="1004"/>
      <c r="E41" s="228"/>
      <c r="F41" s="1006"/>
      <c r="G41" s="1009"/>
      <c r="H41" s="835"/>
      <c r="I41" s="657" t="s">
        <v>525</v>
      </c>
      <c r="J41" s="658">
        <f>'(入力用)７表以外'!J342</f>
        <v>0</v>
      </c>
      <c r="K41" s="658">
        <f>'(入力用)７表以外'!K342</f>
        <v>0</v>
      </c>
      <c r="L41" s="658">
        <f>SUM(J41:K41)</f>
        <v>0</v>
      </c>
      <c r="M41" s="659">
        <v>1</v>
      </c>
      <c r="N41" s="659">
        <v>25</v>
      </c>
      <c r="Q41" s="676">
        <v>40</v>
      </c>
      <c r="R41" s="676">
        <v>1</v>
      </c>
      <c r="S41" s="676">
        <v>25</v>
      </c>
      <c r="T41" s="676">
        <v>0</v>
      </c>
      <c r="U41" s="676">
        <v>0</v>
      </c>
      <c r="V41" s="676">
        <v>0</v>
      </c>
      <c r="W41" s="679">
        <f t="shared" si="2"/>
        <v>0</v>
      </c>
    </row>
    <row r="42" spans="1:27" s="195" customFormat="1" ht="15.95" customHeight="1">
      <c r="A42" s="199">
        <v>2</v>
      </c>
      <c r="B42" s="199">
        <v>1</v>
      </c>
      <c r="C42" s="206" t="s">
        <v>13</v>
      </c>
      <c r="D42" s="971" t="s">
        <v>31</v>
      </c>
      <c r="E42" s="1010" t="s">
        <v>402</v>
      </c>
      <c r="F42" s="1010"/>
      <c r="G42" s="1010"/>
      <c r="H42" s="988" t="s">
        <v>24</v>
      </c>
      <c r="I42" s="233" t="s">
        <v>124</v>
      </c>
      <c r="J42" s="238">
        <f>'(入力用)７表以外'!J369</f>
        <v>0</v>
      </c>
      <c r="K42" s="238">
        <f>'(入力用)７表以外'!K369</f>
        <v>0</v>
      </c>
      <c r="L42" s="238">
        <f t="shared" si="1"/>
        <v>0</v>
      </c>
      <c r="M42" s="199">
        <v>2</v>
      </c>
      <c r="N42" s="199">
        <v>1</v>
      </c>
      <c r="Q42" s="677">
        <v>40</v>
      </c>
      <c r="R42" s="677">
        <v>2</v>
      </c>
      <c r="S42" s="677">
        <v>1</v>
      </c>
      <c r="T42" s="677">
        <v>0</v>
      </c>
      <c r="U42" s="677">
        <v>0</v>
      </c>
      <c r="V42" s="677">
        <v>0</v>
      </c>
      <c r="W42" s="679">
        <f t="shared" si="2"/>
        <v>0</v>
      </c>
      <c r="X42" s="193"/>
      <c r="Y42" s="193"/>
      <c r="Z42" s="193"/>
      <c r="AA42" s="193"/>
    </row>
    <row r="43" spans="1:27" s="195" customFormat="1" ht="15.95" customHeight="1">
      <c r="A43" s="199">
        <v>2</v>
      </c>
      <c r="B43" s="199">
        <v>2</v>
      </c>
      <c r="C43" s="963" t="s">
        <v>532</v>
      </c>
      <c r="D43" s="972"/>
      <c r="E43" s="1011"/>
      <c r="F43" s="1011"/>
      <c r="G43" s="1011"/>
      <c r="H43" s="989"/>
      <c r="I43" s="233" t="s">
        <v>525</v>
      </c>
      <c r="J43" s="238">
        <f>'(入力用)７表以外'!J370</f>
        <v>0</v>
      </c>
      <c r="K43" s="238">
        <f>'(入力用)７表以外'!K370</f>
        <v>0</v>
      </c>
      <c r="L43" s="238">
        <f t="shared" si="1"/>
        <v>0</v>
      </c>
      <c r="M43" s="199">
        <v>2</v>
      </c>
      <c r="N43" s="199">
        <v>2</v>
      </c>
      <c r="Q43" s="677">
        <v>40</v>
      </c>
      <c r="R43" s="677">
        <v>2</v>
      </c>
      <c r="S43" s="677">
        <v>2</v>
      </c>
      <c r="T43" s="677">
        <v>0</v>
      </c>
      <c r="U43" s="677">
        <v>0</v>
      </c>
      <c r="V43" s="677">
        <v>0</v>
      </c>
      <c r="W43" s="679">
        <f t="shared" si="2"/>
        <v>0</v>
      </c>
      <c r="X43" s="193"/>
      <c r="Y43" s="193"/>
      <c r="Z43" s="193"/>
      <c r="AA43" s="193"/>
    </row>
    <row r="44" spans="1:27" s="195" customFormat="1" ht="15.95" customHeight="1">
      <c r="A44" s="199">
        <v>2</v>
      </c>
      <c r="B44" s="199">
        <v>3</v>
      </c>
      <c r="C44" s="963"/>
      <c r="D44" s="224"/>
      <c r="E44" s="946" t="s">
        <v>165</v>
      </c>
      <c r="F44" s="958" t="s">
        <v>528</v>
      </c>
      <c r="G44" s="958"/>
      <c r="H44" s="959"/>
      <c r="I44" s="233" t="s">
        <v>124</v>
      </c>
      <c r="J44" s="238">
        <f>'(入力用)７表以外'!J371</f>
        <v>0</v>
      </c>
      <c r="K44" s="238">
        <f>'(入力用)７表以外'!K371</f>
        <v>0</v>
      </c>
      <c r="L44" s="238">
        <f t="shared" si="1"/>
        <v>0</v>
      </c>
      <c r="M44" s="199">
        <v>2</v>
      </c>
      <c r="N44" s="199">
        <v>3</v>
      </c>
      <c r="Q44" s="677">
        <v>40</v>
      </c>
      <c r="R44" s="677">
        <v>2</v>
      </c>
      <c r="S44" s="677">
        <v>3</v>
      </c>
      <c r="T44" s="677">
        <v>0</v>
      </c>
      <c r="U44" s="677">
        <v>0</v>
      </c>
      <c r="V44" s="677">
        <v>0</v>
      </c>
      <c r="W44" s="679">
        <f t="shared" si="2"/>
        <v>0</v>
      </c>
      <c r="X44" s="193"/>
      <c r="Y44" s="193"/>
      <c r="Z44" s="193"/>
      <c r="AA44" s="193"/>
    </row>
    <row r="45" spans="1:27" s="195" customFormat="1" ht="15.95" customHeight="1">
      <c r="A45" s="199">
        <v>2</v>
      </c>
      <c r="B45" s="199">
        <v>4</v>
      </c>
      <c r="C45" s="963"/>
      <c r="D45" s="224"/>
      <c r="E45" s="947"/>
      <c r="F45" s="961"/>
      <c r="G45" s="961"/>
      <c r="H45" s="960"/>
      <c r="I45" s="233" t="s">
        <v>525</v>
      </c>
      <c r="J45" s="238">
        <f>'(入力用)７表以外'!J372</f>
        <v>0</v>
      </c>
      <c r="K45" s="238">
        <f>'(入力用)７表以外'!K372</f>
        <v>0</v>
      </c>
      <c r="L45" s="238">
        <f t="shared" si="1"/>
        <v>0</v>
      </c>
      <c r="M45" s="199">
        <v>2</v>
      </c>
      <c r="N45" s="199">
        <v>4</v>
      </c>
      <c r="Q45" s="677">
        <v>40</v>
      </c>
      <c r="R45" s="677">
        <v>2</v>
      </c>
      <c r="S45" s="677">
        <v>4</v>
      </c>
      <c r="T45" s="677">
        <v>0</v>
      </c>
      <c r="U45" s="677">
        <v>0</v>
      </c>
      <c r="V45" s="677">
        <v>0</v>
      </c>
      <c r="W45" s="679">
        <f t="shared" si="2"/>
        <v>0</v>
      </c>
      <c r="X45" s="193"/>
      <c r="Y45" s="193"/>
      <c r="Z45" s="193"/>
      <c r="AA45" s="193"/>
    </row>
    <row r="46" spans="1:27" s="195" customFormat="1" ht="15.95" customHeight="1">
      <c r="A46" s="199">
        <v>2</v>
      </c>
      <c r="B46" s="199">
        <v>5</v>
      </c>
      <c r="C46" s="963"/>
      <c r="D46" s="224"/>
      <c r="E46" s="946" t="s">
        <v>130</v>
      </c>
      <c r="F46" s="958" t="s">
        <v>529</v>
      </c>
      <c r="G46" s="958"/>
      <c r="H46" s="959"/>
      <c r="I46" s="233" t="s">
        <v>124</v>
      </c>
      <c r="J46" s="238">
        <f>'(入力用)７表以外'!J373</f>
        <v>0</v>
      </c>
      <c r="K46" s="238">
        <f>'(入力用)７表以外'!K373</f>
        <v>0</v>
      </c>
      <c r="L46" s="238">
        <f t="shared" si="1"/>
        <v>0</v>
      </c>
      <c r="M46" s="199">
        <v>2</v>
      </c>
      <c r="N46" s="199">
        <v>5</v>
      </c>
      <c r="Q46" s="677">
        <v>40</v>
      </c>
      <c r="R46" s="677">
        <v>2</v>
      </c>
      <c r="S46" s="677">
        <v>5</v>
      </c>
      <c r="T46" s="677">
        <v>0</v>
      </c>
      <c r="U46" s="677">
        <v>0</v>
      </c>
      <c r="V46" s="677">
        <v>0</v>
      </c>
      <c r="W46" s="679">
        <f t="shared" si="2"/>
        <v>0</v>
      </c>
      <c r="X46" s="193"/>
      <c r="Y46" s="193"/>
      <c r="Z46" s="193"/>
      <c r="AA46" s="193"/>
    </row>
    <row r="47" spans="1:27" s="195" customFormat="1" ht="15.95" customHeight="1">
      <c r="A47" s="199">
        <v>2</v>
      </c>
      <c r="B47" s="199">
        <v>6</v>
      </c>
      <c r="C47" s="963"/>
      <c r="D47" s="224"/>
      <c r="E47" s="947"/>
      <c r="F47" s="961"/>
      <c r="G47" s="961"/>
      <c r="H47" s="960"/>
      <c r="I47" s="233" t="s">
        <v>525</v>
      </c>
      <c r="J47" s="238">
        <f>'(入力用)７表以外'!J374</f>
        <v>0</v>
      </c>
      <c r="K47" s="238">
        <f>'(入力用)７表以外'!K374</f>
        <v>0</v>
      </c>
      <c r="L47" s="238">
        <f t="shared" si="1"/>
        <v>0</v>
      </c>
      <c r="M47" s="199">
        <v>2</v>
      </c>
      <c r="N47" s="199">
        <v>6</v>
      </c>
      <c r="Q47" s="677">
        <v>40</v>
      </c>
      <c r="R47" s="677">
        <v>2</v>
      </c>
      <c r="S47" s="677">
        <v>6</v>
      </c>
      <c r="T47" s="677">
        <v>0</v>
      </c>
      <c r="U47" s="677">
        <v>0</v>
      </c>
      <c r="V47" s="677">
        <v>0</v>
      </c>
      <c r="W47" s="679">
        <f t="shared" si="2"/>
        <v>0</v>
      </c>
      <c r="X47" s="193"/>
      <c r="Y47" s="193"/>
      <c r="Z47" s="193"/>
      <c r="AA47" s="193"/>
    </row>
    <row r="48" spans="1:27" s="195" customFormat="1" ht="15.95" customHeight="1">
      <c r="A48" s="199">
        <v>2</v>
      </c>
      <c r="B48" s="199">
        <v>7</v>
      </c>
      <c r="C48" s="963"/>
      <c r="D48" s="224"/>
      <c r="E48" s="946" t="s">
        <v>125</v>
      </c>
      <c r="F48" s="958" t="s">
        <v>588</v>
      </c>
      <c r="G48" s="958"/>
      <c r="H48" s="959"/>
      <c r="I48" s="233" t="s">
        <v>124</v>
      </c>
      <c r="J48" s="238">
        <f>'(入力用)７表以外'!J375</f>
        <v>0</v>
      </c>
      <c r="K48" s="238">
        <f>'(入力用)７表以外'!K375</f>
        <v>0</v>
      </c>
      <c r="L48" s="238">
        <f t="shared" si="1"/>
        <v>0</v>
      </c>
      <c r="M48" s="199">
        <v>2</v>
      </c>
      <c r="N48" s="199">
        <v>7</v>
      </c>
      <c r="Q48" s="677">
        <v>40</v>
      </c>
      <c r="R48" s="677">
        <v>2</v>
      </c>
      <c r="S48" s="677">
        <v>7</v>
      </c>
      <c r="T48" s="677">
        <v>0</v>
      </c>
      <c r="U48" s="677">
        <v>0</v>
      </c>
      <c r="V48" s="677">
        <v>0</v>
      </c>
      <c r="W48" s="679">
        <f t="shared" si="2"/>
        <v>0</v>
      </c>
      <c r="X48" s="193"/>
      <c r="Y48" s="193"/>
      <c r="Z48" s="193"/>
      <c r="AA48" s="193"/>
    </row>
    <row r="49" spans="1:27" s="195" customFormat="1" ht="15.95" customHeight="1">
      <c r="A49" s="199">
        <v>2</v>
      </c>
      <c r="B49" s="199">
        <v>8</v>
      </c>
      <c r="C49" s="963"/>
      <c r="D49" s="224"/>
      <c r="E49" s="947"/>
      <c r="F49" s="973" t="s">
        <v>646</v>
      </c>
      <c r="G49" s="974"/>
      <c r="H49" s="975"/>
      <c r="I49" s="233" t="s">
        <v>525</v>
      </c>
      <c r="J49" s="238">
        <f>'(入力用)７表以外'!J376</f>
        <v>0</v>
      </c>
      <c r="K49" s="238">
        <f>'(入力用)７表以外'!K376</f>
        <v>0</v>
      </c>
      <c r="L49" s="238">
        <f t="shared" si="1"/>
        <v>0</v>
      </c>
      <c r="M49" s="199">
        <v>2</v>
      </c>
      <c r="N49" s="199">
        <v>8</v>
      </c>
      <c r="Q49" s="677">
        <v>40</v>
      </c>
      <c r="R49" s="677">
        <v>2</v>
      </c>
      <c r="S49" s="677">
        <v>8</v>
      </c>
      <c r="T49" s="677">
        <v>0</v>
      </c>
      <c r="U49" s="677">
        <v>0</v>
      </c>
      <c r="V49" s="677">
        <v>0</v>
      </c>
      <c r="W49" s="679">
        <f t="shared" si="2"/>
        <v>0</v>
      </c>
      <c r="X49" s="193"/>
      <c r="Y49" s="193"/>
      <c r="Z49" s="193"/>
      <c r="AA49" s="193"/>
    </row>
    <row r="50" spans="1:27" s="195" customFormat="1" ht="15.95" customHeight="1">
      <c r="A50" s="199">
        <v>2</v>
      </c>
      <c r="B50" s="199">
        <v>9</v>
      </c>
      <c r="C50" s="963"/>
      <c r="D50" s="225"/>
      <c r="E50" s="946" t="s">
        <v>175</v>
      </c>
      <c r="F50" s="958" t="s">
        <v>206</v>
      </c>
      <c r="G50" s="958"/>
      <c r="H50" s="959"/>
      <c r="I50" s="233" t="s">
        <v>124</v>
      </c>
      <c r="J50" s="238">
        <f>'(入力用)７表以外'!J377</f>
        <v>0</v>
      </c>
      <c r="K50" s="238">
        <f>'(入力用)７表以外'!K377</f>
        <v>0</v>
      </c>
      <c r="L50" s="238">
        <f t="shared" si="1"/>
        <v>0</v>
      </c>
      <c r="M50" s="199">
        <v>2</v>
      </c>
      <c r="N50" s="199">
        <v>9</v>
      </c>
      <c r="Q50" s="677">
        <v>40</v>
      </c>
      <c r="R50" s="677">
        <v>2</v>
      </c>
      <c r="S50" s="677">
        <v>9</v>
      </c>
      <c r="T50" s="677">
        <v>0</v>
      </c>
      <c r="U50" s="677">
        <v>0</v>
      </c>
      <c r="V50" s="677">
        <v>0</v>
      </c>
      <c r="W50" s="679">
        <f t="shared" si="2"/>
        <v>0</v>
      </c>
      <c r="X50" s="193"/>
      <c r="Y50" s="193"/>
      <c r="Z50" s="193"/>
      <c r="AA50" s="193"/>
    </row>
    <row r="51" spans="1:27" s="195" customFormat="1" ht="15.95" customHeight="1">
      <c r="A51" s="199">
        <v>2</v>
      </c>
      <c r="B51" s="199">
        <v>10</v>
      </c>
      <c r="C51" s="964"/>
      <c r="D51" s="226"/>
      <c r="E51" s="947"/>
      <c r="F51" s="961"/>
      <c r="G51" s="961"/>
      <c r="H51" s="960"/>
      <c r="I51" s="233" t="s">
        <v>525</v>
      </c>
      <c r="J51" s="238">
        <f>'(入力用)７表以外'!J378</f>
        <v>0</v>
      </c>
      <c r="K51" s="238">
        <f>'(入力用)７表以外'!K378</f>
        <v>0</v>
      </c>
      <c r="L51" s="238">
        <f t="shared" si="1"/>
        <v>0</v>
      </c>
      <c r="M51" s="199">
        <v>2</v>
      </c>
      <c r="N51" s="199">
        <v>10</v>
      </c>
      <c r="Q51" s="677">
        <v>40</v>
      </c>
      <c r="R51" s="677">
        <v>2</v>
      </c>
      <c r="S51" s="677">
        <v>10</v>
      </c>
      <c r="T51" s="677">
        <v>0</v>
      </c>
      <c r="U51" s="677">
        <v>0</v>
      </c>
      <c r="V51" s="677">
        <v>0</v>
      </c>
      <c r="W51" s="679">
        <f t="shared" si="2"/>
        <v>0</v>
      </c>
      <c r="X51" s="193"/>
      <c r="Y51" s="193"/>
      <c r="Z51" s="193"/>
      <c r="AA51" s="193"/>
    </row>
    <row r="52" spans="1:27" s="195" customFormat="1" ht="15.95" customHeight="1">
      <c r="A52" s="199">
        <v>2</v>
      </c>
      <c r="B52" s="199">
        <v>30</v>
      </c>
      <c r="C52" s="212" t="s">
        <v>207</v>
      </c>
      <c r="D52" s="976" t="s">
        <v>46</v>
      </c>
      <c r="E52" s="976"/>
      <c r="F52" s="976"/>
      <c r="G52" s="976"/>
      <c r="H52" s="977"/>
      <c r="I52" s="233" t="s">
        <v>124</v>
      </c>
      <c r="J52" s="238">
        <f>'(入力用)７表以外'!J398</f>
        <v>0</v>
      </c>
      <c r="K52" s="238">
        <f>'(入力用)７表以外'!K398</f>
        <v>0</v>
      </c>
      <c r="L52" s="238">
        <f t="shared" si="1"/>
        <v>0</v>
      </c>
      <c r="M52" s="199">
        <v>2</v>
      </c>
      <c r="N52" s="199">
        <v>30</v>
      </c>
      <c r="Q52" s="677">
        <v>40</v>
      </c>
      <c r="R52" s="677">
        <v>2</v>
      </c>
      <c r="S52" s="677">
        <v>30</v>
      </c>
      <c r="T52" s="677">
        <v>0</v>
      </c>
      <c r="U52" s="677">
        <v>0</v>
      </c>
      <c r="V52" s="677">
        <v>0</v>
      </c>
      <c r="W52" s="679">
        <f t="shared" si="2"/>
        <v>0</v>
      </c>
      <c r="X52" s="193"/>
      <c r="Y52" s="193"/>
      <c r="Z52" s="193"/>
      <c r="AA52" s="193"/>
    </row>
    <row r="53" spans="1:27" s="195" customFormat="1" ht="15.95" customHeight="1">
      <c r="A53" s="199">
        <v>2</v>
      </c>
      <c r="B53" s="199">
        <v>31</v>
      </c>
      <c r="C53" s="213"/>
      <c r="D53" s="978" t="s">
        <v>203</v>
      </c>
      <c r="E53" s="978"/>
      <c r="F53" s="978"/>
      <c r="G53" s="978"/>
      <c r="H53" s="979"/>
      <c r="I53" s="233" t="s">
        <v>525</v>
      </c>
      <c r="J53" s="238">
        <f>'(入力用)７表以外'!J399</f>
        <v>3124</v>
      </c>
      <c r="K53" s="238">
        <f>'(入力用)７表以外'!K399</f>
        <v>0</v>
      </c>
      <c r="L53" s="238">
        <f t="shared" si="1"/>
        <v>3124</v>
      </c>
      <c r="M53" s="199">
        <v>2</v>
      </c>
      <c r="N53" s="199">
        <v>31</v>
      </c>
      <c r="Q53" s="677">
        <v>40</v>
      </c>
      <c r="R53" s="677">
        <v>2</v>
      </c>
      <c r="S53" s="677">
        <v>31</v>
      </c>
      <c r="T53" s="677">
        <v>3124</v>
      </c>
      <c r="U53" s="677">
        <v>0</v>
      </c>
      <c r="V53" s="677">
        <v>3124</v>
      </c>
      <c r="W53" s="679">
        <f t="shared" si="2"/>
        <v>0</v>
      </c>
      <c r="X53" s="193"/>
      <c r="Y53" s="193"/>
      <c r="Z53" s="193"/>
      <c r="AA53" s="193"/>
    </row>
    <row r="54" spans="1:27" s="195" customFormat="1" ht="18" customHeight="1">
      <c r="A54" s="199">
        <v>2</v>
      </c>
      <c r="B54" s="199">
        <v>33</v>
      </c>
      <c r="C54" s="214" t="s">
        <v>45</v>
      </c>
      <c r="D54" s="1016" t="s">
        <v>609</v>
      </c>
      <c r="E54" s="1017"/>
      <c r="F54" s="1018"/>
      <c r="G54" s="948" t="s">
        <v>534</v>
      </c>
      <c r="H54" s="950"/>
      <c r="I54" s="230" t="s">
        <v>354</v>
      </c>
      <c r="J54" s="238">
        <f>'(入力用)７表以外'!J401</f>
        <v>3124</v>
      </c>
      <c r="K54" s="238">
        <f>'(入力用)７表以外'!K401</f>
        <v>0</v>
      </c>
      <c r="L54" s="238">
        <f t="shared" si="1"/>
        <v>3124</v>
      </c>
      <c r="M54" s="199">
        <v>2</v>
      </c>
      <c r="N54" s="199">
        <v>33</v>
      </c>
      <c r="Q54" s="677">
        <v>40</v>
      </c>
      <c r="R54" s="677">
        <v>2</v>
      </c>
      <c r="S54" s="677">
        <v>33</v>
      </c>
      <c r="T54" s="677">
        <v>3124</v>
      </c>
      <c r="U54" s="677">
        <v>0</v>
      </c>
      <c r="V54" s="677">
        <v>3124</v>
      </c>
      <c r="W54" s="679">
        <f t="shared" si="2"/>
        <v>0</v>
      </c>
      <c r="X54" s="193"/>
      <c r="Y54" s="193"/>
      <c r="Z54" s="193"/>
      <c r="AA54" s="193"/>
    </row>
    <row r="55" spans="1:27" s="195" customFormat="1" ht="18" customHeight="1">
      <c r="A55" s="199">
        <v>2</v>
      </c>
      <c r="B55" s="199">
        <v>35</v>
      </c>
      <c r="C55" s="215"/>
      <c r="D55" s="1019"/>
      <c r="E55" s="1020"/>
      <c r="F55" s="1021"/>
      <c r="G55" s="948" t="s">
        <v>385</v>
      </c>
      <c r="H55" s="950"/>
      <c r="I55" s="230" t="s">
        <v>122</v>
      </c>
      <c r="J55" s="238">
        <f>'(入力用)７表以外'!J403</f>
        <v>0</v>
      </c>
      <c r="K55" s="238">
        <f>'(入力用)７表以外'!K403</f>
        <v>0</v>
      </c>
      <c r="L55" s="238">
        <f t="shared" si="1"/>
        <v>0</v>
      </c>
      <c r="M55" s="199">
        <v>2</v>
      </c>
      <c r="N55" s="199">
        <v>35</v>
      </c>
      <c r="Q55" s="677">
        <v>40</v>
      </c>
      <c r="R55" s="677">
        <v>2</v>
      </c>
      <c r="S55" s="677">
        <v>35</v>
      </c>
      <c r="T55" s="677">
        <v>0</v>
      </c>
      <c r="U55" s="677">
        <v>0</v>
      </c>
      <c r="V55" s="677">
        <v>0</v>
      </c>
      <c r="W55" s="679">
        <f t="shared" si="2"/>
        <v>0</v>
      </c>
      <c r="X55" s="193"/>
      <c r="Y55" s="193"/>
      <c r="Z55" s="193"/>
      <c r="AA55" s="193"/>
    </row>
    <row r="56" spans="1:27" s="195" customFormat="1" ht="18" customHeight="1">
      <c r="A56" s="199">
        <v>2</v>
      </c>
      <c r="B56" s="199">
        <v>36</v>
      </c>
      <c r="C56" s="216"/>
      <c r="D56" s="1022"/>
      <c r="E56" s="1023"/>
      <c r="F56" s="1024"/>
      <c r="G56" s="1025" t="s">
        <v>581</v>
      </c>
      <c r="H56" s="1026"/>
      <c r="I56" s="1027"/>
      <c r="J56" s="238">
        <f>'(入力用)７表以外'!J404</f>
        <v>3124</v>
      </c>
      <c r="K56" s="238">
        <f>'(入力用)７表以外'!K404</f>
        <v>0</v>
      </c>
      <c r="L56" s="238">
        <f t="shared" si="1"/>
        <v>3124</v>
      </c>
      <c r="M56" s="199">
        <v>2</v>
      </c>
      <c r="N56" s="199">
        <v>36</v>
      </c>
      <c r="Q56" s="677">
        <v>40</v>
      </c>
      <c r="R56" s="677">
        <v>2</v>
      </c>
      <c r="S56" s="677">
        <v>36</v>
      </c>
      <c r="T56" s="677">
        <v>3124</v>
      </c>
      <c r="U56" s="677">
        <v>0</v>
      </c>
      <c r="V56" s="677">
        <v>3124</v>
      </c>
      <c r="W56" s="679">
        <f t="shared" si="2"/>
        <v>0</v>
      </c>
      <c r="X56" s="193"/>
      <c r="Y56" s="193"/>
      <c r="Z56" s="193"/>
      <c r="AA56" s="193"/>
    </row>
    <row r="57" spans="1:27" s="195" customFormat="1" ht="15.95" customHeight="1">
      <c r="A57" s="199">
        <v>2</v>
      </c>
      <c r="B57" s="199">
        <v>37</v>
      </c>
      <c r="C57" s="214" t="s">
        <v>64</v>
      </c>
      <c r="D57" s="1012" t="s">
        <v>400</v>
      </c>
      <c r="E57" s="1012"/>
      <c r="F57" s="1013"/>
      <c r="G57" s="948" t="s">
        <v>434</v>
      </c>
      <c r="H57" s="949"/>
      <c r="I57" s="950"/>
      <c r="J57" s="238">
        <f>'(入力用)７表以外'!J405</f>
        <v>0</v>
      </c>
      <c r="K57" s="238">
        <f>'(入力用)７表以外'!K405</f>
        <v>0</v>
      </c>
      <c r="L57" s="238">
        <f t="shared" si="1"/>
        <v>0</v>
      </c>
      <c r="M57" s="199">
        <v>2</v>
      </c>
      <c r="N57" s="199">
        <v>37</v>
      </c>
      <c r="Q57" s="677">
        <v>40</v>
      </c>
      <c r="R57" s="677">
        <v>2</v>
      </c>
      <c r="S57" s="677">
        <v>37</v>
      </c>
      <c r="T57" s="677">
        <v>0</v>
      </c>
      <c r="U57" s="677">
        <v>0</v>
      </c>
      <c r="V57" s="677">
        <v>0</v>
      </c>
      <c r="W57" s="679">
        <f t="shared" si="2"/>
        <v>0</v>
      </c>
      <c r="X57" s="193"/>
      <c r="Y57" s="193"/>
      <c r="Z57" s="193"/>
      <c r="AA57" s="193"/>
    </row>
    <row r="58" spans="1:27" s="195" customFormat="1" ht="15.95" customHeight="1">
      <c r="A58" s="199">
        <v>2</v>
      </c>
      <c r="B58" s="199">
        <v>38</v>
      </c>
      <c r="C58" s="217"/>
      <c r="D58" s="1014"/>
      <c r="E58" s="1014"/>
      <c r="F58" s="1015"/>
      <c r="G58" s="948" t="s">
        <v>206</v>
      </c>
      <c r="H58" s="949"/>
      <c r="I58" s="950"/>
      <c r="J58" s="238">
        <f>'(入力用)７表以外'!J406</f>
        <v>0</v>
      </c>
      <c r="K58" s="238">
        <f>'(入力用)７表以外'!K406</f>
        <v>0</v>
      </c>
      <c r="L58" s="238">
        <f t="shared" si="1"/>
        <v>0</v>
      </c>
      <c r="M58" s="199">
        <v>2</v>
      </c>
      <c r="N58" s="199">
        <v>38</v>
      </c>
      <c r="Q58" s="677">
        <v>40</v>
      </c>
      <c r="R58" s="677">
        <v>2</v>
      </c>
      <c r="S58" s="677">
        <v>38</v>
      </c>
      <c r="T58" s="677">
        <v>0</v>
      </c>
      <c r="U58" s="677">
        <v>0</v>
      </c>
      <c r="V58" s="677">
        <v>0</v>
      </c>
      <c r="W58" s="679">
        <f t="shared" si="2"/>
        <v>0</v>
      </c>
      <c r="X58" s="193"/>
      <c r="Y58" s="193"/>
      <c r="Z58" s="193"/>
      <c r="AA58" s="193"/>
    </row>
    <row r="59" spans="1:27" s="195" customFormat="1" ht="15.95" customHeight="1">
      <c r="A59" s="199">
        <v>2</v>
      </c>
      <c r="B59" s="199">
        <v>39</v>
      </c>
      <c r="C59" s="214" t="s">
        <v>19</v>
      </c>
      <c r="D59" s="967" t="s">
        <v>119</v>
      </c>
      <c r="E59" s="967"/>
      <c r="F59" s="969" t="s">
        <v>131</v>
      </c>
      <c r="G59" s="948" t="s">
        <v>434</v>
      </c>
      <c r="H59" s="949"/>
      <c r="I59" s="950"/>
      <c r="J59" s="238">
        <f>'(入力用)７表以外'!J407</f>
        <v>0</v>
      </c>
      <c r="K59" s="238">
        <f>'(入力用)７表以外'!K407</f>
        <v>0</v>
      </c>
      <c r="L59" s="238">
        <f t="shared" si="1"/>
        <v>0</v>
      </c>
      <c r="M59" s="199">
        <v>2</v>
      </c>
      <c r="N59" s="199">
        <v>39</v>
      </c>
      <c r="Q59" s="677">
        <v>40</v>
      </c>
      <c r="R59" s="677">
        <v>2</v>
      </c>
      <c r="S59" s="677">
        <v>39</v>
      </c>
      <c r="T59" s="677">
        <v>0</v>
      </c>
      <c r="U59" s="677">
        <v>0</v>
      </c>
      <c r="V59" s="677">
        <v>0</v>
      </c>
      <c r="W59" s="679">
        <f t="shared" si="2"/>
        <v>0</v>
      </c>
      <c r="X59" s="193"/>
      <c r="Y59" s="193"/>
      <c r="Z59" s="193"/>
      <c r="AA59" s="193"/>
    </row>
    <row r="60" spans="1:27" s="195" customFormat="1" ht="15.95" customHeight="1">
      <c r="A60" s="199">
        <v>2</v>
      </c>
      <c r="B60" s="199">
        <v>40</v>
      </c>
      <c r="C60" s="218"/>
      <c r="D60" s="968"/>
      <c r="E60" s="968"/>
      <c r="F60" s="970"/>
      <c r="G60" s="948" t="s">
        <v>206</v>
      </c>
      <c r="H60" s="949"/>
      <c r="I60" s="950"/>
      <c r="J60" s="239">
        <f>'(入力用)７表以外'!J408</f>
        <v>0</v>
      </c>
      <c r="K60" s="239">
        <f>'(入力用)７表以外'!K408</f>
        <v>0</v>
      </c>
      <c r="L60" s="238">
        <f t="shared" si="1"/>
        <v>0</v>
      </c>
      <c r="M60" s="199">
        <v>2</v>
      </c>
      <c r="N60" s="199">
        <v>40</v>
      </c>
      <c r="Q60" s="677">
        <v>40</v>
      </c>
      <c r="R60" s="677">
        <v>2</v>
      </c>
      <c r="S60" s="677">
        <v>40</v>
      </c>
      <c r="T60" s="677">
        <v>0</v>
      </c>
      <c r="U60" s="677">
        <v>0</v>
      </c>
      <c r="V60" s="677">
        <v>0</v>
      </c>
      <c r="W60" s="679">
        <f t="shared" si="2"/>
        <v>0</v>
      </c>
      <c r="X60" s="193"/>
      <c r="Y60" s="193"/>
      <c r="Z60" s="193"/>
      <c r="AA60" s="193"/>
    </row>
    <row r="61" spans="1:27" ht="15.95" customHeight="1">
      <c r="A61" s="199">
        <v>2</v>
      </c>
      <c r="B61" s="199">
        <v>41</v>
      </c>
      <c r="C61" s="58" t="s">
        <v>49</v>
      </c>
      <c r="D61" s="954" t="s">
        <v>535</v>
      </c>
      <c r="E61" s="954"/>
      <c r="F61" s="954"/>
      <c r="G61" s="954"/>
      <c r="H61" s="954"/>
      <c r="I61" s="955"/>
      <c r="J61" s="239">
        <f>'(入力用)７表以外'!J409</f>
        <v>3124</v>
      </c>
      <c r="K61" s="239">
        <f>'(入力用)７表以外'!K409</f>
        <v>0</v>
      </c>
      <c r="L61" s="238">
        <f t="shared" si="1"/>
        <v>3124</v>
      </c>
      <c r="M61" s="199">
        <v>2</v>
      </c>
      <c r="N61" s="199">
        <v>41</v>
      </c>
      <c r="Q61" s="677">
        <v>40</v>
      </c>
      <c r="R61" s="677">
        <v>2</v>
      </c>
      <c r="S61" s="677">
        <v>41</v>
      </c>
      <c r="T61" s="677">
        <v>3124</v>
      </c>
      <c r="U61" s="677">
        <v>0</v>
      </c>
      <c r="V61" s="677">
        <v>3124</v>
      </c>
      <c r="W61" s="679">
        <f t="shared" si="2"/>
        <v>0</v>
      </c>
    </row>
    <row r="62" spans="1:27" ht="15.95" customHeight="1">
      <c r="A62" s="129"/>
      <c r="B62" s="130"/>
      <c r="C62" s="130"/>
      <c r="D62" s="129"/>
      <c r="E62" s="129"/>
      <c r="F62" s="129"/>
      <c r="G62" s="129"/>
      <c r="H62" s="129"/>
      <c r="I62" s="129"/>
      <c r="J62" s="130"/>
      <c r="K62" s="130"/>
      <c r="L62" s="130"/>
      <c r="M62" s="129"/>
      <c r="N62" s="130"/>
    </row>
    <row r="63" spans="1:27" ht="15.95" customHeight="1">
      <c r="A63" s="129"/>
      <c r="B63" s="164">
        <v>101</v>
      </c>
      <c r="C63" s="962" t="s">
        <v>576</v>
      </c>
      <c r="D63" s="956" t="s">
        <v>570</v>
      </c>
      <c r="E63" s="957"/>
      <c r="F63" s="953" t="s">
        <v>399</v>
      </c>
      <c r="G63" s="953"/>
      <c r="H63" s="953"/>
      <c r="I63" s="953"/>
      <c r="J63" s="240">
        <f>'26表'!J8*100/('26表'!J$16+'26表'!$J52)</f>
        <v>98.817121088069143</v>
      </c>
      <c r="K63" s="240">
        <f>'26表'!K8*100/('26表'!K$16+'26表'!$J52)</f>
        <v>118.33931985918261</v>
      </c>
      <c r="L63" s="240">
        <f>'26表'!L8*100/('26表'!L$16+'24・40表'!L$6)</f>
        <v>104.57589726964346</v>
      </c>
      <c r="M63" s="129"/>
      <c r="N63" s="164">
        <v>101</v>
      </c>
    </row>
    <row r="64" spans="1:27" ht="15.95" customHeight="1">
      <c r="A64" s="129"/>
      <c r="B64" s="164">
        <v>102</v>
      </c>
      <c r="C64" s="963"/>
      <c r="D64" s="951" t="s">
        <v>571</v>
      </c>
      <c r="E64" s="952"/>
      <c r="F64" s="953" t="s">
        <v>497</v>
      </c>
      <c r="G64" s="953"/>
      <c r="H64" s="953"/>
      <c r="I64" s="953"/>
      <c r="J64" s="240">
        <f>'26表'!J14*100/('26表'!J$16+'26表'!J$52)</f>
        <v>1.1679246905410812</v>
      </c>
      <c r="K64" s="240">
        <f>'26表'!K14*100/('26表'!K$16+'26表'!K$52)</f>
        <v>0</v>
      </c>
      <c r="L64" s="240">
        <f>'26表'!L14*100/('26表'!L$16+'24・40表'!L$6)</f>
        <v>0.82340320663361455</v>
      </c>
      <c r="M64" s="129"/>
      <c r="N64" s="164">
        <v>102</v>
      </c>
    </row>
    <row r="65" spans="1:14" ht="15.95" customHeight="1">
      <c r="A65" s="129"/>
      <c r="B65" s="164">
        <v>103</v>
      </c>
      <c r="C65" s="963"/>
      <c r="D65" s="951" t="s">
        <v>485</v>
      </c>
      <c r="E65" s="952"/>
      <c r="F65" s="953" t="s">
        <v>573</v>
      </c>
      <c r="G65" s="953"/>
      <c r="H65" s="953"/>
      <c r="I65" s="953"/>
      <c r="J65" s="240">
        <f>'26表'!J18*100/('26表'!J$16+'26表'!J$52)</f>
        <v>1.1679246905410812</v>
      </c>
      <c r="K65" s="240">
        <f>'26表'!K18*100/('26表'!K$16+'26表'!K$52)</f>
        <v>0</v>
      </c>
      <c r="L65" s="240">
        <f>'26表'!L18*100/('26表'!L$16+'26表'!L$52)</f>
        <v>0.82340320663361455</v>
      </c>
      <c r="M65" s="129"/>
      <c r="N65" s="164">
        <v>103</v>
      </c>
    </row>
    <row r="66" spans="1:14" ht="15.95" customHeight="1">
      <c r="A66" s="129"/>
      <c r="B66" s="164">
        <v>104</v>
      </c>
      <c r="C66" s="963"/>
      <c r="D66" s="951" t="s">
        <v>284</v>
      </c>
      <c r="E66" s="952"/>
      <c r="F66" s="953" t="s">
        <v>252</v>
      </c>
      <c r="G66" s="953"/>
      <c r="H66" s="953"/>
      <c r="I66" s="953"/>
      <c r="J66" s="241">
        <f>'26表'!J23*100/('26表'!J$16+'26表'!J$52)</f>
        <v>0</v>
      </c>
      <c r="K66" s="241">
        <f>'26表'!K23*100/('26表'!K$16+'26表'!K$52)</f>
        <v>0</v>
      </c>
      <c r="L66" s="241">
        <f>'26表'!L23*100/('26表'!L$16+'24・40表'!L$6)</f>
        <v>0</v>
      </c>
      <c r="M66" s="129"/>
      <c r="N66" s="164">
        <v>104</v>
      </c>
    </row>
    <row r="67" spans="1:14" ht="15.95" customHeight="1">
      <c r="A67" s="129"/>
      <c r="B67" s="164">
        <v>105</v>
      </c>
      <c r="C67" s="963"/>
      <c r="D67" s="951" t="s">
        <v>408</v>
      </c>
      <c r="E67" s="952"/>
      <c r="F67" s="953" t="s">
        <v>574</v>
      </c>
      <c r="G67" s="953"/>
      <c r="H67" s="953"/>
      <c r="I67" s="953"/>
      <c r="J67" s="240">
        <f>'26表'!J52*100/('26表'!J$16+'26表'!J$52)</f>
        <v>0</v>
      </c>
      <c r="K67" s="240">
        <f>'26表'!K52*100/('26表'!K$16+'26表'!K$52)</f>
        <v>0</v>
      </c>
      <c r="L67" s="240">
        <f>'26表'!L52*100/('26表'!L$16+'24・40表'!L$6)</f>
        <v>0</v>
      </c>
      <c r="M67" s="129"/>
      <c r="N67" s="164">
        <v>105</v>
      </c>
    </row>
    <row r="68" spans="1:14" ht="15.95" customHeight="1">
      <c r="A68" s="129"/>
      <c r="B68" s="164">
        <v>106</v>
      </c>
      <c r="C68" s="964"/>
      <c r="D68" s="965" t="s">
        <v>575</v>
      </c>
      <c r="E68" s="966"/>
      <c r="F68" s="953" t="s">
        <v>229</v>
      </c>
      <c r="G68" s="953"/>
      <c r="H68" s="953"/>
      <c r="I68" s="953"/>
      <c r="J68" s="240">
        <f>('26表'!J23+'26表'!J52)*100/('26表'!J$16+'26表'!J$52)</f>
        <v>0</v>
      </c>
      <c r="K68" s="240">
        <f>('26表'!K23+'26表'!K52)*100/('26表'!K$16+'26表'!K$52)</f>
        <v>0</v>
      </c>
      <c r="L68" s="240">
        <f>('26表'!L23+'26表'!L52)*100/('26表'!L$16+'24・40表'!L$6)</f>
        <v>0</v>
      </c>
      <c r="M68" s="129"/>
      <c r="N68" s="164">
        <v>106</v>
      </c>
    </row>
    <row r="69" spans="1:14" ht="15.95" customHeight="1">
      <c r="A69" s="129"/>
      <c r="B69" s="130"/>
      <c r="C69" s="129"/>
      <c r="D69" s="129"/>
      <c r="E69" s="129"/>
      <c r="F69" s="129"/>
      <c r="G69" s="129"/>
      <c r="H69" s="129"/>
      <c r="I69" s="129"/>
      <c r="J69" s="130"/>
      <c r="K69" s="130"/>
      <c r="L69" s="130"/>
      <c r="M69" s="129"/>
      <c r="N69" s="130"/>
    </row>
    <row r="70" spans="1:14" ht="15.95" customHeight="1">
      <c r="A70" s="129"/>
      <c r="B70" s="130"/>
      <c r="C70" s="129"/>
      <c r="D70" s="129"/>
      <c r="E70" s="129"/>
      <c r="F70" s="129"/>
      <c r="G70" s="129"/>
      <c r="H70" s="129"/>
      <c r="I70" s="129"/>
      <c r="J70" s="129"/>
      <c r="K70" s="129"/>
      <c r="L70" s="129"/>
      <c r="M70" s="129"/>
      <c r="N70" s="130"/>
    </row>
    <row r="71" spans="1:14" ht="15.95" customHeight="1">
      <c r="A71" s="129"/>
      <c r="B71" s="130"/>
      <c r="C71" s="129"/>
      <c r="D71" s="129"/>
      <c r="E71" s="129"/>
      <c r="F71" s="129"/>
      <c r="G71" s="129"/>
      <c r="H71" s="129"/>
      <c r="I71" s="129"/>
      <c r="J71" s="129"/>
      <c r="K71" s="129"/>
      <c r="L71" s="129"/>
      <c r="M71" s="129"/>
      <c r="N71" s="130"/>
    </row>
    <row r="72" spans="1:14" ht="15.95" customHeight="1">
      <c r="A72" s="129"/>
      <c r="B72" s="130"/>
      <c r="C72" s="129"/>
      <c r="D72" s="129"/>
      <c r="E72" s="129"/>
      <c r="F72" s="129"/>
      <c r="G72" s="129"/>
      <c r="H72" s="129"/>
      <c r="I72" s="129"/>
      <c r="J72" s="129"/>
      <c r="K72" s="129"/>
      <c r="L72" s="129"/>
      <c r="M72" s="129"/>
      <c r="N72" s="130"/>
    </row>
    <row r="73" spans="1:14" ht="15.95" customHeight="1">
      <c r="A73" s="129"/>
      <c r="B73" s="130"/>
      <c r="C73" s="129"/>
      <c r="D73" s="129"/>
      <c r="E73" s="129"/>
      <c r="F73" s="129"/>
      <c r="G73" s="129"/>
      <c r="H73" s="129"/>
      <c r="I73" s="129"/>
      <c r="J73" s="129"/>
      <c r="K73" s="129"/>
      <c r="L73" s="129"/>
      <c r="M73" s="129"/>
      <c r="N73" s="130"/>
    </row>
    <row r="74" spans="1:14" ht="15.95" customHeight="1">
      <c r="A74" s="129"/>
      <c r="B74" s="130"/>
      <c r="C74" s="129"/>
      <c r="D74" s="129"/>
      <c r="E74" s="129"/>
      <c r="F74" s="129"/>
      <c r="G74" s="129"/>
      <c r="H74" s="129"/>
      <c r="I74" s="129"/>
      <c r="J74" s="129"/>
      <c r="K74" s="129"/>
      <c r="L74" s="129"/>
      <c r="M74" s="129"/>
      <c r="N74" s="130"/>
    </row>
    <row r="75" spans="1:14" ht="15.95" customHeight="1">
      <c r="A75" s="129"/>
      <c r="B75" s="130"/>
      <c r="C75" s="129"/>
      <c r="D75" s="129"/>
      <c r="E75" s="129"/>
      <c r="F75" s="129"/>
      <c r="G75" s="129"/>
      <c r="H75" s="129"/>
      <c r="I75" s="129"/>
      <c r="J75" s="129"/>
      <c r="K75" s="129"/>
      <c r="L75" s="129"/>
      <c r="M75" s="129"/>
      <c r="N75" s="130"/>
    </row>
    <row r="76" spans="1:14" ht="15.95" customHeight="1">
      <c r="A76" s="129"/>
      <c r="B76" s="130"/>
      <c r="C76" s="129"/>
      <c r="D76" s="129"/>
      <c r="E76" s="129"/>
      <c r="F76" s="129"/>
      <c r="G76" s="129"/>
      <c r="H76" s="129"/>
      <c r="I76" s="129"/>
      <c r="J76" s="129"/>
      <c r="K76" s="129"/>
      <c r="L76" s="129"/>
      <c r="M76" s="129"/>
      <c r="N76" s="130"/>
    </row>
    <row r="77" spans="1:14" ht="15.95" customHeight="1">
      <c r="A77" s="129"/>
      <c r="B77" s="130"/>
      <c r="C77" s="129"/>
      <c r="D77" s="129"/>
      <c r="E77" s="129"/>
      <c r="F77" s="129"/>
      <c r="G77" s="129"/>
      <c r="H77" s="129"/>
      <c r="I77" s="129"/>
      <c r="J77" s="129"/>
      <c r="K77" s="129"/>
      <c r="L77" s="129"/>
      <c r="M77" s="129"/>
      <c r="N77" s="130"/>
    </row>
    <row r="78" spans="1:14" ht="15.95" customHeight="1">
      <c r="A78" s="129"/>
      <c r="B78" s="130"/>
      <c r="C78" s="129"/>
      <c r="D78" s="129"/>
      <c r="E78" s="129"/>
      <c r="F78" s="129"/>
      <c r="G78" s="129"/>
      <c r="H78" s="129"/>
      <c r="I78" s="129"/>
      <c r="J78" s="129"/>
      <c r="K78" s="129"/>
      <c r="L78" s="129"/>
      <c r="M78" s="129"/>
      <c r="N78" s="130"/>
    </row>
    <row r="79" spans="1:14" ht="15.95" customHeight="1">
      <c r="A79" s="129"/>
      <c r="B79" s="130"/>
      <c r="C79" s="129"/>
      <c r="D79" s="129"/>
      <c r="E79" s="129"/>
      <c r="F79" s="129"/>
      <c r="G79" s="129"/>
      <c r="H79" s="129"/>
      <c r="I79" s="129"/>
      <c r="J79" s="129"/>
      <c r="K79" s="129"/>
      <c r="L79" s="129"/>
      <c r="M79" s="129"/>
      <c r="N79" s="130"/>
    </row>
    <row r="80" spans="1:14" ht="15.95" customHeight="1">
      <c r="A80" s="129"/>
      <c r="B80" s="130"/>
      <c r="C80" s="129"/>
      <c r="D80" s="129"/>
      <c r="E80" s="129"/>
      <c r="F80" s="129"/>
      <c r="G80" s="129"/>
      <c r="H80" s="129"/>
      <c r="I80" s="129"/>
      <c r="J80" s="129"/>
      <c r="K80" s="129"/>
      <c r="L80" s="129"/>
      <c r="M80" s="129"/>
      <c r="N80" s="130"/>
    </row>
    <row r="81" spans="1:14" ht="15.95" customHeight="1">
      <c r="A81" s="129"/>
      <c r="B81" s="130"/>
      <c r="C81" s="129"/>
      <c r="D81" s="129"/>
      <c r="E81" s="129"/>
      <c r="F81" s="129"/>
      <c r="G81" s="129"/>
      <c r="H81" s="129"/>
      <c r="I81" s="129"/>
      <c r="J81" s="129"/>
      <c r="K81" s="129"/>
      <c r="L81" s="129"/>
      <c r="M81" s="129"/>
      <c r="N81" s="130"/>
    </row>
    <row r="82" spans="1:14" ht="15.95" customHeight="1">
      <c r="A82" s="129"/>
      <c r="B82" s="130"/>
      <c r="C82" s="129"/>
      <c r="D82" s="129"/>
      <c r="E82" s="129"/>
      <c r="F82" s="129"/>
      <c r="G82" s="129"/>
      <c r="H82" s="129"/>
      <c r="I82" s="129"/>
      <c r="J82" s="129"/>
      <c r="K82" s="129"/>
      <c r="L82" s="129"/>
      <c r="M82" s="129"/>
      <c r="N82" s="130"/>
    </row>
    <row r="83" spans="1:14" ht="15.95" customHeight="1">
      <c r="A83" s="129"/>
      <c r="B83" s="130"/>
      <c r="C83" s="129"/>
      <c r="D83" s="129"/>
      <c r="E83" s="129"/>
      <c r="F83" s="129"/>
      <c r="G83" s="129"/>
      <c r="H83" s="129"/>
      <c r="I83" s="129"/>
      <c r="J83" s="129"/>
      <c r="K83" s="129"/>
      <c r="L83" s="129"/>
      <c r="M83" s="129"/>
      <c r="N83" s="130"/>
    </row>
    <row r="84" spans="1:14" ht="15.95" customHeight="1">
      <c r="A84" s="129"/>
      <c r="B84" s="130"/>
      <c r="C84" s="129"/>
      <c r="D84" s="129"/>
      <c r="E84" s="129"/>
      <c r="F84" s="129"/>
      <c r="G84" s="129"/>
      <c r="H84" s="129"/>
      <c r="I84" s="129"/>
      <c r="J84" s="129"/>
      <c r="K84" s="129"/>
      <c r="L84" s="129"/>
      <c r="M84" s="129"/>
      <c r="N84" s="130"/>
    </row>
    <row r="85" spans="1:14" ht="15.95" customHeight="1">
      <c r="A85" s="129"/>
      <c r="B85" s="130"/>
      <c r="C85" s="129"/>
      <c r="D85" s="129"/>
      <c r="E85" s="129"/>
      <c r="F85" s="129"/>
      <c r="G85" s="129"/>
      <c r="H85" s="129"/>
      <c r="I85" s="129"/>
      <c r="J85" s="129"/>
      <c r="K85" s="129"/>
      <c r="L85" s="129"/>
      <c r="M85" s="129"/>
      <c r="N85" s="130"/>
    </row>
    <row r="86" spans="1:14" ht="15.95" customHeight="1">
      <c r="A86" s="129"/>
      <c r="B86" s="130"/>
      <c r="C86" s="129"/>
      <c r="D86" s="129"/>
      <c r="E86" s="129"/>
      <c r="F86" s="129"/>
      <c r="G86" s="129"/>
      <c r="H86" s="129"/>
      <c r="I86" s="129"/>
      <c r="J86" s="129"/>
      <c r="K86" s="129"/>
      <c r="L86" s="129"/>
      <c r="M86" s="129"/>
      <c r="N86" s="130"/>
    </row>
    <row r="87" spans="1:14" ht="15.95" customHeight="1">
      <c r="A87" s="129"/>
      <c r="B87" s="130"/>
      <c r="C87" s="129"/>
      <c r="D87" s="129"/>
      <c r="E87" s="129"/>
      <c r="F87" s="129"/>
      <c r="G87" s="129"/>
      <c r="H87" s="129"/>
      <c r="I87" s="129"/>
      <c r="J87" s="129"/>
      <c r="K87" s="129"/>
      <c r="L87" s="129"/>
      <c r="M87" s="129"/>
      <c r="N87" s="130"/>
    </row>
    <row r="88" spans="1:14" ht="15.95" customHeight="1">
      <c r="A88" s="129"/>
      <c r="B88" s="130"/>
      <c r="C88" s="129"/>
      <c r="D88" s="129"/>
      <c r="E88" s="129"/>
      <c r="F88" s="129"/>
      <c r="G88" s="129"/>
      <c r="H88" s="129"/>
      <c r="I88" s="129"/>
      <c r="J88" s="129"/>
      <c r="K88" s="129"/>
      <c r="L88" s="129"/>
      <c r="M88" s="129"/>
      <c r="N88" s="130"/>
    </row>
    <row r="89" spans="1:14" ht="15.95" customHeight="1">
      <c r="A89" s="129"/>
      <c r="B89" s="130"/>
      <c r="C89" s="129"/>
      <c r="D89" s="129"/>
      <c r="E89" s="129"/>
      <c r="F89" s="129"/>
      <c r="G89" s="129"/>
      <c r="H89" s="129"/>
      <c r="I89" s="129"/>
      <c r="J89" s="129"/>
      <c r="K89" s="129"/>
      <c r="L89" s="129"/>
      <c r="M89" s="129"/>
      <c r="N89" s="130"/>
    </row>
    <row r="90" spans="1:14" ht="15.95" customHeight="1">
      <c r="A90" s="129"/>
      <c r="B90" s="130"/>
      <c r="C90" s="129"/>
      <c r="D90" s="129"/>
      <c r="E90" s="129"/>
      <c r="F90" s="129"/>
      <c r="G90" s="129"/>
      <c r="H90" s="129"/>
      <c r="I90" s="129"/>
      <c r="J90" s="129"/>
      <c r="K90" s="129"/>
      <c r="L90" s="129"/>
      <c r="M90" s="129"/>
      <c r="N90" s="130"/>
    </row>
    <row r="91" spans="1:14" ht="15.95" customHeight="1">
      <c r="A91" s="129"/>
      <c r="B91" s="130"/>
      <c r="C91" s="129"/>
      <c r="D91" s="129"/>
      <c r="E91" s="129"/>
      <c r="F91" s="129"/>
      <c r="G91" s="129"/>
      <c r="H91" s="129"/>
      <c r="I91" s="129"/>
      <c r="J91" s="129"/>
      <c r="K91" s="129"/>
      <c r="L91" s="129"/>
      <c r="M91" s="129"/>
      <c r="N91" s="130"/>
    </row>
    <row r="92" spans="1:14" ht="15.95" customHeight="1">
      <c r="A92" s="129"/>
      <c r="B92" s="130"/>
      <c r="C92" s="129"/>
      <c r="D92" s="129"/>
      <c r="E92" s="129"/>
      <c r="F92" s="129"/>
      <c r="G92" s="129"/>
      <c r="H92" s="129"/>
      <c r="I92" s="129"/>
      <c r="J92" s="129"/>
      <c r="K92" s="129"/>
      <c r="L92" s="129"/>
      <c r="M92" s="129"/>
      <c r="N92" s="130"/>
    </row>
    <row r="93" spans="1:14" ht="15.95" customHeight="1">
      <c r="A93" s="129"/>
      <c r="B93" s="130"/>
      <c r="C93" s="129"/>
      <c r="D93" s="129"/>
      <c r="E93" s="129"/>
      <c r="F93" s="129"/>
      <c r="G93" s="129"/>
      <c r="H93" s="129"/>
      <c r="I93" s="129"/>
      <c r="J93" s="129"/>
      <c r="K93" s="129"/>
      <c r="L93" s="129"/>
      <c r="M93" s="129"/>
      <c r="N93" s="130"/>
    </row>
  </sheetData>
  <mergeCells count="76">
    <mergeCell ref="E42:G43"/>
    <mergeCell ref="D57:F58"/>
    <mergeCell ref="D54:F56"/>
    <mergeCell ref="G57:I57"/>
    <mergeCell ref="G56:I56"/>
    <mergeCell ref="H42:H43"/>
    <mergeCell ref="E44:E45"/>
    <mergeCell ref="F44:H45"/>
    <mergeCell ref="E46:E47"/>
    <mergeCell ref="F46:H47"/>
    <mergeCell ref="F28:G29"/>
    <mergeCell ref="H28:H29"/>
    <mergeCell ref="E15:I15"/>
    <mergeCell ref="E16:I16"/>
    <mergeCell ref="E17:I17"/>
    <mergeCell ref="C18:I18"/>
    <mergeCell ref="C19:I19"/>
    <mergeCell ref="C29:C41"/>
    <mergeCell ref="D29:D41"/>
    <mergeCell ref="F40:F41"/>
    <mergeCell ref="E28:E29"/>
    <mergeCell ref="G40:H41"/>
    <mergeCell ref="F30:F31"/>
    <mergeCell ref="G30:H31"/>
    <mergeCell ref="F32:F33"/>
    <mergeCell ref="G32:H33"/>
    <mergeCell ref="E10:I10"/>
    <mergeCell ref="E11:I11"/>
    <mergeCell ref="E12:I12"/>
    <mergeCell ref="E13:I13"/>
    <mergeCell ref="E14:I14"/>
    <mergeCell ref="C63:C68"/>
    <mergeCell ref="C43:C51"/>
    <mergeCell ref="D68:E68"/>
    <mergeCell ref="F68:I68"/>
    <mergeCell ref="D59:E60"/>
    <mergeCell ref="F59:F60"/>
    <mergeCell ref="D42:D43"/>
    <mergeCell ref="F49:H49"/>
    <mergeCell ref="D52:H52"/>
    <mergeCell ref="D53:H53"/>
    <mergeCell ref="G54:H54"/>
    <mergeCell ref="G55:H55"/>
    <mergeCell ref="E48:E49"/>
    <mergeCell ref="E50:E51"/>
    <mergeCell ref="F50:H51"/>
    <mergeCell ref="F48:H48"/>
    <mergeCell ref="G35:H35"/>
    <mergeCell ref="G36:H36"/>
    <mergeCell ref="G37:H37"/>
    <mergeCell ref="G38:H39"/>
    <mergeCell ref="F36:F37"/>
    <mergeCell ref="F38:F39"/>
    <mergeCell ref="F34:F35"/>
    <mergeCell ref="G58:I58"/>
    <mergeCell ref="G59:I59"/>
    <mergeCell ref="G60:I60"/>
    <mergeCell ref="D67:E67"/>
    <mergeCell ref="F67:I67"/>
    <mergeCell ref="D61:I61"/>
    <mergeCell ref="D63:E63"/>
    <mergeCell ref="F63:I63"/>
    <mergeCell ref="D64:E64"/>
    <mergeCell ref="F64:I64"/>
    <mergeCell ref="D65:E65"/>
    <mergeCell ref="F65:I65"/>
    <mergeCell ref="D66:E66"/>
    <mergeCell ref="F66:I66"/>
    <mergeCell ref="G34:H34"/>
    <mergeCell ref="D1:G1"/>
    <mergeCell ref="D6:I6"/>
    <mergeCell ref="H7:I7"/>
    <mergeCell ref="H8:I8"/>
    <mergeCell ref="H9:I9"/>
    <mergeCell ref="D7:D9"/>
    <mergeCell ref="E7:G9"/>
  </mergeCells>
  <phoneticPr fontId="19"/>
  <pageMargins left="0.78740157480314965" right="0.78740157480314965" top="0.78740157480314965" bottom="0.39370078740157483" header="0.19685039370078741" footer="0.19685039370078741"/>
  <pageSetup paperSize="9" scale="70" fitToWidth="0" orientation="portrait" horizontalDpi="1200" verticalDpi="1200" r:id="rId1"/>
  <ignoredErrors>
    <ignoredError sqref="J61 K63:L63 L64 L67 J60"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outlinePr showOutlineSymbols="0"/>
    <pageSetUpPr autoPageBreaks="0"/>
  </sheetPr>
  <dimension ref="A1:IU409"/>
  <sheetViews>
    <sheetView showZeros="0" showOutlineSymbols="0" zoomScale="90" zoomScaleNormal="90" workbookViewId="0">
      <pane xSplit="9" ySplit="4" topLeftCell="J280" activePane="bottomRight" state="frozen"/>
      <selection activeCell="O211" sqref="O211"/>
      <selection pane="topRight" activeCell="O211" sqref="O211"/>
      <selection pane="bottomLeft" activeCell="O211" sqref="O211"/>
      <selection pane="bottomRight" activeCell="O211" sqref="O211"/>
    </sheetView>
  </sheetViews>
  <sheetFormatPr defaultColWidth="10.75" defaultRowHeight="15.95" customHeight="1"/>
  <cols>
    <col min="1" max="1" width="4.125" style="244" bestFit="1" customWidth="1"/>
    <col min="2" max="2" width="4.125" style="244" customWidth="1"/>
    <col min="3" max="3" width="4.125" style="245" customWidth="1"/>
    <col min="4" max="4" width="4.75" style="244" customWidth="1"/>
    <col min="5" max="5" width="4.625" style="244" customWidth="1"/>
    <col min="6" max="6" width="16.625" style="244" customWidth="1"/>
    <col min="7" max="7" width="4.375" style="244" customWidth="1"/>
    <col min="8" max="8" width="16.625" style="244" customWidth="1"/>
    <col min="9" max="9" width="6.75" style="244" bestFit="1" customWidth="1"/>
    <col min="10" max="11" width="11.5" style="244" customWidth="1"/>
    <col min="12" max="16384" width="10.75" style="244"/>
  </cols>
  <sheetData>
    <row r="1" spans="1:12" s="246" customFormat="1" ht="21.95" customHeight="1">
      <c r="C1" s="271" t="s">
        <v>87</v>
      </c>
      <c r="D1" s="271"/>
      <c r="E1" s="1056" t="s">
        <v>10</v>
      </c>
      <c r="F1" s="1057"/>
      <c r="G1" s="386"/>
    </row>
    <row r="2" spans="1:12" ht="15.95" customHeight="1">
      <c r="I2" s="410"/>
    </row>
    <row r="3" spans="1:12" ht="24.95" customHeight="1">
      <c r="D3" s="280" t="s">
        <v>271</v>
      </c>
      <c r="E3" s="322"/>
      <c r="F3" s="322"/>
      <c r="G3" s="322"/>
      <c r="H3" s="322"/>
      <c r="I3" s="411" t="s">
        <v>339</v>
      </c>
      <c r="J3" s="433" t="s">
        <v>213</v>
      </c>
      <c r="K3" s="445" t="s">
        <v>77</v>
      </c>
      <c r="L3" s="385" t="s">
        <v>323</v>
      </c>
    </row>
    <row r="4" spans="1:12" s="247" customFormat="1" ht="15.95" customHeight="1" thickBot="1">
      <c r="A4" s="247" t="s">
        <v>281</v>
      </c>
      <c r="B4" s="258" t="s">
        <v>303</v>
      </c>
      <c r="C4" s="258" t="s">
        <v>305</v>
      </c>
      <c r="D4" s="256"/>
      <c r="I4" s="412" t="s">
        <v>91</v>
      </c>
      <c r="J4" s="434"/>
      <c r="K4" s="446"/>
      <c r="L4" s="446"/>
    </row>
    <row r="5" spans="1:12" s="248" customFormat="1" ht="15.95" customHeight="1">
      <c r="A5" s="250">
        <v>24</v>
      </c>
      <c r="B5" s="259">
        <v>1</v>
      </c>
      <c r="C5" s="259">
        <v>1</v>
      </c>
      <c r="D5" s="1058" t="s">
        <v>425</v>
      </c>
      <c r="E5" s="1059"/>
      <c r="F5" s="1059"/>
      <c r="G5" s="1059"/>
      <c r="H5" s="400" t="s">
        <v>426</v>
      </c>
      <c r="I5" s="413"/>
      <c r="J5" s="435">
        <v>0</v>
      </c>
      <c r="K5" s="440">
        <v>0</v>
      </c>
      <c r="L5" s="447">
        <f t="shared" ref="L5:L36" si="0">SUM(J5:K5)</f>
        <v>0</v>
      </c>
    </row>
    <row r="6" spans="1:12" s="248" customFormat="1" ht="15.95" customHeight="1">
      <c r="A6" s="248">
        <v>24</v>
      </c>
      <c r="B6" s="260">
        <v>1</v>
      </c>
      <c r="C6" s="260">
        <v>2</v>
      </c>
      <c r="D6" s="282"/>
      <c r="E6" s="275"/>
      <c r="F6" s="363"/>
      <c r="G6" s="363"/>
      <c r="H6" s="401" t="s">
        <v>427</v>
      </c>
      <c r="I6" s="414"/>
      <c r="J6" s="436">
        <v>0</v>
      </c>
      <c r="K6" s="437">
        <v>0</v>
      </c>
      <c r="L6" s="439">
        <f t="shared" si="0"/>
        <v>0</v>
      </c>
    </row>
    <row r="7" spans="1:12" s="248" customFormat="1" ht="15.95" customHeight="1">
      <c r="A7" s="248">
        <v>24</v>
      </c>
      <c r="B7" s="260">
        <v>1</v>
      </c>
      <c r="C7" s="260">
        <v>3</v>
      </c>
      <c r="D7" s="281"/>
      <c r="E7" s="275"/>
      <c r="F7" s="324"/>
      <c r="G7" s="325"/>
      <c r="H7" s="401" t="s">
        <v>428</v>
      </c>
      <c r="I7" s="414"/>
      <c r="J7" s="437">
        <v>0</v>
      </c>
      <c r="K7" s="437">
        <v>0</v>
      </c>
      <c r="L7" s="439">
        <f t="shared" si="0"/>
        <v>0</v>
      </c>
    </row>
    <row r="8" spans="1:12" s="248" customFormat="1" ht="15.95" customHeight="1">
      <c r="A8" s="248">
        <v>24</v>
      </c>
      <c r="B8" s="260">
        <v>1</v>
      </c>
      <c r="C8" s="260">
        <v>4</v>
      </c>
      <c r="D8" s="281"/>
      <c r="E8" s="323"/>
      <c r="F8" s="323"/>
      <c r="G8" s="323"/>
      <c r="H8" s="401" t="s">
        <v>430</v>
      </c>
      <c r="I8" s="414"/>
      <c r="J8" s="437">
        <v>0</v>
      </c>
      <c r="K8" s="437">
        <v>0</v>
      </c>
      <c r="L8" s="439">
        <f t="shared" si="0"/>
        <v>0</v>
      </c>
    </row>
    <row r="9" spans="1:12" s="248" customFormat="1" ht="15.95" customHeight="1">
      <c r="A9" s="248">
        <v>24</v>
      </c>
      <c r="B9" s="260">
        <v>1</v>
      </c>
      <c r="C9" s="260">
        <v>5</v>
      </c>
      <c r="D9" s="283"/>
      <c r="E9" s="275"/>
      <c r="F9" s="324"/>
      <c r="G9" s="325"/>
      <c r="H9" s="401" t="s">
        <v>429</v>
      </c>
      <c r="I9" s="414"/>
      <c r="J9" s="437">
        <v>0</v>
      </c>
      <c r="K9" s="437">
        <v>0</v>
      </c>
      <c r="L9" s="439">
        <f t="shared" si="0"/>
        <v>0</v>
      </c>
    </row>
    <row r="10" spans="1:12" s="248" customFormat="1" ht="15.95" customHeight="1">
      <c r="A10" s="248">
        <v>24</v>
      </c>
      <c r="B10" s="260">
        <v>1</v>
      </c>
      <c r="C10" s="260">
        <v>6</v>
      </c>
      <c r="D10" s="283"/>
      <c r="E10" s="275"/>
      <c r="F10" s="364"/>
      <c r="G10" s="363"/>
      <c r="H10" s="401" t="s">
        <v>431</v>
      </c>
      <c r="I10" s="414"/>
      <c r="J10" s="437">
        <v>0</v>
      </c>
      <c r="K10" s="437">
        <v>0</v>
      </c>
      <c r="L10" s="439">
        <f t="shared" si="0"/>
        <v>0</v>
      </c>
    </row>
    <row r="11" spans="1:12" s="248" customFormat="1" ht="15.95" customHeight="1">
      <c r="A11" s="248">
        <v>24</v>
      </c>
      <c r="B11" s="260">
        <v>1</v>
      </c>
      <c r="C11" s="260">
        <v>7</v>
      </c>
      <c r="D11" s="283"/>
      <c r="E11" s="275"/>
      <c r="F11" s="324"/>
      <c r="G11" s="325"/>
      <c r="H11" s="401" t="s">
        <v>37</v>
      </c>
      <c r="I11" s="414"/>
      <c r="J11" s="437">
        <v>0</v>
      </c>
      <c r="K11" s="437">
        <v>0</v>
      </c>
      <c r="L11" s="439">
        <f t="shared" si="0"/>
        <v>0</v>
      </c>
    </row>
    <row r="12" spans="1:12" s="248" customFormat="1" ht="15.95" customHeight="1">
      <c r="A12" s="248">
        <v>24</v>
      </c>
      <c r="B12" s="260">
        <v>1</v>
      </c>
      <c r="C12" s="260">
        <v>8</v>
      </c>
      <c r="D12" s="283"/>
      <c r="E12" s="275"/>
      <c r="F12" s="324"/>
      <c r="G12" s="325"/>
      <c r="H12" s="401" t="s">
        <v>273</v>
      </c>
      <c r="I12" s="414"/>
      <c r="J12" s="437">
        <v>0</v>
      </c>
      <c r="K12" s="437">
        <v>0</v>
      </c>
      <c r="L12" s="439">
        <f t="shared" si="0"/>
        <v>0</v>
      </c>
    </row>
    <row r="13" spans="1:12" s="248" customFormat="1" ht="15.95" customHeight="1">
      <c r="A13" s="248">
        <v>24</v>
      </c>
      <c r="B13" s="260">
        <v>1</v>
      </c>
      <c r="C13" s="260">
        <v>9</v>
      </c>
      <c r="D13" s="283"/>
      <c r="E13" s="275"/>
      <c r="F13" s="324"/>
      <c r="G13" s="325"/>
      <c r="H13" s="401" t="s">
        <v>410</v>
      </c>
      <c r="I13" s="414"/>
      <c r="J13" s="437">
        <v>0</v>
      </c>
      <c r="K13" s="437">
        <v>0</v>
      </c>
      <c r="L13" s="439">
        <f t="shared" si="0"/>
        <v>0</v>
      </c>
    </row>
    <row r="14" spans="1:12" s="248" customFormat="1" ht="15.95" customHeight="1">
      <c r="A14" s="248">
        <v>24</v>
      </c>
      <c r="B14" s="260">
        <v>1</v>
      </c>
      <c r="C14" s="260">
        <v>10</v>
      </c>
      <c r="D14" s="283"/>
      <c r="E14" s="275"/>
      <c r="F14" s="324"/>
      <c r="G14" s="325"/>
      <c r="H14" s="401" t="s">
        <v>432</v>
      </c>
      <c r="I14" s="414"/>
      <c r="J14" s="437">
        <v>0</v>
      </c>
      <c r="K14" s="437">
        <v>0</v>
      </c>
      <c r="L14" s="439">
        <f t="shared" si="0"/>
        <v>0</v>
      </c>
    </row>
    <row r="15" spans="1:12" s="248" customFormat="1" ht="15.95" customHeight="1">
      <c r="A15" s="248">
        <v>24</v>
      </c>
      <c r="B15" s="260">
        <v>1</v>
      </c>
      <c r="C15" s="260">
        <v>11</v>
      </c>
      <c r="D15" s="283"/>
      <c r="E15" s="275"/>
      <c r="F15" s="324"/>
      <c r="G15" s="325"/>
      <c r="H15" s="401" t="s">
        <v>405</v>
      </c>
      <c r="I15" s="414"/>
      <c r="J15" s="437">
        <v>0</v>
      </c>
      <c r="K15" s="437">
        <v>0</v>
      </c>
      <c r="L15" s="439">
        <f t="shared" si="0"/>
        <v>0</v>
      </c>
    </row>
    <row r="16" spans="1:12" s="248" customFormat="1" ht="15.95" customHeight="1" thickBot="1">
      <c r="A16" s="248">
        <v>24</v>
      </c>
      <c r="B16" s="260">
        <v>1</v>
      </c>
      <c r="C16" s="260">
        <v>12</v>
      </c>
      <c r="D16" s="283"/>
      <c r="E16" s="275"/>
      <c r="F16" s="324"/>
      <c r="G16" s="325"/>
      <c r="H16" s="401" t="s">
        <v>114</v>
      </c>
      <c r="I16" s="414"/>
      <c r="J16" s="437">
        <v>0</v>
      </c>
      <c r="K16" s="437">
        <v>0</v>
      </c>
      <c r="L16" s="439">
        <f t="shared" si="0"/>
        <v>0</v>
      </c>
    </row>
    <row r="17" spans="1:255" s="249" customFormat="1" ht="15.95" customHeight="1">
      <c r="A17" s="250">
        <v>24</v>
      </c>
      <c r="B17" s="261">
        <v>1</v>
      </c>
      <c r="C17" s="259">
        <v>13</v>
      </c>
      <c r="D17" s="284"/>
      <c r="E17" s="250"/>
      <c r="F17" s="250"/>
      <c r="G17" s="250"/>
      <c r="H17" s="402" t="s">
        <v>246</v>
      </c>
      <c r="I17" s="415"/>
      <c r="J17" s="436">
        <v>0</v>
      </c>
      <c r="K17" s="437">
        <v>0</v>
      </c>
      <c r="L17" s="439">
        <f t="shared" si="0"/>
        <v>0</v>
      </c>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250"/>
      <c r="AV17" s="250"/>
      <c r="AW17" s="250"/>
      <c r="AX17" s="250"/>
      <c r="AY17" s="250"/>
      <c r="AZ17" s="250"/>
      <c r="BA17" s="250"/>
      <c r="BB17" s="250"/>
      <c r="BC17" s="250"/>
      <c r="BD17" s="250"/>
      <c r="BE17" s="250"/>
      <c r="BF17" s="250"/>
      <c r="BG17" s="250"/>
      <c r="BH17" s="250"/>
      <c r="BI17" s="250"/>
      <c r="BJ17" s="250"/>
      <c r="BK17" s="250"/>
      <c r="BL17" s="250"/>
      <c r="BM17" s="250"/>
      <c r="BN17" s="250"/>
      <c r="BO17" s="250"/>
      <c r="BP17" s="250"/>
      <c r="BQ17" s="250"/>
      <c r="BR17" s="250"/>
      <c r="BS17" s="250"/>
      <c r="BT17" s="250"/>
      <c r="BU17" s="250"/>
      <c r="BV17" s="250"/>
      <c r="BW17" s="250"/>
      <c r="BX17" s="250"/>
      <c r="BY17" s="250"/>
      <c r="BZ17" s="250"/>
      <c r="CA17" s="250"/>
      <c r="CB17" s="250"/>
      <c r="CC17" s="250"/>
      <c r="CD17" s="250"/>
      <c r="CE17" s="250"/>
      <c r="CF17" s="250"/>
      <c r="CG17" s="250"/>
      <c r="CH17" s="250"/>
      <c r="CI17" s="250"/>
      <c r="CJ17" s="250"/>
      <c r="CK17" s="250"/>
      <c r="CL17" s="250"/>
      <c r="CM17" s="250"/>
      <c r="CN17" s="250"/>
      <c r="CO17" s="250"/>
      <c r="CP17" s="250"/>
      <c r="CQ17" s="250"/>
      <c r="CR17" s="250"/>
      <c r="CS17" s="250"/>
      <c r="CT17" s="250"/>
      <c r="CU17" s="250"/>
      <c r="CV17" s="250"/>
      <c r="CW17" s="250"/>
      <c r="CX17" s="250"/>
      <c r="CY17" s="250"/>
      <c r="CZ17" s="250"/>
      <c r="DA17" s="250"/>
      <c r="DB17" s="250"/>
      <c r="DC17" s="250"/>
      <c r="DD17" s="250"/>
      <c r="DE17" s="250"/>
      <c r="DF17" s="250"/>
      <c r="DG17" s="250"/>
      <c r="DH17" s="250"/>
      <c r="DI17" s="250"/>
      <c r="DJ17" s="250"/>
      <c r="DK17" s="250"/>
      <c r="DL17" s="250"/>
      <c r="DM17" s="250"/>
      <c r="DN17" s="250"/>
      <c r="DO17" s="250"/>
      <c r="DP17" s="250"/>
      <c r="DQ17" s="250"/>
      <c r="DR17" s="250"/>
      <c r="DS17" s="250"/>
      <c r="DT17" s="250"/>
      <c r="DU17" s="250"/>
      <c r="DV17" s="250"/>
      <c r="DW17" s="250"/>
      <c r="DX17" s="250"/>
      <c r="DY17" s="250"/>
      <c r="DZ17" s="250"/>
      <c r="EA17" s="250"/>
      <c r="EB17" s="250"/>
      <c r="EC17" s="250"/>
      <c r="ED17" s="250"/>
      <c r="EE17" s="250"/>
      <c r="EF17" s="250"/>
      <c r="EG17" s="250"/>
      <c r="EH17" s="250"/>
      <c r="EI17" s="250"/>
      <c r="EJ17" s="250"/>
      <c r="EK17" s="250"/>
      <c r="EL17" s="250"/>
      <c r="EM17" s="250"/>
      <c r="EN17" s="250"/>
      <c r="EO17" s="250"/>
      <c r="EP17" s="250"/>
      <c r="EQ17" s="250"/>
      <c r="ER17" s="250"/>
      <c r="ES17" s="250"/>
      <c r="ET17" s="250"/>
      <c r="EU17" s="250"/>
      <c r="EV17" s="250"/>
      <c r="EW17" s="250"/>
      <c r="EX17" s="250"/>
      <c r="EY17" s="250"/>
      <c r="EZ17" s="250"/>
      <c r="FA17" s="250"/>
      <c r="FB17" s="250"/>
      <c r="FC17" s="250"/>
      <c r="FD17" s="250"/>
      <c r="FE17" s="250"/>
      <c r="FF17" s="250"/>
      <c r="FG17" s="250"/>
      <c r="FH17" s="250"/>
      <c r="FI17" s="250"/>
      <c r="FJ17" s="250"/>
      <c r="FK17" s="250"/>
      <c r="FL17" s="250"/>
      <c r="FM17" s="250"/>
      <c r="FN17" s="250"/>
      <c r="FO17" s="250"/>
      <c r="FP17" s="250"/>
      <c r="FQ17" s="250"/>
      <c r="FR17" s="250"/>
      <c r="FS17" s="250"/>
      <c r="FT17" s="250"/>
      <c r="FU17" s="250"/>
      <c r="FV17" s="250"/>
      <c r="FW17" s="250"/>
      <c r="FX17" s="250"/>
      <c r="FY17" s="250"/>
      <c r="FZ17" s="250"/>
      <c r="GA17" s="250"/>
      <c r="GB17" s="250"/>
      <c r="GC17" s="250"/>
      <c r="GD17" s="250"/>
      <c r="GE17" s="250"/>
      <c r="GF17" s="250"/>
      <c r="GG17" s="250"/>
      <c r="GH17" s="250"/>
      <c r="GI17" s="250"/>
      <c r="GJ17" s="250"/>
      <c r="GK17" s="250"/>
      <c r="GL17" s="250"/>
      <c r="GM17" s="250"/>
      <c r="GN17" s="250"/>
      <c r="GO17" s="250"/>
      <c r="GP17" s="250"/>
      <c r="GQ17" s="250"/>
      <c r="GR17" s="250"/>
      <c r="GS17" s="250"/>
      <c r="GT17" s="250"/>
      <c r="GU17" s="250"/>
      <c r="GV17" s="250"/>
      <c r="GW17" s="250"/>
      <c r="GX17" s="250"/>
      <c r="GY17" s="250"/>
      <c r="GZ17" s="250"/>
      <c r="HA17" s="250"/>
      <c r="HB17" s="250"/>
      <c r="HC17" s="250"/>
      <c r="HD17" s="250"/>
      <c r="HE17" s="250"/>
      <c r="HF17" s="250"/>
      <c r="HG17" s="250"/>
      <c r="HH17" s="250"/>
      <c r="HI17" s="250"/>
      <c r="HJ17" s="250"/>
      <c r="HK17" s="250"/>
      <c r="HL17" s="250"/>
      <c r="HM17" s="250"/>
      <c r="HN17" s="250"/>
      <c r="HO17" s="250"/>
      <c r="HP17" s="250"/>
      <c r="HQ17" s="250"/>
      <c r="HR17" s="250"/>
      <c r="HS17" s="250"/>
      <c r="HT17" s="250"/>
      <c r="HU17" s="250"/>
      <c r="HV17" s="250"/>
      <c r="HW17" s="250"/>
      <c r="HX17" s="250"/>
      <c r="HY17" s="250"/>
      <c r="HZ17" s="250"/>
      <c r="IA17" s="250"/>
      <c r="IB17" s="250"/>
      <c r="IC17" s="250"/>
      <c r="ID17" s="250"/>
      <c r="IE17" s="250"/>
      <c r="IF17" s="250"/>
      <c r="IG17" s="250"/>
      <c r="IH17" s="250"/>
      <c r="II17" s="250"/>
      <c r="IJ17" s="250"/>
      <c r="IK17" s="250"/>
      <c r="IL17" s="250"/>
      <c r="IM17" s="250"/>
      <c r="IN17" s="250"/>
      <c r="IO17" s="250"/>
      <c r="IP17" s="250"/>
      <c r="IQ17" s="250"/>
      <c r="IR17" s="250"/>
      <c r="IS17" s="250"/>
      <c r="IT17" s="250"/>
      <c r="IU17" s="250"/>
    </row>
    <row r="18" spans="1:255" s="250" customFormat="1" ht="15.95" customHeight="1">
      <c r="A18" s="250">
        <v>24</v>
      </c>
      <c r="B18" s="261">
        <v>1</v>
      </c>
      <c r="C18" s="259">
        <v>14</v>
      </c>
      <c r="D18" s="284"/>
      <c r="H18" s="403" t="s">
        <v>520</v>
      </c>
      <c r="I18" s="416"/>
      <c r="J18" s="436">
        <v>0</v>
      </c>
      <c r="K18" s="437">
        <v>0</v>
      </c>
      <c r="L18" s="439">
        <f t="shared" si="0"/>
        <v>0</v>
      </c>
    </row>
    <row r="19" spans="1:255" s="250" customFormat="1" ht="15.95" customHeight="1">
      <c r="A19" s="250">
        <v>24</v>
      </c>
      <c r="B19" s="261">
        <v>1</v>
      </c>
      <c r="C19" s="259">
        <v>15</v>
      </c>
      <c r="D19" s="284"/>
      <c r="H19" s="403" t="s">
        <v>156</v>
      </c>
      <c r="I19" s="416"/>
      <c r="J19" s="436">
        <v>0</v>
      </c>
      <c r="K19" s="437">
        <v>0</v>
      </c>
      <c r="L19" s="439">
        <f t="shared" si="0"/>
        <v>0</v>
      </c>
    </row>
    <row r="20" spans="1:255" s="251" customFormat="1" ht="15.95" customHeight="1" thickBot="1">
      <c r="A20" s="251">
        <v>24</v>
      </c>
      <c r="B20" s="262">
        <v>1</v>
      </c>
      <c r="C20" s="263">
        <v>16</v>
      </c>
      <c r="D20" s="285"/>
      <c r="H20" s="404" t="s">
        <v>521</v>
      </c>
      <c r="I20" s="417"/>
      <c r="J20" s="438">
        <v>0</v>
      </c>
      <c r="K20" s="441">
        <v>0</v>
      </c>
      <c r="L20" s="455">
        <f t="shared" si="0"/>
        <v>0</v>
      </c>
    </row>
    <row r="21" spans="1:255" s="248" customFormat="1" ht="15.95" customHeight="1">
      <c r="A21" s="250">
        <v>24</v>
      </c>
      <c r="B21" s="259">
        <v>2</v>
      </c>
      <c r="C21" s="259">
        <v>1</v>
      </c>
      <c r="D21" s="1058" t="s">
        <v>88</v>
      </c>
      <c r="E21" s="1059"/>
      <c r="F21" s="1059"/>
      <c r="G21" s="1059"/>
      <c r="H21" s="400" t="s">
        <v>426</v>
      </c>
      <c r="I21" s="413"/>
      <c r="J21" s="435">
        <v>0</v>
      </c>
      <c r="K21" s="440">
        <v>0</v>
      </c>
      <c r="L21" s="447">
        <f t="shared" si="0"/>
        <v>0</v>
      </c>
    </row>
    <row r="22" spans="1:255" s="248" customFormat="1" ht="15.95" customHeight="1">
      <c r="A22" s="248">
        <v>24</v>
      </c>
      <c r="B22" s="260">
        <v>2</v>
      </c>
      <c r="C22" s="260">
        <v>2</v>
      </c>
      <c r="D22" s="286"/>
      <c r="E22" s="324"/>
      <c r="F22" s="1060" t="s">
        <v>292</v>
      </c>
      <c r="G22" s="1061"/>
      <c r="H22" s="401" t="s">
        <v>427</v>
      </c>
      <c r="I22" s="414"/>
      <c r="J22" s="436">
        <v>0</v>
      </c>
      <c r="K22" s="437">
        <v>0</v>
      </c>
      <c r="L22" s="439">
        <f t="shared" si="0"/>
        <v>0</v>
      </c>
    </row>
    <row r="23" spans="1:255" s="248" customFormat="1" ht="15.95" customHeight="1">
      <c r="A23" s="248">
        <v>24</v>
      </c>
      <c r="B23" s="260">
        <v>2</v>
      </c>
      <c r="C23" s="260">
        <v>3</v>
      </c>
      <c r="D23" s="286"/>
      <c r="E23" s="324"/>
      <c r="H23" s="401" t="s">
        <v>428</v>
      </c>
      <c r="I23" s="414"/>
      <c r="J23" s="437">
        <v>0</v>
      </c>
      <c r="K23" s="437">
        <v>0</v>
      </c>
      <c r="L23" s="439">
        <f t="shared" si="0"/>
        <v>0</v>
      </c>
    </row>
    <row r="24" spans="1:255" s="248" customFormat="1" ht="15.95" customHeight="1">
      <c r="A24" s="248">
        <v>24</v>
      </c>
      <c r="B24" s="260">
        <v>2</v>
      </c>
      <c r="C24" s="260">
        <v>4</v>
      </c>
      <c r="D24" s="286"/>
      <c r="E24" s="325"/>
      <c r="F24" s="325"/>
      <c r="G24" s="325"/>
      <c r="H24" s="401" t="s">
        <v>430</v>
      </c>
      <c r="I24" s="414"/>
      <c r="J24" s="437">
        <v>0</v>
      </c>
      <c r="K24" s="437">
        <v>0</v>
      </c>
      <c r="L24" s="439">
        <f t="shared" si="0"/>
        <v>0</v>
      </c>
    </row>
    <row r="25" spans="1:255" s="248" customFormat="1" ht="15.95" customHeight="1">
      <c r="A25" s="248">
        <v>24</v>
      </c>
      <c r="B25" s="260">
        <v>2</v>
      </c>
      <c r="C25" s="260">
        <v>5</v>
      </c>
      <c r="D25" s="286"/>
      <c r="E25" s="324"/>
      <c r="F25" s="324"/>
      <c r="G25" s="325"/>
      <c r="H25" s="401" t="s">
        <v>429</v>
      </c>
      <c r="I25" s="414"/>
      <c r="J25" s="437">
        <v>0</v>
      </c>
      <c r="K25" s="437">
        <v>0</v>
      </c>
      <c r="L25" s="439">
        <f t="shared" si="0"/>
        <v>0</v>
      </c>
    </row>
    <row r="26" spans="1:255" s="248" customFormat="1" ht="15.95" customHeight="1">
      <c r="A26" s="248">
        <v>24</v>
      </c>
      <c r="B26" s="260">
        <v>2</v>
      </c>
      <c r="C26" s="260">
        <v>6</v>
      </c>
      <c r="D26" s="286"/>
      <c r="E26" s="324"/>
      <c r="F26" s="364"/>
      <c r="G26" s="363"/>
      <c r="H26" s="401" t="s">
        <v>431</v>
      </c>
      <c r="I26" s="414"/>
      <c r="J26" s="437">
        <v>0</v>
      </c>
      <c r="K26" s="437">
        <v>0</v>
      </c>
      <c r="L26" s="439">
        <f t="shared" si="0"/>
        <v>0</v>
      </c>
    </row>
    <row r="27" spans="1:255" s="248" customFormat="1" ht="15.95" customHeight="1">
      <c r="A27" s="248">
        <v>24</v>
      </c>
      <c r="B27" s="260">
        <v>2</v>
      </c>
      <c r="C27" s="260">
        <v>7</v>
      </c>
      <c r="D27" s="286"/>
      <c r="E27" s="324"/>
      <c r="F27" s="324"/>
      <c r="G27" s="325"/>
      <c r="H27" s="401" t="s">
        <v>37</v>
      </c>
      <c r="I27" s="414"/>
      <c r="J27" s="437">
        <v>0</v>
      </c>
      <c r="K27" s="437">
        <v>0</v>
      </c>
      <c r="L27" s="439">
        <f t="shared" si="0"/>
        <v>0</v>
      </c>
    </row>
    <row r="28" spans="1:255" s="248" customFormat="1" ht="15.95" customHeight="1">
      <c r="A28" s="248">
        <v>24</v>
      </c>
      <c r="B28" s="260">
        <v>2</v>
      </c>
      <c r="C28" s="260">
        <v>8</v>
      </c>
      <c r="D28" s="286"/>
      <c r="E28" s="324"/>
      <c r="F28" s="324"/>
      <c r="G28" s="325"/>
      <c r="H28" s="401" t="s">
        <v>273</v>
      </c>
      <c r="I28" s="414"/>
      <c r="J28" s="437">
        <v>0</v>
      </c>
      <c r="K28" s="437">
        <v>0</v>
      </c>
      <c r="L28" s="439">
        <f t="shared" si="0"/>
        <v>0</v>
      </c>
    </row>
    <row r="29" spans="1:255" s="248" customFormat="1" ht="15.95" customHeight="1">
      <c r="A29" s="248">
        <v>24</v>
      </c>
      <c r="B29" s="260">
        <v>2</v>
      </c>
      <c r="C29" s="260">
        <v>9</v>
      </c>
      <c r="D29" s="286"/>
      <c r="E29" s="324"/>
      <c r="F29" s="324"/>
      <c r="G29" s="325"/>
      <c r="H29" s="401" t="s">
        <v>410</v>
      </c>
      <c r="I29" s="414"/>
      <c r="J29" s="437">
        <v>0</v>
      </c>
      <c r="K29" s="437">
        <v>0</v>
      </c>
      <c r="L29" s="439">
        <f t="shared" si="0"/>
        <v>0</v>
      </c>
    </row>
    <row r="30" spans="1:255" s="248" customFormat="1" ht="15.95" customHeight="1">
      <c r="A30" s="248">
        <v>24</v>
      </c>
      <c r="B30" s="260">
        <v>2</v>
      </c>
      <c r="C30" s="260">
        <v>10</v>
      </c>
      <c r="D30" s="286"/>
      <c r="E30" s="324"/>
      <c r="F30" s="324"/>
      <c r="G30" s="325"/>
      <c r="H30" s="401" t="s">
        <v>432</v>
      </c>
      <c r="I30" s="414"/>
      <c r="J30" s="437">
        <v>0</v>
      </c>
      <c r="K30" s="437">
        <v>0</v>
      </c>
      <c r="L30" s="439">
        <f t="shared" si="0"/>
        <v>0</v>
      </c>
    </row>
    <row r="31" spans="1:255" s="248" customFormat="1" ht="15.95" customHeight="1">
      <c r="A31" s="248">
        <v>24</v>
      </c>
      <c r="B31" s="260">
        <v>2</v>
      </c>
      <c r="C31" s="260">
        <v>11</v>
      </c>
      <c r="D31" s="286"/>
      <c r="E31" s="324"/>
      <c r="F31" s="324"/>
      <c r="G31" s="325"/>
      <c r="H31" s="401" t="s">
        <v>405</v>
      </c>
      <c r="I31" s="414"/>
      <c r="J31" s="437">
        <v>0</v>
      </c>
      <c r="K31" s="437">
        <v>0</v>
      </c>
      <c r="L31" s="439">
        <f t="shared" si="0"/>
        <v>0</v>
      </c>
    </row>
    <row r="32" spans="1:255" s="248" customFormat="1" ht="15.95" customHeight="1" thickBot="1">
      <c r="A32" s="248">
        <v>24</v>
      </c>
      <c r="B32" s="260">
        <v>2</v>
      </c>
      <c r="C32" s="260">
        <v>12</v>
      </c>
      <c r="D32" s="286"/>
      <c r="E32" s="324"/>
      <c r="F32" s="324"/>
      <c r="G32" s="325"/>
      <c r="H32" s="401" t="s">
        <v>114</v>
      </c>
      <c r="I32" s="414"/>
      <c r="J32" s="437">
        <v>0</v>
      </c>
      <c r="K32" s="437">
        <v>0</v>
      </c>
      <c r="L32" s="439">
        <f t="shared" si="0"/>
        <v>0</v>
      </c>
    </row>
    <row r="33" spans="1:255" s="249" customFormat="1" ht="15.95" customHeight="1">
      <c r="A33" s="250">
        <v>24</v>
      </c>
      <c r="B33" s="259">
        <v>2</v>
      </c>
      <c r="C33" s="259">
        <v>13</v>
      </c>
      <c r="D33" s="287"/>
      <c r="E33" s="326"/>
      <c r="F33" s="326"/>
      <c r="G33" s="326"/>
      <c r="H33" s="402" t="s">
        <v>246</v>
      </c>
      <c r="I33" s="415"/>
      <c r="J33" s="439">
        <v>0</v>
      </c>
      <c r="K33" s="437">
        <v>0</v>
      </c>
      <c r="L33" s="439">
        <f t="shared" si="0"/>
        <v>0</v>
      </c>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0"/>
      <c r="BN33" s="250"/>
      <c r="BO33" s="250"/>
      <c r="BP33" s="250"/>
      <c r="BQ33" s="250"/>
      <c r="BR33" s="250"/>
      <c r="BS33" s="250"/>
      <c r="BT33" s="250"/>
      <c r="BU33" s="250"/>
      <c r="BV33" s="250"/>
      <c r="BW33" s="250"/>
      <c r="BX33" s="250"/>
      <c r="BY33" s="250"/>
      <c r="BZ33" s="250"/>
      <c r="CA33" s="250"/>
      <c r="CB33" s="250"/>
      <c r="CC33" s="250"/>
      <c r="CD33" s="250"/>
      <c r="CE33" s="250"/>
      <c r="CF33" s="250"/>
      <c r="CG33" s="250"/>
      <c r="CH33" s="250"/>
      <c r="CI33" s="250"/>
      <c r="CJ33" s="250"/>
      <c r="CK33" s="250"/>
      <c r="CL33" s="250"/>
      <c r="CM33" s="250"/>
      <c r="CN33" s="250"/>
      <c r="CO33" s="250"/>
      <c r="CP33" s="250"/>
      <c r="CQ33" s="250"/>
      <c r="CR33" s="250"/>
      <c r="CS33" s="250"/>
      <c r="CT33" s="250"/>
      <c r="CU33" s="250"/>
      <c r="CV33" s="250"/>
      <c r="CW33" s="250"/>
      <c r="CX33" s="250"/>
      <c r="CY33" s="250"/>
      <c r="CZ33" s="250"/>
      <c r="DA33" s="250"/>
      <c r="DB33" s="250"/>
      <c r="DC33" s="250"/>
      <c r="DD33" s="250"/>
      <c r="DE33" s="250"/>
      <c r="DF33" s="250"/>
      <c r="DG33" s="250"/>
      <c r="DH33" s="250"/>
      <c r="DI33" s="250"/>
      <c r="DJ33" s="250"/>
      <c r="DK33" s="250"/>
      <c r="DL33" s="250"/>
      <c r="DM33" s="250"/>
      <c r="DN33" s="250"/>
      <c r="DO33" s="250"/>
      <c r="DP33" s="250"/>
      <c r="DQ33" s="250"/>
      <c r="DR33" s="250"/>
      <c r="DS33" s="250"/>
      <c r="DT33" s="250"/>
      <c r="DU33" s="250"/>
      <c r="DV33" s="250"/>
      <c r="DW33" s="250"/>
      <c r="DX33" s="250"/>
      <c r="DY33" s="250"/>
      <c r="DZ33" s="250"/>
      <c r="EA33" s="250"/>
      <c r="EB33" s="250"/>
      <c r="EC33" s="250"/>
      <c r="ED33" s="250"/>
      <c r="EE33" s="250"/>
      <c r="EF33" s="250"/>
      <c r="EG33" s="250"/>
      <c r="EH33" s="250"/>
      <c r="EI33" s="250"/>
      <c r="EJ33" s="250"/>
      <c r="EK33" s="250"/>
      <c r="EL33" s="250"/>
      <c r="EM33" s="250"/>
      <c r="EN33" s="250"/>
      <c r="EO33" s="250"/>
      <c r="EP33" s="250"/>
      <c r="EQ33" s="250"/>
      <c r="ER33" s="250"/>
      <c r="ES33" s="250"/>
      <c r="ET33" s="250"/>
      <c r="EU33" s="250"/>
      <c r="EV33" s="250"/>
      <c r="EW33" s="250"/>
      <c r="EX33" s="250"/>
      <c r="EY33" s="250"/>
      <c r="EZ33" s="250"/>
      <c r="FA33" s="250"/>
      <c r="FB33" s="250"/>
      <c r="FC33" s="250"/>
      <c r="FD33" s="250"/>
      <c r="FE33" s="250"/>
      <c r="FF33" s="250"/>
      <c r="FG33" s="250"/>
      <c r="FH33" s="250"/>
      <c r="FI33" s="250"/>
      <c r="FJ33" s="250"/>
      <c r="FK33" s="250"/>
      <c r="FL33" s="250"/>
      <c r="FM33" s="250"/>
      <c r="FN33" s="250"/>
      <c r="FO33" s="250"/>
      <c r="FP33" s="250"/>
      <c r="FQ33" s="250"/>
      <c r="FR33" s="250"/>
      <c r="FS33" s="250"/>
      <c r="FT33" s="250"/>
      <c r="FU33" s="250"/>
      <c r="FV33" s="250"/>
      <c r="FW33" s="250"/>
      <c r="FX33" s="250"/>
      <c r="FY33" s="250"/>
      <c r="FZ33" s="250"/>
      <c r="GA33" s="250"/>
      <c r="GB33" s="250"/>
      <c r="GC33" s="250"/>
      <c r="GD33" s="250"/>
      <c r="GE33" s="250"/>
      <c r="GF33" s="250"/>
      <c r="GG33" s="250"/>
      <c r="GH33" s="250"/>
      <c r="GI33" s="250"/>
      <c r="GJ33" s="250"/>
      <c r="GK33" s="250"/>
      <c r="GL33" s="250"/>
      <c r="GM33" s="250"/>
      <c r="GN33" s="250"/>
      <c r="GO33" s="250"/>
      <c r="GP33" s="250"/>
      <c r="GQ33" s="250"/>
      <c r="GR33" s="250"/>
      <c r="GS33" s="250"/>
      <c r="GT33" s="250"/>
      <c r="GU33" s="250"/>
      <c r="GV33" s="250"/>
      <c r="GW33" s="250"/>
      <c r="GX33" s="250"/>
      <c r="GY33" s="250"/>
      <c r="GZ33" s="250"/>
      <c r="HA33" s="250"/>
      <c r="HB33" s="250"/>
      <c r="HC33" s="250"/>
      <c r="HD33" s="250"/>
      <c r="HE33" s="250"/>
      <c r="HF33" s="250"/>
      <c r="HG33" s="250"/>
      <c r="HH33" s="250"/>
      <c r="HI33" s="250"/>
      <c r="HJ33" s="250"/>
      <c r="HK33" s="250"/>
      <c r="HL33" s="250"/>
      <c r="HM33" s="250"/>
      <c r="HN33" s="250"/>
      <c r="HO33" s="250"/>
      <c r="HP33" s="250"/>
      <c r="HQ33" s="250"/>
      <c r="HR33" s="250"/>
      <c r="HS33" s="250"/>
      <c r="HT33" s="250"/>
      <c r="HU33" s="250"/>
      <c r="HV33" s="250"/>
      <c r="HW33" s="250"/>
      <c r="HX33" s="250"/>
      <c r="HY33" s="250"/>
      <c r="HZ33" s="250"/>
      <c r="IA33" s="250"/>
      <c r="IB33" s="250"/>
      <c r="IC33" s="250"/>
      <c r="ID33" s="250"/>
      <c r="IE33" s="250"/>
      <c r="IF33" s="250"/>
      <c r="IG33" s="250"/>
      <c r="IH33" s="250"/>
      <c r="II33" s="250"/>
      <c r="IJ33" s="250"/>
      <c r="IK33" s="250"/>
      <c r="IL33" s="250"/>
      <c r="IM33" s="250"/>
      <c r="IN33" s="250"/>
      <c r="IO33" s="250"/>
      <c r="IP33" s="250"/>
      <c r="IQ33" s="250"/>
      <c r="IR33" s="250"/>
      <c r="IS33" s="250"/>
      <c r="IT33" s="250"/>
      <c r="IU33" s="250"/>
    </row>
    <row r="34" spans="1:255" s="250" customFormat="1" ht="15.95" customHeight="1">
      <c r="A34" s="250">
        <v>24</v>
      </c>
      <c r="B34" s="259">
        <v>2</v>
      </c>
      <c r="C34" s="259">
        <v>14</v>
      </c>
      <c r="D34" s="284"/>
      <c r="H34" s="403" t="s">
        <v>520</v>
      </c>
      <c r="I34" s="416"/>
      <c r="J34" s="436">
        <v>0</v>
      </c>
      <c r="K34" s="437">
        <v>0</v>
      </c>
      <c r="L34" s="439">
        <f t="shared" si="0"/>
        <v>0</v>
      </c>
    </row>
    <row r="35" spans="1:255" s="251" customFormat="1" ht="15.95" customHeight="1" thickBot="1">
      <c r="A35" s="251">
        <v>24</v>
      </c>
      <c r="B35" s="263">
        <v>2</v>
      </c>
      <c r="C35" s="263">
        <v>15</v>
      </c>
      <c r="D35" s="285"/>
      <c r="H35" s="404" t="s">
        <v>156</v>
      </c>
      <c r="I35" s="417"/>
      <c r="J35" s="438">
        <v>0</v>
      </c>
      <c r="K35" s="441">
        <v>0</v>
      </c>
      <c r="L35" s="455">
        <f t="shared" si="0"/>
        <v>0</v>
      </c>
    </row>
    <row r="36" spans="1:255" s="248" customFormat="1" ht="15.95" customHeight="1">
      <c r="A36" s="250">
        <v>24</v>
      </c>
      <c r="B36" s="259">
        <v>3</v>
      </c>
      <c r="C36" s="259">
        <v>1</v>
      </c>
      <c r="D36" s="1058" t="s">
        <v>88</v>
      </c>
      <c r="E36" s="1059"/>
      <c r="F36" s="1059"/>
      <c r="G36" s="1059"/>
      <c r="H36" s="400" t="s">
        <v>426</v>
      </c>
      <c r="I36" s="413"/>
      <c r="J36" s="435">
        <v>0</v>
      </c>
      <c r="K36" s="440">
        <v>0</v>
      </c>
      <c r="L36" s="447">
        <f t="shared" si="0"/>
        <v>0</v>
      </c>
    </row>
    <row r="37" spans="1:255" s="248" customFormat="1" ht="15.95" customHeight="1">
      <c r="A37" s="248">
        <v>24</v>
      </c>
      <c r="B37" s="260">
        <v>3</v>
      </c>
      <c r="C37" s="260">
        <v>2</v>
      </c>
      <c r="D37" s="286"/>
      <c r="E37" s="324"/>
      <c r="F37" s="1060" t="s">
        <v>29</v>
      </c>
      <c r="G37" s="1061"/>
      <c r="H37" s="401" t="s">
        <v>427</v>
      </c>
      <c r="I37" s="414"/>
      <c r="J37" s="436">
        <v>0</v>
      </c>
      <c r="K37" s="437">
        <v>0</v>
      </c>
      <c r="L37" s="439">
        <f t="shared" ref="L37:L68" si="1">SUM(J37:K37)</f>
        <v>0</v>
      </c>
    </row>
    <row r="38" spans="1:255" s="248" customFormat="1" ht="15.95" customHeight="1">
      <c r="A38" s="248">
        <v>24</v>
      </c>
      <c r="B38" s="260">
        <v>3</v>
      </c>
      <c r="C38" s="260">
        <v>3</v>
      </c>
      <c r="D38" s="281"/>
      <c r="E38" s="275"/>
      <c r="H38" s="401" t="s">
        <v>428</v>
      </c>
      <c r="I38" s="414"/>
      <c r="J38" s="436">
        <v>0</v>
      </c>
      <c r="K38" s="439">
        <v>0</v>
      </c>
      <c r="L38" s="439">
        <f t="shared" si="1"/>
        <v>0</v>
      </c>
    </row>
    <row r="39" spans="1:255" s="248" customFormat="1" ht="15.95" customHeight="1">
      <c r="A39" s="248">
        <v>24</v>
      </c>
      <c r="B39" s="260">
        <v>3</v>
      </c>
      <c r="C39" s="260">
        <v>4</v>
      </c>
      <c r="D39" s="281"/>
      <c r="E39" s="323"/>
      <c r="F39" s="323"/>
      <c r="G39" s="323"/>
      <c r="H39" s="401" t="s">
        <v>430</v>
      </c>
      <c r="I39" s="414"/>
      <c r="J39" s="436">
        <v>0</v>
      </c>
      <c r="K39" s="439">
        <v>0</v>
      </c>
      <c r="L39" s="439">
        <f t="shared" si="1"/>
        <v>0</v>
      </c>
    </row>
    <row r="40" spans="1:255" s="248" customFormat="1" ht="15.95" customHeight="1">
      <c r="A40" s="248">
        <v>24</v>
      </c>
      <c r="B40" s="260">
        <v>3</v>
      </c>
      <c r="C40" s="260">
        <v>5</v>
      </c>
      <c r="D40" s="283"/>
      <c r="E40" s="275"/>
      <c r="F40" s="324"/>
      <c r="G40" s="325"/>
      <c r="H40" s="401" t="s">
        <v>429</v>
      </c>
      <c r="I40" s="414"/>
      <c r="J40" s="436">
        <v>0</v>
      </c>
      <c r="K40" s="439">
        <v>0</v>
      </c>
      <c r="L40" s="439">
        <f t="shared" si="1"/>
        <v>0</v>
      </c>
    </row>
    <row r="41" spans="1:255" s="248" customFormat="1" ht="15.95" customHeight="1">
      <c r="A41" s="248">
        <v>24</v>
      </c>
      <c r="B41" s="260">
        <v>3</v>
      </c>
      <c r="C41" s="260">
        <v>6</v>
      </c>
      <c r="D41" s="283"/>
      <c r="E41" s="275"/>
      <c r="F41" s="364"/>
      <c r="G41" s="363"/>
      <c r="H41" s="401" t="s">
        <v>431</v>
      </c>
      <c r="I41" s="414"/>
      <c r="J41" s="436">
        <v>0</v>
      </c>
      <c r="K41" s="439">
        <v>0</v>
      </c>
      <c r="L41" s="439">
        <f t="shared" si="1"/>
        <v>0</v>
      </c>
    </row>
    <row r="42" spans="1:255" s="248" customFormat="1" ht="15.95" customHeight="1">
      <c r="A42" s="248">
        <v>24</v>
      </c>
      <c r="B42" s="260">
        <v>3</v>
      </c>
      <c r="C42" s="260">
        <v>7</v>
      </c>
      <c r="D42" s="283"/>
      <c r="E42" s="275"/>
      <c r="F42" s="324"/>
      <c r="G42" s="325"/>
      <c r="H42" s="401" t="s">
        <v>37</v>
      </c>
      <c r="I42" s="414"/>
      <c r="J42" s="436">
        <v>0</v>
      </c>
      <c r="K42" s="439">
        <v>0</v>
      </c>
      <c r="L42" s="439">
        <f t="shared" si="1"/>
        <v>0</v>
      </c>
    </row>
    <row r="43" spans="1:255" s="248" customFormat="1" ht="15.95" customHeight="1">
      <c r="A43" s="248">
        <v>24</v>
      </c>
      <c r="B43" s="260">
        <v>3</v>
      </c>
      <c r="C43" s="260">
        <v>8</v>
      </c>
      <c r="D43" s="283"/>
      <c r="E43" s="275"/>
      <c r="F43" s="324"/>
      <c r="G43" s="325"/>
      <c r="H43" s="401" t="s">
        <v>273</v>
      </c>
      <c r="I43" s="414"/>
      <c r="J43" s="436">
        <v>0</v>
      </c>
      <c r="K43" s="439">
        <v>0</v>
      </c>
      <c r="L43" s="439">
        <f t="shared" si="1"/>
        <v>0</v>
      </c>
    </row>
    <row r="44" spans="1:255" s="248" customFormat="1" ht="15.95" customHeight="1">
      <c r="A44" s="248">
        <v>24</v>
      </c>
      <c r="B44" s="260">
        <v>3</v>
      </c>
      <c r="C44" s="260">
        <v>9</v>
      </c>
      <c r="D44" s="283"/>
      <c r="E44" s="275"/>
      <c r="F44" s="324"/>
      <c r="G44" s="325"/>
      <c r="H44" s="401" t="s">
        <v>410</v>
      </c>
      <c r="I44" s="414"/>
      <c r="J44" s="436">
        <v>0</v>
      </c>
      <c r="K44" s="439">
        <v>0</v>
      </c>
      <c r="L44" s="439">
        <f t="shared" si="1"/>
        <v>0</v>
      </c>
    </row>
    <row r="45" spans="1:255" s="248" customFormat="1" ht="15.95" customHeight="1">
      <c r="A45" s="248">
        <v>24</v>
      </c>
      <c r="B45" s="260">
        <v>3</v>
      </c>
      <c r="C45" s="260">
        <v>10</v>
      </c>
      <c r="D45" s="283"/>
      <c r="E45" s="275"/>
      <c r="F45" s="324"/>
      <c r="G45" s="325"/>
      <c r="H45" s="401" t="s">
        <v>432</v>
      </c>
      <c r="I45" s="414"/>
      <c r="J45" s="436">
        <v>0</v>
      </c>
      <c r="K45" s="439">
        <v>0</v>
      </c>
      <c r="L45" s="439">
        <f t="shared" si="1"/>
        <v>0</v>
      </c>
    </row>
    <row r="46" spans="1:255" s="248" customFormat="1" ht="15.95" customHeight="1">
      <c r="A46" s="248">
        <v>24</v>
      </c>
      <c r="B46" s="260">
        <v>3</v>
      </c>
      <c r="C46" s="260">
        <v>11</v>
      </c>
      <c r="D46" s="283"/>
      <c r="E46" s="275"/>
      <c r="F46" s="324"/>
      <c r="G46" s="325"/>
      <c r="H46" s="401" t="s">
        <v>405</v>
      </c>
      <c r="I46" s="414"/>
      <c r="J46" s="436">
        <v>0</v>
      </c>
      <c r="K46" s="439">
        <v>0</v>
      </c>
      <c r="L46" s="439">
        <f t="shared" si="1"/>
        <v>0</v>
      </c>
    </row>
    <row r="47" spans="1:255" s="248" customFormat="1" ht="15.95" customHeight="1" thickBot="1">
      <c r="A47" s="248">
        <v>24</v>
      </c>
      <c r="B47" s="260">
        <v>3</v>
      </c>
      <c r="C47" s="260">
        <v>12</v>
      </c>
      <c r="D47" s="283"/>
      <c r="E47" s="275"/>
      <c r="F47" s="324"/>
      <c r="G47" s="325"/>
      <c r="H47" s="401" t="s">
        <v>114</v>
      </c>
      <c r="I47" s="414"/>
      <c r="J47" s="436">
        <v>0</v>
      </c>
      <c r="K47" s="439">
        <v>0</v>
      </c>
      <c r="L47" s="439">
        <f t="shared" si="1"/>
        <v>0</v>
      </c>
    </row>
    <row r="48" spans="1:255" s="249" customFormat="1" ht="15.95" customHeight="1">
      <c r="A48" s="250">
        <v>24</v>
      </c>
      <c r="B48" s="259">
        <v>3</v>
      </c>
      <c r="C48" s="259">
        <v>13</v>
      </c>
      <c r="D48" s="284"/>
      <c r="E48" s="250"/>
      <c r="F48" s="250"/>
      <c r="G48" s="250"/>
      <c r="H48" s="402" t="s">
        <v>246</v>
      </c>
      <c r="I48" s="415"/>
      <c r="J48" s="439">
        <v>0</v>
      </c>
      <c r="K48" s="439">
        <v>0</v>
      </c>
      <c r="L48" s="439">
        <f t="shared" si="1"/>
        <v>0</v>
      </c>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c r="BG48" s="250"/>
      <c r="BH48" s="250"/>
      <c r="BI48" s="250"/>
      <c r="BJ48" s="250"/>
      <c r="BK48" s="250"/>
      <c r="BL48" s="250"/>
      <c r="BM48" s="250"/>
      <c r="BN48" s="250"/>
      <c r="BO48" s="250"/>
      <c r="BP48" s="250"/>
      <c r="BQ48" s="250"/>
      <c r="BR48" s="250"/>
      <c r="BS48" s="250"/>
      <c r="BT48" s="250"/>
      <c r="BU48" s="250"/>
      <c r="BV48" s="250"/>
      <c r="BW48" s="250"/>
      <c r="BX48" s="250"/>
      <c r="BY48" s="250"/>
      <c r="BZ48" s="250"/>
      <c r="CA48" s="250"/>
      <c r="CB48" s="250"/>
      <c r="CC48" s="250"/>
      <c r="CD48" s="250"/>
      <c r="CE48" s="250"/>
      <c r="CF48" s="250"/>
      <c r="CG48" s="250"/>
      <c r="CH48" s="250"/>
      <c r="CI48" s="250"/>
      <c r="CJ48" s="250"/>
      <c r="CK48" s="250"/>
      <c r="CL48" s="250"/>
      <c r="CM48" s="250"/>
      <c r="CN48" s="250"/>
      <c r="CO48" s="250"/>
      <c r="CP48" s="250"/>
      <c r="CQ48" s="250"/>
      <c r="CR48" s="250"/>
      <c r="CS48" s="250"/>
      <c r="CT48" s="250"/>
      <c r="CU48" s="250"/>
      <c r="CV48" s="250"/>
      <c r="CW48" s="250"/>
      <c r="CX48" s="250"/>
      <c r="CY48" s="250"/>
      <c r="CZ48" s="250"/>
      <c r="DA48" s="250"/>
      <c r="DB48" s="250"/>
      <c r="DC48" s="250"/>
      <c r="DD48" s="250"/>
      <c r="DE48" s="250"/>
      <c r="DF48" s="250"/>
      <c r="DG48" s="250"/>
      <c r="DH48" s="250"/>
      <c r="DI48" s="250"/>
      <c r="DJ48" s="250"/>
      <c r="DK48" s="250"/>
      <c r="DL48" s="250"/>
      <c r="DM48" s="250"/>
      <c r="DN48" s="250"/>
      <c r="DO48" s="250"/>
      <c r="DP48" s="250"/>
      <c r="DQ48" s="250"/>
      <c r="DR48" s="250"/>
      <c r="DS48" s="250"/>
      <c r="DT48" s="250"/>
      <c r="DU48" s="250"/>
      <c r="DV48" s="250"/>
      <c r="DW48" s="250"/>
      <c r="DX48" s="250"/>
      <c r="DY48" s="250"/>
      <c r="DZ48" s="250"/>
      <c r="EA48" s="250"/>
      <c r="EB48" s="250"/>
      <c r="EC48" s="250"/>
      <c r="ED48" s="250"/>
      <c r="EE48" s="250"/>
      <c r="EF48" s="250"/>
      <c r="EG48" s="250"/>
      <c r="EH48" s="250"/>
      <c r="EI48" s="250"/>
      <c r="EJ48" s="250"/>
      <c r="EK48" s="250"/>
      <c r="EL48" s="250"/>
      <c r="EM48" s="250"/>
      <c r="EN48" s="250"/>
      <c r="EO48" s="250"/>
      <c r="EP48" s="250"/>
      <c r="EQ48" s="250"/>
      <c r="ER48" s="250"/>
      <c r="ES48" s="250"/>
      <c r="ET48" s="250"/>
      <c r="EU48" s="250"/>
      <c r="EV48" s="250"/>
      <c r="EW48" s="250"/>
      <c r="EX48" s="250"/>
      <c r="EY48" s="250"/>
      <c r="EZ48" s="250"/>
      <c r="FA48" s="250"/>
      <c r="FB48" s="250"/>
      <c r="FC48" s="250"/>
      <c r="FD48" s="250"/>
      <c r="FE48" s="250"/>
      <c r="FF48" s="250"/>
      <c r="FG48" s="250"/>
      <c r="FH48" s="250"/>
      <c r="FI48" s="250"/>
      <c r="FJ48" s="250"/>
      <c r="FK48" s="250"/>
      <c r="FL48" s="250"/>
      <c r="FM48" s="250"/>
      <c r="FN48" s="250"/>
      <c r="FO48" s="250"/>
      <c r="FP48" s="250"/>
      <c r="FQ48" s="250"/>
      <c r="FR48" s="250"/>
      <c r="FS48" s="250"/>
      <c r="FT48" s="250"/>
      <c r="FU48" s="250"/>
      <c r="FV48" s="250"/>
      <c r="FW48" s="250"/>
      <c r="FX48" s="250"/>
      <c r="FY48" s="250"/>
      <c r="FZ48" s="250"/>
      <c r="GA48" s="250"/>
      <c r="GB48" s="250"/>
      <c r="GC48" s="250"/>
      <c r="GD48" s="250"/>
      <c r="GE48" s="250"/>
      <c r="GF48" s="250"/>
      <c r="GG48" s="250"/>
      <c r="GH48" s="250"/>
      <c r="GI48" s="250"/>
      <c r="GJ48" s="250"/>
      <c r="GK48" s="250"/>
      <c r="GL48" s="250"/>
      <c r="GM48" s="250"/>
      <c r="GN48" s="250"/>
      <c r="GO48" s="250"/>
      <c r="GP48" s="250"/>
      <c r="GQ48" s="250"/>
      <c r="GR48" s="250"/>
      <c r="GS48" s="250"/>
      <c r="GT48" s="250"/>
      <c r="GU48" s="250"/>
      <c r="GV48" s="250"/>
      <c r="GW48" s="250"/>
      <c r="GX48" s="250"/>
      <c r="GY48" s="250"/>
      <c r="GZ48" s="250"/>
      <c r="HA48" s="250"/>
      <c r="HB48" s="250"/>
      <c r="HC48" s="250"/>
      <c r="HD48" s="250"/>
      <c r="HE48" s="250"/>
      <c r="HF48" s="250"/>
      <c r="HG48" s="250"/>
      <c r="HH48" s="250"/>
      <c r="HI48" s="250"/>
      <c r="HJ48" s="250"/>
      <c r="HK48" s="250"/>
      <c r="HL48" s="250"/>
      <c r="HM48" s="250"/>
      <c r="HN48" s="250"/>
      <c r="HO48" s="250"/>
      <c r="HP48" s="250"/>
      <c r="HQ48" s="250"/>
      <c r="HR48" s="250"/>
      <c r="HS48" s="250"/>
      <c r="HT48" s="250"/>
      <c r="HU48" s="250"/>
      <c r="HV48" s="250"/>
      <c r="HW48" s="250"/>
      <c r="HX48" s="250"/>
      <c r="HY48" s="250"/>
      <c r="HZ48" s="250"/>
      <c r="IA48" s="250"/>
      <c r="IB48" s="250"/>
      <c r="IC48" s="250"/>
      <c r="ID48" s="250"/>
      <c r="IE48" s="250"/>
      <c r="IF48" s="250"/>
      <c r="IG48" s="250"/>
      <c r="IH48" s="250"/>
      <c r="II48" s="250"/>
      <c r="IJ48" s="250"/>
      <c r="IK48" s="250"/>
      <c r="IL48" s="250"/>
      <c r="IM48" s="250"/>
      <c r="IN48" s="250"/>
      <c r="IO48" s="250"/>
      <c r="IP48" s="250"/>
      <c r="IQ48" s="250"/>
      <c r="IR48" s="250"/>
      <c r="IS48" s="250"/>
      <c r="IT48" s="250"/>
      <c r="IU48" s="250"/>
    </row>
    <row r="49" spans="1:255" s="250" customFormat="1" ht="15.95" customHeight="1">
      <c r="A49" s="250">
        <v>24</v>
      </c>
      <c r="B49" s="259">
        <v>3</v>
      </c>
      <c r="C49" s="259">
        <v>14</v>
      </c>
      <c r="D49" s="284"/>
      <c r="H49" s="403" t="s">
        <v>520</v>
      </c>
      <c r="I49" s="416"/>
      <c r="J49" s="436">
        <v>0</v>
      </c>
      <c r="K49" s="437">
        <v>0</v>
      </c>
      <c r="L49" s="439">
        <f t="shared" si="1"/>
        <v>0</v>
      </c>
    </row>
    <row r="50" spans="1:255" s="251" customFormat="1" ht="15.95" customHeight="1" thickBot="1">
      <c r="A50" s="251">
        <v>24</v>
      </c>
      <c r="B50" s="263">
        <v>3</v>
      </c>
      <c r="C50" s="263">
        <v>15</v>
      </c>
      <c r="D50" s="285"/>
      <c r="H50" s="404" t="s">
        <v>156</v>
      </c>
      <c r="I50" s="417"/>
      <c r="J50" s="438">
        <v>0</v>
      </c>
      <c r="K50" s="441">
        <v>0</v>
      </c>
      <c r="L50" s="455">
        <f t="shared" si="1"/>
        <v>0</v>
      </c>
    </row>
    <row r="51" spans="1:255" s="248" customFormat="1" ht="15.95" customHeight="1">
      <c r="A51" s="250">
        <v>24</v>
      </c>
      <c r="B51" s="259">
        <v>4</v>
      </c>
      <c r="C51" s="259">
        <v>1</v>
      </c>
      <c r="D51" s="1058" t="s">
        <v>88</v>
      </c>
      <c r="E51" s="1059"/>
      <c r="F51" s="1059"/>
      <c r="G51" s="1059"/>
      <c r="H51" s="400" t="s">
        <v>426</v>
      </c>
      <c r="I51" s="413"/>
      <c r="J51" s="435">
        <v>0</v>
      </c>
      <c r="K51" s="447">
        <v>0</v>
      </c>
      <c r="L51" s="447">
        <f t="shared" si="1"/>
        <v>0</v>
      </c>
    </row>
    <row r="52" spans="1:255" s="248" customFormat="1" ht="15.95" customHeight="1">
      <c r="A52" s="248">
        <v>24</v>
      </c>
      <c r="B52" s="260">
        <v>4</v>
      </c>
      <c r="C52" s="260">
        <v>2</v>
      </c>
      <c r="D52" s="286"/>
      <c r="E52" s="324"/>
      <c r="F52" s="1060" t="s">
        <v>142</v>
      </c>
      <c r="G52" s="1061"/>
      <c r="H52" s="401" t="s">
        <v>427</v>
      </c>
      <c r="I52" s="414"/>
      <c r="J52" s="436">
        <v>0</v>
      </c>
      <c r="K52" s="439">
        <v>0</v>
      </c>
      <c r="L52" s="439">
        <f t="shared" si="1"/>
        <v>0</v>
      </c>
    </row>
    <row r="53" spans="1:255" s="248" customFormat="1" ht="15.95" customHeight="1">
      <c r="A53" s="248">
        <v>24</v>
      </c>
      <c r="B53" s="260">
        <v>4</v>
      </c>
      <c r="C53" s="260">
        <v>3</v>
      </c>
      <c r="D53" s="286"/>
      <c r="E53" s="324"/>
      <c r="F53" s="324"/>
      <c r="G53" s="325"/>
      <c r="H53" s="401" t="s">
        <v>428</v>
      </c>
      <c r="I53" s="414"/>
      <c r="J53" s="436">
        <v>0</v>
      </c>
      <c r="K53" s="439">
        <v>0</v>
      </c>
      <c r="L53" s="439">
        <f t="shared" si="1"/>
        <v>0</v>
      </c>
    </row>
    <row r="54" spans="1:255" s="248" customFormat="1" ht="15.95" customHeight="1">
      <c r="A54" s="248">
        <v>24</v>
      </c>
      <c r="B54" s="260">
        <v>4</v>
      </c>
      <c r="C54" s="260">
        <v>4</v>
      </c>
      <c r="D54" s="286"/>
      <c r="E54" s="325"/>
      <c r="H54" s="401" t="s">
        <v>430</v>
      </c>
      <c r="I54" s="414"/>
      <c r="J54" s="436">
        <v>0</v>
      </c>
      <c r="K54" s="439">
        <v>0</v>
      </c>
      <c r="L54" s="439">
        <f t="shared" si="1"/>
        <v>0</v>
      </c>
    </row>
    <row r="55" spans="1:255" s="248" customFormat="1" ht="15.95" customHeight="1">
      <c r="A55" s="248">
        <v>24</v>
      </c>
      <c r="B55" s="260">
        <v>4</v>
      </c>
      <c r="C55" s="260">
        <v>5</v>
      </c>
      <c r="D55" s="286"/>
      <c r="E55" s="324"/>
      <c r="F55" s="324"/>
      <c r="G55" s="325"/>
      <c r="H55" s="401" t="s">
        <v>429</v>
      </c>
      <c r="I55" s="414"/>
      <c r="J55" s="436">
        <v>0</v>
      </c>
      <c r="K55" s="439">
        <v>0</v>
      </c>
      <c r="L55" s="439">
        <f t="shared" si="1"/>
        <v>0</v>
      </c>
    </row>
    <row r="56" spans="1:255" s="248" customFormat="1" ht="15.95" customHeight="1">
      <c r="A56" s="248">
        <v>24</v>
      </c>
      <c r="B56" s="260">
        <v>4</v>
      </c>
      <c r="C56" s="260">
        <v>6</v>
      </c>
      <c r="D56" s="286"/>
      <c r="E56" s="324"/>
      <c r="F56" s="364"/>
      <c r="G56" s="363"/>
      <c r="H56" s="401" t="s">
        <v>431</v>
      </c>
      <c r="I56" s="414"/>
      <c r="J56" s="436">
        <v>0</v>
      </c>
      <c r="K56" s="439">
        <v>0</v>
      </c>
      <c r="L56" s="439">
        <f t="shared" si="1"/>
        <v>0</v>
      </c>
    </row>
    <row r="57" spans="1:255" s="248" customFormat="1" ht="15.95" customHeight="1">
      <c r="A57" s="248">
        <v>24</v>
      </c>
      <c r="B57" s="260">
        <v>4</v>
      </c>
      <c r="C57" s="260">
        <v>7</v>
      </c>
      <c r="D57" s="286"/>
      <c r="E57" s="324"/>
      <c r="F57" s="324"/>
      <c r="G57" s="325"/>
      <c r="H57" s="401" t="s">
        <v>37</v>
      </c>
      <c r="I57" s="414"/>
      <c r="J57" s="436">
        <v>0</v>
      </c>
      <c r="K57" s="439">
        <v>0</v>
      </c>
      <c r="L57" s="439">
        <f t="shared" si="1"/>
        <v>0</v>
      </c>
    </row>
    <row r="58" spans="1:255" s="248" customFormat="1" ht="15.95" customHeight="1">
      <c r="A58" s="248">
        <v>24</v>
      </c>
      <c r="B58" s="260">
        <v>4</v>
      </c>
      <c r="C58" s="260">
        <v>8</v>
      </c>
      <c r="D58" s="286"/>
      <c r="E58" s="324"/>
      <c r="F58" s="324"/>
      <c r="G58" s="325"/>
      <c r="H58" s="401" t="s">
        <v>273</v>
      </c>
      <c r="I58" s="414"/>
      <c r="J58" s="436">
        <v>0</v>
      </c>
      <c r="K58" s="439">
        <v>0</v>
      </c>
      <c r="L58" s="439">
        <f t="shared" si="1"/>
        <v>0</v>
      </c>
    </row>
    <row r="59" spans="1:255" s="248" customFormat="1" ht="15.95" customHeight="1">
      <c r="A59" s="248">
        <v>24</v>
      </c>
      <c r="B59" s="260">
        <v>4</v>
      </c>
      <c r="C59" s="260">
        <v>9</v>
      </c>
      <c r="D59" s="286"/>
      <c r="E59" s="324"/>
      <c r="F59" s="324"/>
      <c r="G59" s="325"/>
      <c r="H59" s="401" t="s">
        <v>410</v>
      </c>
      <c r="I59" s="414"/>
      <c r="J59" s="436">
        <v>0</v>
      </c>
      <c r="K59" s="439">
        <v>0</v>
      </c>
      <c r="L59" s="439">
        <f t="shared" si="1"/>
        <v>0</v>
      </c>
    </row>
    <row r="60" spans="1:255" s="248" customFormat="1" ht="15.95" customHeight="1">
      <c r="A60" s="248">
        <v>24</v>
      </c>
      <c r="B60" s="260">
        <v>4</v>
      </c>
      <c r="C60" s="260">
        <v>10</v>
      </c>
      <c r="D60" s="286"/>
      <c r="E60" s="324"/>
      <c r="F60" s="324"/>
      <c r="G60" s="325"/>
      <c r="H60" s="401" t="s">
        <v>432</v>
      </c>
      <c r="I60" s="414"/>
      <c r="J60" s="436">
        <v>0</v>
      </c>
      <c r="K60" s="439">
        <v>0</v>
      </c>
      <c r="L60" s="439">
        <f t="shared" si="1"/>
        <v>0</v>
      </c>
    </row>
    <row r="61" spans="1:255" s="248" customFormat="1" ht="15.95" customHeight="1">
      <c r="A61" s="248">
        <v>24</v>
      </c>
      <c r="B61" s="260">
        <v>4</v>
      </c>
      <c r="C61" s="260">
        <v>11</v>
      </c>
      <c r="D61" s="286"/>
      <c r="E61" s="324"/>
      <c r="F61" s="324"/>
      <c r="G61" s="325"/>
      <c r="H61" s="401" t="s">
        <v>405</v>
      </c>
      <c r="I61" s="414"/>
      <c r="J61" s="436">
        <v>0</v>
      </c>
      <c r="K61" s="439">
        <v>0</v>
      </c>
      <c r="L61" s="439">
        <f t="shared" si="1"/>
        <v>0</v>
      </c>
    </row>
    <row r="62" spans="1:255" s="248" customFormat="1" ht="15.95" customHeight="1" thickBot="1">
      <c r="A62" s="248">
        <v>24</v>
      </c>
      <c r="B62" s="260">
        <v>4</v>
      </c>
      <c r="C62" s="260">
        <v>12</v>
      </c>
      <c r="D62" s="286"/>
      <c r="E62" s="324"/>
      <c r="F62" s="324"/>
      <c r="G62" s="325"/>
      <c r="H62" s="401" t="s">
        <v>114</v>
      </c>
      <c r="I62" s="414"/>
      <c r="J62" s="436">
        <v>0</v>
      </c>
      <c r="K62" s="439">
        <v>0</v>
      </c>
      <c r="L62" s="439">
        <f t="shared" si="1"/>
        <v>0</v>
      </c>
    </row>
    <row r="63" spans="1:255" s="249" customFormat="1" ht="15.95" customHeight="1">
      <c r="A63" s="250">
        <v>24</v>
      </c>
      <c r="B63" s="259">
        <v>4</v>
      </c>
      <c r="C63" s="259">
        <v>13</v>
      </c>
      <c r="D63" s="286"/>
      <c r="E63" s="324"/>
      <c r="F63" s="324"/>
      <c r="G63" s="325"/>
      <c r="H63" s="402" t="s">
        <v>246</v>
      </c>
      <c r="I63" s="415"/>
      <c r="J63" s="436">
        <v>0</v>
      </c>
      <c r="K63" s="439">
        <v>0</v>
      </c>
      <c r="L63" s="439">
        <f t="shared" si="1"/>
        <v>0</v>
      </c>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c r="AR63" s="250"/>
      <c r="AS63" s="250"/>
      <c r="AT63" s="250"/>
      <c r="AU63" s="250"/>
      <c r="AV63" s="250"/>
      <c r="AW63" s="250"/>
      <c r="AX63" s="250"/>
      <c r="AY63" s="250"/>
      <c r="AZ63" s="250"/>
      <c r="BA63" s="250"/>
      <c r="BB63" s="250"/>
      <c r="BC63" s="250"/>
      <c r="BD63" s="250"/>
      <c r="BE63" s="250"/>
      <c r="BF63" s="250"/>
      <c r="BG63" s="250"/>
      <c r="BH63" s="250"/>
      <c r="BI63" s="250"/>
      <c r="BJ63" s="250"/>
      <c r="BK63" s="250"/>
      <c r="BL63" s="250"/>
      <c r="BM63" s="250"/>
      <c r="BN63" s="250"/>
      <c r="BO63" s="250"/>
      <c r="BP63" s="250"/>
      <c r="BQ63" s="250"/>
      <c r="BR63" s="250"/>
      <c r="BS63" s="250"/>
      <c r="BT63" s="250"/>
      <c r="BU63" s="250"/>
      <c r="BV63" s="250"/>
      <c r="BW63" s="250"/>
      <c r="BX63" s="250"/>
      <c r="BY63" s="250"/>
      <c r="BZ63" s="250"/>
      <c r="CA63" s="250"/>
      <c r="CB63" s="250"/>
      <c r="CC63" s="250"/>
      <c r="CD63" s="250"/>
      <c r="CE63" s="250"/>
      <c r="CF63" s="250"/>
      <c r="CG63" s="250"/>
      <c r="CH63" s="250"/>
      <c r="CI63" s="250"/>
      <c r="CJ63" s="250"/>
      <c r="CK63" s="250"/>
      <c r="CL63" s="250"/>
      <c r="CM63" s="250"/>
      <c r="CN63" s="250"/>
      <c r="CO63" s="250"/>
      <c r="CP63" s="250"/>
      <c r="CQ63" s="250"/>
      <c r="CR63" s="250"/>
      <c r="CS63" s="250"/>
      <c r="CT63" s="250"/>
      <c r="CU63" s="250"/>
      <c r="CV63" s="250"/>
      <c r="CW63" s="250"/>
      <c r="CX63" s="250"/>
      <c r="CY63" s="250"/>
      <c r="CZ63" s="250"/>
      <c r="DA63" s="250"/>
      <c r="DB63" s="250"/>
      <c r="DC63" s="250"/>
      <c r="DD63" s="250"/>
      <c r="DE63" s="250"/>
      <c r="DF63" s="250"/>
      <c r="DG63" s="250"/>
      <c r="DH63" s="250"/>
      <c r="DI63" s="250"/>
      <c r="DJ63" s="250"/>
      <c r="DK63" s="250"/>
      <c r="DL63" s="250"/>
      <c r="DM63" s="250"/>
      <c r="DN63" s="250"/>
      <c r="DO63" s="250"/>
      <c r="DP63" s="250"/>
      <c r="DQ63" s="250"/>
      <c r="DR63" s="250"/>
      <c r="DS63" s="250"/>
      <c r="DT63" s="250"/>
      <c r="DU63" s="250"/>
      <c r="DV63" s="250"/>
      <c r="DW63" s="250"/>
      <c r="DX63" s="250"/>
      <c r="DY63" s="250"/>
      <c r="DZ63" s="250"/>
      <c r="EA63" s="250"/>
      <c r="EB63" s="250"/>
      <c r="EC63" s="250"/>
      <c r="ED63" s="250"/>
      <c r="EE63" s="250"/>
      <c r="EF63" s="250"/>
      <c r="EG63" s="250"/>
      <c r="EH63" s="250"/>
      <c r="EI63" s="250"/>
      <c r="EJ63" s="250"/>
      <c r="EK63" s="250"/>
      <c r="EL63" s="250"/>
      <c r="EM63" s="250"/>
      <c r="EN63" s="250"/>
      <c r="EO63" s="250"/>
      <c r="EP63" s="250"/>
      <c r="EQ63" s="250"/>
      <c r="ER63" s="250"/>
      <c r="ES63" s="250"/>
      <c r="ET63" s="250"/>
      <c r="EU63" s="250"/>
      <c r="EV63" s="250"/>
      <c r="EW63" s="250"/>
      <c r="EX63" s="250"/>
      <c r="EY63" s="250"/>
      <c r="EZ63" s="250"/>
      <c r="FA63" s="250"/>
      <c r="FB63" s="250"/>
      <c r="FC63" s="250"/>
      <c r="FD63" s="250"/>
      <c r="FE63" s="250"/>
      <c r="FF63" s="250"/>
      <c r="FG63" s="250"/>
      <c r="FH63" s="250"/>
      <c r="FI63" s="250"/>
      <c r="FJ63" s="250"/>
      <c r="FK63" s="250"/>
      <c r="FL63" s="250"/>
      <c r="FM63" s="250"/>
      <c r="FN63" s="250"/>
      <c r="FO63" s="250"/>
      <c r="FP63" s="250"/>
      <c r="FQ63" s="250"/>
      <c r="FR63" s="250"/>
      <c r="FS63" s="250"/>
      <c r="FT63" s="250"/>
      <c r="FU63" s="250"/>
      <c r="FV63" s="250"/>
      <c r="FW63" s="250"/>
      <c r="FX63" s="250"/>
      <c r="FY63" s="250"/>
      <c r="FZ63" s="250"/>
      <c r="GA63" s="250"/>
      <c r="GB63" s="250"/>
      <c r="GC63" s="250"/>
      <c r="GD63" s="250"/>
      <c r="GE63" s="250"/>
      <c r="GF63" s="250"/>
      <c r="GG63" s="250"/>
      <c r="GH63" s="250"/>
      <c r="GI63" s="250"/>
      <c r="GJ63" s="250"/>
      <c r="GK63" s="250"/>
      <c r="GL63" s="250"/>
      <c r="GM63" s="250"/>
      <c r="GN63" s="250"/>
      <c r="GO63" s="250"/>
      <c r="GP63" s="250"/>
      <c r="GQ63" s="250"/>
      <c r="GR63" s="250"/>
      <c r="GS63" s="250"/>
      <c r="GT63" s="250"/>
      <c r="GU63" s="250"/>
      <c r="GV63" s="250"/>
      <c r="GW63" s="250"/>
      <c r="GX63" s="250"/>
      <c r="GY63" s="250"/>
      <c r="GZ63" s="250"/>
      <c r="HA63" s="250"/>
      <c r="HB63" s="250"/>
      <c r="HC63" s="250"/>
      <c r="HD63" s="250"/>
      <c r="HE63" s="250"/>
      <c r="HF63" s="250"/>
      <c r="HG63" s="250"/>
      <c r="HH63" s="250"/>
      <c r="HI63" s="250"/>
      <c r="HJ63" s="250"/>
      <c r="HK63" s="250"/>
      <c r="HL63" s="250"/>
      <c r="HM63" s="250"/>
      <c r="HN63" s="250"/>
      <c r="HO63" s="250"/>
      <c r="HP63" s="250"/>
      <c r="HQ63" s="250"/>
      <c r="HR63" s="250"/>
      <c r="HS63" s="250"/>
      <c r="HT63" s="250"/>
      <c r="HU63" s="250"/>
      <c r="HV63" s="250"/>
      <c r="HW63" s="250"/>
      <c r="HX63" s="250"/>
      <c r="HY63" s="250"/>
      <c r="HZ63" s="250"/>
      <c r="IA63" s="250"/>
      <c r="IB63" s="250"/>
      <c r="IC63" s="250"/>
      <c r="ID63" s="250"/>
      <c r="IE63" s="250"/>
      <c r="IF63" s="250"/>
      <c r="IG63" s="250"/>
      <c r="IH63" s="250"/>
      <c r="II63" s="250"/>
      <c r="IJ63" s="250"/>
      <c r="IK63" s="250"/>
      <c r="IL63" s="250"/>
      <c r="IM63" s="250"/>
      <c r="IN63" s="250"/>
      <c r="IO63" s="250"/>
      <c r="IP63" s="250"/>
      <c r="IQ63" s="250"/>
      <c r="IR63" s="250"/>
      <c r="IS63" s="250"/>
      <c r="IT63" s="250"/>
      <c r="IU63" s="250"/>
    </row>
    <row r="64" spans="1:255" s="250" customFormat="1" ht="15.95" customHeight="1">
      <c r="A64" s="250">
        <v>24</v>
      </c>
      <c r="B64" s="259">
        <v>4</v>
      </c>
      <c r="C64" s="259">
        <v>14</v>
      </c>
      <c r="D64" s="284"/>
      <c r="H64" s="403" t="s">
        <v>520</v>
      </c>
      <c r="I64" s="416"/>
      <c r="J64" s="436">
        <v>0</v>
      </c>
      <c r="K64" s="437">
        <v>0</v>
      </c>
      <c r="L64" s="439">
        <f t="shared" si="1"/>
        <v>0</v>
      </c>
    </row>
    <row r="65" spans="1:255" s="251" customFormat="1" ht="15.95" customHeight="1" thickBot="1">
      <c r="A65" s="251">
        <v>24</v>
      </c>
      <c r="B65" s="263">
        <v>4</v>
      </c>
      <c r="C65" s="263">
        <v>15</v>
      </c>
      <c r="D65" s="285"/>
      <c r="H65" s="404" t="s">
        <v>156</v>
      </c>
      <c r="I65" s="417"/>
      <c r="J65" s="438">
        <v>0</v>
      </c>
      <c r="K65" s="441">
        <v>0</v>
      </c>
      <c r="L65" s="455">
        <f t="shared" si="1"/>
        <v>0</v>
      </c>
    </row>
    <row r="66" spans="1:255" s="248" customFormat="1" ht="15.95" customHeight="1">
      <c r="A66" s="250">
        <v>24</v>
      </c>
      <c r="B66" s="259">
        <v>5</v>
      </c>
      <c r="C66" s="259">
        <v>1</v>
      </c>
      <c r="D66" s="1058" t="s">
        <v>435</v>
      </c>
      <c r="E66" s="1059"/>
      <c r="F66" s="1059"/>
      <c r="G66" s="1059"/>
      <c r="H66" s="400" t="s">
        <v>426</v>
      </c>
      <c r="I66" s="413"/>
      <c r="J66" s="435">
        <v>0</v>
      </c>
      <c r="K66" s="440">
        <v>0</v>
      </c>
      <c r="L66" s="447">
        <f t="shared" si="1"/>
        <v>0</v>
      </c>
    </row>
    <row r="67" spans="1:255" s="248" customFormat="1" ht="15.95" customHeight="1">
      <c r="A67" s="248">
        <v>24</v>
      </c>
      <c r="B67" s="260">
        <v>5</v>
      </c>
      <c r="C67" s="260">
        <v>2</v>
      </c>
      <c r="D67" s="282"/>
      <c r="E67" s="275"/>
      <c r="F67" s="363"/>
      <c r="G67" s="363"/>
      <c r="H67" s="401" t="s">
        <v>427</v>
      </c>
      <c r="I67" s="414"/>
      <c r="J67" s="436">
        <v>0</v>
      </c>
      <c r="K67" s="437">
        <v>0</v>
      </c>
      <c r="L67" s="439">
        <f t="shared" si="1"/>
        <v>0</v>
      </c>
    </row>
    <row r="68" spans="1:255" s="248" customFormat="1" ht="15.95" customHeight="1">
      <c r="A68" s="248">
        <v>24</v>
      </c>
      <c r="B68" s="260">
        <v>5</v>
      </c>
      <c r="C68" s="260">
        <v>3</v>
      </c>
      <c r="D68" s="281"/>
      <c r="E68" s="275"/>
      <c r="F68" s="324"/>
      <c r="G68" s="325"/>
      <c r="H68" s="401" t="s">
        <v>428</v>
      </c>
      <c r="I68" s="414"/>
      <c r="J68" s="437">
        <v>0</v>
      </c>
      <c r="K68" s="437">
        <v>0</v>
      </c>
      <c r="L68" s="439">
        <f t="shared" si="1"/>
        <v>0</v>
      </c>
    </row>
    <row r="69" spans="1:255" s="248" customFormat="1" ht="15.95" customHeight="1">
      <c r="A69" s="248">
        <v>24</v>
      </c>
      <c r="B69" s="260">
        <v>5</v>
      </c>
      <c r="C69" s="260">
        <v>4</v>
      </c>
      <c r="D69" s="281"/>
      <c r="E69" s="323"/>
      <c r="F69" s="323"/>
      <c r="G69" s="323"/>
      <c r="H69" s="401" t="s">
        <v>430</v>
      </c>
      <c r="I69" s="414"/>
      <c r="J69" s="437">
        <v>0</v>
      </c>
      <c r="K69" s="437">
        <v>0</v>
      </c>
      <c r="L69" s="439">
        <f t="shared" ref="L69:L100" si="2">SUM(J69:K69)</f>
        <v>0</v>
      </c>
    </row>
    <row r="70" spans="1:255" s="248" customFormat="1" ht="15.95" customHeight="1">
      <c r="A70" s="248">
        <v>24</v>
      </c>
      <c r="B70" s="260">
        <v>5</v>
      </c>
      <c r="C70" s="260">
        <v>5</v>
      </c>
      <c r="D70" s="283"/>
      <c r="E70" s="275"/>
      <c r="F70" s="324"/>
      <c r="G70" s="325"/>
      <c r="H70" s="401" t="s">
        <v>429</v>
      </c>
      <c r="I70" s="414"/>
      <c r="J70" s="437">
        <v>0</v>
      </c>
      <c r="K70" s="437">
        <v>0</v>
      </c>
      <c r="L70" s="439">
        <f t="shared" si="2"/>
        <v>0</v>
      </c>
    </row>
    <row r="71" spans="1:255" s="248" customFormat="1" ht="15.95" customHeight="1">
      <c r="A71" s="248">
        <v>24</v>
      </c>
      <c r="B71" s="260">
        <v>5</v>
      </c>
      <c r="C71" s="260">
        <v>6</v>
      </c>
      <c r="D71" s="283"/>
      <c r="E71" s="275"/>
      <c r="F71" s="364"/>
      <c r="G71" s="363"/>
      <c r="H71" s="401" t="s">
        <v>431</v>
      </c>
      <c r="I71" s="414"/>
      <c r="J71" s="437">
        <v>0</v>
      </c>
      <c r="K71" s="437">
        <v>0</v>
      </c>
      <c r="L71" s="439">
        <f t="shared" si="2"/>
        <v>0</v>
      </c>
    </row>
    <row r="72" spans="1:255" s="248" customFormat="1" ht="15.95" customHeight="1">
      <c r="A72" s="248">
        <v>24</v>
      </c>
      <c r="B72" s="260">
        <v>5</v>
      </c>
      <c r="C72" s="260">
        <v>7</v>
      </c>
      <c r="D72" s="283"/>
      <c r="E72" s="275"/>
      <c r="F72" s="324"/>
      <c r="G72" s="325"/>
      <c r="H72" s="401" t="s">
        <v>37</v>
      </c>
      <c r="I72" s="414"/>
      <c r="J72" s="437">
        <v>0</v>
      </c>
      <c r="K72" s="437">
        <v>0</v>
      </c>
      <c r="L72" s="439">
        <f t="shared" si="2"/>
        <v>0</v>
      </c>
    </row>
    <row r="73" spans="1:255" s="248" customFormat="1" ht="15.95" customHeight="1">
      <c r="A73" s="248">
        <v>24</v>
      </c>
      <c r="B73" s="260">
        <v>5</v>
      </c>
      <c r="C73" s="260">
        <v>8</v>
      </c>
      <c r="D73" s="283"/>
      <c r="E73" s="275"/>
      <c r="F73" s="324"/>
      <c r="G73" s="325"/>
      <c r="H73" s="401" t="s">
        <v>273</v>
      </c>
      <c r="I73" s="414"/>
      <c r="J73" s="437">
        <v>0</v>
      </c>
      <c r="K73" s="437">
        <v>0</v>
      </c>
      <c r="L73" s="439">
        <f t="shared" si="2"/>
        <v>0</v>
      </c>
    </row>
    <row r="74" spans="1:255" s="248" customFormat="1" ht="15.95" customHeight="1">
      <c r="A74" s="248">
        <v>24</v>
      </c>
      <c r="B74" s="260">
        <v>5</v>
      </c>
      <c r="C74" s="260">
        <v>9</v>
      </c>
      <c r="D74" s="283"/>
      <c r="E74" s="275"/>
      <c r="F74" s="324"/>
      <c r="G74" s="325"/>
      <c r="H74" s="401" t="s">
        <v>410</v>
      </c>
      <c r="I74" s="414"/>
      <c r="J74" s="437">
        <v>0</v>
      </c>
      <c r="K74" s="437">
        <v>0</v>
      </c>
      <c r="L74" s="439">
        <f t="shared" si="2"/>
        <v>0</v>
      </c>
    </row>
    <row r="75" spans="1:255" s="248" customFormat="1" ht="15.95" customHeight="1">
      <c r="A75" s="248">
        <v>24</v>
      </c>
      <c r="B75" s="260">
        <v>5</v>
      </c>
      <c r="C75" s="260">
        <v>10</v>
      </c>
      <c r="D75" s="283"/>
      <c r="E75" s="275"/>
      <c r="F75" s="324"/>
      <c r="G75" s="325"/>
      <c r="H75" s="401" t="s">
        <v>432</v>
      </c>
      <c r="I75" s="414"/>
      <c r="J75" s="437">
        <v>0</v>
      </c>
      <c r="K75" s="437">
        <v>0</v>
      </c>
      <c r="L75" s="439">
        <f t="shared" si="2"/>
        <v>0</v>
      </c>
    </row>
    <row r="76" spans="1:255" s="248" customFormat="1" ht="15.95" customHeight="1">
      <c r="A76" s="248">
        <v>24</v>
      </c>
      <c r="B76" s="260">
        <v>5</v>
      </c>
      <c r="C76" s="260">
        <v>11</v>
      </c>
      <c r="D76" s="283"/>
      <c r="E76" s="275"/>
      <c r="F76" s="324"/>
      <c r="G76" s="325"/>
      <c r="H76" s="401" t="s">
        <v>405</v>
      </c>
      <c r="I76" s="414"/>
      <c r="J76" s="437">
        <v>0</v>
      </c>
      <c r="K76" s="437">
        <v>0</v>
      </c>
      <c r="L76" s="439">
        <f t="shared" si="2"/>
        <v>0</v>
      </c>
    </row>
    <row r="77" spans="1:255" s="248" customFormat="1" ht="15.95" customHeight="1" thickBot="1">
      <c r="A77" s="248">
        <v>24</v>
      </c>
      <c r="B77" s="260">
        <v>5</v>
      </c>
      <c r="C77" s="260">
        <v>12</v>
      </c>
      <c r="D77" s="283"/>
      <c r="E77" s="275"/>
      <c r="F77" s="324"/>
      <c r="G77" s="325"/>
      <c r="H77" s="401" t="s">
        <v>114</v>
      </c>
      <c r="I77" s="414"/>
      <c r="J77" s="437">
        <v>0</v>
      </c>
      <c r="K77" s="437">
        <v>0</v>
      </c>
      <c r="L77" s="439">
        <f t="shared" si="2"/>
        <v>0</v>
      </c>
    </row>
    <row r="78" spans="1:255" s="249" customFormat="1" ht="15.95" customHeight="1">
      <c r="A78" s="250">
        <v>24</v>
      </c>
      <c r="B78" s="259">
        <v>5</v>
      </c>
      <c r="C78" s="259">
        <v>13</v>
      </c>
      <c r="D78" s="283"/>
      <c r="E78" s="275"/>
      <c r="F78" s="324"/>
      <c r="G78" s="325"/>
      <c r="H78" s="402" t="s">
        <v>246</v>
      </c>
      <c r="I78" s="415"/>
      <c r="J78" s="436">
        <v>0</v>
      </c>
      <c r="K78" s="437">
        <v>0</v>
      </c>
      <c r="L78" s="439">
        <f t="shared" si="2"/>
        <v>0</v>
      </c>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250"/>
      <c r="AO78" s="250"/>
      <c r="AP78" s="250"/>
      <c r="AQ78" s="250"/>
      <c r="AR78" s="250"/>
      <c r="AS78" s="250"/>
      <c r="AT78" s="250"/>
      <c r="AU78" s="250"/>
      <c r="AV78" s="250"/>
      <c r="AW78" s="250"/>
      <c r="AX78" s="250"/>
      <c r="AY78" s="250"/>
      <c r="AZ78" s="250"/>
      <c r="BA78" s="250"/>
      <c r="BB78" s="250"/>
      <c r="BC78" s="250"/>
      <c r="BD78" s="250"/>
      <c r="BE78" s="250"/>
      <c r="BF78" s="250"/>
      <c r="BG78" s="250"/>
      <c r="BH78" s="250"/>
      <c r="BI78" s="250"/>
      <c r="BJ78" s="250"/>
      <c r="BK78" s="250"/>
      <c r="BL78" s="250"/>
      <c r="BM78" s="250"/>
      <c r="BN78" s="250"/>
      <c r="BO78" s="250"/>
      <c r="BP78" s="250"/>
      <c r="BQ78" s="250"/>
      <c r="BR78" s="250"/>
      <c r="BS78" s="250"/>
      <c r="BT78" s="250"/>
      <c r="BU78" s="250"/>
      <c r="BV78" s="250"/>
      <c r="BW78" s="250"/>
      <c r="BX78" s="250"/>
      <c r="BY78" s="250"/>
      <c r="BZ78" s="250"/>
      <c r="CA78" s="250"/>
      <c r="CB78" s="250"/>
      <c r="CC78" s="250"/>
      <c r="CD78" s="250"/>
      <c r="CE78" s="250"/>
      <c r="CF78" s="250"/>
      <c r="CG78" s="250"/>
      <c r="CH78" s="250"/>
      <c r="CI78" s="250"/>
      <c r="CJ78" s="250"/>
      <c r="CK78" s="250"/>
      <c r="CL78" s="250"/>
      <c r="CM78" s="250"/>
      <c r="CN78" s="250"/>
      <c r="CO78" s="250"/>
      <c r="CP78" s="250"/>
      <c r="CQ78" s="250"/>
      <c r="CR78" s="250"/>
      <c r="CS78" s="250"/>
      <c r="CT78" s="250"/>
      <c r="CU78" s="250"/>
      <c r="CV78" s="250"/>
      <c r="CW78" s="250"/>
      <c r="CX78" s="250"/>
      <c r="CY78" s="250"/>
      <c r="CZ78" s="250"/>
      <c r="DA78" s="250"/>
      <c r="DB78" s="250"/>
      <c r="DC78" s="250"/>
      <c r="DD78" s="250"/>
      <c r="DE78" s="250"/>
      <c r="DF78" s="250"/>
      <c r="DG78" s="250"/>
      <c r="DH78" s="250"/>
      <c r="DI78" s="250"/>
      <c r="DJ78" s="250"/>
      <c r="DK78" s="250"/>
      <c r="DL78" s="250"/>
      <c r="DM78" s="250"/>
      <c r="DN78" s="250"/>
      <c r="DO78" s="250"/>
      <c r="DP78" s="250"/>
      <c r="DQ78" s="250"/>
      <c r="DR78" s="250"/>
      <c r="DS78" s="250"/>
      <c r="DT78" s="250"/>
      <c r="DU78" s="250"/>
      <c r="DV78" s="250"/>
      <c r="DW78" s="250"/>
      <c r="DX78" s="250"/>
      <c r="DY78" s="250"/>
      <c r="DZ78" s="250"/>
      <c r="EA78" s="250"/>
      <c r="EB78" s="250"/>
      <c r="EC78" s="250"/>
      <c r="ED78" s="250"/>
      <c r="EE78" s="250"/>
      <c r="EF78" s="250"/>
      <c r="EG78" s="250"/>
      <c r="EH78" s="250"/>
      <c r="EI78" s="250"/>
      <c r="EJ78" s="250"/>
      <c r="EK78" s="250"/>
      <c r="EL78" s="250"/>
      <c r="EM78" s="250"/>
      <c r="EN78" s="250"/>
      <c r="EO78" s="250"/>
      <c r="EP78" s="250"/>
      <c r="EQ78" s="250"/>
      <c r="ER78" s="250"/>
      <c r="ES78" s="250"/>
      <c r="ET78" s="250"/>
      <c r="EU78" s="250"/>
      <c r="EV78" s="250"/>
      <c r="EW78" s="250"/>
      <c r="EX78" s="250"/>
      <c r="EY78" s="250"/>
      <c r="EZ78" s="250"/>
      <c r="FA78" s="250"/>
      <c r="FB78" s="250"/>
      <c r="FC78" s="250"/>
      <c r="FD78" s="250"/>
      <c r="FE78" s="250"/>
      <c r="FF78" s="250"/>
      <c r="FG78" s="250"/>
      <c r="FH78" s="250"/>
      <c r="FI78" s="250"/>
      <c r="FJ78" s="250"/>
      <c r="FK78" s="250"/>
      <c r="FL78" s="250"/>
      <c r="FM78" s="250"/>
      <c r="FN78" s="250"/>
      <c r="FO78" s="250"/>
      <c r="FP78" s="250"/>
      <c r="FQ78" s="250"/>
      <c r="FR78" s="250"/>
      <c r="FS78" s="250"/>
      <c r="FT78" s="250"/>
      <c r="FU78" s="250"/>
      <c r="FV78" s="250"/>
      <c r="FW78" s="250"/>
      <c r="FX78" s="250"/>
      <c r="FY78" s="250"/>
      <c r="FZ78" s="250"/>
      <c r="GA78" s="250"/>
      <c r="GB78" s="250"/>
      <c r="GC78" s="250"/>
      <c r="GD78" s="250"/>
      <c r="GE78" s="250"/>
      <c r="GF78" s="250"/>
      <c r="GG78" s="250"/>
      <c r="GH78" s="250"/>
      <c r="GI78" s="250"/>
      <c r="GJ78" s="250"/>
      <c r="GK78" s="250"/>
      <c r="GL78" s="250"/>
      <c r="GM78" s="250"/>
      <c r="GN78" s="250"/>
      <c r="GO78" s="250"/>
      <c r="GP78" s="250"/>
      <c r="GQ78" s="250"/>
      <c r="GR78" s="250"/>
      <c r="GS78" s="250"/>
      <c r="GT78" s="250"/>
      <c r="GU78" s="250"/>
      <c r="GV78" s="250"/>
      <c r="GW78" s="250"/>
      <c r="GX78" s="250"/>
      <c r="GY78" s="250"/>
      <c r="GZ78" s="250"/>
      <c r="HA78" s="250"/>
      <c r="HB78" s="250"/>
      <c r="HC78" s="250"/>
      <c r="HD78" s="250"/>
      <c r="HE78" s="250"/>
      <c r="HF78" s="250"/>
      <c r="HG78" s="250"/>
      <c r="HH78" s="250"/>
      <c r="HI78" s="250"/>
      <c r="HJ78" s="250"/>
      <c r="HK78" s="250"/>
      <c r="HL78" s="250"/>
      <c r="HM78" s="250"/>
      <c r="HN78" s="250"/>
      <c r="HO78" s="250"/>
      <c r="HP78" s="250"/>
      <c r="HQ78" s="250"/>
      <c r="HR78" s="250"/>
      <c r="HS78" s="250"/>
      <c r="HT78" s="250"/>
      <c r="HU78" s="250"/>
      <c r="HV78" s="250"/>
      <c r="HW78" s="250"/>
      <c r="HX78" s="250"/>
      <c r="HY78" s="250"/>
      <c r="HZ78" s="250"/>
      <c r="IA78" s="250"/>
      <c r="IB78" s="250"/>
      <c r="IC78" s="250"/>
      <c r="ID78" s="250"/>
      <c r="IE78" s="250"/>
      <c r="IF78" s="250"/>
      <c r="IG78" s="250"/>
      <c r="IH78" s="250"/>
      <c r="II78" s="250"/>
      <c r="IJ78" s="250"/>
      <c r="IK78" s="250"/>
      <c r="IL78" s="250"/>
      <c r="IM78" s="250"/>
      <c r="IN78" s="250"/>
      <c r="IO78" s="250"/>
      <c r="IP78" s="250"/>
      <c r="IQ78" s="250"/>
      <c r="IR78" s="250"/>
      <c r="IS78" s="250"/>
      <c r="IT78" s="250"/>
      <c r="IU78" s="250"/>
    </row>
    <row r="79" spans="1:255" s="250" customFormat="1" ht="15.95" customHeight="1">
      <c r="A79" s="250">
        <v>24</v>
      </c>
      <c r="B79" s="259">
        <v>5</v>
      </c>
      <c r="C79" s="259">
        <v>14</v>
      </c>
      <c r="D79" s="284"/>
      <c r="H79" s="403" t="s">
        <v>520</v>
      </c>
      <c r="I79" s="416"/>
      <c r="J79" s="436">
        <v>0</v>
      </c>
      <c r="K79" s="437">
        <v>0</v>
      </c>
      <c r="L79" s="439">
        <f t="shared" si="2"/>
        <v>0</v>
      </c>
    </row>
    <row r="80" spans="1:255" s="251" customFormat="1" ht="15.95" customHeight="1" thickBot="1">
      <c r="A80" s="251">
        <v>24</v>
      </c>
      <c r="B80" s="263">
        <v>5</v>
      </c>
      <c r="C80" s="263">
        <v>15</v>
      </c>
      <c r="D80" s="285"/>
      <c r="H80" s="404" t="s">
        <v>156</v>
      </c>
      <c r="I80" s="417"/>
      <c r="J80" s="438">
        <v>0</v>
      </c>
      <c r="K80" s="441">
        <v>0</v>
      </c>
      <c r="L80" s="455">
        <f t="shared" si="2"/>
        <v>0</v>
      </c>
    </row>
    <row r="81" spans="1:255" s="248" customFormat="1" ht="15.95" customHeight="1">
      <c r="A81" s="250">
        <v>24</v>
      </c>
      <c r="B81" s="259">
        <v>6</v>
      </c>
      <c r="C81" s="259">
        <v>1</v>
      </c>
      <c r="D81" s="1058" t="s">
        <v>436</v>
      </c>
      <c r="E81" s="1059"/>
      <c r="F81" s="1059"/>
      <c r="G81" s="1059"/>
      <c r="H81" s="400" t="s">
        <v>426</v>
      </c>
      <c r="I81" s="413"/>
      <c r="J81" s="435">
        <v>0</v>
      </c>
      <c r="K81" s="440">
        <v>0</v>
      </c>
      <c r="L81" s="447">
        <f t="shared" si="2"/>
        <v>0</v>
      </c>
    </row>
    <row r="82" spans="1:255" s="248" customFormat="1" ht="15.95" customHeight="1">
      <c r="A82" s="248">
        <v>24</v>
      </c>
      <c r="B82" s="260">
        <v>6</v>
      </c>
      <c r="C82" s="260">
        <v>2</v>
      </c>
      <c r="D82" s="286"/>
      <c r="E82" s="324"/>
      <c r="F82" s="363"/>
      <c r="G82" s="363"/>
      <c r="H82" s="401" t="s">
        <v>427</v>
      </c>
      <c r="I82" s="414"/>
      <c r="J82" s="436">
        <v>0</v>
      </c>
      <c r="K82" s="437">
        <v>0</v>
      </c>
      <c r="L82" s="439">
        <f t="shared" si="2"/>
        <v>0</v>
      </c>
    </row>
    <row r="83" spans="1:255" s="248" customFormat="1" ht="15.95" customHeight="1">
      <c r="A83" s="248">
        <v>24</v>
      </c>
      <c r="B83" s="260">
        <v>6</v>
      </c>
      <c r="C83" s="260">
        <v>3</v>
      </c>
      <c r="D83" s="286"/>
      <c r="E83" s="324"/>
      <c r="F83" s="324"/>
      <c r="G83" s="325"/>
      <c r="H83" s="401" t="s">
        <v>428</v>
      </c>
      <c r="I83" s="414"/>
      <c r="J83" s="436">
        <v>0</v>
      </c>
      <c r="K83" s="439">
        <v>0</v>
      </c>
      <c r="L83" s="439">
        <f t="shared" si="2"/>
        <v>0</v>
      </c>
    </row>
    <row r="84" spans="1:255" s="248" customFormat="1" ht="15.95" customHeight="1">
      <c r="A84" s="248">
        <v>24</v>
      </c>
      <c r="B84" s="260">
        <v>6</v>
      </c>
      <c r="C84" s="260">
        <v>4</v>
      </c>
      <c r="D84" s="286"/>
      <c r="E84" s="325"/>
      <c r="F84" s="325"/>
      <c r="G84" s="325"/>
      <c r="H84" s="401" t="s">
        <v>430</v>
      </c>
      <c r="I84" s="414"/>
      <c r="J84" s="436">
        <v>0</v>
      </c>
      <c r="K84" s="439">
        <v>0</v>
      </c>
      <c r="L84" s="439">
        <f t="shared" si="2"/>
        <v>0</v>
      </c>
    </row>
    <row r="85" spans="1:255" s="248" customFormat="1" ht="15.95" customHeight="1">
      <c r="A85" s="248">
        <v>24</v>
      </c>
      <c r="B85" s="260">
        <v>6</v>
      </c>
      <c r="C85" s="260">
        <v>5</v>
      </c>
      <c r="D85" s="286"/>
      <c r="E85" s="324"/>
      <c r="F85" s="324"/>
      <c r="G85" s="325"/>
      <c r="H85" s="401" t="s">
        <v>429</v>
      </c>
      <c r="I85" s="414"/>
      <c r="J85" s="436">
        <v>0</v>
      </c>
      <c r="K85" s="439">
        <v>0</v>
      </c>
      <c r="L85" s="439">
        <f t="shared" si="2"/>
        <v>0</v>
      </c>
    </row>
    <row r="86" spans="1:255" s="248" customFormat="1" ht="15.95" customHeight="1">
      <c r="A86" s="248">
        <v>24</v>
      </c>
      <c r="B86" s="260">
        <v>6</v>
      </c>
      <c r="C86" s="260">
        <v>6</v>
      </c>
      <c r="D86" s="286"/>
      <c r="E86" s="324"/>
      <c r="F86" s="364"/>
      <c r="G86" s="363"/>
      <c r="H86" s="401" t="s">
        <v>431</v>
      </c>
      <c r="I86" s="414"/>
      <c r="J86" s="436">
        <v>0</v>
      </c>
      <c r="K86" s="439">
        <v>0</v>
      </c>
      <c r="L86" s="439">
        <f t="shared" si="2"/>
        <v>0</v>
      </c>
    </row>
    <row r="87" spans="1:255" s="248" customFormat="1" ht="15.95" customHeight="1">
      <c r="A87" s="248">
        <v>24</v>
      </c>
      <c r="B87" s="260">
        <v>6</v>
      </c>
      <c r="C87" s="260">
        <v>7</v>
      </c>
      <c r="D87" s="286"/>
      <c r="E87" s="324"/>
      <c r="F87" s="324"/>
      <c r="G87" s="325"/>
      <c r="H87" s="401" t="s">
        <v>37</v>
      </c>
      <c r="I87" s="414"/>
      <c r="J87" s="436">
        <v>0</v>
      </c>
      <c r="K87" s="439">
        <v>0</v>
      </c>
      <c r="L87" s="439">
        <f t="shared" si="2"/>
        <v>0</v>
      </c>
    </row>
    <row r="88" spans="1:255" s="248" customFormat="1" ht="15.95" customHeight="1">
      <c r="A88" s="248">
        <v>24</v>
      </c>
      <c r="B88" s="260">
        <v>6</v>
      </c>
      <c r="C88" s="260">
        <v>8</v>
      </c>
      <c r="D88" s="286"/>
      <c r="E88" s="324"/>
      <c r="F88" s="324"/>
      <c r="G88" s="325"/>
      <c r="H88" s="401" t="s">
        <v>273</v>
      </c>
      <c r="I88" s="414"/>
      <c r="J88" s="436">
        <v>0</v>
      </c>
      <c r="K88" s="439">
        <v>0</v>
      </c>
      <c r="L88" s="439">
        <f t="shared" si="2"/>
        <v>0</v>
      </c>
    </row>
    <row r="89" spans="1:255" s="248" customFormat="1" ht="15.95" customHeight="1">
      <c r="A89" s="248">
        <v>24</v>
      </c>
      <c r="B89" s="260">
        <v>6</v>
      </c>
      <c r="C89" s="260">
        <v>9</v>
      </c>
      <c r="D89" s="286"/>
      <c r="E89" s="324"/>
      <c r="F89" s="324"/>
      <c r="G89" s="325"/>
      <c r="H89" s="401" t="s">
        <v>410</v>
      </c>
      <c r="I89" s="414"/>
      <c r="J89" s="436">
        <v>0</v>
      </c>
      <c r="K89" s="439">
        <v>0</v>
      </c>
      <c r="L89" s="439">
        <f t="shared" si="2"/>
        <v>0</v>
      </c>
    </row>
    <row r="90" spans="1:255" s="248" customFormat="1" ht="15.95" customHeight="1">
      <c r="A90" s="248">
        <v>24</v>
      </c>
      <c r="B90" s="260">
        <v>6</v>
      </c>
      <c r="C90" s="260">
        <v>10</v>
      </c>
      <c r="D90" s="286"/>
      <c r="E90" s="324"/>
      <c r="F90" s="324"/>
      <c r="G90" s="325"/>
      <c r="H90" s="401" t="s">
        <v>432</v>
      </c>
      <c r="I90" s="414"/>
      <c r="J90" s="436">
        <v>0</v>
      </c>
      <c r="K90" s="439">
        <v>0</v>
      </c>
      <c r="L90" s="439">
        <f t="shared" si="2"/>
        <v>0</v>
      </c>
    </row>
    <row r="91" spans="1:255" s="248" customFormat="1" ht="15.95" customHeight="1">
      <c r="A91" s="248">
        <v>24</v>
      </c>
      <c r="B91" s="260">
        <v>6</v>
      </c>
      <c r="C91" s="260">
        <v>11</v>
      </c>
      <c r="D91" s="286"/>
      <c r="E91" s="324"/>
      <c r="F91" s="324"/>
      <c r="G91" s="325"/>
      <c r="H91" s="401" t="s">
        <v>405</v>
      </c>
      <c r="I91" s="414"/>
      <c r="J91" s="436">
        <v>0</v>
      </c>
      <c r="K91" s="439">
        <v>0</v>
      </c>
      <c r="L91" s="439">
        <f t="shared" si="2"/>
        <v>0</v>
      </c>
    </row>
    <row r="92" spans="1:255" s="248" customFormat="1" ht="15.95" customHeight="1" thickBot="1">
      <c r="A92" s="248">
        <v>24</v>
      </c>
      <c r="B92" s="260">
        <v>6</v>
      </c>
      <c r="C92" s="260">
        <v>12</v>
      </c>
      <c r="D92" s="286"/>
      <c r="E92" s="324"/>
      <c r="F92" s="324"/>
      <c r="G92" s="325"/>
      <c r="H92" s="401" t="s">
        <v>114</v>
      </c>
      <c r="I92" s="414"/>
      <c r="J92" s="436">
        <v>0</v>
      </c>
      <c r="K92" s="439">
        <v>0</v>
      </c>
      <c r="L92" s="439">
        <f t="shared" si="2"/>
        <v>0</v>
      </c>
    </row>
    <row r="93" spans="1:255" s="249" customFormat="1" ht="15.95" customHeight="1">
      <c r="A93" s="250">
        <v>24</v>
      </c>
      <c r="B93" s="259">
        <v>6</v>
      </c>
      <c r="C93" s="259">
        <v>13</v>
      </c>
      <c r="D93" s="286"/>
      <c r="E93" s="324"/>
      <c r="F93" s="324"/>
      <c r="G93" s="325"/>
      <c r="H93" s="402" t="s">
        <v>246</v>
      </c>
      <c r="I93" s="415"/>
      <c r="J93" s="436">
        <v>0</v>
      </c>
      <c r="K93" s="439">
        <v>0</v>
      </c>
      <c r="L93" s="439">
        <f t="shared" si="2"/>
        <v>0</v>
      </c>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250"/>
      <c r="AO93" s="250"/>
      <c r="AP93" s="250"/>
      <c r="AQ93" s="250"/>
      <c r="AR93" s="250"/>
      <c r="AS93" s="250"/>
      <c r="AT93" s="250"/>
      <c r="AU93" s="250"/>
      <c r="AV93" s="250"/>
      <c r="AW93" s="250"/>
      <c r="AX93" s="250"/>
      <c r="AY93" s="250"/>
      <c r="AZ93" s="250"/>
      <c r="BA93" s="250"/>
      <c r="BB93" s="250"/>
      <c r="BC93" s="250"/>
      <c r="BD93" s="250"/>
      <c r="BE93" s="250"/>
      <c r="BF93" s="250"/>
      <c r="BG93" s="250"/>
      <c r="BH93" s="250"/>
      <c r="BI93" s="250"/>
      <c r="BJ93" s="250"/>
      <c r="BK93" s="250"/>
      <c r="BL93" s="250"/>
      <c r="BM93" s="250"/>
      <c r="BN93" s="250"/>
      <c r="BO93" s="250"/>
      <c r="BP93" s="250"/>
      <c r="BQ93" s="250"/>
      <c r="BR93" s="250"/>
      <c r="BS93" s="250"/>
      <c r="BT93" s="250"/>
      <c r="BU93" s="250"/>
      <c r="BV93" s="250"/>
      <c r="BW93" s="250"/>
      <c r="BX93" s="250"/>
      <c r="BY93" s="250"/>
      <c r="BZ93" s="250"/>
      <c r="CA93" s="250"/>
      <c r="CB93" s="250"/>
      <c r="CC93" s="250"/>
      <c r="CD93" s="250"/>
      <c r="CE93" s="250"/>
      <c r="CF93" s="250"/>
      <c r="CG93" s="250"/>
      <c r="CH93" s="250"/>
      <c r="CI93" s="250"/>
      <c r="CJ93" s="250"/>
      <c r="CK93" s="250"/>
      <c r="CL93" s="250"/>
      <c r="CM93" s="250"/>
      <c r="CN93" s="250"/>
      <c r="CO93" s="250"/>
      <c r="CP93" s="250"/>
      <c r="CQ93" s="250"/>
      <c r="CR93" s="250"/>
      <c r="CS93" s="250"/>
      <c r="CT93" s="250"/>
      <c r="CU93" s="250"/>
      <c r="CV93" s="250"/>
      <c r="CW93" s="250"/>
      <c r="CX93" s="250"/>
      <c r="CY93" s="250"/>
      <c r="CZ93" s="250"/>
      <c r="DA93" s="250"/>
      <c r="DB93" s="250"/>
      <c r="DC93" s="250"/>
      <c r="DD93" s="250"/>
      <c r="DE93" s="250"/>
      <c r="DF93" s="250"/>
      <c r="DG93" s="250"/>
      <c r="DH93" s="250"/>
      <c r="DI93" s="250"/>
      <c r="DJ93" s="250"/>
      <c r="DK93" s="250"/>
      <c r="DL93" s="250"/>
      <c r="DM93" s="250"/>
      <c r="DN93" s="250"/>
      <c r="DO93" s="250"/>
      <c r="DP93" s="250"/>
      <c r="DQ93" s="250"/>
      <c r="DR93" s="250"/>
      <c r="DS93" s="250"/>
      <c r="DT93" s="250"/>
      <c r="DU93" s="250"/>
      <c r="DV93" s="250"/>
      <c r="DW93" s="250"/>
      <c r="DX93" s="250"/>
      <c r="DY93" s="250"/>
      <c r="DZ93" s="250"/>
      <c r="EA93" s="250"/>
      <c r="EB93" s="250"/>
      <c r="EC93" s="250"/>
      <c r="ED93" s="250"/>
      <c r="EE93" s="250"/>
      <c r="EF93" s="250"/>
      <c r="EG93" s="250"/>
      <c r="EH93" s="250"/>
      <c r="EI93" s="250"/>
      <c r="EJ93" s="250"/>
      <c r="EK93" s="250"/>
      <c r="EL93" s="250"/>
      <c r="EM93" s="250"/>
      <c r="EN93" s="250"/>
      <c r="EO93" s="250"/>
      <c r="EP93" s="250"/>
      <c r="EQ93" s="250"/>
      <c r="ER93" s="250"/>
      <c r="ES93" s="250"/>
      <c r="ET93" s="250"/>
      <c r="EU93" s="250"/>
      <c r="EV93" s="250"/>
      <c r="EW93" s="250"/>
      <c r="EX93" s="250"/>
      <c r="EY93" s="250"/>
      <c r="EZ93" s="250"/>
      <c r="FA93" s="250"/>
      <c r="FB93" s="250"/>
      <c r="FC93" s="250"/>
      <c r="FD93" s="250"/>
      <c r="FE93" s="250"/>
      <c r="FF93" s="250"/>
      <c r="FG93" s="250"/>
      <c r="FH93" s="250"/>
      <c r="FI93" s="250"/>
      <c r="FJ93" s="250"/>
      <c r="FK93" s="250"/>
      <c r="FL93" s="250"/>
      <c r="FM93" s="250"/>
      <c r="FN93" s="250"/>
      <c r="FO93" s="250"/>
      <c r="FP93" s="250"/>
      <c r="FQ93" s="250"/>
      <c r="FR93" s="250"/>
      <c r="FS93" s="250"/>
      <c r="FT93" s="250"/>
      <c r="FU93" s="250"/>
      <c r="FV93" s="250"/>
      <c r="FW93" s="250"/>
      <c r="FX93" s="250"/>
      <c r="FY93" s="250"/>
      <c r="FZ93" s="250"/>
      <c r="GA93" s="250"/>
      <c r="GB93" s="250"/>
      <c r="GC93" s="250"/>
      <c r="GD93" s="250"/>
      <c r="GE93" s="250"/>
      <c r="GF93" s="250"/>
      <c r="GG93" s="250"/>
      <c r="GH93" s="250"/>
      <c r="GI93" s="250"/>
      <c r="GJ93" s="250"/>
      <c r="GK93" s="250"/>
      <c r="GL93" s="250"/>
      <c r="GM93" s="250"/>
      <c r="GN93" s="250"/>
      <c r="GO93" s="250"/>
      <c r="GP93" s="250"/>
      <c r="GQ93" s="250"/>
      <c r="GR93" s="250"/>
      <c r="GS93" s="250"/>
      <c r="GT93" s="250"/>
      <c r="GU93" s="250"/>
      <c r="GV93" s="250"/>
      <c r="GW93" s="250"/>
      <c r="GX93" s="250"/>
      <c r="GY93" s="250"/>
      <c r="GZ93" s="250"/>
      <c r="HA93" s="250"/>
      <c r="HB93" s="250"/>
      <c r="HC93" s="250"/>
      <c r="HD93" s="250"/>
      <c r="HE93" s="250"/>
      <c r="HF93" s="250"/>
      <c r="HG93" s="250"/>
      <c r="HH93" s="250"/>
      <c r="HI93" s="250"/>
      <c r="HJ93" s="250"/>
      <c r="HK93" s="250"/>
      <c r="HL93" s="250"/>
      <c r="HM93" s="250"/>
      <c r="HN93" s="250"/>
      <c r="HO93" s="250"/>
      <c r="HP93" s="250"/>
      <c r="HQ93" s="250"/>
      <c r="HR93" s="250"/>
      <c r="HS93" s="250"/>
      <c r="HT93" s="250"/>
      <c r="HU93" s="250"/>
      <c r="HV93" s="250"/>
      <c r="HW93" s="250"/>
      <c r="HX93" s="250"/>
      <c r="HY93" s="250"/>
      <c r="HZ93" s="250"/>
      <c r="IA93" s="250"/>
      <c r="IB93" s="250"/>
      <c r="IC93" s="250"/>
      <c r="ID93" s="250"/>
      <c r="IE93" s="250"/>
      <c r="IF93" s="250"/>
      <c r="IG93" s="250"/>
      <c r="IH93" s="250"/>
      <c r="II93" s="250"/>
      <c r="IJ93" s="250"/>
      <c r="IK93" s="250"/>
      <c r="IL93" s="250"/>
      <c r="IM93" s="250"/>
      <c r="IN93" s="250"/>
      <c r="IO93" s="250"/>
      <c r="IP93" s="250"/>
      <c r="IQ93" s="250"/>
      <c r="IR93" s="250"/>
      <c r="IS93" s="250"/>
      <c r="IT93" s="250"/>
      <c r="IU93" s="250"/>
    </row>
    <row r="94" spans="1:255" s="250" customFormat="1" ht="15.95" customHeight="1">
      <c r="A94" s="250">
        <v>24</v>
      </c>
      <c r="B94" s="259">
        <v>6</v>
      </c>
      <c r="C94" s="259">
        <v>14</v>
      </c>
      <c r="D94" s="284"/>
      <c r="H94" s="403" t="s">
        <v>520</v>
      </c>
      <c r="I94" s="416"/>
      <c r="J94" s="436">
        <v>0</v>
      </c>
      <c r="K94" s="437">
        <v>0</v>
      </c>
      <c r="L94" s="439">
        <f t="shared" si="2"/>
        <v>0</v>
      </c>
    </row>
    <row r="95" spans="1:255" s="251" customFormat="1" ht="15.95" customHeight="1" thickBot="1">
      <c r="A95" s="251">
        <v>24</v>
      </c>
      <c r="B95" s="263">
        <v>6</v>
      </c>
      <c r="C95" s="263">
        <v>15</v>
      </c>
      <c r="D95" s="285"/>
      <c r="H95" s="404" t="s">
        <v>156</v>
      </c>
      <c r="I95" s="417"/>
      <c r="J95" s="438">
        <v>0</v>
      </c>
      <c r="K95" s="441">
        <v>0</v>
      </c>
      <c r="L95" s="455">
        <f t="shared" si="2"/>
        <v>0</v>
      </c>
    </row>
    <row r="96" spans="1:255" s="248" customFormat="1" ht="15.95" customHeight="1">
      <c r="A96" s="250">
        <v>24</v>
      </c>
      <c r="B96" s="259">
        <v>7</v>
      </c>
      <c r="C96" s="259">
        <v>1</v>
      </c>
      <c r="D96" s="1058" t="s">
        <v>438</v>
      </c>
      <c r="E96" s="1059"/>
      <c r="F96" s="1059"/>
      <c r="G96" s="1059"/>
      <c r="H96" s="400" t="s">
        <v>426</v>
      </c>
      <c r="I96" s="413"/>
      <c r="J96" s="435">
        <v>0</v>
      </c>
      <c r="K96" s="447">
        <v>0</v>
      </c>
      <c r="L96" s="447">
        <f t="shared" si="2"/>
        <v>0</v>
      </c>
    </row>
    <row r="97" spans="1:255" s="248" customFormat="1" ht="15.95" customHeight="1">
      <c r="A97" s="248">
        <v>24</v>
      </c>
      <c r="B97" s="260">
        <v>7</v>
      </c>
      <c r="C97" s="260">
        <v>2</v>
      </c>
      <c r="D97" s="282"/>
      <c r="E97" s="275"/>
      <c r="F97" s="363"/>
      <c r="G97" s="363"/>
      <c r="H97" s="401" t="s">
        <v>427</v>
      </c>
      <c r="I97" s="414"/>
      <c r="J97" s="436">
        <v>0</v>
      </c>
      <c r="K97" s="439">
        <v>0</v>
      </c>
      <c r="L97" s="439">
        <f t="shared" si="2"/>
        <v>0</v>
      </c>
    </row>
    <row r="98" spans="1:255" s="248" customFormat="1" ht="15.95" customHeight="1">
      <c r="A98" s="248">
        <v>24</v>
      </c>
      <c r="B98" s="260">
        <v>7</v>
      </c>
      <c r="C98" s="260">
        <v>3</v>
      </c>
      <c r="D98" s="281"/>
      <c r="E98" s="275"/>
      <c r="F98" s="324"/>
      <c r="G98" s="325"/>
      <c r="H98" s="401" t="s">
        <v>428</v>
      </c>
      <c r="I98" s="414"/>
      <c r="J98" s="436">
        <v>0</v>
      </c>
      <c r="K98" s="439">
        <v>0</v>
      </c>
      <c r="L98" s="439">
        <f t="shared" si="2"/>
        <v>0</v>
      </c>
    </row>
    <row r="99" spans="1:255" s="248" customFormat="1" ht="15.95" customHeight="1">
      <c r="A99" s="248">
        <v>24</v>
      </c>
      <c r="B99" s="260">
        <v>7</v>
      </c>
      <c r="C99" s="260">
        <v>4</v>
      </c>
      <c r="D99" s="281"/>
      <c r="E99" s="323"/>
      <c r="F99" s="323"/>
      <c r="G99" s="323"/>
      <c r="H99" s="401" t="s">
        <v>430</v>
      </c>
      <c r="I99" s="414"/>
      <c r="J99" s="436">
        <v>0</v>
      </c>
      <c r="K99" s="439">
        <v>0</v>
      </c>
      <c r="L99" s="439">
        <f t="shared" si="2"/>
        <v>0</v>
      </c>
    </row>
    <row r="100" spans="1:255" s="248" customFormat="1" ht="15.95" customHeight="1">
      <c r="A100" s="248">
        <v>24</v>
      </c>
      <c r="B100" s="260">
        <v>7</v>
      </c>
      <c r="C100" s="260">
        <v>5</v>
      </c>
      <c r="D100" s="283"/>
      <c r="E100" s="275"/>
      <c r="F100" s="324"/>
      <c r="G100" s="325"/>
      <c r="H100" s="401" t="s">
        <v>429</v>
      </c>
      <c r="I100" s="414"/>
      <c r="J100" s="436">
        <v>0</v>
      </c>
      <c r="K100" s="439">
        <v>0</v>
      </c>
      <c r="L100" s="439">
        <f t="shared" si="2"/>
        <v>0</v>
      </c>
    </row>
    <row r="101" spans="1:255" s="248" customFormat="1" ht="15.95" customHeight="1">
      <c r="A101" s="248">
        <v>24</v>
      </c>
      <c r="B101" s="260">
        <v>7</v>
      </c>
      <c r="C101" s="260">
        <v>6</v>
      </c>
      <c r="D101" s="283"/>
      <c r="E101" s="275"/>
      <c r="F101" s="364"/>
      <c r="G101" s="363"/>
      <c r="H101" s="401" t="s">
        <v>431</v>
      </c>
      <c r="I101" s="414"/>
      <c r="J101" s="436">
        <v>0</v>
      </c>
      <c r="K101" s="439">
        <v>0</v>
      </c>
      <c r="L101" s="439">
        <f t="shared" ref="L101:L132" si="3">SUM(J101:K101)</f>
        <v>0</v>
      </c>
    </row>
    <row r="102" spans="1:255" s="248" customFormat="1" ht="15.95" customHeight="1">
      <c r="A102" s="248">
        <v>24</v>
      </c>
      <c r="B102" s="260">
        <v>7</v>
      </c>
      <c r="C102" s="260">
        <v>7</v>
      </c>
      <c r="D102" s="283"/>
      <c r="E102" s="275"/>
      <c r="F102" s="324"/>
      <c r="G102" s="325"/>
      <c r="H102" s="401" t="s">
        <v>37</v>
      </c>
      <c r="I102" s="414"/>
      <c r="J102" s="436">
        <v>0</v>
      </c>
      <c r="K102" s="439">
        <v>0</v>
      </c>
      <c r="L102" s="439">
        <f t="shared" si="3"/>
        <v>0</v>
      </c>
    </row>
    <row r="103" spans="1:255" s="248" customFormat="1" ht="15.95" customHeight="1">
      <c r="A103" s="248">
        <v>24</v>
      </c>
      <c r="B103" s="260">
        <v>7</v>
      </c>
      <c r="C103" s="260">
        <v>8</v>
      </c>
      <c r="D103" s="283"/>
      <c r="E103" s="275"/>
      <c r="F103" s="324"/>
      <c r="G103" s="325"/>
      <c r="H103" s="401" t="s">
        <v>273</v>
      </c>
      <c r="I103" s="414"/>
      <c r="J103" s="436">
        <v>0</v>
      </c>
      <c r="K103" s="439">
        <v>0</v>
      </c>
      <c r="L103" s="439">
        <f t="shared" si="3"/>
        <v>0</v>
      </c>
    </row>
    <row r="104" spans="1:255" s="248" customFormat="1" ht="15.95" customHeight="1">
      <c r="A104" s="248">
        <v>24</v>
      </c>
      <c r="B104" s="260">
        <v>7</v>
      </c>
      <c r="C104" s="260">
        <v>9</v>
      </c>
      <c r="D104" s="283"/>
      <c r="E104" s="275"/>
      <c r="F104" s="324"/>
      <c r="G104" s="325"/>
      <c r="H104" s="401" t="s">
        <v>410</v>
      </c>
      <c r="I104" s="414"/>
      <c r="J104" s="436">
        <v>0</v>
      </c>
      <c r="K104" s="439">
        <v>0</v>
      </c>
      <c r="L104" s="439">
        <f t="shared" si="3"/>
        <v>0</v>
      </c>
    </row>
    <row r="105" spans="1:255" s="248" customFormat="1" ht="15.95" customHeight="1">
      <c r="A105" s="248">
        <v>24</v>
      </c>
      <c r="B105" s="260">
        <v>7</v>
      </c>
      <c r="C105" s="260">
        <v>10</v>
      </c>
      <c r="D105" s="283"/>
      <c r="E105" s="275"/>
      <c r="F105" s="324"/>
      <c r="G105" s="325"/>
      <c r="H105" s="401" t="s">
        <v>432</v>
      </c>
      <c r="I105" s="414"/>
      <c r="J105" s="436">
        <v>0</v>
      </c>
      <c r="K105" s="439">
        <v>0</v>
      </c>
      <c r="L105" s="439">
        <f t="shared" si="3"/>
        <v>0</v>
      </c>
    </row>
    <row r="106" spans="1:255" s="248" customFormat="1" ht="15.95" customHeight="1">
      <c r="A106" s="248">
        <v>24</v>
      </c>
      <c r="B106" s="260">
        <v>7</v>
      </c>
      <c r="C106" s="260">
        <v>11</v>
      </c>
      <c r="D106" s="283"/>
      <c r="E106" s="275"/>
      <c r="F106" s="324"/>
      <c r="G106" s="325"/>
      <c r="H106" s="401" t="s">
        <v>405</v>
      </c>
      <c r="I106" s="414"/>
      <c r="J106" s="436">
        <v>0</v>
      </c>
      <c r="K106" s="439">
        <v>0</v>
      </c>
      <c r="L106" s="439">
        <f t="shared" si="3"/>
        <v>0</v>
      </c>
    </row>
    <row r="107" spans="1:255" s="248" customFormat="1" ht="15.95" customHeight="1" thickBot="1">
      <c r="A107" s="248">
        <v>24</v>
      </c>
      <c r="B107" s="260">
        <v>7</v>
      </c>
      <c r="C107" s="260">
        <v>12</v>
      </c>
      <c r="D107" s="283"/>
      <c r="E107" s="275"/>
      <c r="F107" s="324"/>
      <c r="G107" s="325"/>
      <c r="H107" s="401" t="s">
        <v>114</v>
      </c>
      <c r="I107" s="414"/>
      <c r="J107" s="436">
        <v>0</v>
      </c>
      <c r="K107" s="439">
        <v>0</v>
      </c>
      <c r="L107" s="439">
        <f t="shared" si="3"/>
        <v>0</v>
      </c>
    </row>
    <row r="108" spans="1:255" s="249" customFormat="1" ht="15.95" customHeight="1">
      <c r="A108" s="250">
        <v>24</v>
      </c>
      <c r="B108" s="259">
        <v>7</v>
      </c>
      <c r="C108" s="259">
        <v>13</v>
      </c>
      <c r="D108" s="283"/>
      <c r="E108" s="275"/>
      <c r="F108" s="324"/>
      <c r="G108" s="325"/>
      <c r="H108" s="402" t="s">
        <v>246</v>
      </c>
      <c r="I108" s="415"/>
      <c r="J108" s="436">
        <v>0</v>
      </c>
      <c r="K108" s="439">
        <v>0</v>
      </c>
      <c r="L108" s="439">
        <f t="shared" si="3"/>
        <v>0</v>
      </c>
      <c r="M108" s="250"/>
      <c r="N108" s="250"/>
      <c r="O108" s="250"/>
      <c r="P108" s="250"/>
      <c r="Q108" s="250"/>
      <c r="R108" s="250"/>
      <c r="S108" s="250"/>
      <c r="T108" s="250"/>
      <c r="U108" s="250"/>
      <c r="V108" s="250"/>
      <c r="W108" s="250"/>
      <c r="X108" s="250"/>
      <c r="Y108" s="250"/>
      <c r="Z108" s="250"/>
      <c r="AA108" s="250"/>
      <c r="AB108" s="250"/>
      <c r="AC108" s="250"/>
      <c r="AD108" s="250"/>
      <c r="AE108" s="250"/>
      <c r="AF108" s="250"/>
      <c r="AG108" s="250"/>
      <c r="AH108" s="250"/>
      <c r="AI108" s="250"/>
      <c r="AJ108" s="250"/>
      <c r="AK108" s="250"/>
      <c r="AL108" s="250"/>
      <c r="AM108" s="250"/>
      <c r="AN108" s="250"/>
      <c r="AO108" s="250"/>
      <c r="AP108" s="250"/>
      <c r="AQ108" s="250"/>
      <c r="AR108" s="250"/>
      <c r="AS108" s="250"/>
      <c r="AT108" s="250"/>
      <c r="AU108" s="250"/>
      <c r="AV108" s="250"/>
      <c r="AW108" s="250"/>
      <c r="AX108" s="250"/>
      <c r="AY108" s="250"/>
      <c r="AZ108" s="250"/>
      <c r="BA108" s="250"/>
      <c r="BB108" s="250"/>
      <c r="BC108" s="250"/>
      <c r="BD108" s="250"/>
      <c r="BE108" s="250"/>
      <c r="BF108" s="250"/>
      <c r="BG108" s="250"/>
      <c r="BH108" s="250"/>
      <c r="BI108" s="250"/>
      <c r="BJ108" s="250"/>
      <c r="BK108" s="250"/>
      <c r="BL108" s="250"/>
      <c r="BM108" s="250"/>
      <c r="BN108" s="250"/>
      <c r="BO108" s="250"/>
      <c r="BP108" s="250"/>
      <c r="BQ108" s="250"/>
      <c r="BR108" s="250"/>
      <c r="BS108" s="250"/>
      <c r="BT108" s="250"/>
      <c r="BU108" s="250"/>
      <c r="BV108" s="250"/>
      <c r="BW108" s="250"/>
      <c r="BX108" s="250"/>
      <c r="BY108" s="250"/>
      <c r="BZ108" s="250"/>
      <c r="CA108" s="250"/>
      <c r="CB108" s="250"/>
      <c r="CC108" s="250"/>
      <c r="CD108" s="250"/>
      <c r="CE108" s="250"/>
      <c r="CF108" s="250"/>
      <c r="CG108" s="250"/>
      <c r="CH108" s="250"/>
      <c r="CI108" s="250"/>
      <c r="CJ108" s="250"/>
      <c r="CK108" s="250"/>
      <c r="CL108" s="250"/>
      <c r="CM108" s="250"/>
      <c r="CN108" s="250"/>
      <c r="CO108" s="250"/>
      <c r="CP108" s="250"/>
      <c r="CQ108" s="250"/>
      <c r="CR108" s="250"/>
      <c r="CS108" s="250"/>
      <c r="CT108" s="250"/>
      <c r="CU108" s="250"/>
      <c r="CV108" s="250"/>
      <c r="CW108" s="250"/>
      <c r="CX108" s="250"/>
      <c r="CY108" s="250"/>
      <c r="CZ108" s="250"/>
      <c r="DA108" s="250"/>
      <c r="DB108" s="250"/>
      <c r="DC108" s="250"/>
      <c r="DD108" s="250"/>
      <c r="DE108" s="250"/>
      <c r="DF108" s="250"/>
      <c r="DG108" s="250"/>
      <c r="DH108" s="250"/>
      <c r="DI108" s="250"/>
      <c r="DJ108" s="250"/>
      <c r="DK108" s="250"/>
      <c r="DL108" s="250"/>
      <c r="DM108" s="250"/>
      <c r="DN108" s="250"/>
      <c r="DO108" s="250"/>
      <c r="DP108" s="250"/>
      <c r="DQ108" s="250"/>
      <c r="DR108" s="250"/>
      <c r="DS108" s="250"/>
      <c r="DT108" s="250"/>
      <c r="DU108" s="250"/>
      <c r="DV108" s="250"/>
      <c r="DW108" s="250"/>
      <c r="DX108" s="250"/>
      <c r="DY108" s="250"/>
      <c r="DZ108" s="250"/>
      <c r="EA108" s="250"/>
      <c r="EB108" s="250"/>
      <c r="EC108" s="250"/>
      <c r="ED108" s="250"/>
      <c r="EE108" s="250"/>
      <c r="EF108" s="250"/>
      <c r="EG108" s="250"/>
      <c r="EH108" s="250"/>
      <c r="EI108" s="250"/>
      <c r="EJ108" s="250"/>
      <c r="EK108" s="250"/>
      <c r="EL108" s="250"/>
      <c r="EM108" s="250"/>
      <c r="EN108" s="250"/>
      <c r="EO108" s="250"/>
      <c r="EP108" s="250"/>
      <c r="EQ108" s="250"/>
      <c r="ER108" s="250"/>
      <c r="ES108" s="250"/>
      <c r="ET108" s="250"/>
      <c r="EU108" s="250"/>
      <c r="EV108" s="250"/>
      <c r="EW108" s="250"/>
      <c r="EX108" s="250"/>
      <c r="EY108" s="250"/>
      <c r="EZ108" s="250"/>
      <c r="FA108" s="250"/>
      <c r="FB108" s="250"/>
      <c r="FC108" s="250"/>
      <c r="FD108" s="250"/>
      <c r="FE108" s="250"/>
      <c r="FF108" s="250"/>
      <c r="FG108" s="250"/>
      <c r="FH108" s="250"/>
      <c r="FI108" s="250"/>
      <c r="FJ108" s="250"/>
      <c r="FK108" s="250"/>
      <c r="FL108" s="250"/>
      <c r="FM108" s="250"/>
      <c r="FN108" s="250"/>
      <c r="FO108" s="250"/>
      <c r="FP108" s="250"/>
      <c r="FQ108" s="250"/>
      <c r="FR108" s="250"/>
      <c r="FS108" s="250"/>
      <c r="FT108" s="250"/>
      <c r="FU108" s="250"/>
      <c r="FV108" s="250"/>
      <c r="FW108" s="250"/>
      <c r="FX108" s="250"/>
      <c r="FY108" s="250"/>
      <c r="FZ108" s="250"/>
      <c r="GA108" s="250"/>
      <c r="GB108" s="250"/>
      <c r="GC108" s="250"/>
      <c r="GD108" s="250"/>
      <c r="GE108" s="250"/>
      <c r="GF108" s="250"/>
      <c r="GG108" s="250"/>
      <c r="GH108" s="250"/>
      <c r="GI108" s="250"/>
      <c r="GJ108" s="250"/>
      <c r="GK108" s="250"/>
      <c r="GL108" s="250"/>
      <c r="GM108" s="250"/>
      <c r="GN108" s="250"/>
      <c r="GO108" s="250"/>
      <c r="GP108" s="250"/>
      <c r="GQ108" s="250"/>
      <c r="GR108" s="250"/>
      <c r="GS108" s="250"/>
      <c r="GT108" s="250"/>
      <c r="GU108" s="250"/>
      <c r="GV108" s="250"/>
      <c r="GW108" s="250"/>
      <c r="GX108" s="250"/>
      <c r="GY108" s="250"/>
      <c r="GZ108" s="250"/>
      <c r="HA108" s="250"/>
      <c r="HB108" s="250"/>
      <c r="HC108" s="250"/>
      <c r="HD108" s="250"/>
      <c r="HE108" s="250"/>
      <c r="HF108" s="250"/>
      <c r="HG108" s="250"/>
      <c r="HH108" s="250"/>
      <c r="HI108" s="250"/>
      <c r="HJ108" s="250"/>
      <c r="HK108" s="250"/>
      <c r="HL108" s="250"/>
      <c r="HM108" s="250"/>
      <c r="HN108" s="250"/>
      <c r="HO108" s="250"/>
      <c r="HP108" s="250"/>
      <c r="HQ108" s="250"/>
      <c r="HR108" s="250"/>
      <c r="HS108" s="250"/>
      <c r="HT108" s="250"/>
      <c r="HU108" s="250"/>
      <c r="HV108" s="250"/>
      <c r="HW108" s="250"/>
      <c r="HX108" s="250"/>
      <c r="HY108" s="250"/>
      <c r="HZ108" s="250"/>
      <c r="IA108" s="250"/>
      <c r="IB108" s="250"/>
      <c r="IC108" s="250"/>
      <c r="ID108" s="250"/>
      <c r="IE108" s="250"/>
      <c r="IF108" s="250"/>
      <c r="IG108" s="250"/>
      <c r="IH108" s="250"/>
      <c r="II108" s="250"/>
      <c r="IJ108" s="250"/>
      <c r="IK108" s="250"/>
      <c r="IL108" s="250"/>
      <c r="IM108" s="250"/>
      <c r="IN108" s="250"/>
      <c r="IO108" s="250"/>
      <c r="IP108" s="250"/>
      <c r="IQ108" s="250"/>
      <c r="IR108" s="250"/>
      <c r="IS108" s="250"/>
      <c r="IT108" s="250"/>
      <c r="IU108" s="250"/>
    </row>
    <row r="109" spans="1:255" s="250" customFormat="1" ht="15.95" customHeight="1">
      <c r="A109" s="250">
        <v>24</v>
      </c>
      <c r="B109" s="259">
        <v>7</v>
      </c>
      <c r="C109" s="259">
        <v>14</v>
      </c>
      <c r="D109" s="284"/>
      <c r="H109" s="403" t="s">
        <v>520</v>
      </c>
      <c r="I109" s="416"/>
      <c r="J109" s="436">
        <v>0</v>
      </c>
      <c r="K109" s="437">
        <v>0</v>
      </c>
      <c r="L109" s="439">
        <f t="shared" si="3"/>
        <v>0</v>
      </c>
    </row>
    <row r="110" spans="1:255" s="251" customFormat="1" ht="15.95" customHeight="1" thickBot="1">
      <c r="A110" s="251">
        <v>24</v>
      </c>
      <c r="B110" s="263">
        <v>7</v>
      </c>
      <c r="C110" s="263">
        <v>15</v>
      </c>
      <c r="D110" s="285"/>
      <c r="H110" s="404" t="s">
        <v>156</v>
      </c>
      <c r="I110" s="417"/>
      <c r="J110" s="438">
        <v>0</v>
      </c>
      <c r="K110" s="441">
        <v>0</v>
      </c>
      <c r="L110" s="455">
        <f t="shared" si="3"/>
        <v>0</v>
      </c>
    </row>
    <row r="111" spans="1:255" s="248" customFormat="1" ht="15.95" customHeight="1">
      <c r="A111" s="250">
        <v>24</v>
      </c>
      <c r="B111" s="259">
        <v>8</v>
      </c>
      <c r="C111" s="259">
        <v>1</v>
      </c>
      <c r="D111" s="1058" t="s">
        <v>439</v>
      </c>
      <c r="E111" s="1059"/>
      <c r="F111" s="1059"/>
      <c r="G111" s="1059"/>
      <c r="H111" s="400" t="s">
        <v>426</v>
      </c>
      <c r="I111" s="413"/>
      <c r="J111" s="435">
        <v>0</v>
      </c>
      <c r="K111" s="447">
        <v>0</v>
      </c>
      <c r="L111" s="447">
        <f t="shared" si="3"/>
        <v>0</v>
      </c>
    </row>
    <row r="112" spans="1:255" s="248" customFormat="1" ht="15.95" customHeight="1">
      <c r="A112" s="248">
        <v>24</v>
      </c>
      <c r="B112" s="260">
        <v>8</v>
      </c>
      <c r="C112" s="260">
        <v>2</v>
      </c>
      <c r="D112" s="286"/>
      <c r="E112" s="324"/>
      <c r="F112" s="363"/>
      <c r="G112" s="363"/>
      <c r="H112" s="401" t="s">
        <v>427</v>
      </c>
      <c r="I112" s="414"/>
      <c r="J112" s="436">
        <v>0</v>
      </c>
      <c r="K112" s="439">
        <v>0</v>
      </c>
      <c r="L112" s="439">
        <f t="shared" si="3"/>
        <v>0</v>
      </c>
    </row>
    <row r="113" spans="1:255" s="248" customFormat="1" ht="15.95" customHeight="1">
      <c r="A113" s="248">
        <v>24</v>
      </c>
      <c r="B113" s="260">
        <v>8</v>
      </c>
      <c r="C113" s="260">
        <v>3</v>
      </c>
      <c r="D113" s="286"/>
      <c r="E113" s="324"/>
      <c r="F113" s="324"/>
      <c r="G113" s="325"/>
      <c r="H113" s="401" t="s">
        <v>428</v>
      </c>
      <c r="I113" s="414"/>
      <c r="J113" s="436">
        <v>0</v>
      </c>
      <c r="K113" s="439">
        <v>0</v>
      </c>
      <c r="L113" s="439">
        <f t="shared" si="3"/>
        <v>0</v>
      </c>
    </row>
    <row r="114" spans="1:255" s="248" customFormat="1" ht="15.95" customHeight="1">
      <c r="A114" s="248">
        <v>24</v>
      </c>
      <c r="B114" s="260">
        <v>8</v>
      </c>
      <c r="C114" s="260">
        <v>4</v>
      </c>
      <c r="D114" s="286"/>
      <c r="E114" s="325"/>
      <c r="F114" s="325"/>
      <c r="G114" s="325"/>
      <c r="H114" s="401" t="s">
        <v>430</v>
      </c>
      <c r="I114" s="414"/>
      <c r="J114" s="436">
        <v>0</v>
      </c>
      <c r="K114" s="439">
        <v>0</v>
      </c>
      <c r="L114" s="439">
        <f t="shared" si="3"/>
        <v>0</v>
      </c>
    </row>
    <row r="115" spans="1:255" s="248" customFormat="1" ht="15.95" customHeight="1">
      <c r="A115" s="248">
        <v>24</v>
      </c>
      <c r="B115" s="260">
        <v>8</v>
      </c>
      <c r="C115" s="260">
        <v>5</v>
      </c>
      <c r="D115" s="286"/>
      <c r="E115" s="324"/>
      <c r="F115" s="324"/>
      <c r="G115" s="325"/>
      <c r="H115" s="401" t="s">
        <v>429</v>
      </c>
      <c r="I115" s="414"/>
      <c r="J115" s="436">
        <v>0</v>
      </c>
      <c r="K115" s="439">
        <v>0</v>
      </c>
      <c r="L115" s="439">
        <f t="shared" si="3"/>
        <v>0</v>
      </c>
    </row>
    <row r="116" spans="1:255" s="248" customFormat="1" ht="15.95" customHeight="1">
      <c r="A116" s="248">
        <v>24</v>
      </c>
      <c r="B116" s="260">
        <v>8</v>
      </c>
      <c r="C116" s="260">
        <v>6</v>
      </c>
      <c r="D116" s="286"/>
      <c r="E116" s="324"/>
      <c r="F116" s="364"/>
      <c r="G116" s="363"/>
      <c r="H116" s="401" t="s">
        <v>431</v>
      </c>
      <c r="I116" s="414"/>
      <c r="J116" s="436">
        <v>0</v>
      </c>
      <c r="K116" s="439">
        <v>0</v>
      </c>
      <c r="L116" s="439">
        <f t="shared" si="3"/>
        <v>0</v>
      </c>
    </row>
    <row r="117" spans="1:255" s="248" customFormat="1" ht="15.95" customHeight="1">
      <c r="A117" s="248">
        <v>24</v>
      </c>
      <c r="B117" s="260">
        <v>8</v>
      </c>
      <c r="C117" s="260">
        <v>7</v>
      </c>
      <c r="D117" s="286"/>
      <c r="E117" s="324"/>
      <c r="F117" s="324"/>
      <c r="G117" s="325"/>
      <c r="H117" s="401" t="s">
        <v>37</v>
      </c>
      <c r="I117" s="414"/>
      <c r="J117" s="436">
        <v>0</v>
      </c>
      <c r="K117" s="439">
        <v>0</v>
      </c>
      <c r="L117" s="439">
        <f t="shared" si="3"/>
        <v>0</v>
      </c>
    </row>
    <row r="118" spans="1:255" s="248" customFormat="1" ht="15.95" customHeight="1">
      <c r="A118" s="248">
        <v>24</v>
      </c>
      <c r="B118" s="260">
        <v>8</v>
      </c>
      <c r="C118" s="260">
        <v>8</v>
      </c>
      <c r="D118" s="286"/>
      <c r="E118" s="324"/>
      <c r="F118" s="324"/>
      <c r="G118" s="325"/>
      <c r="H118" s="401" t="s">
        <v>273</v>
      </c>
      <c r="I118" s="414"/>
      <c r="J118" s="436">
        <v>0</v>
      </c>
      <c r="K118" s="439">
        <v>0</v>
      </c>
      <c r="L118" s="439">
        <f t="shared" si="3"/>
        <v>0</v>
      </c>
    </row>
    <row r="119" spans="1:255" s="248" customFormat="1" ht="15.95" customHeight="1">
      <c r="A119" s="248">
        <v>24</v>
      </c>
      <c r="B119" s="260">
        <v>8</v>
      </c>
      <c r="C119" s="260">
        <v>9</v>
      </c>
      <c r="D119" s="286"/>
      <c r="E119" s="324"/>
      <c r="F119" s="324"/>
      <c r="G119" s="325"/>
      <c r="H119" s="401" t="s">
        <v>410</v>
      </c>
      <c r="I119" s="414"/>
      <c r="J119" s="436">
        <v>0</v>
      </c>
      <c r="K119" s="439">
        <v>0</v>
      </c>
      <c r="L119" s="439">
        <f t="shared" si="3"/>
        <v>0</v>
      </c>
    </row>
    <row r="120" spans="1:255" s="248" customFormat="1" ht="15.95" customHeight="1">
      <c r="A120" s="248">
        <v>24</v>
      </c>
      <c r="B120" s="260">
        <v>8</v>
      </c>
      <c r="C120" s="260">
        <v>10</v>
      </c>
      <c r="D120" s="286"/>
      <c r="E120" s="324"/>
      <c r="F120" s="324"/>
      <c r="G120" s="325"/>
      <c r="H120" s="401" t="s">
        <v>432</v>
      </c>
      <c r="I120" s="414"/>
      <c r="J120" s="436">
        <v>0</v>
      </c>
      <c r="K120" s="439">
        <v>0</v>
      </c>
      <c r="L120" s="439">
        <f t="shared" si="3"/>
        <v>0</v>
      </c>
    </row>
    <row r="121" spans="1:255" s="248" customFormat="1" ht="15.95" customHeight="1">
      <c r="A121" s="248">
        <v>24</v>
      </c>
      <c r="B121" s="260">
        <v>8</v>
      </c>
      <c r="C121" s="260">
        <v>11</v>
      </c>
      <c r="D121" s="286"/>
      <c r="E121" s="324"/>
      <c r="F121" s="324"/>
      <c r="G121" s="325"/>
      <c r="H121" s="401" t="s">
        <v>405</v>
      </c>
      <c r="I121" s="414"/>
      <c r="J121" s="436">
        <v>0</v>
      </c>
      <c r="K121" s="439">
        <v>0</v>
      </c>
      <c r="L121" s="439">
        <f t="shared" si="3"/>
        <v>0</v>
      </c>
    </row>
    <row r="122" spans="1:255" s="248" customFormat="1" ht="15.95" customHeight="1" thickBot="1">
      <c r="A122" s="248">
        <v>24</v>
      </c>
      <c r="B122" s="260">
        <v>8</v>
      </c>
      <c r="C122" s="260">
        <v>12</v>
      </c>
      <c r="D122" s="286"/>
      <c r="E122" s="324"/>
      <c r="F122" s="324"/>
      <c r="G122" s="325"/>
      <c r="H122" s="401" t="s">
        <v>114</v>
      </c>
      <c r="I122" s="414"/>
      <c r="J122" s="436">
        <v>0</v>
      </c>
      <c r="K122" s="439">
        <v>0</v>
      </c>
      <c r="L122" s="439">
        <f t="shared" si="3"/>
        <v>0</v>
      </c>
    </row>
    <row r="123" spans="1:255" s="249" customFormat="1" ht="15.95" customHeight="1">
      <c r="A123" s="250">
        <v>24</v>
      </c>
      <c r="B123" s="259">
        <v>8</v>
      </c>
      <c r="C123" s="259">
        <v>13</v>
      </c>
      <c r="D123" s="286"/>
      <c r="E123" s="324"/>
      <c r="F123" s="324"/>
      <c r="G123" s="325"/>
      <c r="H123" s="402" t="s">
        <v>246</v>
      </c>
      <c r="I123" s="415"/>
      <c r="J123" s="436">
        <v>0</v>
      </c>
      <c r="K123" s="439">
        <v>0</v>
      </c>
      <c r="L123" s="439">
        <f t="shared" si="3"/>
        <v>0</v>
      </c>
      <c r="M123" s="250"/>
      <c r="N123" s="250"/>
      <c r="O123" s="250"/>
      <c r="P123" s="250"/>
      <c r="Q123" s="250"/>
      <c r="R123" s="250"/>
      <c r="S123" s="250"/>
      <c r="T123" s="250"/>
      <c r="U123" s="250"/>
      <c r="V123" s="250"/>
      <c r="W123" s="250"/>
      <c r="X123" s="250"/>
      <c r="Y123" s="250"/>
      <c r="Z123" s="250"/>
      <c r="AA123" s="250"/>
      <c r="AB123" s="250"/>
      <c r="AC123" s="250"/>
      <c r="AD123" s="250"/>
      <c r="AE123" s="250"/>
      <c r="AF123" s="250"/>
      <c r="AG123" s="250"/>
      <c r="AH123" s="250"/>
      <c r="AI123" s="250"/>
      <c r="AJ123" s="250"/>
      <c r="AK123" s="250"/>
      <c r="AL123" s="250"/>
      <c r="AM123" s="250"/>
      <c r="AN123" s="250"/>
      <c r="AO123" s="250"/>
      <c r="AP123" s="250"/>
      <c r="AQ123" s="250"/>
      <c r="AR123" s="250"/>
      <c r="AS123" s="250"/>
      <c r="AT123" s="250"/>
      <c r="AU123" s="250"/>
      <c r="AV123" s="250"/>
      <c r="AW123" s="250"/>
      <c r="AX123" s="250"/>
      <c r="AY123" s="250"/>
      <c r="AZ123" s="250"/>
      <c r="BA123" s="250"/>
      <c r="BB123" s="250"/>
      <c r="BC123" s="250"/>
      <c r="BD123" s="250"/>
      <c r="BE123" s="250"/>
      <c r="BF123" s="250"/>
      <c r="BG123" s="250"/>
      <c r="BH123" s="250"/>
      <c r="BI123" s="250"/>
      <c r="BJ123" s="250"/>
      <c r="BK123" s="250"/>
      <c r="BL123" s="250"/>
      <c r="BM123" s="250"/>
      <c r="BN123" s="250"/>
      <c r="BO123" s="250"/>
      <c r="BP123" s="250"/>
      <c r="BQ123" s="250"/>
      <c r="BR123" s="250"/>
      <c r="BS123" s="250"/>
      <c r="BT123" s="250"/>
      <c r="BU123" s="250"/>
      <c r="BV123" s="250"/>
      <c r="BW123" s="250"/>
      <c r="BX123" s="250"/>
      <c r="BY123" s="250"/>
      <c r="BZ123" s="250"/>
      <c r="CA123" s="250"/>
      <c r="CB123" s="250"/>
      <c r="CC123" s="250"/>
      <c r="CD123" s="250"/>
      <c r="CE123" s="250"/>
      <c r="CF123" s="250"/>
      <c r="CG123" s="250"/>
      <c r="CH123" s="250"/>
      <c r="CI123" s="250"/>
      <c r="CJ123" s="250"/>
      <c r="CK123" s="250"/>
      <c r="CL123" s="250"/>
      <c r="CM123" s="250"/>
      <c r="CN123" s="250"/>
      <c r="CO123" s="250"/>
      <c r="CP123" s="250"/>
      <c r="CQ123" s="250"/>
      <c r="CR123" s="250"/>
      <c r="CS123" s="250"/>
      <c r="CT123" s="250"/>
      <c r="CU123" s="250"/>
      <c r="CV123" s="250"/>
      <c r="CW123" s="250"/>
      <c r="CX123" s="250"/>
      <c r="CY123" s="250"/>
      <c r="CZ123" s="250"/>
      <c r="DA123" s="250"/>
      <c r="DB123" s="250"/>
      <c r="DC123" s="250"/>
      <c r="DD123" s="250"/>
      <c r="DE123" s="250"/>
      <c r="DF123" s="250"/>
      <c r="DG123" s="250"/>
      <c r="DH123" s="250"/>
      <c r="DI123" s="250"/>
      <c r="DJ123" s="250"/>
      <c r="DK123" s="250"/>
      <c r="DL123" s="250"/>
      <c r="DM123" s="250"/>
      <c r="DN123" s="250"/>
      <c r="DO123" s="250"/>
      <c r="DP123" s="250"/>
      <c r="DQ123" s="250"/>
      <c r="DR123" s="250"/>
      <c r="DS123" s="250"/>
      <c r="DT123" s="250"/>
      <c r="DU123" s="250"/>
      <c r="DV123" s="250"/>
      <c r="DW123" s="250"/>
      <c r="DX123" s="250"/>
      <c r="DY123" s="250"/>
      <c r="DZ123" s="250"/>
      <c r="EA123" s="250"/>
      <c r="EB123" s="250"/>
      <c r="EC123" s="250"/>
      <c r="ED123" s="250"/>
      <c r="EE123" s="250"/>
      <c r="EF123" s="250"/>
      <c r="EG123" s="250"/>
      <c r="EH123" s="250"/>
      <c r="EI123" s="250"/>
      <c r="EJ123" s="250"/>
      <c r="EK123" s="250"/>
      <c r="EL123" s="250"/>
      <c r="EM123" s="250"/>
      <c r="EN123" s="250"/>
      <c r="EO123" s="250"/>
      <c r="EP123" s="250"/>
      <c r="EQ123" s="250"/>
      <c r="ER123" s="250"/>
      <c r="ES123" s="250"/>
      <c r="ET123" s="250"/>
      <c r="EU123" s="250"/>
      <c r="EV123" s="250"/>
      <c r="EW123" s="250"/>
      <c r="EX123" s="250"/>
      <c r="EY123" s="250"/>
      <c r="EZ123" s="250"/>
      <c r="FA123" s="250"/>
      <c r="FB123" s="250"/>
      <c r="FC123" s="250"/>
      <c r="FD123" s="250"/>
      <c r="FE123" s="250"/>
      <c r="FF123" s="250"/>
      <c r="FG123" s="250"/>
      <c r="FH123" s="250"/>
      <c r="FI123" s="250"/>
      <c r="FJ123" s="250"/>
      <c r="FK123" s="250"/>
      <c r="FL123" s="250"/>
      <c r="FM123" s="250"/>
      <c r="FN123" s="250"/>
      <c r="FO123" s="250"/>
      <c r="FP123" s="250"/>
      <c r="FQ123" s="250"/>
      <c r="FR123" s="250"/>
      <c r="FS123" s="250"/>
      <c r="FT123" s="250"/>
      <c r="FU123" s="250"/>
      <c r="FV123" s="250"/>
      <c r="FW123" s="250"/>
      <c r="FX123" s="250"/>
      <c r="FY123" s="250"/>
      <c r="FZ123" s="250"/>
      <c r="GA123" s="250"/>
      <c r="GB123" s="250"/>
      <c r="GC123" s="250"/>
      <c r="GD123" s="250"/>
      <c r="GE123" s="250"/>
      <c r="GF123" s="250"/>
      <c r="GG123" s="250"/>
      <c r="GH123" s="250"/>
      <c r="GI123" s="250"/>
      <c r="GJ123" s="250"/>
      <c r="GK123" s="250"/>
      <c r="GL123" s="250"/>
      <c r="GM123" s="250"/>
      <c r="GN123" s="250"/>
      <c r="GO123" s="250"/>
      <c r="GP123" s="250"/>
      <c r="GQ123" s="250"/>
      <c r="GR123" s="250"/>
      <c r="GS123" s="250"/>
      <c r="GT123" s="250"/>
      <c r="GU123" s="250"/>
      <c r="GV123" s="250"/>
      <c r="GW123" s="250"/>
      <c r="GX123" s="250"/>
      <c r="GY123" s="250"/>
      <c r="GZ123" s="250"/>
      <c r="HA123" s="250"/>
      <c r="HB123" s="250"/>
      <c r="HC123" s="250"/>
      <c r="HD123" s="250"/>
      <c r="HE123" s="250"/>
      <c r="HF123" s="250"/>
      <c r="HG123" s="250"/>
      <c r="HH123" s="250"/>
      <c r="HI123" s="250"/>
      <c r="HJ123" s="250"/>
      <c r="HK123" s="250"/>
      <c r="HL123" s="250"/>
      <c r="HM123" s="250"/>
      <c r="HN123" s="250"/>
      <c r="HO123" s="250"/>
      <c r="HP123" s="250"/>
      <c r="HQ123" s="250"/>
      <c r="HR123" s="250"/>
      <c r="HS123" s="250"/>
      <c r="HT123" s="250"/>
      <c r="HU123" s="250"/>
      <c r="HV123" s="250"/>
      <c r="HW123" s="250"/>
      <c r="HX123" s="250"/>
      <c r="HY123" s="250"/>
      <c r="HZ123" s="250"/>
      <c r="IA123" s="250"/>
      <c r="IB123" s="250"/>
      <c r="IC123" s="250"/>
      <c r="ID123" s="250"/>
      <c r="IE123" s="250"/>
      <c r="IF123" s="250"/>
      <c r="IG123" s="250"/>
      <c r="IH123" s="250"/>
      <c r="II123" s="250"/>
      <c r="IJ123" s="250"/>
      <c r="IK123" s="250"/>
      <c r="IL123" s="250"/>
      <c r="IM123" s="250"/>
      <c r="IN123" s="250"/>
      <c r="IO123" s="250"/>
      <c r="IP123" s="250"/>
      <c r="IQ123" s="250"/>
      <c r="IR123" s="250"/>
      <c r="IS123" s="250"/>
      <c r="IT123" s="250"/>
      <c r="IU123" s="250"/>
    </row>
    <row r="124" spans="1:255" s="250" customFormat="1" ht="15.95" customHeight="1">
      <c r="A124" s="250">
        <v>24</v>
      </c>
      <c r="B124" s="259">
        <v>8</v>
      </c>
      <c r="C124" s="259">
        <v>14</v>
      </c>
      <c r="D124" s="284"/>
      <c r="H124" s="403" t="s">
        <v>520</v>
      </c>
      <c r="I124" s="416"/>
      <c r="J124" s="436">
        <v>0</v>
      </c>
      <c r="K124" s="437">
        <v>0</v>
      </c>
      <c r="L124" s="439">
        <f t="shared" si="3"/>
        <v>0</v>
      </c>
    </row>
    <row r="125" spans="1:255" s="251" customFormat="1" ht="15.95" customHeight="1" thickBot="1">
      <c r="A125" s="251">
        <v>24</v>
      </c>
      <c r="B125" s="263">
        <v>8</v>
      </c>
      <c r="C125" s="263">
        <v>15</v>
      </c>
      <c r="D125" s="285"/>
      <c r="H125" s="404" t="s">
        <v>156</v>
      </c>
      <c r="I125" s="417"/>
      <c r="J125" s="438">
        <v>0</v>
      </c>
      <c r="K125" s="441">
        <v>0</v>
      </c>
      <c r="L125" s="455">
        <f t="shared" si="3"/>
        <v>0</v>
      </c>
    </row>
    <row r="126" spans="1:255" s="248" customFormat="1" ht="15.95" customHeight="1">
      <c r="A126" s="250">
        <v>24</v>
      </c>
      <c r="B126" s="259">
        <v>9</v>
      </c>
      <c r="C126" s="259">
        <v>1</v>
      </c>
      <c r="D126" s="1058" t="s">
        <v>440</v>
      </c>
      <c r="E126" s="1059"/>
      <c r="F126" s="1059"/>
      <c r="G126" s="1059"/>
      <c r="H126" s="400" t="s">
        <v>426</v>
      </c>
      <c r="I126" s="413"/>
      <c r="J126" s="435">
        <v>0</v>
      </c>
      <c r="K126" s="447">
        <v>0</v>
      </c>
      <c r="L126" s="447">
        <f t="shared" si="3"/>
        <v>0</v>
      </c>
    </row>
    <row r="127" spans="1:255" s="248" customFormat="1" ht="15.95" customHeight="1">
      <c r="A127" s="248">
        <v>24</v>
      </c>
      <c r="B127" s="260">
        <v>9</v>
      </c>
      <c r="C127" s="260">
        <v>2</v>
      </c>
      <c r="D127" s="282"/>
      <c r="E127" s="275"/>
      <c r="F127" s="363"/>
      <c r="G127" s="363"/>
      <c r="H127" s="401" t="s">
        <v>427</v>
      </c>
      <c r="I127" s="414"/>
      <c r="J127" s="436">
        <v>0</v>
      </c>
      <c r="K127" s="439">
        <v>0</v>
      </c>
      <c r="L127" s="439">
        <f t="shared" si="3"/>
        <v>0</v>
      </c>
    </row>
    <row r="128" spans="1:255" s="248" customFormat="1" ht="15.95" customHeight="1">
      <c r="A128" s="248">
        <v>24</v>
      </c>
      <c r="B128" s="260">
        <v>9</v>
      </c>
      <c r="C128" s="260">
        <v>3</v>
      </c>
      <c r="D128" s="281"/>
      <c r="E128" s="275"/>
      <c r="F128" s="324"/>
      <c r="G128" s="325"/>
      <c r="H128" s="401" t="s">
        <v>428</v>
      </c>
      <c r="I128" s="414"/>
      <c r="J128" s="436">
        <v>0</v>
      </c>
      <c r="K128" s="439">
        <v>0</v>
      </c>
      <c r="L128" s="439">
        <f t="shared" si="3"/>
        <v>0</v>
      </c>
    </row>
    <row r="129" spans="1:255" s="248" customFormat="1" ht="15.95" customHeight="1">
      <c r="A129" s="248">
        <v>24</v>
      </c>
      <c r="B129" s="260">
        <v>9</v>
      </c>
      <c r="C129" s="260">
        <v>4</v>
      </c>
      <c r="D129" s="281"/>
      <c r="E129" s="323"/>
      <c r="F129" s="323"/>
      <c r="G129" s="323"/>
      <c r="H129" s="401" t="s">
        <v>430</v>
      </c>
      <c r="I129" s="414"/>
      <c r="J129" s="436">
        <v>0</v>
      </c>
      <c r="K129" s="439">
        <v>0</v>
      </c>
      <c r="L129" s="439">
        <f t="shared" si="3"/>
        <v>0</v>
      </c>
    </row>
    <row r="130" spans="1:255" s="248" customFormat="1" ht="15.95" customHeight="1">
      <c r="A130" s="248">
        <v>24</v>
      </c>
      <c r="B130" s="260">
        <v>9</v>
      </c>
      <c r="C130" s="260">
        <v>5</v>
      </c>
      <c r="D130" s="283"/>
      <c r="E130" s="275"/>
      <c r="F130" s="324"/>
      <c r="G130" s="325"/>
      <c r="H130" s="401" t="s">
        <v>429</v>
      </c>
      <c r="I130" s="414"/>
      <c r="J130" s="436">
        <v>0</v>
      </c>
      <c r="K130" s="439">
        <v>0</v>
      </c>
      <c r="L130" s="439">
        <f t="shared" si="3"/>
        <v>0</v>
      </c>
    </row>
    <row r="131" spans="1:255" s="248" customFormat="1" ht="15.95" customHeight="1">
      <c r="A131" s="248">
        <v>24</v>
      </c>
      <c r="B131" s="260">
        <v>9</v>
      </c>
      <c r="C131" s="260">
        <v>6</v>
      </c>
      <c r="D131" s="283"/>
      <c r="E131" s="275"/>
      <c r="F131" s="364"/>
      <c r="G131" s="363"/>
      <c r="H131" s="401" t="s">
        <v>431</v>
      </c>
      <c r="I131" s="414"/>
      <c r="J131" s="436">
        <v>0</v>
      </c>
      <c r="K131" s="439">
        <v>0</v>
      </c>
      <c r="L131" s="439">
        <f t="shared" si="3"/>
        <v>0</v>
      </c>
    </row>
    <row r="132" spans="1:255" s="248" customFormat="1" ht="15.95" customHeight="1">
      <c r="A132" s="248">
        <v>24</v>
      </c>
      <c r="B132" s="260">
        <v>9</v>
      </c>
      <c r="C132" s="260">
        <v>7</v>
      </c>
      <c r="D132" s="283"/>
      <c r="E132" s="275"/>
      <c r="F132" s="324"/>
      <c r="G132" s="325"/>
      <c r="H132" s="401" t="s">
        <v>37</v>
      </c>
      <c r="I132" s="414"/>
      <c r="J132" s="436">
        <v>0</v>
      </c>
      <c r="K132" s="439">
        <v>0</v>
      </c>
      <c r="L132" s="439">
        <f t="shared" si="3"/>
        <v>0</v>
      </c>
    </row>
    <row r="133" spans="1:255" s="248" customFormat="1" ht="15.95" customHeight="1">
      <c r="A133" s="248">
        <v>24</v>
      </c>
      <c r="B133" s="260">
        <v>9</v>
      </c>
      <c r="C133" s="260">
        <v>8</v>
      </c>
      <c r="D133" s="283"/>
      <c r="E133" s="275"/>
      <c r="F133" s="324"/>
      <c r="G133" s="325"/>
      <c r="H133" s="401" t="s">
        <v>273</v>
      </c>
      <c r="I133" s="414"/>
      <c r="J133" s="436">
        <v>0</v>
      </c>
      <c r="K133" s="439">
        <v>0</v>
      </c>
      <c r="L133" s="439">
        <f t="shared" ref="L133:L164" si="4">SUM(J133:K133)</f>
        <v>0</v>
      </c>
    </row>
    <row r="134" spans="1:255" s="248" customFormat="1" ht="15.95" customHeight="1">
      <c r="A134" s="248">
        <v>24</v>
      </c>
      <c r="B134" s="260">
        <v>9</v>
      </c>
      <c r="C134" s="260">
        <v>9</v>
      </c>
      <c r="D134" s="283"/>
      <c r="E134" s="275"/>
      <c r="F134" s="324"/>
      <c r="G134" s="325"/>
      <c r="H134" s="401" t="s">
        <v>410</v>
      </c>
      <c r="I134" s="414"/>
      <c r="J134" s="436">
        <v>0</v>
      </c>
      <c r="K134" s="439">
        <v>0</v>
      </c>
      <c r="L134" s="439">
        <f t="shared" si="4"/>
        <v>0</v>
      </c>
    </row>
    <row r="135" spans="1:255" s="248" customFormat="1" ht="15.95" customHeight="1">
      <c r="A135" s="248">
        <v>24</v>
      </c>
      <c r="B135" s="260">
        <v>9</v>
      </c>
      <c r="C135" s="260">
        <v>10</v>
      </c>
      <c r="D135" s="283"/>
      <c r="E135" s="275"/>
      <c r="F135" s="324"/>
      <c r="G135" s="325"/>
      <c r="H135" s="401" t="s">
        <v>432</v>
      </c>
      <c r="I135" s="414"/>
      <c r="J135" s="436">
        <v>0</v>
      </c>
      <c r="K135" s="439">
        <v>0</v>
      </c>
      <c r="L135" s="439">
        <f t="shared" si="4"/>
        <v>0</v>
      </c>
    </row>
    <row r="136" spans="1:255" s="248" customFormat="1" ht="15.95" customHeight="1">
      <c r="A136" s="248">
        <v>24</v>
      </c>
      <c r="B136" s="260">
        <v>9</v>
      </c>
      <c r="C136" s="260">
        <v>11</v>
      </c>
      <c r="D136" s="283"/>
      <c r="E136" s="275"/>
      <c r="F136" s="324"/>
      <c r="G136" s="325"/>
      <c r="H136" s="401" t="s">
        <v>405</v>
      </c>
      <c r="I136" s="414"/>
      <c r="J136" s="436">
        <v>0</v>
      </c>
      <c r="K136" s="439">
        <v>0</v>
      </c>
      <c r="L136" s="439">
        <f t="shared" si="4"/>
        <v>0</v>
      </c>
    </row>
    <row r="137" spans="1:255" s="248" customFormat="1" ht="15.95" customHeight="1" thickBot="1">
      <c r="A137" s="248">
        <v>24</v>
      </c>
      <c r="B137" s="260">
        <v>9</v>
      </c>
      <c r="C137" s="260">
        <v>12</v>
      </c>
      <c r="D137" s="283"/>
      <c r="E137" s="275"/>
      <c r="F137" s="324"/>
      <c r="G137" s="325"/>
      <c r="H137" s="401" t="s">
        <v>114</v>
      </c>
      <c r="I137" s="414"/>
      <c r="J137" s="436">
        <v>0</v>
      </c>
      <c r="K137" s="439">
        <v>0</v>
      </c>
      <c r="L137" s="439">
        <f t="shared" si="4"/>
        <v>0</v>
      </c>
    </row>
    <row r="138" spans="1:255" s="249" customFormat="1" ht="15.95" customHeight="1">
      <c r="A138" s="250">
        <v>24</v>
      </c>
      <c r="B138" s="259">
        <v>9</v>
      </c>
      <c r="C138" s="259">
        <v>13</v>
      </c>
      <c r="D138" s="283"/>
      <c r="E138" s="275"/>
      <c r="F138" s="324"/>
      <c r="G138" s="325"/>
      <c r="H138" s="402" t="s">
        <v>246</v>
      </c>
      <c r="I138" s="415"/>
      <c r="J138" s="436">
        <v>0</v>
      </c>
      <c r="K138" s="439">
        <v>0</v>
      </c>
      <c r="L138" s="439">
        <f t="shared" si="4"/>
        <v>0</v>
      </c>
      <c r="M138" s="250"/>
      <c r="N138" s="250"/>
      <c r="O138" s="250"/>
      <c r="P138" s="250"/>
      <c r="Q138" s="250"/>
      <c r="R138" s="250"/>
      <c r="S138" s="250"/>
      <c r="T138" s="250"/>
      <c r="U138" s="250"/>
      <c r="V138" s="250"/>
      <c r="W138" s="250"/>
      <c r="X138" s="250"/>
      <c r="Y138" s="250"/>
      <c r="Z138" s="250"/>
      <c r="AA138" s="250"/>
      <c r="AB138" s="250"/>
      <c r="AC138" s="250"/>
      <c r="AD138" s="250"/>
      <c r="AE138" s="250"/>
      <c r="AF138" s="250"/>
      <c r="AG138" s="250"/>
      <c r="AH138" s="250"/>
      <c r="AI138" s="250"/>
      <c r="AJ138" s="250"/>
      <c r="AK138" s="250"/>
      <c r="AL138" s="250"/>
      <c r="AM138" s="250"/>
      <c r="AN138" s="250"/>
      <c r="AO138" s="250"/>
      <c r="AP138" s="250"/>
      <c r="AQ138" s="250"/>
      <c r="AR138" s="250"/>
      <c r="AS138" s="250"/>
      <c r="AT138" s="250"/>
      <c r="AU138" s="250"/>
      <c r="AV138" s="250"/>
      <c r="AW138" s="250"/>
      <c r="AX138" s="250"/>
      <c r="AY138" s="250"/>
      <c r="AZ138" s="250"/>
      <c r="BA138" s="250"/>
      <c r="BB138" s="250"/>
      <c r="BC138" s="250"/>
      <c r="BD138" s="250"/>
      <c r="BE138" s="250"/>
      <c r="BF138" s="250"/>
      <c r="BG138" s="250"/>
      <c r="BH138" s="250"/>
      <c r="BI138" s="250"/>
      <c r="BJ138" s="250"/>
      <c r="BK138" s="250"/>
      <c r="BL138" s="250"/>
      <c r="BM138" s="250"/>
      <c r="BN138" s="250"/>
      <c r="BO138" s="250"/>
      <c r="BP138" s="250"/>
      <c r="BQ138" s="250"/>
      <c r="BR138" s="250"/>
      <c r="BS138" s="250"/>
      <c r="BT138" s="250"/>
      <c r="BU138" s="250"/>
      <c r="BV138" s="250"/>
      <c r="BW138" s="250"/>
      <c r="BX138" s="250"/>
      <c r="BY138" s="250"/>
      <c r="BZ138" s="250"/>
      <c r="CA138" s="250"/>
      <c r="CB138" s="250"/>
      <c r="CC138" s="250"/>
      <c r="CD138" s="250"/>
      <c r="CE138" s="250"/>
      <c r="CF138" s="250"/>
      <c r="CG138" s="250"/>
      <c r="CH138" s="250"/>
      <c r="CI138" s="250"/>
      <c r="CJ138" s="250"/>
      <c r="CK138" s="250"/>
      <c r="CL138" s="250"/>
      <c r="CM138" s="250"/>
      <c r="CN138" s="250"/>
      <c r="CO138" s="250"/>
      <c r="CP138" s="250"/>
      <c r="CQ138" s="250"/>
      <c r="CR138" s="250"/>
      <c r="CS138" s="250"/>
      <c r="CT138" s="250"/>
      <c r="CU138" s="250"/>
      <c r="CV138" s="250"/>
      <c r="CW138" s="250"/>
      <c r="CX138" s="250"/>
      <c r="CY138" s="250"/>
      <c r="CZ138" s="250"/>
      <c r="DA138" s="250"/>
      <c r="DB138" s="250"/>
      <c r="DC138" s="250"/>
      <c r="DD138" s="250"/>
      <c r="DE138" s="250"/>
      <c r="DF138" s="250"/>
      <c r="DG138" s="250"/>
      <c r="DH138" s="250"/>
      <c r="DI138" s="250"/>
      <c r="DJ138" s="250"/>
      <c r="DK138" s="250"/>
      <c r="DL138" s="250"/>
      <c r="DM138" s="250"/>
      <c r="DN138" s="250"/>
      <c r="DO138" s="250"/>
      <c r="DP138" s="250"/>
      <c r="DQ138" s="250"/>
      <c r="DR138" s="250"/>
      <c r="DS138" s="250"/>
      <c r="DT138" s="250"/>
      <c r="DU138" s="250"/>
      <c r="DV138" s="250"/>
      <c r="DW138" s="250"/>
      <c r="DX138" s="250"/>
      <c r="DY138" s="250"/>
      <c r="DZ138" s="250"/>
      <c r="EA138" s="250"/>
      <c r="EB138" s="250"/>
      <c r="EC138" s="250"/>
      <c r="ED138" s="250"/>
      <c r="EE138" s="250"/>
      <c r="EF138" s="250"/>
      <c r="EG138" s="250"/>
      <c r="EH138" s="250"/>
      <c r="EI138" s="250"/>
      <c r="EJ138" s="250"/>
      <c r="EK138" s="250"/>
      <c r="EL138" s="250"/>
      <c r="EM138" s="250"/>
      <c r="EN138" s="250"/>
      <c r="EO138" s="250"/>
      <c r="EP138" s="250"/>
      <c r="EQ138" s="250"/>
      <c r="ER138" s="250"/>
      <c r="ES138" s="250"/>
      <c r="ET138" s="250"/>
      <c r="EU138" s="250"/>
      <c r="EV138" s="250"/>
      <c r="EW138" s="250"/>
      <c r="EX138" s="250"/>
      <c r="EY138" s="250"/>
      <c r="EZ138" s="250"/>
      <c r="FA138" s="250"/>
      <c r="FB138" s="250"/>
      <c r="FC138" s="250"/>
      <c r="FD138" s="250"/>
      <c r="FE138" s="250"/>
      <c r="FF138" s="250"/>
      <c r="FG138" s="250"/>
      <c r="FH138" s="250"/>
      <c r="FI138" s="250"/>
      <c r="FJ138" s="250"/>
      <c r="FK138" s="250"/>
      <c r="FL138" s="250"/>
      <c r="FM138" s="250"/>
      <c r="FN138" s="250"/>
      <c r="FO138" s="250"/>
      <c r="FP138" s="250"/>
      <c r="FQ138" s="250"/>
      <c r="FR138" s="250"/>
      <c r="FS138" s="250"/>
      <c r="FT138" s="250"/>
      <c r="FU138" s="250"/>
      <c r="FV138" s="250"/>
      <c r="FW138" s="250"/>
      <c r="FX138" s="250"/>
      <c r="FY138" s="250"/>
      <c r="FZ138" s="250"/>
      <c r="GA138" s="250"/>
      <c r="GB138" s="250"/>
      <c r="GC138" s="250"/>
      <c r="GD138" s="250"/>
      <c r="GE138" s="250"/>
      <c r="GF138" s="250"/>
      <c r="GG138" s="250"/>
      <c r="GH138" s="250"/>
      <c r="GI138" s="250"/>
      <c r="GJ138" s="250"/>
      <c r="GK138" s="250"/>
      <c r="GL138" s="250"/>
      <c r="GM138" s="250"/>
      <c r="GN138" s="250"/>
      <c r="GO138" s="250"/>
      <c r="GP138" s="250"/>
      <c r="GQ138" s="250"/>
      <c r="GR138" s="250"/>
      <c r="GS138" s="250"/>
      <c r="GT138" s="250"/>
      <c r="GU138" s="250"/>
      <c r="GV138" s="250"/>
      <c r="GW138" s="250"/>
      <c r="GX138" s="250"/>
      <c r="GY138" s="250"/>
      <c r="GZ138" s="250"/>
      <c r="HA138" s="250"/>
      <c r="HB138" s="250"/>
      <c r="HC138" s="250"/>
      <c r="HD138" s="250"/>
      <c r="HE138" s="250"/>
      <c r="HF138" s="250"/>
      <c r="HG138" s="250"/>
      <c r="HH138" s="250"/>
      <c r="HI138" s="250"/>
      <c r="HJ138" s="250"/>
      <c r="HK138" s="250"/>
      <c r="HL138" s="250"/>
      <c r="HM138" s="250"/>
      <c r="HN138" s="250"/>
      <c r="HO138" s="250"/>
      <c r="HP138" s="250"/>
      <c r="HQ138" s="250"/>
      <c r="HR138" s="250"/>
      <c r="HS138" s="250"/>
      <c r="HT138" s="250"/>
      <c r="HU138" s="250"/>
      <c r="HV138" s="250"/>
      <c r="HW138" s="250"/>
      <c r="HX138" s="250"/>
      <c r="HY138" s="250"/>
      <c r="HZ138" s="250"/>
      <c r="IA138" s="250"/>
      <c r="IB138" s="250"/>
      <c r="IC138" s="250"/>
      <c r="ID138" s="250"/>
      <c r="IE138" s="250"/>
      <c r="IF138" s="250"/>
      <c r="IG138" s="250"/>
      <c r="IH138" s="250"/>
      <c r="II138" s="250"/>
      <c r="IJ138" s="250"/>
      <c r="IK138" s="250"/>
      <c r="IL138" s="250"/>
      <c r="IM138" s="250"/>
      <c r="IN138" s="250"/>
      <c r="IO138" s="250"/>
      <c r="IP138" s="250"/>
      <c r="IQ138" s="250"/>
      <c r="IR138" s="250"/>
      <c r="IS138" s="250"/>
      <c r="IT138" s="250"/>
      <c r="IU138" s="250"/>
    </row>
    <row r="139" spans="1:255" s="250" customFormat="1" ht="15.95" customHeight="1">
      <c r="A139" s="250">
        <v>24</v>
      </c>
      <c r="B139" s="259">
        <v>9</v>
      </c>
      <c r="C139" s="259">
        <v>14</v>
      </c>
      <c r="D139" s="284"/>
      <c r="H139" s="403" t="s">
        <v>520</v>
      </c>
      <c r="I139" s="416"/>
      <c r="J139" s="436">
        <v>0</v>
      </c>
      <c r="K139" s="437">
        <v>0</v>
      </c>
      <c r="L139" s="439">
        <f t="shared" si="4"/>
        <v>0</v>
      </c>
    </row>
    <row r="140" spans="1:255" s="251" customFormat="1" ht="15.95" customHeight="1" thickBot="1">
      <c r="A140" s="251">
        <v>24</v>
      </c>
      <c r="B140" s="263">
        <v>9</v>
      </c>
      <c r="C140" s="263">
        <v>15</v>
      </c>
      <c r="D140" s="285"/>
      <c r="H140" s="404" t="s">
        <v>156</v>
      </c>
      <c r="I140" s="417"/>
      <c r="J140" s="438">
        <v>0</v>
      </c>
      <c r="K140" s="441">
        <v>0</v>
      </c>
      <c r="L140" s="455">
        <f t="shared" si="4"/>
        <v>0</v>
      </c>
    </row>
    <row r="141" spans="1:255" s="248" customFormat="1" ht="15.95" customHeight="1">
      <c r="A141" s="250">
        <v>24</v>
      </c>
      <c r="B141" s="259">
        <v>10</v>
      </c>
      <c r="C141" s="259">
        <v>1</v>
      </c>
      <c r="D141" s="1058" t="s">
        <v>441</v>
      </c>
      <c r="E141" s="1059"/>
      <c r="F141" s="1059"/>
      <c r="G141" s="1059"/>
      <c r="H141" s="400" t="s">
        <v>426</v>
      </c>
      <c r="I141" s="413"/>
      <c r="J141" s="435">
        <v>0</v>
      </c>
      <c r="K141" s="447">
        <v>0</v>
      </c>
      <c r="L141" s="447">
        <f t="shared" si="4"/>
        <v>0</v>
      </c>
    </row>
    <row r="142" spans="1:255" s="248" customFormat="1" ht="15.95" customHeight="1">
      <c r="A142" s="248">
        <v>24</v>
      </c>
      <c r="B142" s="260">
        <v>10</v>
      </c>
      <c r="C142" s="260">
        <v>2</v>
      </c>
      <c r="D142" s="286"/>
      <c r="E142" s="324"/>
      <c r="F142" s="363"/>
      <c r="G142" s="363"/>
      <c r="H142" s="401" t="s">
        <v>427</v>
      </c>
      <c r="I142" s="414"/>
      <c r="J142" s="436">
        <v>0</v>
      </c>
      <c r="K142" s="439">
        <v>0</v>
      </c>
      <c r="L142" s="439">
        <f t="shared" si="4"/>
        <v>0</v>
      </c>
    </row>
    <row r="143" spans="1:255" s="248" customFormat="1" ht="15.95" customHeight="1">
      <c r="A143" s="248">
        <v>24</v>
      </c>
      <c r="B143" s="260">
        <v>10</v>
      </c>
      <c r="C143" s="260">
        <v>3</v>
      </c>
      <c r="D143" s="286"/>
      <c r="E143" s="324"/>
      <c r="F143" s="324"/>
      <c r="G143" s="325"/>
      <c r="H143" s="401" t="s">
        <v>428</v>
      </c>
      <c r="I143" s="414"/>
      <c r="J143" s="436">
        <v>0</v>
      </c>
      <c r="K143" s="439">
        <v>0</v>
      </c>
      <c r="L143" s="439">
        <f t="shared" si="4"/>
        <v>0</v>
      </c>
    </row>
    <row r="144" spans="1:255" s="248" customFormat="1" ht="15.95" customHeight="1">
      <c r="A144" s="248">
        <v>24</v>
      </c>
      <c r="B144" s="260">
        <v>10</v>
      </c>
      <c r="C144" s="260">
        <v>4</v>
      </c>
      <c r="D144" s="286"/>
      <c r="E144" s="325"/>
      <c r="F144" s="325"/>
      <c r="G144" s="325"/>
      <c r="H144" s="401" t="s">
        <v>430</v>
      </c>
      <c r="I144" s="414"/>
      <c r="J144" s="436">
        <v>0</v>
      </c>
      <c r="K144" s="439">
        <v>0</v>
      </c>
      <c r="L144" s="439">
        <f t="shared" si="4"/>
        <v>0</v>
      </c>
    </row>
    <row r="145" spans="1:255" s="248" customFormat="1" ht="15.95" customHeight="1">
      <c r="A145" s="248">
        <v>24</v>
      </c>
      <c r="B145" s="260">
        <v>10</v>
      </c>
      <c r="C145" s="260">
        <v>5</v>
      </c>
      <c r="D145" s="286"/>
      <c r="E145" s="324"/>
      <c r="F145" s="324"/>
      <c r="G145" s="325"/>
      <c r="H145" s="401" t="s">
        <v>429</v>
      </c>
      <c r="I145" s="414"/>
      <c r="J145" s="436">
        <v>0</v>
      </c>
      <c r="K145" s="439">
        <v>0</v>
      </c>
      <c r="L145" s="439">
        <f t="shared" si="4"/>
        <v>0</v>
      </c>
    </row>
    <row r="146" spans="1:255" s="248" customFormat="1" ht="15.95" customHeight="1">
      <c r="A146" s="248">
        <v>24</v>
      </c>
      <c r="B146" s="260">
        <v>10</v>
      </c>
      <c r="C146" s="260">
        <v>6</v>
      </c>
      <c r="D146" s="286"/>
      <c r="E146" s="324"/>
      <c r="F146" s="364"/>
      <c r="G146" s="363"/>
      <c r="H146" s="401" t="s">
        <v>431</v>
      </c>
      <c r="I146" s="414"/>
      <c r="J146" s="436">
        <v>0</v>
      </c>
      <c r="K146" s="439">
        <v>0</v>
      </c>
      <c r="L146" s="439">
        <f t="shared" si="4"/>
        <v>0</v>
      </c>
    </row>
    <row r="147" spans="1:255" s="248" customFormat="1" ht="15.95" customHeight="1">
      <c r="A147" s="248">
        <v>24</v>
      </c>
      <c r="B147" s="260">
        <v>10</v>
      </c>
      <c r="C147" s="260">
        <v>7</v>
      </c>
      <c r="D147" s="286"/>
      <c r="E147" s="324"/>
      <c r="F147" s="324"/>
      <c r="G147" s="325"/>
      <c r="H147" s="401" t="s">
        <v>37</v>
      </c>
      <c r="I147" s="414"/>
      <c r="J147" s="436">
        <v>0</v>
      </c>
      <c r="K147" s="439">
        <v>0</v>
      </c>
      <c r="L147" s="439">
        <f t="shared" si="4"/>
        <v>0</v>
      </c>
    </row>
    <row r="148" spans="1:255" s="248" customFormat="1" ht="15.95" customHeight="1">
      <c r="A148" s="248">
        <v>24</v>
      </c>
      <c r="B148" s="260">
        <v>10</v>
      </c>
      <c r="C148" s="260">
        <v>8</v>
      </c>
      <c r="D148" s="286"/>
      <c r="E148" s="324"/>
      <c r="F148" s="324"/>
      <c r="G148" s="325"/>
      <c r="H148" s="401" t="s">
        <v>273</v>
      </c>
      <c r="I148" s="414"/>
      <c r="J148" s="436">
        <v>0</v>
      </c>
      <c r="K148" s="439">
        <v>0</v>
      </c>
      <c r="L148" s="439">
        <f t="shared" si="4"/>
        <v>0</v>
      </c>
    </row>
    <row r="149" spans="1:255" s="248" customFormat="1" ht="15.95" customHeight="1">
      <c r="A149" s="248">
        <v>24</v>
      </c>
      <c r="B149" s="260">
        <v>10</v>
      </c>
      <c r="C149" s="260">
        <v>9</v>
      </c>
      <c r="D149" s="286"/>
      <c r="E149" s="324"/>
      <c r="F149" s="324"/>
      <c r="G149" s="325"/>
      <c r="H149" s="401" t="s">
        <v>410</v>
      </c>
      <c r="I149" s="414"/>
      <c r="J149" s="436">
        <v>0</v>
      </c>
      <c r="K149" s="439">
        <v>0</v>
      </c>
      <c r="L149" s="439">
        <f t="shared" si="4"/>
        <v>0</v>
      </c>
    </row>
    <row r="150" spans="1:255" s="248" customFormat="1" ht="15.95" customHeight="1">
      <c r="A150" s="248">
        <v>24</v>
      </c>
      <c r="B150" s="260">
        <v>10</v>
      </c>
      <c r="C150" s="260">
        <v>10</v>
      </c>
      <c r="D150" s="286"/>
      <c r="E150" s="324"/>
      <c r="F150" s="324"/>
      <c r="G150" s="325"/>
      <c r="H150" s="401" t="s">
        <v>432</v>
      </c>
      <c r="I150" s="414"/>
      <c r="J150" s="436">
        <v>0</v>
      </c>
      <c r="K150" s="439">
        <v>0</v>
      </c>
      <c r="L150" s="439">
        <f t="shared" si="4"/>
        <v>0</v>
      </c>
    </row>
    <row r="151" spans="1:255" s="248" customFormat="1" ht="15.95" customHeight="1">
      <c r="A151" s="248">
        <v>24</v>
      </c>
      <c r="B151" s="260">
        <v>10</v>
      </c>
      <c r="C151" s="260">
        <v>11</v>
      </c>
      <c r="D151" s="286"/>
      <c r="E151" s="324"/>
      <c r="F151" s="324"/>
      <c r="G151" s="325"/>
      <c r="H151" s="401" t="s">
        <v>405</v>
      </c>
      <c r="I151" s="414"/>
      <c r="J151" s="436">
        <v>0</v>
      </c>
      <c r="K151" s="439">
        <v>0</v>
      </c>
      <c r="L151" s="439">
        <f t="shared" si="4"/>
        <v>0</v>
      </c>
    </row>
    <row r="152" spans="1:255" s="248" customFormat="1" ht="15.95" customHeight="1" thickBot="1">
      <c r="A152" s="248">
        <v>24</v>
      </c>
      <c r="B152" s="260">
        <v>10</v>
      </c>
      <c r="C152" s="260">
        <v>12</v>
      </c>
      <c r="D152" s="286"/>
      <c r="E152" s="324"/>
      <c r="F152" s="324"/>
      <c r="G152" s="325"/>
      <c r="H152" s="401" t="s">
        <v>114</v>
      </c>
      <c r="I152" s="414"/>
      <c r="J152" s="436">
        <v>0</v>
      </c>
      <c r="K152" s="439">
        <v>0</v>
      </c>
      <c r="L152" s="439">
        <f t="shared" si="4"/>
        <v>0</v>
      </c>
    </row>
    <row r="153" spans="1:255" s="249" customFormat="1" ht="15.95" customHeight="1">
      <c r="A153" s="250">
        <v>24</v>
      </c>
      <c r="B153" s="259">
        <v>10</v>
      </c>
      <c r="C153" s="259">
        <v>13</v>
      </c>
      <c r="D153" s="286"/>
      <c r="E153" s="324"/>
      <c r="F153" s="324"/>
      <c r="G153" s="325"/>
      <c r="H153" s="402" t="s">
        <v>246</v>
      </c>
      <c r="I153" s="415"/>
      <c r="J153" s="436">
        <v>0</v>
      </c>
      <c r="K153" s="439">
        <v>0</v>
      </c>
      <c r="L153" s="439">
        <f t="shared" si="4"/>
        <v>0</v>
      </c>
      <c r="M153" s="250"/>
      <c r="N153" s="250"/>
      <c r="O153" s="250"/>
      <c r="P153" s="250"/>
      <c r="Q153" s="250"/>
      <c r="R153" s="250"/>
      <c r="S153" s="250"/>
      <c r="T153" s="250"/>
      <c r="U153" s="250"/>
      <c r="V153" s="250"/>
      <c r="W153" s="250"/>
      <c r="X153" s="250"/>
      <c r="Y153" s="250"/>
      <c r="Z153" s="250"/>
      <c r="AA153" s="250"/>
      <c r="AB153" s="250"/>
      <c r="AC153" s="250"/>
      <c r="AD153" s="250"/>
      <c r="AE153" s="250"/>
      <c r="AF153" s="250"/>
      <c r="AG153" s="250"/>
      <c r="AH153" s="250"/>
      <c r="AI153" s="250"/>
      <c r="AJ153" s="250"/>
      <c r="AK153" s="250"/>
      <c r="AL153" s="250"/>
      <c r="AM153" s="250"/>
      <c r="AN153" s="250"/>
      <c r="AO153" s="250"/>
      <c r="AP153" s="250"/>
      <c r="AQ153" s="250"/>
      <c r="AR153" s="250"/>
      <c r="AS153" s="250"/>
      <c r="AT153" s="250"/>
      <c r="AU153" s="250"/>
      <c r="AV153" s="250"/>
      <c r="AW153" s="250"/>
      <c r="AX153" s="250"/>
      <c r="AY153" s="250"/>
      <c r="AZ153" s="250"/>
      <c r="BA153" s="250"/>
      <c r="BB153" s="250"/>
      <c r="BC153" s="250"/>
      <c r="BD153" s="250"/>
      <c r="BE153" s="250"/>
      <c r="BF153" s="250"/>
      <c r="BG153" s="250"/>
      <c r="BH153" s="250"/>
      <c r="BI153" s="250"/>
      <c r="BJ153" s="250"/>
      <c r="BK153" s="250"/>
      <c r="BL153" s="250"/>
      <c r="BM153" s="250"/>
      <c r="BN153" s="250"/>
      <c r="BO153" s="250"/>
      <c r="BP153" s="250"/>
      <c r="BQ153" s="250"/>
      <c r="BR153" s="250"/>
      <c r="BS153" s="250"/>
      <c r="BT153" s="250"/>
      <c r="BU153" s="250"/>
      <c r="BV153" s="250"/>
      <c r="BW153" s="250"/>
      <c r="BX153" s="250"/>
      <c r="BY153" s="250"/>
      <c r="BZ153" s="250"/>
      <c r="CA153" s="250"/>
      <c r="CB153" s="250"/>
      <c r="CC153" s="250"/>
      <c r="CD153" s="250"/>
      <c r="CE153" s="250"/>
      <c r="CF153" s="250"/>
      <c r="CG153" s="250"/>
      <c r="CH153" s="250"/>
      <c r="CI153" s="250"/>
      <c r="CJ153" s="250"/>
      <c r="CK153" s="250"/>
      <c r="CL153" s="250"/>
      <c r="CM153" s="250"/>
      <c r="CN153" s="250"/>
      <c r="CO153" s="250"/>
      <c r="CP153" s="250"/>
      <c r="CQ153" s="250"/>
      <c r="CR153" s="250"/>
      <c r="CS153" s="250"/>
      <c r="CT153" s="250"/>
      <c r="CU153" s="250"/>
      <c r="CV153" s="250"/>
      <c r="CW153" s="250"/>
      <c r="CX153" s="250"/>
      <c r="CY153" s="250"/>
      <c r="CZ153" s="250"/>
      <c r="DA153" s="250"/>
      <c r="DB153" s="250"/>
      <c r="DC153" s="250"/>
      <c r="DD153" s="250"/>
      <c r="DE153" s="250"/>
      <c r="DF153" s="250"/>
      <c r="DG153" s="250"/>
      <c r="DH153" s="250"/>
      <c r="DI153" s="250"/>
      <c r="DJ153" s="250"/>
      <c r="DK153" s="250"/>
      <c r="DL153" s="250"/>
      <c r="DM153" s="250"/>
      <c r="DN153" s="250"/>
      <c r="DO153" s="250"/>
      <c r="DP153" s="250"/>
      <c r="DQ153" s="250"/>
      <c r="DR153" s="250"/>
      <c r="DS153" s="250"/>
      <c r="DT153" s="250"/>
      <c r="DU153" s="250"/>
      <c r="DV153" s="250"/>
      <c r="DW153" s="250"/>
      <c r="DX153" s="250"/>
      <c r="DY153" s="250"/>
      <c r="DZ153" s="250"/>
      <c r="EA153" s="250"/>
      <c r="EB153" s="250"/>
      <c r="EC153" s="250"/>
      <c r="ED153" s="250"/>
      <c r="EE153" s="250"/>
      <c r="EF153" s="250"/>
      <c r="EG153" s="250"/>
      <c r="EH153" s="250"/>
      <c r="EI153" s="250"/>
      <c r="EJ153" s="250"/>
      <c r="EK153" s="250"/>
      <c r="EL153" s="250"/>
      <c r="EM153" s="250"/>
      <c r="EN153" s="250"/>
      <c r="EO153" s="250"/>
      <c r="EP153" s="250"/>
      <c r="EQ153" s="250"/>
      <c r="ER153" s="250"/>
      <c r="ES153" s="250"/>
      <c r="ET153" s="250"/>
      <c r="EU153" s="250"/>
      <c r="EV153" s="250"/>
      <c r="EW153" s="250"/>
      <c r="EX153" s="250"/>
      <c r="EY153" s="250"/>
      <c r="EZ153" s="250"/>
      <c r="FA153" s="250"/>
      <c r="FB153" s="250"/>
      <c r="FC153" s="250"/>
      <c r="FD153" s="250"/>
      <c r="FE153" s="250"/>
      <c r="FF153" s="250"/>
      <c r="FG153" s="250"/>
      <c r="FH153" s="250"/>
      <c r="FI153" s="250"/>
      <c r="FJ153" s="250"/>
      <c r="FK153" s="250"/>
      <c r="FL153" s="250"/>
      <c r="FM153" s="250"/>
      <c r="FN153" s="250"/>
      <c r="FO153" s="250"/>
      <c r="FP153" s="250"/>
      <c r="FQ153" s="250"/>
      <c r="FR153" s="250"/>
      <c r="FS153" s="250"/>
      <c r="FT153" s="250"/>
      <c r="FU153" s="250"/>
      <c r="FV153" s="250"/>
      <c r="FW153" s="250"/>
      <c r="FX153" s="250"/>
      <c r="FY153" s="250"/>
      <c r="FZ153" s="250"/>
      <c r="GA153" s="250"/>
      <c r="GB153" s="250"/>
      <c r="GC153" s="250"/>
      <c r="GD153" s="250"/>
      <c r="GE153" s="250"/>
      <c r="GF153" s="250"/>
      <c r="GG153" s="250"/>
      <c r="GH153" s="250"/>
      <c r="GI153" s="250"/>
      <c r="GJ153" s="250"/>
      <c r="GK153" s="250"/>
      <c r="GL153" s="250"/>
      <c r="GM153" s="250"/>
      <c r="GN153" s="250"/>
      <c r="GO153" s="250"/>
      <c r="GP153" s="250"/>
      <c r="GQ153" s="250"/>
      <c r="GR153" s="250"/>
      <c r="GS153" s="250"/>
      <c r="GT153" s="250"/>
      <c r="GU153" s="250"/>
      <c r="GV153" s="250"/>
      <c r="GW153" s="250"/>
      <c r="GX153" s="250"/>
      <c r="GY153" s="250"/>
      <c r="GZ153" s="250"/>
      <c r="HA153" s="250"/>
      <c r="HB153" s="250"/>
      <c r="HC153" s="250"/>
      <c r="HD153" s="250"/>
      <c r="HE153" s="250"/>
      <c r="HF153" s="250"/>
      <c r="HG153" s="250"/>
      <c r="HH153" s="250"/>
      <c r="HI153" s="250"/>
      <c r="HJ153" s="250"/>
      <c r="HK153" s="250"/>
      <c r="HL153" s="250"/>
      <c r="HM153" s="250"/>
      <c r="HN153" s="250"/>
      <c r="HO153" s="250"/>
      <c r="HP153" s="250"/>
      <c r="HQ153" s="250"/>
      <c r="HR153" s="250"/>
      <c r="HS153" s="250"/>
      <c r="HT153" s="250"/>
      <c r="HU153" s="250"/>
      <c r="HV153" s="250"/>
      <c r="HW153" s="250"/>
      <c r="HX153" s="250"/>
      <c r="HY153" s="250"/>
      <c r="HZ153" s="250"/>
      <c r="IA153" s="250"/>
      <c r="IB153" s="250"/>
      <c r="IC153" s="250"/>
      <c r="ID153" s="250"/>
      <c r="IE153" s="250"/>
      <c r="IF153" s="250"/>
      <c r="IG153" s="250"/>
      <c r="IH153" s="250"/>
      <c r="II153" s="250"/>
      <c r="IJ153" s="250"/>
      <c r="IK153" s="250"/>
      <c r="IL153" s="250"/>
      <c r="IM153" s="250"/>
      <c r="IN153" s="250"/>
      <c r="IO153" s="250"/>
      <c r="IP153" s="250"/>
      <c r="IQ153" s="250"/>
      <c r="IR153" s="250"/>
      <c r="IS153" s="250"/>
      <c r="IT153" s="250"/>
      <c r="IU153" s="250"/>
    </row>
    <row r="154" spans="1:255" s="250" customFormat="1" ht="15.95" customHeight="1">
      <c r="A154" s="250">
        <v>24</v>
      </c>
      <c r="B154" s="259">
        <v>10</v>
      </c>
      <c r="C154" s="259">
        <v>14</v>
      </c>
      <c r="D154" s="284"/>
      <c r="H154" s="403" t="s">
        <v>520</v>
      </c>
      <c r="I154" s="416"/>
      <c r="J154" s="436">
        <v>0</v>
      </c>
      <c r="K154" s="437">
        <v>0</v>
      </c>
      <c r="L154" s="439">
        <f t="shared" si="4"/>
        <v>0</v>
      </c>
    </row>
    <row r="155" spans="1:255" s="251" customFormat="1" ht="15.95" customHeight="1" thickBot="1">
      <c r="A155" s="251">
        <v>24</v>
      </c>
      <c r="B155" s="263">
        <v>10</v>
      </c>
      <c r="C155" s="263">
        <v>15</v>
      </c>
      <c r="D155" s="285"/>
      <c r="H155" s="404" t="s">
        <v>156</v>
      </c>
      <c r="I155" s="417"/>
      <c r="J155" s="438">
        <v>0</v>
      </c>
      <c r="K155" s="441">
        <v>0</v>
      </c>
      <c r="L155" s="455">
        <f t="shared" si="4"/>
        <v>0</v>
      </c>
    </row>
    <row r="156" spans="1:255" s="248" customFormat="1" ht="15.95" customHeight="1">
      <c r="A156" s="250">
        <v>24</v>
      </c>
      <c r="B156" s="259">
        <v>11</v>
      </c>
      <c r="C156" s="259">
        <v>1</v>
      </c>
      <c r="D156" s="1058" t="s">
        <v>443</v>
      </c>
      <c r="E156" s="1059"/>
      <c r="F156" s="1059"/>
      <c r="G156" s="1059"/>
      <c r="H156" s="400" t="s">
        <v>426</v>
      </c>
      <c r="I156" s="413"/>
      <c r="J156" s="435">
        <v>0</v>
      </c>
      <c r="K156" s="447">
        <v>0</v>
      </c>
      <c r="L156" s="447">
        <f t="shared" si="4"/>
        <v>0</v>
      </c>
    </row>
    <row r="157" spans="1:255" s="248" customFormat="1" ht="15.95" customHeight="1">
      <c r="A157" s="248">
        <v>24</v>
      </c>
      <c r="B157" s="260">
        <v>11</v>
      </c>
      <c r="C157" s="260">
        <v>2</v>
      </c>
      <c r="D157" s="286"/>
      <c r="E157" s="324"/>
      <c r="F157" s="363"/>
      <c r="G157" s="363"/>
      <c r="H157" s="401" t="s">
        <v>427</v>
      </c>
      <c r="I157" s="414"/>
      <c r="J157" s="436">
        <v>0</v>
      </c>
      <c r="K157" s="439">
        <v>0</v>
      </c>
      <c r="L157" s="439">
        <f t="shared" si="4"/>
        <v>0</v>
      </c>
    </row>
    <row r="158" spans="1:255" s="248" customFormat="1" ht="15.95" customHeight="1">
      <c r="A158" s="248">
        <v>24</v>
      </c>
      <c r="B158" s="260">
        <v>11</v>
      </c>
      <c r="C158" s="260">
        <v>3</v>
      </c>
      <c r="D158" s="286"/>
      <c r="E158" s="324"/>
      <c r="F158" s="324"/>
      <c r="G158" s="325"/>
      <c r="H158" s="401" t="s">
        <v>428</v>
      </c>
      <c r="I158" s="414"/>
      <c r="J158" s="436">
        <v>0</v>
      </c>
      <c r="K158" s="439">
        <v>0</v>
      </c>
      <c r="L158" s="439">
        <f t="shared" si="4"/>
        <v>0</v>
      </c>
    </row>
    <row r="159" spans="1:255" s="248" customFormat="1" ht="15.95" customHeight="1">
      <c r="A159" s="248">
        <v>24</v>
      </c>
      <c r="B159" s="260">
        <v>11</v>
      </c>
      <c r="C159" s="260">
        <v>4</v>
      </c>
      <c r="D159" s="286"/>
      <c r="E159" s="325"/>
      <c r="F159" s="325"/>
      <c r="G159" s="325"/>
      <c r="H159" s="401" t="s">
        <v>430</v>
      </c>
      <c r="I159" s="414"/>
      <c r="J159" s="436">
        <v>0</v>
      </c>
      <c r="K159" s="439">
        <v>0</v>
      </c>
      <c r="L159" s="439">
        <f t="shared" si="4"/>
        <v>0</v>
      </c>
    </row>
    <row r="160" spans="1:255" s="248" customFormat="1" ht="15.95" customHeight="1">
      <c r="A160" s="248">
        <v>24</v>
      </c>
      <c r="B160" s="260">
        <v>11</v>
      </c>
      <c r="C160" s="260">
        <v>5</v>
      </c>
      <c r="D160" s="286"/>
      <c r="E160" s="324"/>
      <c r="F160" s="324"/>
      <c r="G160" s="325"/>
      <c r="H160" s="401" t="s">
        <v>429</v>
      </c>
      <c r="I160" s="414"/>
      <c r="J160" s="436">
        <v>0</v>
      </c>
      <c r="K160" s="439">
        <v>0</v>
      </c>
      <c r="L160" s="439">
        <f t="shared" si="4"/>
        <v>0</v>
      </c>
    </row>
    <row r="161" spans="1:255" s="248" customFormat="1" ht="15.95" customHeight="1">
      <c r="A161" s="248">
        <v>24</v>
      </c>
      <c r="B161" s="260">
        <v>11</v>
      </c>
      <c r="C161" s="260">
        <v>6</v>
      </c>
      <c r="D161" s="286"/>
      <c r="E161" s="324"/>
      <c r="F161" s="364"/>
      <c r="G161" s="363"/>
      <c r="H161" s="401" t="s">
        <v>431</v>
      </c>
      <c r="I161" s="414"/>
      <c r="J161" s="436">
        <v>0</v>
      </c>
      <c r="K161" s="439">
        <v>0</v>
      </c>
      <c r="L161" s="439">
        <f t="shared" si="4"/>
        <v>0</v>
      </c>
    </row>
    <row r="162" spans="1:255" s="248" customFormat="1" ht="15.95" customHeight="1">
      <c r="A162" s="248">
        <v>24</v>
      </c>
      <c r="B162" s="260">
        <v>11</v>
      </c>
      <c r="C162" s="260">
        <v>7</v>
      </c>
      <c r="D162" s="286"/>
      <c r="E162" s="324"/>
      <c r="F162" s="324"/>
      <c r="G162" s="325"/>
      <c r="H162" s="401" t="s">
        <v>37</v>
      </c>
      <c r="I162" s="414"/>
      <c r="J162" s="436">
        <v>0</v>
      </c>
      <c r="K162" s="439">
        <v>0</v>
      </c>
      <c r="L162" s="439">
        <f t="shared" si="4"/>
        <v>0</v>
      </c>
    </row>
    <row r="163" spans="1:255" s="248" customFormat="1" ht="15.95" customHeight="1">
      <c r="A163" s="248">
        <v>24</v>
      </c>
      <c r="B163" s="260">
        <v>11</v>
      </c>
      <c r="C163" s="260">
        <v>8</v>
      </c>
      <c r="D163" s="286"/>
      <c r="E163" s="324"/>
      <c r="F163" s="324"/>
      <c r="G163" s="325"/>
      <c r="H163" s="401" t="s">
        <v>273</v>
      </c>
      <c r="I163" s="414"/>
      <c r="J163" s="436">
        <v>0</v>
      </c>
      <c r="K163" s="439">
        <v>0</v>
      </c>
      <c r="L163" s="439">
        <f t="shared" si="4"/>
        <v>0</v>
      </c>
    </row>
    <row r="164" spans="1:255" s="248" customFormat="1" ht="15.95" customHeight="1">
      <c r="A164" s="248">
        <v>24</v>
      </c>
      <c r="B164" s="260">
        <v>11</v>
      </c>
      <c r="C164" s="260">
        <v>9</v>
      </c>
      <c r="D164" s="286"/>
      <c r="E164" s="324"/>
      <c r="F164" s="324"/>
      <c r="G164" s="325"/>
      <c r="H164" s="401" t="s">
        <v>410</v>
      </c>
      <c r="I164" s="414"/>
      <c r="J164" s="436">
        <v>0</v>
      </c>
      <c r="K164" s="439">
        <v>0</v>
      </c>
      <c r="L164" s="439">
        <f t="shared" si="4"/>
        <v>0</v>
      </c>
    </row>
    <row r="165" spans="1:255" s="248" customFormat="1" ht="15.95" customHeight="1">
      <c r="A165" s="248">
        <v>24</v>
      </c>
      <c r="B165" s="260">
        <v>11</v>
      </c>
      <c r="C165" s="260">
        <v>10</v>
      </c>
      <c r="D165" s="286"/>
      <c r="E165" s="324"/>
      <c r="F165" s="324"/>
      <c r="G165" s="325"/>
      <c r="H165" s="401" t="s">
        <v>432</v>
      </c>
      <c r="I165" s="414"/>
      <c r="J165" s="436">
        <v>0</v>
      </c>
      <c r="K165" s="439">
        <v>0</v>
      </c>
      <c r="L165" s="439">
        <f t="shared" ref="L165:L186" si="5">SUM(J165:K165)</f>
        <v>0</v>
      </c>
    </row>
    <row r="166" spans="1:255" s="248" customFormat="1" ht="15.95" customHeight="1">
      <c r="A166" s="248">
        <v>24</v>
      </c>
      <c r="B166" s="260">
        <v>11</v>
      </c>
      <c r="C166" s="260">
        <v>11</v>
      </c>
      <c r="D166" s="286"/>
      <c r="E166" s="324"/>
      <c r="F166" s="324"/>
      <c r="G166" s="325"/>
      <c r="H166" s="401" t="s">
        <v>405</v>
      </c>
      <c r="I166" s="414"/>
      <c r="J166" s="436">
        <v>0</v>
      </c>
      <c r="K166" s="439">
        <v>0</v>
      </c>
      <c r="L166" s="439">
        <f t="shared" si="5"/>
        <v>0</v>
      </c>
    </row>
    <row r="167" spans="1:255" s="248" customFormat="1" ht="15.95" customHeight="1" thickBot="1">
      <c r="A167" s="248">
        <v>24</v>
      </c>
      <c r="B167" s="260">
        <v>11</v>
      </c>
      <c r="C167" s="260">
        <v>12</v>
      </c>
      <c r="D167" s="286"/>
      <c r="E167" s="324"/>
      <c r="F167" s="324"/>
      <c r="G167" s="325"/>
      <c r="H167" s="401" t="s">
        <v>114</v>
      </c>
      <c r="I167" s="414"/>
      <c r="J167" s="436">
        <v>0</v>
      </c>
      <c r="K167" s="439">
        <v>0</v>
      </c>
      <c r="L167" s="439">
        <f t="shared" si="5"/>
        <v>0</v>
      </c>
    </row>
    <row r="168" spans="1:255" s="249" customFormat="1" ht="15.95" customHeight="1">
      <c r="A168" s="250">
        <v>24</v>
      </c>
      <c r="B168" s="259">
        <v>11</v>
      </c>
      <c r="C168" s="259">
        <v>13</v>
      </c>
      <c r="D168" s="286"/>
      <c r="E168" s="324"/>
      <c r="F168" s="324"/>
      <c r="G168" s="325"/>
      <c r="H168" s="402" t="s">
        <v>246</v>
      </c>
      <c r="I168" s="415"/>
      <c r="J168" s="436">
        <v>0</v>
      </c>
      <c r="K168" s="439">
        <v>0</v>
      </c>
      <c r="L168" s="439">
        <f t="shared" si="5"/>
        <v>0</v>
      </c>
      <c r="M168" s="250"/>
      <c r="N168" s="250"/>
      <c r="O168" s="250"/>
      <c r="P168" s="250"/>
      <c r="Q168" s="250"/>
      <c r="R168" s="250"/>
      <c r="S168" s="250"/>
      <c r="T168" s="250"/>
      <c r="U168" s="250"/>
      <c r="V168" s="250"/>
      <c r="W168" s="250"/>
      <c r="X168" s="250"/>
      <c r="Y168" s="250"/>
      <c r="Z168" s="250"/>
      <c r="AA168" s="250"/>
      <c r="AB168" s="250"/>
      <c r="AC168" s="250"/>
      <c r="AD168" s="250"/>
      <c r="AE168" s="250"/>
      <c r="AF168" s="250"/>
      <c r="AG168" s="250"/>
      <c r="AH168" s="250"/>
      <c r="AI168" s="250"/>
      <c r="AJ168" s="250"/>
      <c r="AK168" s="250"/>
      <c r="AL168" s="250"/>
      <c r="AM168" s="250"/>
      <c r="AN168" s="250"/>
      <c r="AO168" s="250"/>
      <c r="AP168" s="250"/>
      <c r="AQ168" s="250"/>
      <c r="AR168" s="250"/>
      <c r="AS168" s="250"/>
      <c r="AT168" s="250"/>
      <c r="AU168" s="250"/>
      <c r="AV168" s="250"/>
      <c r="AW168" s="250"/>
      <c r="AX168" s="250"/>
      <c r="AY168" s="250"/>
      <c r="AZ168" s="250"/>
      <c r="BA168" s="250"/>
      <c r="BB168" s="250"/>
      <c r="BC168" s="250"/>
      <c r="BD168" s="250"/>
      <c r="BE168" s="250"/>
      <c r="BF168" s="250"/>
      <c r="BG168" s="250"/>
      <c r="BH168" s="250"/>
      <c r="BI168" s="250"/>
      <c r="BJ168" s="250"/>
      <c r="BK168" s="250"/>
      <c r="BL168" s="250"/>
      <c r="BM168" s="250"/>
      <c r="BN168" s="250"/>
      <c r="BO168" s="250"/>
      <c r="BP168" s="250"/>
      <c r="BQ168" s="250"/>
      <c r="BR168" s="250"/>
      <c r="BS168" s="250"/>
      <c r="BT168" s="250"/>
      <c r="BU168" s="250"/>
      <c r="BV168" s="250"/>
      <c r="BW168" s="250"/>
      <c r="BX168" s="250"/>
      <c r="BY168" s="250"/>
      <c r="BZ168" s="250"/>
      <c r="CA168" s="250"/>
      <c r="CB168" s="250"/>
      <c r="CC168" s="250"/>
      <c r="CD168" s="250"/>
      <c r="CE168" s="250"/>
      <c r="CF168" s="250"/>
      <c r="CG168" s="250"/>
      <c r="CH168" s="250"/>
      <c r="CI168" s="250"/>
      <c r="CJ168" s="250"/>
      <c r="CK168" s="250"/>
      <c r="CL168" s="250"/>
      <c r="CM168" s="250"/>
      <c r="CN168" s="250"/>
      <c r="CO168" s="250"/>
      <c r="CP168" s="250"/>
      <c r="CQ168" s="250"/>
      <c r="CR168" s="250"/>
      <c r="CS168" s="250"/>
      <c r="CT168" s="250"/>
      <c r="CU168" s="250"/>
      <c r="CV168" s="250"/>
      <c r="CW168" s="250"/>
      <c r="CX168" s="250"/>
      <c r="CY168" s="250"/>
      <c r="CZ168" s="250"/>
      <c r="DA168" s="250"/>
      <c r="DB168" s="250"/>
      <c r="DC168" s="250"/>
      <c r="DD168" s="250"/>
      <c r="DE168" s="250"/>
      <c r="DF168" s="250"/>
      <c r="DG168" s="250"/>
      <c r="DH168" s="250"/>
      <c r="DI168" s="250"/>
      <c r="DJ168" s="250"/>
      <c r="DK168" s="250"/>
      <c r="DL168" s="250"/>
      <c r="DM168" s="250"/>
      <c r="DN168" s="250"/>
      <c r="DO168" s="250"/>
      <c r="DP168" s="250"/>
      <c r="DQ168" s="250"/>
      <c r="DR168" s="250"/>
      <c r="DS168" s="250"/>
      <c r="DT168" s="250"/>
      <c r="DU168" s="250"/>
      <c r="DV168" s="250"/>
      <c r="DW168" s="250"/>
      <c r="DX168" s="250"/>
      <c r="DY168" s="250"/>
      <c r="DZ168" s="250"/>
      <c r="EA168" s="250"/>
      <c r="EB168" s="250"/>
      <c r="EC168" s="250"/>
      <c r="ED168" s="250"/>
      <c r="EE168" s="250"/>
      <c r="EF168" s="250"/>
      <c r="EG168" s="250"/>
      <c r="EH168" s="250"/>
      <c r="EI168" s="250"/>
      <c r="EJ168" s="250"/>
      <c r="EK168" s="250"/>
      <c r="EL168" s="250"/>
      <c r="EM168" s="250"/>
      <c r="EN168" s="250"/>
      <c r="EO168" s="250"/>
      <c r="EP168" s="250"/>
      <c r="EQ168" s="250"/>
      <c r="ER168" s="250"/>
      <c r="ES168" s="250"/>
      <c r="ET168" s="250"/>
      <c r="EU168" s="250"/>
      <c r="EV168" s="250"/>
      <c r="EW168" s="250"/>
      <c r="EX168" s="250"/>
      <c r="EY168" s="250"/>
      <c r="EZ168" s="250"/>
      <c r="FA168" s="250"/>
      <c r="FB168" s="250"/>
      <c r="FC168" s="250"/>
      <c r="FD168" s="250"/>
      <c r="FE168" s="250"/>
      <c r="FF168" s="250"/>
      <c r="FG168" s="250"/>
      <c r="FH168" s="250"/>
      <c r="FI168" s="250"/>
      <c r="FJ168" s="250"/>
      <c r="FK168" s="250"/>
      <c r="FL168" s="250"/>
      <c r="FM168" s="250"/>
      <c r="FN168" s="250"/>
      <c r="FO168" s="250"/>
      <c r="FP168" s="250"/>
      <c r="FQ168" s="250"/>
      <c r="FR168" s="250"/>
      <c r="FS168" s="250"/>
      <c r="FT168" s="250"/>
      <c r="FU168" s="250"/>
      <c r="FV168" s="250"/>
      <c r="FW168" s="250"/>
      <c r="FX168" s="250"/>
      <c r="FY168" s="250"/>
      <c r="FZ168" s="250"/>
      <c r="GA168" s="250"/>
      <c r="GB168" s="250"/>
      <c r="GC168" s="250"/>
      <c r="GD168" s="250"/>
      <c r="GE168" s="250"/>
      <c r="GF168" s="250"/>
      <c r="GG168" s="250"/>
      <c r="GH168" s="250"/>
      <c r="GI168" s="250"/>
      <c r="GJ168" s="250"/>
      <c r="GK168" s="250"/>
      <c r="GL168" s="250"/>
      <c r="GM168" s="250"/>
      <c r="GN168" s="250"/>
      <c r="GO168" s="250"/>
      <c r="GP168" s="250"/>
      <c r="GQ168" s="250"/>
      <c r="GR168" s="250"/>
      <c r="GS168" s="250"/>
      <c r="GT168" s="250"/>
      <c r="GU168" s="250"/>
      <c r="GV168" s="250"/>
      <c r="GW168" s="250"/>
      <c r="GX168" s="250"/>
      <c r="GY168" s="250"/>
      <c r="GZ168" s="250"/>
      <c r="HA168" s="250"/>
      <c r="HB168" s="250"/>
      <c r="HC168" s="250"/>
      <c r="HD168" s="250"/>
      <c r="HE168" s="250"/>
      <c r="HF168" s="250"/>
      <c r="HG168" s="250"/>
      <c r="HH168" s="250"/>
      <c r="HI168" s="250"/>
      <c r="HJ168" s="250"/>
      <c r="HK168" s="250"/>
      <c r="HL168" s="250"/>
      <c r="HM168" s="250"/>
      <c r="HN168" s="250"/>
      <c r="HO168" s="250"/>
      <c r="HP168" s="250"/>
      <c r="HQ168" s="250"/>
      <c r="HR168" s="250"/>
      <c r="HS168" s="250"/>
      <c r="HT168" s="250"/>
      <c r="HU168" s="250"/>
      <c r="HV168" s="250"/>
      <c r="HW168" s="250"/>
      <c r="HX168" s="250"/>
      <c r="HY168" s="250"/>
      <c r="HZ168" s="250"/>
      <c r="IA168" s="250"/>
      <c r="IB168" s="250"/>
      <c r="IC168" s="250"/>
      <c r="ID168" s="250"/>
      <c r="IE168" s="250"/>
      <c r="IF168" s="250"/>
      <c r="IG168" s="250"/>
      <c r="IH168" s="250"/>
      <c r="II168" s="250"/>
      <c r="IJ168" s="250"/>
      <c r="IK168" s="250"/>
      <c r="IL168" s="250"/>
      <c r="IM168" s="250"/>
      <c r="IN168" s="250"/>
      <c r="IO168" s="250"/>
      <c r="IP168" s="250"/>
      <c r="IQ168" s="250"/>
      <c r="IR168" s="250"/>
      <c r="IS168" s="250"/>
      <c r="IT168" s="250"/>
      <c r="IU168" s="250"/>
    </row>
    <row r="169" spans="1:255" s="250" customFormat="1" ht="15.95" customHeight="1">
      <c r="A169" s="250">
        <v>24</v>
      </c>
      <c r="B169" s="259">
        <v>11</v>
      </c>
      <c r="C169" s="259">
        <v>14</v>
      </c>
      <c r="D169" s="284"/>
      <c r="H169" s="403" t="s">
        <v>520</v>
      </c>
      <c r="I169" s="416"/>
      <c r="J169" s="436">
        <v>0</v>
      </c>
      <c r="K169" s="437">
        <v>0</v>
      </c>
      <c r="L169" s="439">
        <f t="shared" si="5"/>
        <v>0</v>
      </c>
    </row>
    <row r="170" spans="1:255" s="251" customFormat="1" ht="15.95" customHeight="1" thickBot="1">
      <c r="A170" s="251">
        <v>24</v>
      </c>
      <c r="B170" s="263">
        <v>11</v>
      </c>
      <c r="C170" s="263">
        <v>15</v>
      </c>
      <c r="D170" s="285"/>
      <c r="H170" s="404" t="s">
        <v>156</v>
      </c>
      <c r="I170" s="417"/>
      <c r="J170" s="438">
        <v>0</v>
      </c>
      <c r="K170" s="441">
        <v>0</v>
      </c>
      <c r="L170" s="455">
        <f t="shared" si="5"/>
        <v>0</v>
      </c>
    </row>
    <row r="171" spans="1:255" s="248" customFormat="1" ht="15.95" customHeight="1">
      <c r="A171" s="250">
        <v>24</v>
      </c>
      <c r="B171" s="259">
        <v>12</v>
      </c>
      <c r="C171" s="259">
        <v>1</v>
      </c>
      <c r="D171" s="1058" t="s">
        <v>444</v>
      </c>
      <c r="E171" s="1059"/>
      <c r="F171" s="1059"/>
      <c r="G171" s="1059"/>
      <c r="H171" s="400" t="s">
        <v>426</v>
      </c>
      <c r="I171" s="413"/>
      <c r="J171" s="435">
        <v>0</v>
      </c>
      <c r="K171" s="447">
        <v>0</v>
      </c>
      <c r="L171" s="447">
        <f t="shared" si="5"/>
        <v>0</v>
      </c>
    </row>
    <row r="172" spans="1:255" s="248" customFormat="1" ht="15.95" customHeight="1">
      <c r="A172" s="248">
        <v>24</v>
      </c>
      <c r="B172" s="260">
        <v>12</v>
      </c>
      <c r="C172" s="260">
        <v>2</v>
      </c>
      <c r="D172" s="282"/>
      <c r="E172" s="275"/>
      <c r="F172" s="363"/>
      <c r="G172" s="363"/>
      <c r="H172" s="401" t="s">
        <v>427</v>
      </c>
      <c r="I172" s="414"/>
      <c r="J172" s="436">
        <v>0</v>
      </c>
      <c r="K172" s="439">
        <v>0</v>
      </c>
      <c r="L172" s="439">
        <f t="shared" si="5"/>
        <v>0</v>
      </c>
    </row>
    <row r="173" spans="1:255" s="248" customFormat="1" ht="15.95" customHeight="1">
      <c r="A173" s="248">
        <v>24</v>
      </c>
      <c r="B173" s="260">
        <v>12</v>
      </c>
      <c r="C173" s="260">
        <v>3</v>
      </c>
      <c r="D173" s="281"/>
      <c r="E173" s="275"/>
      <c r="F173" s="324"/>
      <c r="G173" s="325"/>
      <c r="H173" s="401" t="s">
        <v>428</v>
      </c>
      <c r="I173" s="414"/>
      <c r="J173" s="436">
        <v>0</v>
      </c>
      <c r="K173" s="439">
        <v>0</v>
      </c>
      <c r="L173" s="439">
        <f t="shared" si="5"/>
        <v>0</v>
      </c>
    </row>
    <row r="174" spans="1:255" s="248" customFormat="1" ht="15.95" customHeight="1">
      <c r="A174" s="248">
        <v>24</v>
      </c>
      <c r="B174" s="260">
        <v>12</v>
      </c>
      <c r="C174" s="260">
        <v>4</v>
      </c>
      <c r="D174" s="281"/>
      <c r="E174" s="323"/>
      <c r="F174" s="323"/>
      <c r="G174" s="323"/>
      <c r="H174" s="401" t="s">
        <v>430</v>
      </c>
      <c r="I174" s="414"/>
      <c r="J174" s="436">
        <v>0</v>
      </c>
      <c r="K174" s="439">
        <v>0</v>
      </c>
      <c r="L174" s="439">
        <f t="shared" si="5"/>
        <v>0</v>
      </c>
    </row>
    <row r="175" spans="1:255" s="248" customFormat="1" ht="15.95" customHeight="1">
      <c r="A175" s="248">
        <v>24</v>
      </c>
      <c r="B175" s="260">
        <v>12</v>
      </c>
      <c r="C175" s="260">
        <v>5</v>
      </c>
      <c r="D175" s="283"/>
      <c r="E175" s="275"/>
      <c r="F175" s="324"/>
      <c r="G175" s="325"/>
      <c r="H175" s="401" t="s">
        <v>429</v>
      </c>
      <c r="I175" s="414"/>
      <c r="J175" s="436">
        <v>0</v>
      </c>
      <c r="K175" s="439">
        <v>0</v>
      </c>
      <c r="L175" s="439">
        <f t="shared" si="5"/>
        <v>0</v>
      </c>
    </row>
    <row r="176" spans="1:255" s="248" customFormat="1" ht="15.95" customHeight="1">
      <c r="A176" s="248">
        <v>24</v>
      </c>
      <c r="B176" s="260">
        <v>12</v>
      </c>
      <c r="C176" s="260">
        <v>6</v>
      </c>
      <c r="D176" s="283"/>
      <c r="E176" s="275"/>
      <c r="F176" s="364"/>
      <c r="G176" s="363"/>
      <c r="H176" s="401" t="s">
        <v>431</v>
      </c>
      <c r="I176" s="414"/>
      <c r="J176" s="436">
        <v>0</v>
      </c>
      <c r="K176" s="439">
        <v>0</v>
      </c>
      <c r="L176" s="439">
        <f t="shared" si="5"/>
        <v>0</v>
      </c>
    </row>
    <row r="177" spans="1:255" s="248" customFormat="1" ht="15.95" customHeight="1">
      <c r="A177" s="248">
        <v>24</v>
      </c>
      <c r="B177" s="260">
        <v>12</v>
      </c>
      <c r="C177" s="260">
        <v>7</v>
      </c>
      <c r="D177" s="283"/>
      <c r="E177" s="275"/>
      <c r="F177" s="324"/>
      <c r="G177" s="325"/>
      <c r="H177" s="401" t="s">
        <v>37</v>
      </c>
      <c r="I177" s="414"/>
      <c r="J177" s="436">
        <v>0</v>
      </c>
      <c r="K177" s="439">
        <v>0</v>
      </c>
      <c r="L177" s="439">
        <f t="shared" si="5"/>
        <v>0</v>
      </c>
    </row>
    <row r="178" spans="1:255" s="248" customFormat="1" ht="15.95" customHeight="1">
      <c r="A178" s="248">
        <v>24</v>
      </c>
      <c r="B178" s="260">
        <v>12</v>
      </c>
      <c r="C178" s="260">
        <v>8</v>
      </c>
      <c r="D178" s="283"/>
      <c r="E178" s="275"/>
      <c r="F178" s="324"/>
      <c r="G178" s="325"/>
      <c r="H178" s="401" t="s">
        <v>273</v>
      </c>
      <c r="I178" s="414"/>
      <c r="J178" s="436">
        <v>0</v>
      </c>
      <c r="K178" s="439">
        <v>0</v>
      </c>
      <c r="L178" s="439">
        <f t="shared" si="5"/>
        <v>0</v>
      </c>
    </row>
    <row r="179" spans="1:255" s="248" customFormat="1" ht="15.95" customHeight="1">
      <c r="A179" s="248">
        <v>24</v>
      </c>
      <c r="B179" s="260">
        <v>12</v>
      </c>
      <c r="C179" s="260">
        <v>9</v>
      </c>
      <c r="D179" s="283"/>
      <c r="E179" s="275"/>
      <c r="F179" s="324"/>
      <c r="G179" s="325"/>
      <c r="H179" s="401" t="s">
        <v>410</v>
      </c>
      <c r="I179" s="414"/>
      <c r="J179" s="436">
        <v>0</v>
      </c>
      <c r="K179" s="439">
        <v>0</v>
      </c>
      <c r="L179" s="439">
        <f t="shared" si="5"/>
        <v>0</v>
      </c>
    </row>
    <row r="180" spans="1:255" s="248" customFormat="1" ht="15.95" customHeight="1">
      <c r="A180" s="248">
        <v>24</v>
      </c>
      <c r="B180" s="260">
        <v>12</v>
      </c>
      <c r="C180" s="260">
        <v>10</v>
      </c>
      <c r="D180" s="283"/>
      <c r="E180" s="275"/>
      <c r="F180" s="324"/>
      <c r="G180" s="325"/>
      <c r="H180" s="401" t="s">
        <v>432</v>
      </c>
      <c r="I180" s="414"/>
      <c r="J180" s="436">
        <v>0</v>
      </c>
      <c r="K180" s="439">
        <v>0</v>
      </c>
      <c r="L180" s="439">
        <f t="shared" si="5"/>
        <v>0</v>
      </c>
    </row>
    <row r="181" spans="1:255" s="248" customFormat="1" ht="15.95" customHeight="1">
      <c r="A181" s="248">
        <v>24</v>
      </c>
      <c r="B181" s="260">
        <v>12</v>
      </c>
      <c r="C181" s="260">
        <v>11</v>
      </c>
      <c r="D181" s="283"/>
      <c r="E181" s="275"/>
      <c r="F181" s="324"/>
      <c r="G181" s="325"/>
      <c r="H181" s="401" t="s">
        <v>405</v>
      </c>
      <c r="I181" s="414"/>
      <c r="J181" s="436">
        <v>0</v>
      </c>
      <c r="K181" s="439">
        <v>0</v>
      </c>
      <c r="L181" s="439">
        <f t="shared" si="5"/>
        <v>0</v>
      </c>
    </row>
    <row r="182" spans="1:255" s="248" customFormat="1" ht="15.95" customHeight="1" thickBot="1">
      <c r="A182" s="248">
        <v>24</v>
      </c>
      <c r="B182" s="260">
        <v>12</v>
      </c>
      <c r="C182" s="260">
        <v>12</v>
      </c>
      <c r="D182" s="283"/>
      <c r="E182" s="275"/>
      <c r="F182" s="324"/>
      <c r="G182" s="325"/>
      <c r="H182" s="401" t="s">
        <v>114</v>
      </c>
      <c r="I182" s="414"/>
      <c r="J182" s="439">
        <v>0</v>
      </c>
      <c r="K182" s="439">
        <v>0</v>
      </c>
      <c r="L182" s="439">
        <f t="shared" si="5"/>
        <v>0</v>
      </c>
    </row>
    <row r="183" spans="1:255" s="252" customFormat="1" ht="15.95" customHeight="1">
      <c r="A183" s="250">
        <v>24</v>
      </c>
      <c r="B183" s="259">
        <v>12</v>
      </c>
      <c r="C183" s="259">
        <v>13</v>
      </c>
      <c r="D183" s="284"/>
      <c r="E183" s="250"/>
      <c r="F183" s="250"/>
      <c r="G183" s="250"/>
      <c r="H183" s="402" t="s">
        <v>246</v>
      </c>
      <c r="I183" s="415"/>
      <c r="J183" s="439">
        <v>0</v>
      </c>
      <c r="K183" s="439">
        <v>0</v>
      </c>
      <c r="L183" s="439">
        <f t="shared" si="5"/>
        <v>0</v>
      </c>
      <c r="M183" s="250"/>
      <c r="N183" s="250"/>
      <c r="O183" s="250"/>
      <c r="P183" s="250"/>
      <c r="Q183" s="250"/>
      <c r="R183" s="250"/>
      <c r="S183" s="250"/>
      <c r="T183" s="250"/>
      <c r="U183" s="250"/>
      <c r="V183" s="250"/>
      <c r="W183" s="250"/>
      <c r="X183" s="250"/>
      <c r="Y183" s="250"/>
      <c r="Z183" s="250"/>
      <c r="AA183" s="250"/>
      <c r="AB183" s="250"/>
      <c r="AC183" s="250"/>
      <c r="AD183" s="250"/>
      <c r="AE183" s="250"/>
      <c r="AF183" s="250"/>
      <c r="AG183" s="250"/>
      <c r="AH183" s="250"/>
      <c r="AI183" s="250"/>
      <c r="AJ183" s="250"/>
      <c r="AK183" s="250"/>
      <c r="AL183" s="250"/>
      <c r="AM183" s="250"/>
      <c r="AN183" s="250"/>
      <c r="AO183" s="250"/>
      <c r="AP183" s="250"/>
      <c r="AQ183" s="250"/>
      <c r="AR183" s="250"/>
      <c r="AS183" s="250"/>
      <c r="AT183" s="250"/>
      <c r="AU183" s="250"/>
      <c r="AV183" s="250"/>
      <c r="AW183" s="250"/>
      <c r="AX183" s="250"/>
      <c r="AY183" s="250"/>
      <c r="AZ183" s="250"/>
      <c r="BA183" s="250"/>
      <c r="BB183" s="250"/>
      <c r="BC183" s="250"/>
      <c r="BD183" s="250"/>
      <c r="BE183" s="250"/>
      <c r="BF183" s="250"/>
      <c r="BG183" s="250"/>
      <c r="BH183" s="250"/>
      <c r="BI183" s="250"/>
      <c r="BJ183" s="250"/>
      <c r="BK183" s="250"/>
      <c r="BL183" s="250"/>
      <c r="BM183" s="250"/>
      <c r="BN183" s="250"/>
      <c r="BO183" s="250"/>
      <c r="BP183" s="250"/>
      <c r="BQ183" s="250"/>
      <c r="BR183" s="250"/>
      <c r="BS183" s="250"/>
      <c r="BT183" s="250"/>
      <c r="BU183" s="250"/>
      <c r="BV183" s="250"/>
      <c r="BW183" s="250"/>
      <c r="BX183" s="250"/>
      <c r="BY183" s="250"/>
      <c r="BZ183" s="250"/>
      <c r="CA183" s="250"/>
      <c r="CB183" s="250"/>
      <c r="CC183" s="250"/>
      <c r="CD183" s="250"/>
      <c r="CE183" s="250"/>
      <c r="CF183" s="250"/>
      <c r="CG183" s="250"/>
      <c r="CH183" s="250"/>
      <c r="CI183" s="250"/>
      <c r="CJ183" s="250"/>
      <c r="CK183" s="250"/>
      <c r="CL183" s="250"/>
      <c r="CM183" s="250"/>
      <c r="CN183" s="250"/>
      <c r="CO183" s="250"/>
      <c r="CP183" s="250"/>
      <c r="CQ183" s="250"/>
      <c r="CR183" s="250"/>
      <c r="CS183" s="250"/>
      <c r="CT183" s="250"/>
      <c r="CU183" s="250"/>
      <c r="CV183" s="250"/>
      <c r="CW183" s="250"/>
      <c r="CX183" s="250"/>
      <c r="CY183" s="250"/>
      <c r="CZ183" s="250"/>
      <c r="DA183" s="250"/>
      <c r="DB183" s="250"/>
      <c r="DC183" s="250"/>
      <c r="DD183" s="250"/>
      <c r="DE183" s="250"/>
      <c r="DF183" s="250"/>
      <c r="DG183" s="250"/>
      <c r="DH183" s="250"/>
      <c r="DI183" s="250"/>
      <c r="DJ183" s="250"/>
      <c r="DK183" s="250"/>
      <c r="DL183" s="250"/>
      <c r="DM183" s="250"/>
      <c r="DN183" s="250"/>
      <c r="DO183" s="250"/>
      <c r="DP183" s="250"/>
      <c r="DQ183" s="250"/>
      <c r="DR183" s="250"/>
      <c r="DS183" s="250"/>
      <c r="DT183" s="250"/>
      <c r="DU183" s="250"/>
      <c r="DV183" s="250"/>
      <c r="DW183" s="250"/>
      <c r="DX183" s="250"/>
      <c r="DY183" s="250"/>
      <c r="DZ183" s="250"/>
      <c r="EA183" s="250"/>
      <c r="EB183" s="250"/>
      <c r="EC183" s="250"/>
      <c r="ED183" s="250"/>
      <c r="EE183" s="250"/>
      <c r="EF183" s="250"/>
      <c r="EG183" s="250"/>
      <c r="EH183" s="250"/>
      <c r="EI183" s="250"/>
      <c r="EJ183" s="250"/>
      <c r="EK183" s="250"/>
      <c r="EL183" s="250"/>
      <c r="EM183" s="250"/>
      <c r="EN183" s="250"/>
      <c r="EO183" s="250"/>
      <c r="EP183" s="250"/>
      <c r="EQ183" s="250"/>
      <c r="ER183" s="250"/>
      <c r="ES183" s="250"/>
      <c r="ET183" s="250"/>
      <c r="EU183" s="250"/>
      <c r="EV183" s="250"/>
      <c r="EW183" s="250"/>
      <c r="EX183" s="250"/>
      <c r="EY183" s="250"/>
      <c r="EZ183" s="250"/>
      <c r="FA183" s="250"/>
      <c r="FB183" s="250"/>
      <c r="FC183" s="250"/>
      <c r="FD183" s="250"/>
      <c r="FE183" s="250"/>
      <c r="FF183" s="250"/>
      <c r="FG183" s="250"/>
      <c r="FH183" s="250"/>
      <c r="FI183" s="250"/>
      <c r="FJ183" s="250"/>
      <c r="FK183" s="250"/>
      <c r="FL183" s="250"/>
      <c r="FM183" s="250"/>
      <c r="FN183" s="250"/>
      <c r="FO183" s="250"/>
      <c r="FP183" s="250"/>
      <c r="FQ183" s="250"/>
      <c r="FR183" s="250"/>
      <c r="FS183" s="250"/>
      <c r="FT183" s="250"/>
      <c r="FU183" s="250"/>
      <c r="FV183" s="250"/>
      <c r="FW183" s="250"/>
      <c r="FX183" s="250"/>
      <c r="FY183" s="250"/>
      <c r="FZ183" s="250"/>
      <c r="GA183" s="250"/>
      <c r="GB183" s="250"/>
      <c r="GC183" s="250"/>
      <c r="GD183" s="250"/>
      <c r="GE183" s="250"/>
      <c r="GF183" s="250"/>
      <c r="GG183" s="250"/>
      <c r="GH183" s="250"/>
      <c r="GI183" s="250"/>
      <c r="GJ183" s="250"/>
      <c r="GK183" s="250"/>
      <c r="GL183" s="250"/>
      <c r="GM183" s="250"/>
      <c r="GN183" s="250"/>
      <c r="GO183" s="250"/>
      <c r="GP183" s="250"/>
      <c r="GQ183" s="250"/>
      <c r="GR183" s="250"/>
      <c r="GS183" s="250"/>
      <c r="GT183" s="250"/>
      <c r="GU183" s="250"/>
      <c r="GV183" s="250"/>
      <c r="GW183" s="250"/>
      <c r="GX183" s="250"/>
      <c r="GY183" s="250"/>
      <c r="GZ183" s="250"/>
      <c r="HA183" s="250"/>
      <c r="HB183" s="250"/>
      <c r="HC183" s="250"/>
      <c r="HD183" s="250"/>
      <c r="HE183" s="250"/>
      <c r="HF183" s="250"/>
      <c r="HG183" s="250"/>
      <c r="HH183" s="250"/>
      <c r="HI183" s="250"/>
      <c r="HJ183" s="250"/>
      <c r="HK183" s="250"/>
      <c r="HL183" s="250"/>
      <c r="HM183" s="250"/>
      <c r="HN183" s="250"/>
      <c r="HO183" s="250"/>
      <c r="HP183" s="250"/>
      <c r="HQ183" s="250"/>
      <c r="HR183" s="250"/>
      <c r="HS183" s="250"/>
      <c r="HT183" s="250"/>
      <c r="HU183" s="250"/>
      <c r="HV183" s="250"/>
      <c r="HW183" s="250"/>
      <c r="HX183" s="250"/>
      <c r="HY183" s="250"/>
      <c r="HZ183" s="250"/>
      <c r="IA183" s="250"/>
      <c r="IB183" s="250"/>
      <c r="IC183" s="250"/>
      <c r="ID183" s="250"/>
      <c r="IE183" s="250"/>
      <c r="IF183" s="250"/>
      <c r="IG183" s="250"/>
      <c r="IH183" s="250"/>
      <c r="II183" s="250"/>
      <c r="IJ183" s="250"/>
      <c r="IK183" s="250"/>
      <c r="IL183" s="250"/>
      <c r="IM183" s="250"/>
      <c r="IN183" s="250"/>
      <c r="IO183" s="250"/>
      <c r="IP183" s="250"/>
      <c r="IQ183" s="250"/>
      <c r="IR183" s="250"/>
      <c r="IS183" s="250"/>
      <c r="IT183" s="250"/>
      <c r="IU183" s="250"/>
    </row>
    <row r="184" spans="1:255" s="250" customFormat="1" ht="15.95" customHeight="1">
      <c r="A184" s="250">
        <v>24</v>
      </c>
      <c r="B184" s="259">
        <v>12</v>
      </c>
      <c r="C184" s="259">
        <v>14</v>
      </c>
      <c r="D184" s="284"/>
      <c r="H184" s="403" t="s">
        <v>520</v>
      </c>
      <c r="I184" s="416"/>
      <c r="J184" s="436">
        <v>0</v>
      </c>
      <c r="K184" s="437">
        <v>0</v>
      </c>
      <c r="L184" s="439">
        <f t="shared" si="5"/>
        <v>0</v>
      </c>
    </row>
    <row r="185" spans="1:255" s="251" customFormat="1" ht="15.95" customHeight="1" thickBot="1">
      <c r="A185" s="251">
        <v>24</v>
      </c>
      <c r="B185" s="263">
        <v>12</v>
      </c>
      <c r="C185" s="263">
        <v>15</v>
      </c>
      <c r="D185" s="285"/>
      <c r="H185" s="404" t="s">
        <v>156</v>
      </c>
      <c r="I185" s="417"/>
      <c r="J185" s="438">
        <v>0</v>
      </c>
      <c r="K185" s="441">
        <v>0</v>
      </c>
      <c r="L185" s="455">
        <f t="shared" si="5"/>
        <v>0</v>
      </c>
    </row>
    <row r="186" spans="1:255" ht="15.95" customHeight="1">
      <c r="A186" s="255">
        <v>26</v>
      </c>
      <c r="B186" s="264">
        <v>1</v>
      </c>
      <c r="C186" s="272">
        <v>1</v>
      </c>
      <c r="D186" s="288"/>
      <c r="E186" s="327" t="s">
        <v>121</v>
      </c>
      <c r="F186" s="362" t="s">
        <v>71</v>
      </c>
      <c r="G186" s="362"/>
      <c r="H186" s="362"/>
      <c r="I186" s="399" t="s">
        <v>126</v>
      </c>
      <c r="J186" s="440">
        <v>267483</v>
      </c>
      <c r="K186" s="448">
        <v>132443</v>
      </c>
      <c r="L186" s="447">
        <f t="shared" si="5"/>
        <v>399926</v>
      </c>
      <c r="M186" s="254"/>
      <c r="N186" s="254"/>
      <c r="O186" s="254"/>
      <c r="P186" s="254"/>
      <c r="Q186" s="254"/>
      <c r="R186" s="254"/>
      <c r="S186" s="254"/>
      <c r="T186" s="254"/>
      <c r="U186" s="254"/>
      <c r="V186" s="254"/>
      <c r="W186" s="254"/>
      <c r="X186" s="254"/>
      <c r="Y186" s="254"/>
      <c r="Z186" s="254"/>
      <c r="AA186" s="254"/>
      <c r="AB186" s="254"/>
      <c r="AC186" s="254"/>
      <c r="AD186" s="254"/>
      <c r="AE186" s="254"/>
      <c r="AF186" s="254"/>
      <c r="AG186" s="254"/>
      <c r="AH186" s="254"/>
      <c r="AI186" s="254"/>
      <c r="AJ186" s="254"/>
      <c r="AK186" s="254"/>
      <c r="AL186" s="254"/>
      <c r="AM186" s="254"/>
      <c r="AN186" s="254"/>
      <c r="AO186" s="254"/>
      <c r="AP186" s="254"/>
      <c r="AQ186" s="254"/>
      <c r="AR186" s="254"/>
      <c r="AS186" s="254"/>
      <c r="AT186" s="254"/>
      <c r="AU186" s="254"/>
      <c r="AV186" s="254"/>
      <c r="AW186" s="254"/>
      <c r="AX186" s="254"/>
      <c r="AY186" s="254"/>
      <c r="AZ186" s="254"/>
      <c r="BA186" s="254"/>
      <c r="BB186" s="254"/>
      <c r="BC186" s="254"/>
      <c r="BD186" s="254"/>
      <c r="BE186" s="254"/>
      <c r="BF186" s="254"/>
      <c r="BG186" s="254"/>
      <c r="BH186" s="254"/>
      <c r="BI186" s="254"/>
      <c r="BJ186" s="254"/>
      <c r="BK186" s="254"/>
      <c r="BL186" s="254"/>
      <c r="BM186" s="254"/>
      <c r="BN186" s="254"/>
      <c r="BO186" s="254"/>
      <c r="BP186" s="254"/>
      <c r="BQ186" s="254"/>
      <c r="BR186" s="254"/>
      <c r="BS186" s="254"/>
      <c r="BT186" s="254"/>
      <c r="BU186" s="254"/>
      <c r="BV186" s="254"/>
      <c r="BW186" s="254"/>
      <c r="BX186" s="254"/>
      <c r="BY186" s="254"/>
      <c r="BZ186" s="254"/>
      <c r="CA186" s="254"/>
      <c r="CB186" s="254"/>
      <c r="CC186" s="254"/>
      <c r="CD186" s="254"/>
      <c r="CE186" s="254"/>
      <c r="CF186" s="254"/>
      <c r="CG186" s="254"/>
      <c r="CH186" s="254"/>
      <c r="CI186" s="254"/>
      <c r="CJ186" s="254"/>
      <c r="CK186" s="254"/>
      <c r="CL186" s="254"/>
      <c r="CM186" s="254"/>
      <c r="CN186" s="254"/>
      <c r="CO186" s="254"/>
      <c r="CP186" s="254"/>
      <c r="CQ186" s="254"/>
      <c r="CR186" s="254"/>
      <c r="CS186" s="254"/>
      <c r="CT186" s="254"/>
      <c r="CU186" s="254"/>
      <c r="CV186" s="254"/>
      <c r="CW186" s="254"/>
      <c r="CX186" s="254"/>
      <c r="CY186" s="254"/>
      <c r="CZ186" s="254"/>
      <c r="DA186" s="254"/>
      <c r="DB186" s="254"/>
      <c r="DC186" s="254"/>
      <c r="DD186" s="254"/>
      <c r="DE186" s="254"/>
      <c r="DF186" s="254"/>
      <c r="DG186" s="254"/>
      <c r="DH186" s="254"/>
      <c r="DI186" s="254"/>
      <c r="DJ186" s="254"/>
      <c r="DK186" s="254"/>
      <c r="DL186" s="254"/>
      <c r="DM186" s="254"/>
      <c r="DN186" s="254"/>
      <c r="DO186" s="254"/>
      <c r="DP186" s="254"/>
      <c r="DQ186" s="254"/>
      <c r="DR186" s="254"/>
      <c r="DS186" s="254"/>
      <c r="DT186" s="254"/>
      <c r="DU186" s="254"/>
      <c r="DV186" s="254"/>
      <c r="DW186" s="254"/>
      <c r="DX186" s="254"/>
      <c r="DY186" s="254"/>
      <c r="DZ186" s="254"/>
      <c r="EA186" s="254"/>
      <c r="EB186" s="254"/>
      <c r="EC186" s="254"/>
      <c r="ED186" s="254"/>
      <c r="EE186" s="254"/>
      <c r="EF186" s="254"/>
      <c r="EG186" s="254"/>
      <c r="EH186" s="254"/>
      <c r="EI186" s="254"/>
      <c r="EJ186" s="254"/>
      <c r="EK186" s="254"/>
      <c r="EL186" s="254"/>
      <c r="EM186" s="254"/>
      <c r="EN186" s="254"/>
      <c r="EO186" s="254"/>
      <c r="EP186" s="254"/>
      <c r="EQ186" s="254"/>
      <c r="ER186" s="254"/>
      <c r="ES186" s="254"/>
      <c r="ET186" s="254"/>
      <c r="EU186" s="254"/>
      <c r="EV186" s="254"/>
      <c r="EW186" s="254"/>
      <c r="EX186" s="254"/>
      <c r="EY186" s="254"/>
      <c r="EZ186" s="254"/>
      <c r="FA186" s="254"/>
      <c r="FB186" s="254"/>
      <c r="FC186" s="254"/>
      <c r="FD186" s="254"/>
      <c r="FE186" s="254"/>
      <c r="FF186" s="254"/>
      <c r="FG186" s="254"/>
      <c r="FH186" s="254"/>
      <c r="FI186" s="254"/>
      <c r="FJ186" s="254"/>
      <c r="FK186" s="254"/>
      <c r="FL186" s="254"/>
      <c r="FM186" s="254"/>
      <c r="FN186" s="254"/>
      <c r="FO186" s="254"/>
      <c r="FP186" s="254"/>
      <c r="FQ186" s="254"/>
      <c r="FR186" s="254"/>
      <c r="FS186" s="254"/>
      <c r="FT186" s="254"/>
      <c r="FU186" s="254"/>
      <c r="FV186" s="254"/>
      <c r="FW186" s="254"/>
      <c r="FX186" s="254"/>
      <c r="FY186" s="254"/>
      <c r="FZ186" s="254"/>
      <c r="GA186" s="254"/>
      <c r="GB186" s="254"/>
      <c r="GC186" s="254"/>
      <c r="GD186" s="254"/>
      <c r="GE186" s="254"/>
      <c r="GF186" s="254"/>
      <c r="GG186" s="254"/>
      <c r="GH186" s="254"/>
      <c r="GI186" s="254"/>
      <c r="GJ186" s="254"/>
      <c r="GK186" s="254"/>
      <c r="GL186" s="254"/>
      <c r="GM186" s="254"/>
      <c r="GN186" s="254"/>
      <c r="GO186" s="254"/>
      <c r="GP186" s="254"/>
      <c r="GQ186" s="254"/>
      <c r="GR186" s="254"/>
      <c r="GS186" s="254"/>
      <c r="GT186" s="254"/>
      <c r="GU186" s="254"/>
      <c r="GV186" s="254"/>
      <c r="GW186" s="254"/>
      <c r="GX186" s="254"/>
      <c r="GY186" s="254"/>
      <c r="GZ186" s="254"/>
      <c r="HA186" s="254"/>
      <c r="HB186" s="254"/>
      <c r="HC186" s="254"/>
      <c r="HD186" s="254"/>
      <c r="HE186" s="254"/>
      <c r="HF186" s="254"/>
      <c r="HG186" s="254"/>
      <c r="HH186" s="254"/>
      <c r="HI186" s="254"/>
      <c r="HJ186" s="254"/>
      <c r="HK186" s="254"/>
      <c r="HL186" s="254"/>
      <c r="HM186" s="254"/>
      <c r="HN186" s="254"/>
      <c r="HO186" s="254"/>
      <c r="HP186" s="254"/>
      <c r="HQ186" s="254"/>
      <c r="HR186" s="254"/>
      <c r="HS186" s="254"/>
      <c r="HT186" s="254"/>
      <c r="HU186" s="254"/>
      <c r="HV186" s="254"/>
      <c r="HW186" s="254"/>
      <c r="HX186" s="254"/>
      <c r="HY186" s="254"/>
      <c r="HZ186" s="254"/>
      <c r="IA186" s="254"/>
      <c r="IB186" s="254"/>
      <c r="IC186" s="254"/>
      <c r="ID186" s="254"/>
      <c r="IE186" s="254"/>
      <c r="IF186" s="254"/>
      <c r="IG186" s="254"/>
      <c r="IH186" s="254"/>
      <c r="II186" s="254"/>
      <c r="IJ186" s="254"/>
      <c r="IK186" s="254"/>
      <c r="IL186" s="254"/>
      <c r="IM186" s="254"/>
      <c r="IN186" s="254"/>
      <c r="IO186" s="254"/>
      <c r="IP186" s="254"/>
      <c r="IQ186" s="254"/>
      <c r="IR186" s="254"/>
      <c r="IS186" s="254"/>
      <c r="IT186" s="254"/>
      <c r="IU186" s="254"/>
    </row>
    <row r="187" spans="1:255" ht="15.95" customHeight="1">
      <c r="A187" s="244">
        <v>26</v>
      </c>
      <c r="B187" s="265">
        <v>1</v>
      </c>
      <c r="C187" s="245">
        <v>2</v>
      </c>
      <c r="D187" s="289"/>
      <c r="E187" s="328" t="s">
        <v>445</v>
      </c>
      <c r="F187" s="365" t="s">
        <v>446</v>
      </c>
      <c r="G187" s="365"/>
      <c r="H187" s="365"/>
      <c r="I187" s="418" t="s">
        <v>24</v>
      </c>
      <c r="J187" s="437">
        <v>264319</v>
      </c>
      <c r="K187" s="449">
        <v>132443</v>
      </c>
      <c r="L187" s="447">
        <f t="shared" ref="L187:L250" si="6">SUM(J187:K187)</f>
        <v>396762</v>
      </c>
    </row>
    <row r="188" spans="1:255" ht="15.95" customHeight="1">
      <c r="A188" s="244">
        <v>26</v>
      </c>
      <c r="B188" s="265">
        <v>1</v>
      </c>
      <c r="C188" s="245">
        <v>3</v>
      </c>
      <c r="D188" s="289" t="s">
        <v>18</v>
      </c>
      <c r="E188" s="328" t="s">
        <v>447</v>
      </c>
      <c r="F188" s="1028" t="s">
        <v>184</v>
      </c>
      <c r="G188" s="1029"/>
      <c r="H188" s="1029"/>
      <c r="I188" s="418"/>
      <c r="J188" s="437">
        <v>264319</v>
      </c>
      <c r="K188" s="449">
        <v>132443</v>
      </c>
      <c r="L188" s="447">
        <f t="shared" si="6"/>
        <v>396762</v>
      </c>
    </row>
    <row r="189" spans="1:255" ht="15.95" customHeight="1">
      <c r="A189" s="244">
        <v>26</v>
      </c>
      <c r="B189" s="265">
        <v>1</v>
      </c>
      <c r="C189" s="245">
        <v>4</v>
      </c>
      <c r="D189" s="289"/>
      <c r="E189" s="329"/>
      <c r="F189" s="329"/>
      <c r="G189" s="387"/>
      <c r="H189" s="405"/>
      <c r="I189" s="419"/>
      <c r="J189" s="633">
        <v>0</v>
      </c>
      <c r="K189" s="655">
        <v>0</v>
      </c>
      <c r="L189" s="635">
        <f t="shared" si="6"/>
        <v>0</v>
      </c>
    </row>
    <row r="190" spans="1:255" ht="15.95" customHeight="1">
      <c r="A190" s="244">
        <v>26</v>
      </c>
      <c r="B190" s="265">
        <v>1</v>
      </c>
      <c r="C190" s="245">
        <v>5</v>
      </c>
      <c r="D190" s="289"/>
      <c r="E190" s="328" t="s">
        <v>448</v>
      </c>
      <c r="F190" s="1028" t="s">
        <v>258</v>
      </c>
      <c r="G190" s="1029"/>
      <c r="H190" s="1029"/>
      <c r="I190" s="418"/>
      <c r="J190" s="437">
        <v>0</v>
      </c>
      <c r="K190" s="449">
        <v>0</v>
      </c>
      <c r="L190" s="447">
        <f t="shared" si="6"/>
        <v>0</v>
      </c>
    </row>
    <row r="191" spans="1:255" ht="15.95" customHeight="1">
      <c r="A191" s="244">
        <v>26</v>
      </c>
      <c r="B191" s="265">
        <v>1</v>
      </c>
      <c r="C191" s="245">
        <v>6</v>
      </c>
      <c r="D191" s="290"/>
      <c r="E191" s="328" t="s">
        <v>368</v>
      </c>
      <c r="F191" s="1028" t="s">
        <v>300</v>
      </c>
      <c r="G191" s="1029"/>
      <c r="H191" s="1029"/>
      <c r="I191" s="418"/>
      <c r="J191" s="437">
        <v>0</v>
      </c>
      <c r="K191" s="449">
        <v>0</v>
      </c>
      <c r="L191" s="447">
        <f t="shared" si="6"/>
        <v>0</v>
      </c>
    </row>
    <row r="192" spans="1:255" ht="15.95" customHeight="1">
      <c r="A192" s="244">
        <v>26</v>
      </c>
      <c r="B192" s="265">
        <v>1</v>
      </c>
      <c r="C192" s="245">
        <v>7</v>
      </c>
      <c r="D192" s="290" t="s">
        <v>129</v>
      </c>
      <c r="E192" s="328" t="s">
        <v>130</v>
      </c>
      <c r="F192" s="365" t="s">
        <v>450</v>
      </c>
      <c r="G192" s="365"/>
      <c r="H192" s="365"/>
      <c r="I192" s="418" t="s">
        <v>131</v>
      </c>
      <c r="J192" s="437">
        <v>3164</v>
      </c>
      <c r="K192" s="449">
        <v>0</v>
      </c>
      <c r="L192" s="447">
        <f t="shared" si="6"/>
        <v>3164</v>
      </c>
    </row>
    <row r="193" spans="1:12" ht="15.95" customHeight="1">
      <c r="A193" s="244">
        <v>26</v>
      </c>
      <c r="B193" s="265">
        <v>1</v>
      </c>
      <c r="C193" s="245">
        <v>8</v>
      </c>
      <c r="D193" s="290"/>
      <c r="E193" s="328" t="s">
        <v>447</v>
      </c>
      <c r="F193" s="1028" t="s">
        <v>99</v>
      </c>
      <c r="G193" s="1029"/>
      <c r="H193" s="1029"/>
      <c r="I193" s="418"/>
      <c r="J193" s="437">
        <v>0</v>
      </c>
      <c r="K193" s="449">
        <v>0</v>
      </c>
      <c r="L193" s="447">
        <f t="shared" si="6"/>
        <v>0</v>
      </c>
    </row>
    <row r="194" spans="1:12" ht="15.95" customHeight="1">
      <c r="A194" s="244">
        <v>26</v>
      </c>
      <c r="B194" s="265">
        <v>1</v>
      </c>
      <c r="C194" s="245">
        <v>9</v>
      </c>
      <c r="D194" s="290"/>
      <c r="E194" s="328" t="s">
        <v>448</v>
      </c>
      <c r="F194" s="1028" t="s">
        <v>254</v>
      </c>
      <c r="G194" s="1029"/>
      <c r="H194" s="1029"/>
      <c r="I194" s="418"/>
      <c r="J194" s="437">
        <v>0</v>
      </c>
      <c r="K194" s="449">
        <v>0</v>
      </c>
      <c r="L194" s="447">
        <f t="shared" si="6"/>
        <v>0</v>
      </c>
    </row>
    <row r="195" spans="1:12" ht="15.95" customHeight="1">
      <c r="A195" s="244">
        <v>26</v>
      </c>
      <c r="B195" s="265">
        <v>1</v>
      </c>
      <c r="C195" s="245">
        <v>10</v>
      </c>
      <c r="D195" s="290" t="s">
        <v>1</v>
      </c>
      <c r="E195" s="328" t="s">
        <v>368</v>
      </c>
      <c r="F195" s="1028" t="s">
        <v>451</v>
      </c>
      <c r="G195" s="1029"/>
      <c r="H195" s="1029"/>
      <c r="I195" s="418"/>
      <c r="J195" s="437">
        <v>3124</v>
      </c>
      <c r="K195" s="449">
        <v>0</v>
      </c>
      <c r="L195" s="447">
        <f t="shared" si="6"/>
        <v>3124</v>
      </c>
    </row>
    <row r="196" spans="1:12" ht="15.95" customHeight="1">
      <c r="A196" s="244">
        <v>26</v>
      </c>
      <c r="B196" s="265">
        <v>1</v>
      </c>
      <c r="C196" s="245">
        <v>11</v>
      </c>
      <c r="D196" s="290"/>
      <c r="E196" s="328" t="s">
        <v>452</v>
      </c>
      <c r="F196" s="1028" t="s">
        <v>300</v>
      </c>
      <c r="G196" s="1029"/>
      <c r="H196" s="1029"/>
      <c r="I196" s="418"/>
      <c r="J196" s="437">
        <v>40</v>
      </c>
      <c r="K196" s="449">
        <v>0</v>
      </c>
      <c r="L196" s="447">
        <f t="shared" si="6"/>
        <v>40</v>
      </c>
    </row>
    <row r="197" spans="1:12" ht="15.95" customHeight="1">
      <c r="A197" s="244">
        <v>26</v>
      </c>
      <c r="B197" s="265">
        <v>1</v>
      </c>
      <c r="C197" s="245">
        <v>12</v>
      </c>
      <c r="D197" s="290"/>
      <c r="E197" s="330" t="s">
        <v>87</v>
      </c>
      <c r="F197" s="339" t="s">
        <v>14</v>
      </c>
      <c r="G197" s="339"/>
      <c r="H197" s="339"/>
      <c r="I197" s="418" t="s">
        <v>138</v>
      </c>
      <c r="J197" s="437">
        <v>267483</v>
      </c>
      <c r="K197" s="449">
        <v>111918</v>
      </c>
      <c r="L197" s="447">
        <f t="shared" si="6"/>
        <v>379401</v>
      </c>
    </row>
    <row r="198" spans="1:12" ht="15.95" customHeight="1">
      <c r="A198" s="244">
        <v>26</v>
      </c>
      <c r="B198" s="265">
        <v>1</v>
      </c>
      <c r="C198" s="245">
        <v>13</v>
      </c>
      <c r="D198" s="290" t="s">
        <v>139</v>
      </c>
      <c r="E198" s="328" t="s">
        <v>445</v>
      </c>
      <c r="F198" s="365" t="s">
        <v>423</v>
      </c>
      <c r="G198" s="365"/>
      <c r="H198" s="365"/>
      <c r="I198" s="418" t="s">
        <v>127</v>
      </c>
      <c r="J198" s="437">
        <v>13452</v>
      </c>
      <c r="K198" s="450">
        <v>111918</v>
      </c>
      <c r="L198" s="447">
        <f t="shared" si="6"/>
        <v>125370</v>
      </c>
    </row>
    <row r="199" spans="1:12" ht="15.95" customHeight="1">
      <c r="A199" s="244">
        <v>26</v>
      </c>
      <c r="B199" s="265">
        <v>1</v>
      </c>
      <c r="C199" s="245">
        <v>14</v>
      </c>
      <c r="D199" s="290"/>
      <c r="E199" s="328" t="s">
        <v>447</v>
      </c>
      <c r="F199" s="1028" t="s">
        <v>453</v>
      </c>
      <c r="G199" s="1029"/>
      <c r="H199" s="1029"/>
      <c r="I199" s="418"/>
      <c r="J199" s="437">
        <v>3124</v>
      </c>
      <c r="K199" s="450">
        <v>0</v>
      </c>
      <c r="L199" s="447">
        <f t="shared" si="6"/>
        <v>3124</v>
      </c>
    </row>
    <row r="200" spans="1:12" ht="15.95" customHeight="1">
      <c r="A200" s="244">
        <v>26</v>
      </c>
      <c r="B200" s="265">
        <v>1</v>
      </c>
      <c r="C200" s="245">
        <v>15</v>
      </c>
      <c r="D200" s="290"/>
      <c r="E200" s="328" t="s">
        <v>448</v>
      </c>
      <c r="F200" s="1028" t="s">
        <v>454</v>
      </c>
      <c r="G200" s="1029"/>
      <c r="H200" s="1029"/>
      <c r="I200" s="418"/>
      <c r="J200" s="437">
        <v>0</v>
      </c>
      <c r="K200" s="450">
        <v>0</v>
      </c>
      <c r="L200" s="447">
        <f t="shared" si="6"/>
        <v>0</v>
      </c>
    </row>
    <row r="201" spans="1:12" ht="15.95" customHeight="1">
      <c r="A201" s="244">
        <v>26</v>
      </c>
      <c r="B201" s="265">
        <v>1</v>
      </c>
      <c r="C201" s="245">
        <v>16</v>
      </c>
      <c r="D201" s="290" t="s">
        <v>129</v>
      </c>
      <c r="E201" s="328" t="s">
        <v>368</v>
      </c>
      <c r="F201" s="1028" t="s">
        <v>300</v>
      </c>
      <c r="G201" s="1029"/>
      <c r="H201" s="1029"/>
      <c r="I201" s="418"/>
      <c r="J201" s="437">
        <v>10328</v>
      </c>
      <c r="K201" s="450">
        <v>111918</v>
      </c>
      <c r="L201" s="447">
        <f t="shared" si="6"/>
        <v>122246</v>
      </c>
    </row>
    <row r="202" spans="1:12" ht="15.95" customHeight="1">
      <c r="A202" s="244">
        <v>26</v>
      </c>
      <c r="B202" s="265">
        <v>1</v>
      </c>
      <c r="C202" s="245">
        <v>17</v>
      </c>
      <c r="D202" s="290"/>
      <c r="E202" s="328" t="s">
        <v>130</v>
      </c>
      <c r="F202" s="365" t="s">
        <v>455</v>
      </c>
      <c r="G202" s="365"/>
      <c r="H202" s="365"/>
      <c r="I202" s="418" t="s">
        <v>147</v>
      </c>
      <c r="J202" s="437">
        <v>254031</v>
      </c>
      <c r="K202" s="450">
        <v>0</v>
      </c>
      <c r="L202" s="447">
        <f t="shared" si="6"/>
        <v>254031</v>
      </c>
    </row>
    <row r="203" spans="1:12" ht="15.95" customHeight="1">
      <c r="A203" s="244">
        <v>26</v>
      </c>
      <c r="B203" s="265">
        <v>1</v>
      </c>
      <c r="C203" s="245">
        <v>18</v>
      </c>
      <c r="D203" s="290"/>
      <c r="E203" s="328" t="s">
        <v>447</v>
      </c>
      <c r="F203" s="1028" t="s">
        <v>457</v>
      </c>
      <c r="G203" s="1029"/>
      <c r="H203" s="1029"/>
      <c r="I203" s="418"/>
      <c r="J203" s="437">
        <v>0</v>
      </c>
      <c r="K203" s="450">
        <v>0</v>
      </c>
      <c r="L203" s="447">
        <f t="shared" si="6"/>
        <v>0</v>
      </c>
    </row>
    <row r="204" spans="1:12" ht="15.95" customHeight="1">
      <c r="A204" s="244">
        <v>26</v>
      </c>
      <c r="B204" s="265">
        <v>1</v>
      </c>
      <c r="C204" s="245">
        <v>19</v>
      </c>
      <c r="D204" s="290" t="s">
        <v>151</v>
      </c>
      <c r="E204" s="328"/>
      <c r="F204" s="328" t="s">
        <v>293</v>
      </c>
      <c r="G204" s="1028" t="s">
        <v>390</v>
      </c>
      <c r="H204" s="1029"/>
      <c r="I204" s="1030"/>
      <c r="J204" s="437">
        <v>0</v>
      </c>
      <c r="K204" s="450">
        <v>0</v>
      </c>
      <c r="L204" s="447">
        <f t="shared" si="6"/>
        <v>0</v>
      </c>
    </row>
    <row r="205" spans="1:12" ht="15.95" customHeight="1">
      <c r="A205" s="244">
        <v>26</v>
      </c>
      <c r="B205" s="265">
        <v>1</v>
      </c>
      <c r="C205" s="245">
        <v>20</v>
      </c>
      <c r="D205" s="290"/>
      <c r="E205" s="328"/>
      <c r="F205" s="328" t="s">
        <v>437</v>
      </c>
      <c r="G205" s="1028" t="s">
        <v>188</v>
      </c>
      <c r="H205" s="1029"/>
      <c r="I205" s="1030"/>
      <c r="J205" s="437">
        <v>0</v>
      </c>
      <c r="K205" s="450">
        <v>0</v>
      </c>
      <c r="L205" s="447">
        <f t="shared" si="6"/>
        <v>0</v>
      </c>
    </row>
    <row r="206" spans="1:12" ht="15.95" customHeight="1">
      <c r="A206" s="244">
        <v>26</v>
      </c>
      <c r="B206" s="265">
        <v>1</v>
      </c>
      <c r="C206" s="245">
        <v>21</v>
      </c>
      <c r="D206" s="290"/>
      <c r="E206" s="328" t="s">
        <v>448</v>
      </c>
      <c r="F206" s="1028" t="s">
        <v>95</v>
      </c>
      <c r="G206" s="1029"/>
      <c r="H206" s="1029"/>
      <c r="I206" s="418"/>
      <c r="J206" s="437">
        <v>254031</v>
      </c>
      <c r="K206" s="450">
        <v>0</v>
      </c>
      <c r="L206" s="447">
        <f t="shared" si="6"/>
        <v>254031</v>
      </c>
    </row>
    <row r="207" spans="1:12" ht="15.95" customHeight="1">
      <c r="A207" s="244">
        <v>26</v>
      </c>
      <c r="B207" s="265">
        <v>1</v>
      </c>
      <c r="C207" s="245">
        <v>22</v>
      </c>
      <c r="D207" s="291"/>
      <c r="E207" s="330" t="s">
        <v>150</v>
      </c>
      <c r="F207" s="339" t="s">
        <v>154</v>
      </c>
      <c r="G207" s="339"/>
      <c r="H207" s="339"/>
      <c r="I207" s="418" t="s">
        <v>157</v>
      </c>
      <c r="J207" s="437">
        <v>0</v>
      </c>
      <c r="K207" s="450">
        <v>20525</v>
      </c>
      <c r="L207" s="447">
        <f t="shared" si="6"/>
        <v>20525</v>
      </c>
    </row>
    <row r="208" spans="1:12" ht="15.95" customHeight="1">
      <c r="A208" s="244">
        <v>26</v>
      </c>
      <c r="B208" s="265">
        <v>1</v>
      </c>
      <c r="C208" s="245">
        <v>23</v>
      </c>
      <c r="D208" s="292"/>
      <c r="E208" s="331" t="s">
        <v>121</v>
      </c>
      <c r="F208" s="339" t="s">
        <v>458</v>
      </c>
      <c r="G208" s="339"/>
      <c r="H208" s="339"/>
      <c r="I208" s="418" t="s">
        <v>159</v>
      </c>
      <c r="J208" s="437">
        <v>0</v>
      </c>
      <c r="K208" s="450">
        <v>1753</v>
      </c>
      <c r="L208" s="447">
        <f t="shared" si="6"/>
        <v>1753</v>
      </c>
    </row>
    <row r="209" spans="1:12" ht="15.95" customHeight="1">
      <c r="A209" s="244">
        <v>26</v>
      </c>
      <c r="B209" s="265">
        <v>1</v>
      </c>
      <c r="C209" s="245">
        <v>24</v>
      </c>
      <c r="D209" s="293"/>
      <c r="E209" s="328" t="s">
        <v>165</v>
      </c>
      <c r="F209" s="365" t="s">
        <v>459</v>
      </c>
      <c r="G209" s="365"/>
      <c r="H209" s="365"/>
      <c r="I209" s="418"/>
      <c r="J209" s="437">
        <v>0</v>
      </c>
      <c r="K209" s="450">
        <v>0</v>
      </c>
      <c r="L209" s="447">
        <f t="shared" si="6"/>
        <v>0</v>
      </c>
    </row>
    <row r="210" spans="1:12" ht="15.95" customHeight="1">
      <c r="A210" s="244">
        <v>26</v>
      </c>
      <c r="B210" s="266">
        <v>1</v>
      </c>
      <c r="C210" s="273">
        <v>25</v>
      </c>
      <c r="D210" s="293"/>
      <c r="E210" s="254" t="s">
        <v>130</v>
      </c>
      <c r="F210" s="366"/>
      <c r="G210" s="366"/>
      <c r="H210" s="366"/>
      <c r="I210" s="420"/>
      <c r="J210" s="633">
        <v>0</v>
      </c>
      <c r="K210" s="656">
        <v>0</v>
      </c>
      <c r="L210" s="635">
        <f t="shared" si="6"/>
        <v>0</v>
      </c>
    </row>
    <row r="211" spans="1:12" ht="15.95" customHeight="1">
      <c r="A211" s="244">
        <v>26</v>
      </c>
      <c r="B211" s="265">
        <v>1</v>
      </c>
      <c r="C211" s="245">
        <v>26</v>
      </c>
      <c r="D211" s="289"/>
      <c r="E211" s="332" t="s">
        <v>125</v>
      </c>
      <c r="F211" s="1062" t="s">
        <v>462</v>
      </c>
      <c r="G211" s="1063"/>
      <c r="H211" s="1063"/>
      <c r="I211" s="421"/>
      <c r="J211" s="437">
        <v>0</v>
      </c>
      <c r="K211" s="450">
        <v>0</v>
      </c>
      <c r="L211" s="447">
        <f t="shared" si="6"/>
        <v>0</v>
      </c>
    </row>
    <row r="212" spans="1:12" ht="15.95" customHeight="1">
      <c r="A212" s="244">
        <v>26</v>
      </c>
      <c r="B212" s="265">
        <v>1</v>
      </c>
      <c r="C212" s="245">
        <v>27</v>
      </c>
      <c r="D212" s="290"/>
      <c r="E212" s="332" t="s">
        <v>175</v>
      </c>
      <c r="F212" s="1062" t="s">
        <v>463</v>
      </c>
      <c r="G212" s="1063"/>
      <c r="H212" s="1063"/>
      <c r="I212" s="421"/>
      <c r="J212" s="437">
        <v>0</v>
      </c>
      <c r="K212" s="450">
        <v>0</v>
      </c>
      <c r="L212" s="447">
        <f t="shared" si="6"/>
        <v>0</v>
      </c>
    </row>
    <row r="213" spans="1:12" ht="15.95" customHeight="1">
      <c r="A213" s="244">
        <v>26</v>
      </c>
      <c r="B213" s="265">
        <v>1</v>
      </c>
      <c r="C213" s="245">
        <v>28</v>
      </c>
      <c r="D213" s="290"/>
      <c r="E213" s="332" t="s">
        <v>179</v>
      </c>
      <c r="F213" s="1062" t="s">
        <v>84</v>
      </c>
      <c r="G213" s="1063"/>
      <c r="H213" s="1063"/>
      <c r="I213" s="421"/>
      <c r="J213" s="437">
        <v>0</v>
      </c>
      <c r="K213" s="450">
        <v>0</v>
      </c>
      <c r="L213" s="447">
        <f t="shared" si="6"/>
        <v>0</v>
      </c>
    </row>
    <row r="214" spans="1:12" ht="15.95" customHeight="1">
      <c r="A214" s="244">
        <v>26</v>
      </c>
      <c r="B214" s="265">
        <v>1</v>
      </c>
      <c r="C214" s="245">
        <v>29</v>
      </c>
      <c r="D214" s="289" t="s">
        <v>13</v>
      </c>
      <c r="E214" s="332" t="s">
        <v>183</v>
      </c>
      <c r="F214" s="1062" t="s">
        <v>99</v>
      </c>
      <c r="G214" s="1063"/>
      <c r="H214" s="1063"/>
      <c r="I214" s="421"/>
      <c r="J214" s="437">
        <v>0</v>
      </c>
      <c r="K214" s="450">
        <v>0</v>
      </c>
      <c r="L214" s="447">
        <f t="shared" si="6"/>
        <v>0</v>
      </c>
    </row>
    <row r="215" spans="1:12" ht="15.95" customHeight="1">
      <c r="A215" s="244">
        <v>26</v>
      </c>
      <c r="B215" s="265">
        <v>1</v>
      </c>
      <c r="C215" s="245">
        <v>30</v>
      </c>
      <c r="D215" s="290"/>
      <c r="E215" s="332" t="s">
        <v>185</v>
      </c>
      <c r="F215" s="1062" t="s">
        <v>211</v>
      </c>
      <c r="G215" s="1063"/>
      <c r="H215" s="1063"/>
      <c r="I215" s="421"/>
      <c r="J215" s="437">
        <v>0</v>
      </c>
      <c r="K215" s="450">
        <v>0</v>
      </c>
      <c r="L215" s="447">
        <f t="shared" si="6"/>
        <v>0</v>
      </c>
    </row>
    <row r="216" spans="1:12" ht="15.95" customHeight="1">
      <c r="A216" s="244">
        <v>26</v>
      </c>
      <c r="B216" s="265">
        <v>1</v>
      </c>
      <c r="C216" s="245">
        <v>31</v>
      </c>
      <c r="D216" s="290"/>
      <c r="E216" s="332" t="s">
        <v>187</v>
      </c>
      <c r="F216" s="1062" t="s">
        <v>200</v>
      </c>
      <c r="G216" s="1063"/>
      <c r="H216" s="1063"/>
      <c r="I216" s="421"/>
      <c r="J216" s="437">
        <v>0</v>
      </c>
      <c r="K216" s="450">
        <v>0</v>
      </c>
      <c r="L216" s="447">
        <f t="shared" si="6"/>
        <v>0</v>
      </c>
    </row>
    <row r="217" spans="1:12" ht="15.95" customHeight="1">
      <c r="A217" s="244">
        <v>26</v>
      </c>
      <c r="B217" s="265">
        <v>1</v>
      </c>
      <c r="C217" s="245">
        <v>32</v>
      </c>
      <c r="D217" s="290" t="s">
        <v>144</v>
      </c>
      <c r="E217" s="332" t="s">
        <v>73</v>
      </c>
      <c r="F217" s="1064" t="s">
        <v>300</v>
      </c>
      <c r="G217" s="1065"/>
      <c r="H217" s="1065"/>
      <c r="I217" s="421"/>
      <c r="J217" s="437">
        <v>0</v>
      </c>
      <c r="K217" s="450">
        <v>1753</v>
      </c>
      <c r="L217" s="447">
        <f t="shared" si="6"/>
        <v>1753</v>
      </c>
    </row>
    <row r="218" spans="1:12" ht="15.95" customHeight="1">
      <c r="A218" s="244">
        <v>26</v>
      </c>
      <c r="B218" s="265">
        <v>1</v>
      </c>
      <c r="C218" s="245">
        <v>33</v>
      </c>
      <c r="D218" s="290"/>
      <c r="E218" s="331" t="s">
        <v>87</v>
      </c>
      <c r="F218" s="1066" t="s">
        <v>464</v>
      </c>
      <c r="G218" s="1067"/>
      <c r="H218" s="1067"/>
      <c r="I218" s="418" t="s">
        <v>189</v>
      </c>
      <c r="J218" s="437">
        <v>0</v>
      </c>
      <c r="K218" s="450">
        <v>1746</v>
      </c>
      <c r="L218" s="447">
        <f t="shared" si="6"/>
        <v>1746</v>
      </c>
    </row>
    <row r="219" spans="1:12" ht="15.95" customHeight="1">
      <c r="A219" s="244">
        <v>26</v>
      </c>
      <c r="B219" s="265">
        <v>1</v>
      </c>
      <c r="C219" s="245">
        <v>34</v>
      </c>
      <c r="D219" s="290"/>
      <c r="E219" s="322" t="s">
        <v>460</v>
      </c>
      <c r="F219" s="1028" t="s">
        <v>141</v>
      </c>
      <c r="G219" s="1068"/>
      <c r="H219" s="1068"/>
      <c r="I219" s="422"/>
      <c r="J219" s="437">
        <v>0</v>
      </c>
      <c r="K219" s="450">
        <v>0</v>
      </c>
      <c r="L219" s="447">
        <f t="shared" si="6"/>
        <v>0</v>
      </c>
    </row>
    <row r="220" spans="1:12" ht="15.95" customHeight="1">
      <c r="A220" s="244">
        <v>26</v>
      </c>
      <c r="B220" s="265">
        <v>1</v>
      </c>
      <c r="C220" s="245">
        <v>35</v>
      </c>
      <c r="D220" s="290"/>
      <c r="E220" s="333" t="s">
        <v>152</v>
      </c>
      <c r="F220" s="333"/>
      <c r="G220" s="1069" t="s">
        <v>453</v>
      </c>
      <c r="H220" s="1070"/>
      <c r="I220" s="422"/>
      <c r="J220" s="437">
        <v>0</v>
      </c>
      <c r="K220" s="450">
        <v>0</v>
      </c>
      <c r="L220" s="447">
        <f t="shared" si="6"/>
        <v>0</v>
      </c>
    </row>
    <row r="221" spans="1:12" ht="15.95" customHeight="1">
      <c r="A221" s="244">
        <v>26</v>
      </c>
      <c r="B221" s="265">
        <v>1</v>
      </c>
      <c r="C221" s="245">
        <v>36</v>
      </c>
      <c r="D221" s="290" t="s">
        <v>191</v>
      </c>
      <c r="E221" s="334" t="s">
        <v>193</v>
      </c>
      <c r="F221" s="334"/>
      <c r="G221" s="1071" t="s">
        <v>465</v>
      </c>
      <c r="H221" s="1063"/>
      <c r="I221" s="423"/>
      <c r="J221" s="437">
        <v>0</v>
      </c>
      <c r="K221" s="450">
        <v>0</v>
      </c>
      <c r="L221" s="447">
        <f t="shared" si="6"/>
        <v>0</v>
      </c>
    </row>
    <row r="222" spans="1:12" ht="15.95" customHeight="1">
      <c r="A222" s="244">
        <v>26</v>
      </c>
      <c r="B222" s="265">
        <v>1</v>
      </c>
      <c r="C222" s="245">
        <v>37</v>
      </c>
      <c r="D222" s="290"/>
      <c r="E222" s="333" t="s">
        <v>170</v>
      </c>
      <c r="F222" s="369"/>
      <c r="G222" s="1072" t="s">
        <v>466</v>
      </c>
      <c r="H222" s="1063"/>
      <c r="I222" s="421"/>
      <c r="J222" s="437">
        <v>0</v>
      </c>
      <c r="K222" s="450">
        <v>0</v>
      </c>
      <c r="L222" s="447">
        <f t="shared" si="6"/>
        <v>0</v>
      </c>
    </row>
    <row r="223" spans="1:12" ht="15.95" customHeight="1">
      <c r="A223" s="244">
        <v>26</v>
      </c>
      <c r="B223" s="265">
        <v>1</v>
      </c>
      <c r="C223" s="245">
        <v>38</v>
      </c>
      <c r="D223" s="290"/>
      <c r="E223" s="335" t="s">
        <v>467</v>
      </c>
      <c r="F223" s="370"/>
      <c r="G223" s="388" t="s">
        <v>468</v>
      </c>
      <c r="H223" s="406"/>
      <c r="I223" s="421"/>
      <c r="J223" s="437">
        <v>0</v>
      </c>
      <c r="K223" s="450">
        <v>0</v>
      </c>
      <c r="L223" s="447">
        <f t="shared" si="6"/>
        <v>0</v>
      </c>
    </row>
    <row r="224" spans="1:12" ht="15.95" customHeight="1">
      <c r="A224" s="244">
        <v>26</v>
      </c>
      <c r="B224" s="265">
        <v>1</v>
      </c>
      <c r="C224" s="245">
        <v>39</v>
      </c>
      <c r="D224" s="290"/>
      <c r="E224" s="335" t="s">
        <v>469</v>
      </c>
      <c r="F224" s="370"/>
      <c r="G224" s="1072" t="s">
        <v>326</v>
      </c>
      <c r="H224" s="1063"/>
      <c r="I224" s="421"/>
      <c r="J224" s="437">
        <v>0</v>
      </c>
      <c r="K224" s="450">
        <v>0</v>
      </c>
      <c r="L224" s="447">
        <f t="shared" si="6"/>
        <v>0</v>
      </c>
    </row>
    <row r="225" spans="1:12" ht="15.95" customHeight="1">
      <c r="A225" s="244">
        <v>26</v>
      </c>
      <c r="B225" s="265">
        <v>1</v>
      </c>
      <c r="C225" s="245">
        <v>40</v>
      </c>
      <c r="D225" s="290" t="s">
        <v>139</v>
      </c>
      <c r="E225" s="334" t="s">
        <v>355</v>
      </c>
      <c r="F225" s="371"/>
      <c r="G225" s="389" t="s">
        <v>468</v>
      </c>
      <c r="H225" s="407"/>
      <c r="I225" s="421"/>
      <c r="J225" s="437">
        <v>0</v>
      </c>
      <c r="K225" s="450">
        <v>0</v>
      </c>
      <c r="L225" s="447">
        <f t="shared" si="6"/>
        <v>0</v>
      </c>
    </row>
    <row r="226" spans="1:12" ht="15.95" customHeight="1">
      <c r="A226" s="244">
        <v>26</v>
      </c>
      <c r="B226" s="265">
        <v>1</v>
      </c>
      <c r="C226" s="245">
        <v>41</v>
      </c>
      <c r="D226" s="293"/>
      <c r="E226" s="1078" t="s">
        <v>250</v>
      </c>
      <c r="F226" s="372" t="s">
        <v>470</v>
      </c>
      <c r="G226" s="390" t="s">
        <v>35</v>
      </c>
      <c r="H226" s="368" t="s">
        <v>62</v>
      </c>
      <c r="I226" s="423"/>
      <c r="J226" s="437">
        <v>0</v>
      </c>
      <c r="K226" s="450">
        <v>0</v>
      </c>
      <c r="L226" s="447">
        <f t="shared" si="6"/>
        <v>0</v>
      </c>
    </row>
    <row r="227" spans="1:12" ht="15.95" customHeight="1">
      <c r="A227" s="244">
        <v>26</v>
      </c>
      <c r="B227" s="265">
        <v>1</v>
      </c>
      <c r="C227" s="245">
        <v>42</v>
      </c>
      <c r="D227" s="290"/>
      <c r="E227" s="1079"/>
      <c r="F227" s="373" t="s">
        <v>473</v>
      </c>
      <c r="G227" s="290"/>
      <c r="H227" s="379" t="s">
        <v>406</v>
      </c>
      <c r="I227" s="423"/>
      <c r="J227" s="437">
        <v>0</v>
      </c>
      <c r="K227" s="450">
        <v>0</v>
      </c>
      <c r="L227" s="447">
        <f t="shared" si="6"/>
        <v>0</v>
      </c>
    </row>
    <row r="228" spans="1:12" ht="15.95" customHeight="1">
      <c r="A228" s="244">
        <v>26</v>
      </c>
      <c r="B228" s="265">
        <v>1</v>
      </c>
      <c r="C228" s="245">
        <v>43</v>
      </c>
      <c r="D228" s="290" t="s">
        <v>129</v>
      </c>
      <c r="E228" s="1079"/>
      <c r="F228" s="374" t="s">
        <v>266</v>
      </c>
      <c r="G228" s="291" t="s">
        <v>4</v>
      </c>
      <c r="H228" s="379" t="s">
        <v>95</v>
      </c>
      <c r="I228" s="423"/>
      <c r="J228" s="437">
        <v>0</v>
      </c>
      <c r="K228" s="450">
        <v>0</v>
      </c>
      <c r="L228" s="447">
        <f t="shared" si="6"/>
        <v>0</v>
      </c>
    </row>
    <row r="229" spans="1:12" ht="15.95" customHeight="1">
      <c r="A229" s="244">
        <v>26</v>
      </c>
      <c r="B229" s="265">
        <v>1</v>
      </c>
      <c r="C229" s="245">
        <v>44</v>
      </c>
      <c r="D229" s="290"/>
      <c r="E229" s="1079"/>
      <c r="F229" s="375" t="s">
        <v>99</v>
      </c>
      <c r="G229" s="391"/>
      <c r="H229" s="391"/>
      <c r="I229" s="421"/>
      <c r="J229" s="437">
        <v>0</v>
      </c>
      <c r="K229" s="450">
        <v>0</v>
      </c>
      <c r="L229" s="447">
        <f t="shared" si="6"/>
        <v>0</v>
      </c>
    </row>
    <row r="230" spans="1:12" ht="15.95" customHeight="1">
      <c r="A230" s="244">
        <v>26</v>
      </c>
      <c r="B230" s="265">
        <v>1</v>
      </c>
      <c r="C230" s="245">
        <v>45</v>
      </c>
      <c r="D230" s="290"/>
      <c r="E230" s="1079"/>
      <c r="F230" s="376" t="s">
        <v>254</v>
      </c>
      <c r="G230" s="392"/>
      <c r="H230" s="392"/>
      <c r="I230" s="421"/>
      <c r="J230" s="437">
        <v>0</v>
      </c>
      <c r="K230" s="450">
        <v>0</v>
      </c>
      <c r="L230" s="447">
        <f t="shared" si="6"/>
        <v>0</v>
      </c>
    </row>
    <row r="231" spans="1:12" ht="15.95" customHeight="1">
      <c r="A231" s="244">
        <v>26</v>
      </c>
      <c r="B231" s="265">
        <v>1</v>
      </c>
      <c r="C231" s="245">
        <v>46</v>
      </c>
      <c r="D231" s="293"/>
      <c r="E231" s="1079"/>
      <c r="F231" s="377" t="s">
        <v>200</v>
      </c>
      <c r="G231" s="393"/>
      <c r="H231" s="393"/>
      <c r="I231" s="423"/>
      <c r="J231" s="437">
        <v>0</v>
      </c>
      <c r="K231" s="450">
        <v>0</v>
      </c>
      <c r="L231" s="447">
        <f t="shared" si="6"/>
        <v>0</v>
      </c>
    </row>
    <row r="232" spans="1:12" ht="15.95" customHeight="1">
      <c r="A232" s="244">
        <v>26</v>
      </c>
      <c r="B232" s="265">
        <v>1</v>
      </c>
      <c r="C232" s="245">
        <v>47</v>
      </c>
      <c r="D232" s="290" t="s">
        <v>151</v>
      </c>
      <c r="E232" s="1079"/>
      <c r="F232" s="375" t="s">
        <v>103</v>
      </c>
      <c r="G232" s="391"/>
      <c r="H232" s="391"/>
      <c r="I232" s="421"/>
      <c r="J232" s="437">
        <v>0</v>
      </c>
      <c r="K232" s="450">
        <v>0</v>
      </c>
      <c r="L232" s="447">
        <f t="shared" si="6"/>
        <v>0</v>
      </c>
    </row>
    <row r="233" spans="1:12" ht="15.95" customHeight="1">
      <c r="A233" s="244">
        <v>26</v>
      </c>
      <c r="B233" s="265">
        <v>1</v>
      </c>
      <c r="C233" s="245">
        <v>48</v>
      </c>
      <c r="D233" s="290"/>
      <c r="E233" s="1080"/>
      <c r="F233" s="376" t="s">
        <v>95</v>
      </c>
      <c r="G233" s="392"/>
      <c r="H233" s="392"/>
      <c r="I233" s="421"/>
      <c r="J233" s="437">
        <v>0</v>
      </c>
      <c r="K233" s="450">
        <v>0</v>
      </c>
      <c r="L233" s="447">
        <f t="shared" si="6"/>
        <v>0</v>
      </c>
    </row>
    <row r="234" spans="1:12" ht="15.95" customHeight="1">
      <c r="A234" s="244">
        <v>26</v>
      </c>
      <c r="B234" s="265">
        <v>1</v>
      </c>
      <c r="C234" s="245">
        <v>49</v>
      </c>
      <c r="D234" s="290"/>
      <c r="E234" s="332" t="s">
        <v>130</v>
      </c>
      <c r="F234" s="367" t="s">
        <v>474</v>
      </c>
      <c r="G234" s="367"/>
      <c r="H234" s="367"/>
      <c r="I234" s="421" t="s">
        <v>197</v>
      </c>
      <c r="J234" s="437">
        <v>0</v>
      </c>
      <c r="K234" s="450">
        <v>0</v>
      </c>
      <c r="L234" s="447">
        <f t="shared" si="6"/>
        <v>0</v>
      </c>
    </row>
    <row r="235" spans="1:12" ht="15.95" customHeight="1">
      <c r="A235" s="244">
        <v>26</v>
      </c>
      <c r="B235" s="265">
        <v>1</v>
      </c>
      <c r="C235" s="245">
        <v>50</v>
      </c>
      <c r="D235" s="290"/>
      <c r="E235" s="336" t="s">
        <v>475</v>
      </c>
      <c r="F235" s="376" t="s">
        <v>199</v>
      </c>
      <c r="G235" s="392"/>
      <c r="H235" s="392"/>
      <c r="I235" s="421"/>
      <c r="J235" s="437">
        <v>0</v>
      </c>
      <c r="K235" s="450">
        <v>0</v>
      </c>
      <c r="L235" s="447">
        <f t="shared" si="6"/>
        <v>0</v>
      </c>
    </row>
    <row r="236" spans="1:12" ht="15.95" customHeight="1">
      <c r="A236" s="244">
        <v>26</v>
      </c>
      <c r="B236" s="265">
        <v>1</v>
      </c>
      <c r="C236" s="245">
        <v>51</v>
      </c>
      <c r="D236" s="290"/>
      <c r="E236" s="337"/>
      <c r="F236" s="378" t="s">
        <v>476</v>
      </c>
      <c r="G236" s="394"/>
      <c r="H236" s="394"/>
      <c r="I236" s="423"/>
      <c r="J236" s="437">
        <v>0</v>
      </c>
      <c r="K236" s="450">
        <v>0</v>
      </c>
      <c r="L236" s="447">
        <f t="shared" si="6"/>
        <v>0</v>
      </c>
    </row>
    <row r="237" spans="1:12" ht="15.95" customHeight="1">
      <c r="A237" s="244">
        <v>26</v>
      </c>
      <c r="B237" s="265">
        <v>1</v>
      </c>
      <c r="C237" s="245">
        <v>52</v>
      </c>
      <c r="D237" s="290"/>
      <c r="E237" s="337" t="s">
        <v>140</v>
      </c>
      <c r="F237" s="375" t="s">
        <v>58</v>
      </c>
      <c r="G237" s="391"/>
      <c r="H237" s="391"/>
      <c r="I237" s="421"/>
      <c r="J237" s="437">
        <v>0</v>
      </c>
      <c r="K237" s="450">
        <v>0</v>
      </c>
      <c r="L237" s="447">
        <f t="shared" si="6"/>
        <v>0</v>
      </c>
    </row>
    <row r="238" spans="1:12" ht="15.95" customHeight="1">
      <c r="A238" s="244">
        <v>26</v>
      </c>
      <c r="B238" s="265">
        <v>1</v>
      </c>
      <c r="C238" s="245">
        <v>53</v>
      </c>
      <c r="D238" s="290"/>
      <c r="E238" s="338" t="s">
        <v>125</v>
      </c>
      <c r="F238" s="338" t="s">
        <v>201</v>
      </c>
      <c r="G238" s="338"/>
      <c r="H238" s="338"/>
      <c r="I238" s="423"/>
      <c r="J238" s="437">
        <v>0</v>
      </c>
      <c r="K238" s="450">
        <v>0</v>
      </c>
      <c r="L238" s="447">
        <f t="shared" si="6"/>
        <v>0</v>
      </c>
    </row>
    <row r="239" spans="1:12" ht="15.95" customHeight="1">
      <c r="A239" s="244">
        <v>26</v>
      </c>
      <c r="B239" s="265">
        <v>1</v>
      </c>
      <c r="C239" s="245">
        <v>54</v>
      </c>
      <c r="D239" s="290"/>
      <c r="E239" s="338" t="s">
        <v>175</v>
      </c>
      <c r="F239" s="365" t="s">
        <v>202</v>
      </c>
      <c r="G239" s="395"/>
      <c r="H239" s="395"/>
      <c r="I239" s="423"/>
      <c r="J239" s="437">
        <v>0</v>
      </c>
      <c r="K239" s="450">
        <v>1746</v>
      </c>
      <c r="L239" s="447">
        <f t="shared" si="6"/>
        <v>1746</v>
      </c>
    </row>
    <row r="240" spans="1:12" ht="15.95" customHeight="1">
      <c r="A240" s="244">
        <v>26</v>
      </c>
      <c r="B240" s="265">
        <v>1</v>
      </c>
      <c r="C240" s="245">
        <v>55</v>
      </c>
      <c r="D240" s="290"/>
      <c r="E240" s="338" t="s">
        <v>179</v>
      </c>
      <c r="F240" s="379" t="s">
        <v>95</v>
      </c>
      <c r="G240" s="396"/>
      <c r="H240" s="396"/>
      <c r="I240" s="423"/>
      <c r="J240" s="437">
        <v>0</v>
      </c>
      <c r="K240" s="450">
        <v>0</v>
      </c>
      <c r="L240" s="447">
        <f t="shared" si="6"/>
        <v>0</v>
      </c>
    </row>
    <row r="241" spans="1:255" ht="15.95" customHeight="1">
      <c r="A241" s="244">
        <v>26</v>
      </c>
      <c r="B241" s="265">
        <v>1</v>
      </c>
      <c r="C241" s="245">
        <v>56</v>
      </c>
      <c r="D241" s="291"/>
      <c r="E241" s="331" t="s">
        <v>150</v>
      </c>
      <c r="F241" s="339" t="s">
        <v>155</v>
      </c>
      <c r="G241" s="339"/>
      <c r="H241" s="339"/>
      <c r="I241" s="418" t="s">
        <v>205</v>
      </c>
      <c r="J241" s="437">
        <v>0</v>
      </c>
      <c r="K241" s="450">
        <v>7</v>
      </c>
      <c r="L241" s="447">
        <f t="shared" si="6"/>
        <v>7</v>
      </c>
    </row>
    <row r="242" spans="1:255" ht="15.95" customHeight="1">
      <c r="A242" s="244">
        <v>26</v>
      </c>
      <c r="B242" s="265">
        <v>1</v>
      </c>
      <c r="C242" s="245">
        <v>57</v>
      </c>
      <c r="D242" s="294" t="s">
        <v>207</v>
      </c>
      <c r="E242" s="339" t="s">
        <v>208</v>
      </c>
      <c r="F242" s="339"/>
      <c r="G242" s="339"/>
      <c r="H242" s="339"/>
      <c r="I242" s="418" t="s">
        <v>209</v>
      </c>
      <c r="J242" s="437">
        <v>0</v>
      </c>
      <c r="K242" s="450">
        <v>20532</v>
      </c>
      <c r="L242" s="447">
        <f t="shared" si="6"/>
        <v>20532</v>
      </c>
    </row>
    <row r="243" spans="1:255" ht="15.95" customHeight="1">
      <c r="A243" s="244">
        <v>26</v>
      </c>
      <c r="B243" s="265">
        <v>1</v>
      </c>
      <c r="C243" s="245">
        <v>58</v>
      </c>
      <c r="D243" s="295" t="s">
        <v>45</v>
      </c>
      <c r="E243" s="339" t="s">
        <v>322</v>
      </c>
      <c r="F243" s="339"/>
      <c r="G243" s="339"/>
      <c r="H243" s="339"/>
      <c r="I243" s="418" t="s">
        <v>210</v>
      </c>
      <c r="J243" s="437">
        <v>0</v>
      </c>
      <c r="K243" s="450">
        <v>32711</v>
      </c>
      <c r="L243" s="447">
        <f t="shared" si="6"/>
        <v>32711</v>
      </c>
    </row>
    <row r="244" spans="1:255" ht="15.95" customHeight="1" thickBot="1">
      <c r="A244" s="244">
        <v>26</v>
      </c>
      <c r="B244" s="265">
        <v>1</v>
      </c>
      <c r="C244" s="245">
        <v>59</v>
      </c>
      <c r="D244" s="296" t="s">
        <v>64</v>
      </c>
      <c r="E244" s="339" t="s">
        <v>89</v>
      </c>
      <c r="F244" s="339"/>
      <c r="G244" s="339"/>
      <c r="H244" s="339"/>
      <c r="I244" s="418" t="s">
        <v>212</v>
      </c>
      <c r="J244" s="437">
        <v>1</v>
      </c>
      <c r="K244" s="450">
        <v>31753</v>
      </c>
      <c r="L244" s="447">
        <f t="shared" si="6"/>
        <v>31754</v>
      </c>
    </row>
    <row r="245" spans="1:255" s="253" customFormat="1" ht="15.95" customHeight="1" thickBot="1">
      <c r="A245" s="247">
        <v>26</v>
      </c>
      <c r="B245" s="267">
        <v>1</v>
      </c>
      <c r="C245" s="274">
        <v>60</v>
      </c>
      <c r="D245" s="297"/>
      <c r="E245" s="340" t="s">
        <v>243</v>
      </c>
      <c r="F245" s="380"/>
      <c r="G245" s="380"/>
      <c r="H245" s="380"/>
      <c r="I245" s="424"/>
      <c r="J245" s="441">
        <v>0</v>
      </c>
      <c r="K245" s="451">
        <v>0</v>
      </c>
      <c r="L245" s="620">
        <f t="shared" si="6"/>
        <v>0</v>
      </c>
      <c r="M245" s="247"/>
      <c r="N245" s="247"/>
      <c r="O245" s="247"/>
      <c r="P245" s="247"/>
      <c r="Q245" s="247"/>
      <c r="R245" s="247"/>
      <c r="S245" s="247"/>
      <c r="T245" s="247"/>
      <c r="U245" s="247"/>
      <c r="V245" s="247"/>
      <c r="W245" s="247"/>
      <c r="X245" s="247"/>
      <c r="Y245" s="247"/>
      <c r="Z245" s="247"/>
      <c r="AA245" s="247"/>
      <c r="AB245" s="247"/>
      <c r="AC245" s="247"/>
      <c r="AD245" s="247"/>
      <c r="AE245" s="247"/>
      <c r="AF245" s="247"/>
      <c r="AG245" s="247"/>
      <c r="AH245" s="247"/>
      <c r="AI245" s="247"/>
      <c r="AJ245" s="247"/>
      <c r="AK245" s="247"/>
      <c r="AL245" s="247"/>
      <c r="AM245" s="247"/>
      <c r="AN245" s="247"/>
      <c r="AO245" s="247"/>
      <c r="AP245" s="247"/>
      <c r="AQ245" s="247"/>
      <c r="AR245" s="247"/>
      <c r="AS245" s="247"/>
      <c r="AT245" s="247"/>
      <c r="AU245" s="247"/>
      <c r="AV245" s="247"/>
      <c r="AW245" s="247"/>
      <c r="AX245" s="247"/>
      <c r="AY245" s="247"/>
      <c r="AZ245" s="247"/>
      <c r="BA245" s="247"/>
      <c r="BB245" s="247"/>
      <c r="BC245" s="247"/>
      <c r="BD245" s="247"/>
      <c r="BE245" s="247"/>
      <c r="BF245" s="247"/>
      <c r="BG245" s="247"/>
      <c r="BH245" s="247"/>
      <c r="BI245" s="247"/>
      <c r="BJ245" s="247"/>
      <c r="BK245" s="247"/>
      <c r="BL245" s="247"/>
      <c r="BM245" s="247"/>
      <c r="BN245" s="247"/>
      <c r="BO245" s="247"/>
      <c r="BP245" s="247"/>
      <c r="BQ245" s="247"/>
      <c r="BR245" s="247"/>
      <c r="BS245" s="247"/>
      <c r="BT245" s="247"/>
      <c r="BU245" s="247"/>
      <c r="BV245" s="247"/>
      <c r="BW245" s="247"/>
      <c r="BX245" s="247"/>
      <c r="BY245" s="247"/>
      <c r="BZ245" s="247"/>
      <c r="CA245" s="247"/>
      <c r="CB245" s="247"/>
      <c r="CC245" s="247"/>
      <c r="CD245" s="247"/>
      <c r="CE245" s="247"/>
      <c r="CF245" s="247"/>
      <c r="CG245" s="247"/>
      <c r="CH245" s="247"/>
      <c r="CI245" s="247"/>
      <c r="CJ245" s="247"/>
      <c r="CK245" s="247"/>
      <c r="CL245" s="247"/>
      <c r="CM245" s="247"/>
      <c r="CN245" s="247"/>
      <c r="CO245" s="247"/>
      <c r="CP245" s="247"/>
      <c r="CQ245" s="247"/>
      <c r="CR245" s="247"/>
      <c r="CS245" s="247"/>
      <c r="CT245" s="247"/>
      <c r="CU245" s="247"/>
      <c r="CV245" s="247"/>
      <c r="CW245" s="247"/>
      <c r="CX245" s="247"/>
      <c r="CY245" s="247"/>
      <c r="CZ245" s="247"/>
      <c r="DA245" s="247"/>
      <c r="DB245" s="247"/>
      <c r="DC245" s="247"/>
      <c r="DD245" s="247"/>
      <c r="DE245" s="247"/>
      <c r="DF245" s="247"/>
      <c r="DG245" s="247"/>
      <c r="DH245" s="247"/>
      <c r="DI245" s="247"/>
      <c r="DJ245" s="247"/>
      <c r="DK245" s="247"/>
      <c r="DL245" s="247"/>
      <c r="DM245" s="247"/>
      <c r="DN245" s="247"/>
      <c r="DO245" s="247"/>
      <c r="DP245" s="247"/>
      <c r="DQ245" s="247"/>
      <c r="DR245" s="247"/>
      <c r="DS245" s="247"/>
      <c r="DT245" s="247"/>
      <c r="DU245" s="247"/>
      <c r="DV245" s="247"/>
      <c r="DW245" s="247"/>
      <c r="DX245" s="247"/>
      <c r="DY245" s="247"/>
      <c r="DZ245" s="247"/>
      <c r="EA245" s="247"/>
      <c r="EB245" s="247"/>
      <c r="EC245" s="247"/>
      <c r="ED245" s="247"/>
      <c r="EE245" s="247"/>
      <c r="EF245" s="247"/>
      <c r="EG245" s="247"/>
      <c r="EH245" s="247"/>
      <c r="EI245" s="247"/>
      <c r="EJ245" s="247"/>
      <c r="EK245" s="247"/>
      <c r="EL245" s="247"/>
      <c r="EM245" s="247"/>
      <c r="EN245" s="247"/>
      <c r="EO245" s="247"/>
      <c r="EP245" s="247"/>
      <c r="EQ245" s="247"/>
      <c r="ER245" s="247"/>
      <c r="ES245" s="247"/>
      <c r="ET245" s="247"/>
      <c r="EU245" s="247"/>
      <c r="EV245" s="247"/>
      <c r="EW245" s="247"/>
      <c r="EX245" s="247"/>
      <c r="EY245" s="247"/>
      <c r="EZ245" s="247"/>
      <c r="FA245" s="247"/>
      <c r="FB245" s="247"/>
      <c r="FC245" s="247"/>
      <c r="FD245" s="247"/>
      <c r="FE245" s="247"/>
      <c r="FF245" s="247"/>
      <c r="FG245" s="247"/>
      <c r="FH245" s="247"/>
      <c r="FI245" s="247"/>
      <c r="FJ245" s="247"/>
      <c r="FK245" s="247"/>
      <c r="FL245" s="247"/>
      <c r="FM245" s="247"/>
      <c r="FN245" s="247"/>
      <c r="FO245" s="247"/>
      <c r="FP245" s="247"/>
      <c r="FQ245" s="247"/>
      <c r="FR245" s="247"/>
      <c r="FS245" s="247"/>
      <c r="FT245" s="247"/>
      <c r="FU245" s="247"/>
      <c r="FV245" s="247"/>
      <c r="FW245" s="247"/>
      <c r="FX245" s="247"/>
      <c r="FY245" s="247"/>
      <c r="FZ245" s="247"/>
      <c r="GA245" s="247"/>
      <c r="GB245" s="247"/>
      <c r="GC245" s="247"/>
      <c r="GD245" s="247"/>
      <c r="GE245" s="247"/>
      <c r="GF245" s="247"/>
      <c r="GG245" s="247"/>
      <c r="GH245" s="247"/>
      <c r="GI245" s="247"/>
      <c r="GJ245" s="247"/>
      <c r="GK245" s="247"/>
      <c r="GL245" s="247"/>
      <c r="GM245" s="247"/>
      <c r="GN245" s="247"/>
      <c r="GO245" s="247"/>
      <c r="GP245" s="247"/>
      <c r="GQ245" s="247"/>
      <c r="GR245" s="247"/>
      <c r="GS245" s="247"/>
      <c r="GT245" s="247"/>
      <c r="GU245" s="247"/>
      <c r="GV245" s="247"/>
      <c r="GW245" s="247"/>
      <c r="GX245" s="247"/>
      <c r="GY245" s="247"/>
      <c r="GZ245" s="247"/>
      <c r="HA245" s="247"/>
      <c r="HB245" s="247"/>
      <c r="HC245" s="247"/>
      <c r="HD245" s="247"/>
      <c r="HE245" s="247"/>
      <c r="HF245" s="247"/>
      <c r="HG245" s="247"/>
      <c r="HH245" s="247"/>
      <c r="HI245" s="247"/>
      <c r="HJ245" s="247"/>
      <c r="HK245" s="247"/>
      <c r="HL245" s="247"/>
      <c r="HM245" s="247"/>
      <c r="HN245" s="247"/>
      <c r="HO245" s="247"/>
      <c r="HP245" s="247"/>
      <c r="HQ245" s="247"/>
      <c r="HR245" s="247"/>
      <c r="HS245" s="247"/>
      <c r="HT245" s="247"/>
      <c r="HU245" s="247"/>
      <c r="HV245" s="247"/>
      <c r="HW245" s="247"/>
      <c r="HX245" s="247"/>
      <c r="HY245" s="247"/>
      <c r="HZ245" s="247"/>
      <c r="IA245" s="247"/>
      <c r="IB245" s="247"/>
      <c r="IC245" s="247"/>
      <c r="ID245" s="247"/>
      <c r="IE245" s="247"/>
      <c r="IF245" s="247"/>
      <c r="IG245" s="247"/>
      <c r="IH245" s="247"/>
      <c r="II245" s="247"/>
      <c r="IJ245" s="247"/>
      <c r="IK245" s="247"/>
      <c r="IL245" s="247"/>
      <c r="IM245" s="247"/>
      <c r="IN245" s="247"/>
      <c r="IO245" s="247"/>
      <c r="IP245" s="247"/>
      <c r="IQ245" s="247"/>
      <c r="IR245" s="247"/>
      <c r="IS245" s="247"/>
      <c r="IT245" s="247"/>
      <c r="IU245" s="247"/>
    </row>
    <row r="246" spans="1:255" ht="15.95" customHeight="1">
      <c r="A246" s="254">
        <v>26</v>
      </c>
      <c r="B246" s="265">
        <v>2</v>
      </c>
      <c r="C246" s="275">
        <v>1</v>
      </c>
      <c r="D246" s="298" t="s">
        <v>19</v>
      </c>
      <c r="E246" s="341" t="s">
        <v>289</v>
      </c>
      <c r="F246" s="341"/>
      <c r="G246" s="341"/>
      <c r="H246" s="341"/>
      <c r="I246" s="355" t="s">
        <v>117</v>
      </c>
      <c r="J246" s="440">
        <v>0</v>
      </c>
      <c r="K246" s="452">
        <v>0</v>
      </c>
      <c r="L246" s="621">
        <f t="shared" si="6"/>
        <v>0</v>
      </c>
      <c r="M246" s="254"/>
      <c r="N246" s="254"/>
      <c r="O246" s="254"/>
      <c r="P246" s="254"/>
      <c r="Q246" s="254"/>
      <c r="R246" s="254"/>
      <c r="S246" s="254"/>
      <c r="T246" s="254"/>
      <c r="U246" s="254"/>
      <c r="V246" s="254"/>
      <c r="W246" s="254"/>
      <c r="X246" s="254"/>
      <c r="Y246" s="254"/>
      <c r="Z246" s="254"/>
      <c r="AA246" s="254"/>
      <c r="AB246" s="254"/>
      <c r="AC246" s="254"/>
      <c r="AD246" s="254"/>
      <c r="AE246" s="254"/>
      <c r="AF246" s="254"/>
      <c r="AG246" s="254"/>
      <c r="AH246" s="254"/>
      <c r="AI246" s="254"/>
      <c r="AJ246" s="254"/>
      <c r="AK246" s="254"/>
      <c r="AL246" s="254"/>
      <c r="AM246" s="254"/>
      <c r="AN246" s="254"/>
      <c r="AO246" s="254"/>
      <c r="AP246" s="254"/>
      <c r="AQ246" s="254"/>
      <c r="AR246" s="254"/>
      <c r="AS246" s="254"/>
      <c r="AT246" s="254"/>
      <c r="AU246" s="254"/>
      <c r="AV246" s="254"/>
      <c r="AW246" s="254"/>
      <c r="AX246" s="254"/>
      <c r="AY246" s="254"/>
      <c r="AZ246" s="254"/>
      <c r="BA246" s="254"/>
      <c r="BB246" s="254"/>
      <c r="BC246" s="254"/>
      <c r="BD246" s="254"/>
      <c r="BE246" s="254"/>
      <c r="BF246" s="254"/>
      <c r="BG246" s="254"/>
      <c r="BH246" s="254"/>
      <c r="BI246" s="254"/>
      <c r="BJ246" s="254"/>
      <c r="BK246" s="254"/>
      <c r="BL246" s="254"/>
      <c r="BM246" s="254"/>
      <c r="BN246" s="254"/>
      <c r="BO246" s="254"/>
      <c r="BP246" s="254"/>
      <c r="BQ246" s="254"/>
      <c r="BR246" s="254"/>
      <c r="BS246" s="254"/>
      <c r="BT246" s="254"/>
      <c r="BU246" s="254"/>
      <c r="BV246" s="254"/>
      <c r="BW246" s="254"/>
      <c r="BX246" s="254"/>
      <c r="BY246" s="254"/>
      <c r="BZ246" s="254"/>
      <c r="CA246" s="254"/>
      <c r="CB246" s="254"/>
      <c r="CC246" s="254"/>
      <c r="CD246" s="254"/>
      <c r="CE246" s="254"/>
      <c r="CF246" s="254"/>
      <c r="CG246" s="254"/>
      <c r="CH246" s="254"/>
      <c r="CI246" s="254"/>
      <c r="CJ246" s="254"/>
      <c r="CK246" s="254"/>
      <c r="CL246" s="254"/>
      <c r="CM246" s="254"/>
      <c r="CN246" s="254"/>
      <c r="CO246" s="254"/>
      <c r="CP246" s="254"/>
      <c r="CQ246" s="254"/>
      <c r="CR246" s="254"/>
      <c r="CS246" s="254"/>
      <c r="CT246" s="254"/>
      <c r="CU246" s="254"/>
      <c r="CV246" s="254"/>
      <c r="CW246" s="254"/>
      <c r="CX246" s="254"/>
      <c r="CY246" s="254"/>
      <c r="CZ246" s="254"/>
      <c r="DA246" s="254"/>
      <c r="DB246" s="254"/>
      <c r="DC246" s="254"/>
      <c r="DD246" s="254"/>
      <c r="DE246" s="254"/>
      <c r="DF246" s="254"/>
      <c r="DG246" s="254"/>
      <c r="DH246" s="254"/>
      <c r="DI246" s="254"/>
      <c r="DJ246" s="254"/>
      <c r="DK246" s="254"/>
      <c r="DL246" s="254"/>
      <c r="DM246" s="254"/>
      <c r="DN246" s="254"/>
      <c r="DO246" s="254"/>
      <c r="DP246" s="254"/>
      <c r="DQ246" s="254"/>
      <c r="DR246" s="254"/>
      <c r="DS246" s="254"/>
      <c r="DT246" s="254"/>
      <c r="DU246" s="254"/>
      <c r="DV246" s="254"/>
      <c r="DW246" s="254"/>
      <c r="DX246" s="254"/>
      <c r="DY246" s="254"/>
      <c r="DZ246" s="254"/>
      <c r="EA246" s="254"/>
      <c r="EB246" s="254"/>
      <c r="EC246" s="254"/>
      <c r="ED246" s="254"/>
      <c r="EE246" s="254"/>
      <c r="EF246" s="254"/>
      <c r="EG246" s="254"/>
      <c r="EH246" s="254"/>
      <c r="EI246" s="254"/>
      <c r="EJ246" s="254"/>
      <c r="EK246" s="254"/>
      <c r="EL246" s="254"/>
      <c r="EM246" s="254"/>
      <c r="EN246" s="254"/>
      <c r="EO246" s="254"/>
      <c r="EP246" s="254"/>
      <c r="EQ246" s="254"/>
      <c r="ER246" s="254"/>
      <c r="ES246" s="254"/>
      <c r="ET246" s="254"/>
      <c r="EU246" s="254"/>
      <c r="EV246" s="254"/>
      <c r="EW246" s="254"/>
      <c r="EX246" s="254"/>
      <c r="EY246" s="254"/>
      <c r="EZ246" s="254"/>
      <c r="FA246" s="254"/>
      <c r="FB246" s="254"/>
      <c r="FC246" s="254"/>
      <c r="FD246" s="254"/>
      <c r="FE246" s="254"/>
      <c r="FF246" s="254"/>
      <c r="FG246" s="254"/>
      <c r="FH246" s="254"/>
      <c r="FI246" s="254"/>
      <c r="FJ246" s="254"/>
      <c r="FK246" s="254"/>
      <c r="FL246" s="254"/>
      <c r="FM246" s="254"/>
      <c r="FN246" s="254"/>
      <c r="FO246" s="254"/>
      <c r="FP246" s="254"/>
      <c r="FQ246" s="254"/>
      <c r="FR246" s="254"/>
      <c r="FS246" s="254"/>
      <c r="FT246" s="254"/>
      <c r="FU246" s="254"/>
      <c r="FV246" s="254"/>
      <c r="FW246" s="254"/>
      <c r="FX246" s="254"/>
      <c r="FY246" s="254"/>
      <c r="FZ246" s="254"/>
      <c r="GA246" s="254"/>
      <c r="GB246" s="254"/>
      <c r="GC246" s="254"/>
      <c r="GD246" s="254"/>
      <c r="GE246" s="254"/>
      <c r="GF246" s="254"/>
      <c r="GG246" s="254"/>
      <c r="GH246" s="254"/>
      <c r="GI246" s="254"/>
      <c r="GJ246" s="254"/>
      <c r="GK246" s="254"/>
      <c r="GL246" s="254"/>
      <c r="GM246" s="254"/>
      <c r="GN246" s="254"/>
      <c r="GO246" s="254"/>
      <c r="GP246" s="254"/>
      <c r="GQ246" s="254"/>
      <c r="GR246" s="254"/>
      <c r="GS246" s="254"/>
      <c r="GT246" s="254"/>
      <c r="GU246" s="254"/>
      <c r="GV246" s="254"/>
      <c r="GW246" s="254"/>
      <c r="GX246" s="254"/>
      <c r="GY246" s="254"/>
      <c r="GZ246" s="254"/>
      <c r="HA246" s="254"/>
      <c r="HB246" s="254"/>
      <c r="HC246" s="254"/>
      <c r="HD246" s="254"/>
      <c r="HE246" s="254"/>
      <c r="HF246" s="254"/>
      <c r="HG246" s="254"/>
      <c r="HH246" s="254"/>
      <c r="HI246" s="254"/>
      <c r="HJ246" s="254"/>
      <c r="HK246" s="254"/>
      <c r="HL246" s="254"/>
      <c r="HM246" s="254"/>
      <c r="HN246" s="254"/>
      <c r="HO246" s="254"/>
      <c r="HP246" s="254"/>
      <c r="HQ246" s="254"/>
      <c r="HR246" s="254"/>
      <c r="HS246" s="254"/>
      <c r="HT246" s="254"/>
      <c r="HU246" s="254"/>
      <c r="HV246" s="254"/>
      <c r="HW246" s="254"/>
      <c r="HX246" s="254"/>
      <c r="HY246" s="254"/>
      <c r="HZ246" s="254"/>
      <c r="IA246" s="254"/>
      <c r="IB246" s="254"/>
      <c r="IC246" s="254"/>
      <c r="ID246" s="254"/>
      <c r="IE246" s="254"/>
      <c r="IF246" s="254"/>
      <c r="IG246" s="254"/>
      <c r="IH246" s="254"/>
      <c r="II246" s="254"/>
      <c r="IJ246" s="254"/>
      <c r="IK246" s="254"/>
      <c r="IL246" s="254"/>
      <c r="IM246" s="254"/>
      <c r="IN246" s="254"/>
      <c r="IO246" s="254"/>
      <c r="IP246" s="254"/>
      <c r="IQ246" s="254"/>
      <c r="IR246" s="254"/>
      <c r="IS246" s="254"/>
      <c r="IT246" s="254"/>
      <c r="IU246" s="254"/>
    </row>
    <row r="247" spans="1:255" ht="15.95" customHeight="1">
      <c r="A247" s="244">
        <v>26</v>
      </c>
      <c r="B247" s="265">
        <v>2</v>
      </c>
      <c r="C247" s="276">
        <v>2</v>
      </c>
      <c r="D247" s="299" t="s">
        <v>49</v>
      </c>
      <c r="E247" s="342" t="s">
        <v>442</v>
      </c>
      <c r="F247" s="342"/>
      <c r="G247" s="342"/>
      <c r="H247" s="342"/>
      <c r="I247" s="425" t="s">
        <v>128</v>
      </c>
      <c r="J247" s="437">
        <v>1</v>
      </c>
      <c r="K247" s="453">
        <v>19574</v>
      </c>
      <c r="L247" s="447">
        <f t="shared" si="6"/>
        <v>19575</v>
      </c>
    </row>
    <row r="248" spans="1:255" ht="15.95" customHeight="1">
      <c r="A248" s="244">
        <v>26</v>
      </c>
      <c r="B248" s="265">
        <v>2</v>
      </c>
      <c r="C248" s="276">
        <v>3</v>
      </c>
      <c r="D248" s="299" t="s">
        <v>36</v>
      </c>
      <c r="E248" s="343" t="s">
        <v>178</v>
      </c>
      <c r="F248" s="343"/>
      <c r="G248" s="343"/>
      <c r="H248" s="343"/>
      <c r="I248" s="425"/>
      <c r="J248" s="437">
        <v>0</v>
      </c>
      <c r="K248" s="453">
        <v>0</v>
      </c>
      <c r="L248" s="447">
        <f t="shared" si="6"/>
        <v>0</v>
      </c>
    </row>
    <row r="249" spans="1:255" ht="15.95" customHeight="1">
      <c r="A249" s="244">
        <v>26</v>
      </c>
      <c r="B249" s="265">
        <v>2</v>
      </c>
      <c r="C249" s="276">
        <v>4</v>
      </c>
      <c r="D249" s="300"/>
      <c r="E249" s="344" t="s">
        <v>35</v>
      </c>
      <c r="F249" s="309" t="s">
        <v>477</v>
      </c>
      <c r="G249" s="343"/>
      <c r="H249" s="343"/>
      <c r="I249" s="425"/>
      <c r="J249" s="437">
        <v>0</v>
      </c>
      <c r="K249" s="453">
        <v>0</v>
      </c>
      <c r="L249" s="447">
        <f t="shared" si="6"/>
        <v>0</v>
      </c>
    </row>
    <row r="250" spans="1:255" ht="15.95" customHeight="1">
      <c r="A250" s="244">
        <v>26</v>
      </c>
      <c r="B250" s="265">
        <v>2</v>
      </c>
      <c r="C250" s="276">
        <v>5</v>
      </c>
      <c r="D250" s="301"/>
      <c r="E250" s="345"/>
      <c r="F250" s="309" t="s">
        <v>478</v>
      </c>
      <c r="G250" s="343"/>
      <c r="H250" s="343"/>
      <c r="I250" s="355"/>
      <c r="J250" s="437">
        <v>0</v>
      </c>
      <c r="K250" s="453">
        <v>0</v>
      </c>
      <c r="L250" s="447">
        <f t="shared" si="6"/>
        <v>0</v>
      </c>
    </row>
    <row r="251" spans="1:255" ht="15.95" customHeight="1">
      <c r="A251" s="244">
        <v>26</v>
      </c>
      <c r="B251" s="265">
        <v>2</v>
      </c>
      <c r="C251" s="276">
        <v>6</v>
      </c>
      <c r="D251" s="302"/>
      <c r="E251" s="346" t="s">
        <v>4</v>
      </c>
      <c r="F251" s="309" t="s">
        <v>481</v>
      </c>
      <c r="G251" s="343"/>
      <c r="H251" s="343"/>
      <c r="I251" s="355"/>
      <c r="J251" s="437">
        <v>0</v>
      </c>
      <c r="K251" s="453">
        <v>0</v>
      </c>
      <c r="L251" s="447">
        <f t="shared" ref="L251:L323" si="7">SUM(J251:K251)</f>
        <v>0</v>
      </c>
    </row>
    <row r="252" spans="1:255" ht="15.95" customHeight="1">
      <c r="A252" s="244">
        <v>26</v>
      </c>
      <c r="B252" s="265">
        <v>2</v>
      </c>
      <c r="C252" s="276">
        <v>7</v>
      </c>
      <c r="D252" s="299" t="s">
        <v>132</v>
      </c>
      <c r="E252" s="343" t="s">
        <v>482</v>
      </c>
      <c r="F252" s="343"/>
      <c r="G252" s="343"/>
      <c r="H252" s="343"/>
      <c r="I252" s="425" t="s">
        <v>134</v>
      </c>
      <c r="J252" s="437">
        <v>0</v>
      </c>
      <c r="K252" s="453">
        <v>0</v>
      </c>
      <c r="L252" s="447">
        <f t="shared" si="7"/>
        <v>0</v>
      </c>
    </row>
    <row r="253" spans="1:255" ht="15.95" customHeight="1">
      <c r="A253" s="244">
        <v>26</v>
      </c>
      <c r="B253" s="265">
        <v>2</v>
      </c>
      <c r="C253" s="275">
        <v>8</v>
      </c>
      <c r="D253" s="303" t="s">
        <v>136</v>
      </c>
      <c r="E253" s="347" t="s">
        <v>369</v>
      </c>
      <c r="F253" s="347"/>
      <c r="G253" s="381"/>
      <c r="H253" s="408" t="s">
        <v>11</v>
      </c>
      <c r="I253" s="425"/>
      <c r="J253" s="437">
        <v>1</v>
      </c>
      <c r="K253" s="453">
        <v>19574</v>
      </c>
      <c r="L253" s="447">
        <f t="shared" si="7"/>
        <v>19575</v>
      </c>
    </row>
    <row r="254" spans="1:255" ht="15.95" customHeight="1">
      <c r="A254" s="244">
        <v>26</v>
      </c>
      <c r="B254" s="265">
        <v>2</v>
      </c>
      <c r="C254" s="275">
        <v>9</v>
      </c>
      <c r="D254" s="304"/>
      <c r="E254" s="348" t="s">
        <v>137</v>
      </c>
      <c r="F254" s="348"/>
      <c r="G254" s="383"/>
      <c r="H254" s="302" t="s">
        <v>484</v>
      </c>
      <c r="I254" s="355"/>
      <c r="J254" s="437">
        <v>0</v>
      </c>
      <c r="K254" s="453">
        <v>0</v>
      </c>
      <c r="L254" s="447">
        <f t="shared" si="7"/>
        <v>0</v>
      </c>
    </row>
    <row r="255" spans="1:255" ht="15.95" customHeight="1">
      <c r="A255" s="244">
        <v>26</v>
      </c>
      <c r="B255" s="268">
        <v>2</v>
      </c>
      <c r="C255" s="276">
        <v>10</v>
      </c>
      <c r="D255" s="300" t="s">
        <v>338</v>
      </c>
      <c r="E255" s="1073" t="s">
        <v>148</v>
      </c>
      <c r="F255" s="1074"/>
      <c r="G255" s="1074"/>
      <c r="H255" s="1074"/>
      <c r="I255" s="1075"/>
      <c r="J255" s="437">
        <v>0</v>
      </c>
      <c r="K255" s="443">
        <v>0</v>
      </c>
      <c r="L255" s="447">
        <f t="shared" si="7"/>
        <v>0</v>
      </c>
    </row>
    <row r="256" spans="1:255" ht="15.95" customHeight="1">
      <c r="A256" s="244">
        <v>26</v>
      </c>
      <c r="B256" s="268">
        <v>2</v>
      </c>
      <c r="C256" s="276">
        <v>11</v>
      </c>
      <c r="D256" s="301" t="s">
        <v>7</v>
      </c>
      <c r="E256" s="311" t="s">
        <v>486</v>
      </c>
      <c r="F256" s="381"/>
      <c r="G256" s="1076" t="s">
        <v>259</v>
      </c>
      <c r="H256" s="1068"/>
      <c r="I256" s="1077"/>
      <c r="J256" s="437">
        <v>0</v>
      </c>
      <c r="K256" s="443">
        <v>0</v>
      </c>
      <c r="L256" s="447">
        <f t="shared" si="7"/>
        <v>0</v>
      </c>
    </row>
    <row r="257" spans="1:12" ht="15.95" customHeight="1">
      <c r="A257" s="244">
        <v>26</v>
      </c>
      <c r="B257" s="268">
        <v>2</v>
      </c>
      <c r="C257" s="276">
        <v>12</v>
      </c>
      <c r="D257" s="301" t="s">
        <v>167</v>
      </c>
      <c r="E257" s="349" t="s">
        <v>487</v>
      </c>
      <c r="F257" s="382"/>
      <c r="G257" s="1076" t="s">
        <v>260</v>
      </c>
      <c r="H257" s="1068"/>
      <c r="I257" s="1077"/>
      <c r="J257" s="437">
        <v>0</v>
      </c>
      <c r="K257" s="443">
        <v>0</v>
      </c>
      <c r="L257" s="447">
        <f t="shared" si="7"/>
        <v>0</v>
      </c>
    </row>
    <row r="258" spans="1:12" ht="15.95" customHeight="1">
      <c r="A258" s="244">
        <v>26</v>
      </c>
      <c r="B258" s="268">
        <v>2</v>
      </c>
      <c r="C258" s="276">
        <v>13</v>
      </c>
      <c r="D258" s="301" t="s">
        <v>144</v>
      </c>
      <c r="E258" s="304"/>
      <c r="F258" s="383"/>
      <c r="G258" s="1076" t="s">
        <v>262</v>
      </c>
      <c r="H258" s="1068"/>
      <c r="I258" s="1077"/>
      <c r="J258" s="437">
        <v>0</v>
      </c>
      <c r="K258" s="443">
        <v>0</v>
      </c>
      <c r="L258" s="447">
        <f t="shared" si="7"/>
        <v>0</v>
      </c>
    </row>
    <row r="259" spans="1:12" ht="15.95" customHeight="1">
      <c r="A259" s="244">
        <v>26</v>
      </c>
      <c r="B259" s="268">
        <v>2</v>
      </c>
      <c r="C259" s="276">
        <v>14</v>
      </c>
      <c r="D259" s="305" t="s">
        <v>146</v>
      </c>
      <c r="E259" s="1076" t="s">
        <v>263</v>
      </c>
      <c r="F259" s="1068"/>
      <c r="G259" s="1068"/>
      <c r="H259" s="1068"/>
      <c r="I259" s="426"/>
      <c r="J259" s="437">
        <v>0</v>
      </c>
      <c r="K259" s="443">
        <v>0</v>
      </c>
      <c r="L259" s="447">
        <f t="shared" si="7"/>
        <v>0</v>
      </c>
    </row>
    <row r="260" spans="1:12" ht="15.95" customHeight="1">
      <c r="A260" s="244">
        <v>26</v>
      </c>
      <c r="B260" s="268">
        <v>2</v>
      </c>
      <c r="C260" s="276">
        <v>15</v>
      </c>
      <c r="D260" s="306" t="s">
        <v>3</v>
      </c>
      <c r="E260" s="350" t="s">
        <v>35</v>
      </c>
      <c r="F260" s="1076" t="s">
        <v>265</v>
      </c>
      <c r="G260" s="1068"/>
      <c r="H260" s="1068"/>
      <c r="I260" s="426"/>
      <c r="J260" s="437">
        <v>0</v>
      </c>
      <c r="K260" s="443">
        <v>0</v>
      </c>
      <c r="L260" s="447">
        <f t="shared" si="7"/>
        <v>0</v>
      </c>
    </row>
    <row r="261" spans="1:12" ht="15.95" customHeight="1">
      <c r="A261" s="244">
        <v>26</v>
      </c>
      <c r="B261" s="268">
        <v>2</v>
      </c>
      <c r="C261" s="276">
        <v>16</v>
      </c>
      <c r="D261" s="306" t="s">
        <v>351</v>
      </c>
      <c r="E261" s="351" t="s">
        <v>4</v>
      </c>
      <c r="F261" s="1076" t="s">
        <v>176</v>
      </c>
      <c r="G261" s="1068"/>
      <c r="H261" s="1068"/>
      <c r="I261" s="426"/>
      <c r="J261" s="437">
        <v>0</v>
      </c>
      <c r="K261" s="443">
        <v>0</v>
      </c>
      <c r="L261" s="447">
        <f t="shared" si="7"/>
        <v>0</v>
      </c>
    </row>
    <row r="262" spans="1:12" ht="15.95" customHeight="1">
      <c r="A262" s="244">
        <v>26</v>
      </c>
      <c r="B262" s="268">
        <v>2</v>
      </c>
      <c r="C262" s="276">
        <v>17</v>
      </c>
      <c r="D262" s="306" t="s">
        <v>149</v>
      </c>
      <c r="E262" s="1076" t="s">
        <v>267</v>
      </c>
      <c r="F262" s="1068"/>
      <c r="G262" s="1068"/>
      <c r="H262" s="1068"/>
      <c r="I262" s="352"/>
      <c r="J262" s="437">
        <v>0</v>
      </c>
      <c r="K262" s="443">
        <v>0</v>
      </c>
      <c r="L262" s="447">
        <f t="shared" si="7"/>
        <v>0</v>
      </c>
    </row>
    <row r="263" spans="1:12" ht="15.95" customHeight="1">
      <c r="A263" s="244">
        <v>26</v>
      </c>
      <c r="B263" s="268">
        <v>2</v>
      </c>
      <c r="C263" s="276">
        <v>18</v>
      </c>
      <c r="D263" s="306" t="s">
        <v>488</v>
      </c>
      <c r="E263" s="1076" t="s">
        <v>489</v>
      </c>
      <c r="F263" s="1068"/>
      <c r="G263" s="1068"/>
      <c r="H263" s="1068"/>
      <c r="I263" s="352"/>
      <c r="J263" s="437">
        <v>0</v>
      </c>
      <c r="K263" s="443">
        <v>0</v>
      </c>
      <c r="L263" s="447">
        <f t="shared" si="7"/>
        <v>0</v>
      </c>
    </row>
    <row r="264" spans="1:12" ht="15.95" customHeight="1">
      <c r="A264" s="244">
        <v>26</v>
      </c>
      <c r="B264" s="268">
        <v>2</v>
      </c>
      <c r="C264" s="276">
        <v>19</v>
      </c>
      <c r="D264" s="307" t="s">
        <v>152</v>
      </c>
      <c r="E264" s="1076" t="s">
        <v>268</v>
      </c>
      <c r="F264" s="1068"/>
      <c r="G264" s="1068"/>
      <c r="H264" s="1068"/>
      <c r="I264" s="352"/>
      <c r="J264" s="437">
        <v>0</v>
      </c>
      <c r="K264" s="443">
        <v>0</v>
      </c>
      <c r="L264" s="447">
        <f t="shared" si="7"/>
        <v>0</v>
      </c>
    </row>
    <row r="265" spans="1:12" ht="15.95" customHeight="1">
      <c r="A265" s="244">
        <v>26</v>
      </c>
      <c r="B265" s="269">
        <v>2</v>
      </c>
      <c r="C265" s="277">
        <v>20</v>
      </c>
      <c r="D265" s="299" t="s">
        <v>153</v>
      </c>
      <c r="E265" s="1081" t="s">
        <v>269</v>
      </c>
      <c r="F265" s="1068"/>
      <c r="G265" s="1068"/>
      <c r="H265" s="1068"/>
      <c r="I265" s="352"/>
      <c r="J265" s="437">
        <v>2035</v>
      </c>
      <c r="K265" s="443">
        <v>0</v>
      </c>
      <c r="L265" s="447">
        <f t="shared" si="7"/>
        <v>2035</v>
      </c>
    </row>
    <row r="266" spans="1:12" ht="15.95" customHeight="1">
      <c r="A266" s="244">
        <v>26</v>
      </c>
      <c r="B266" s="269">
        <v>2</v>
      </c>
      <c r="C266" s="277">
        <v>21</v>
      </c>
      <c r="D266" s="308"/>
      <c r="E266" s="353"/>
      <c r="F266" s="353"/>
      <c r="G266" s="353"/>
      <c r="H266" s="353"/>
      <c r="I266" s="427"/>
      <c r="J266" s="633">
        <v>0</v>
      </c>
      <c r="K266" s="634">
        <v>0</v>
      </c>
      <c r="L266" s="635">
        <f t="shared" si="7"/>
        <v>0</v>
      </c>
    </row>
    <row r="267" spans="1:12" ht="15.95" customHeight="1">
      <c r="A267" s="244">
        <v>26</v>
      </c>
      <c r="B267" s="268">
        <v>2</v>
      </c>
      <c r="C267" s="276">
        <v>22</v>
      </c>
      <c r="D267" s="1082" t="s">
        <v>160</v>
      </c>
      <c r="E267" s="1067"/>
      <c r="F267" s="1067"/>
      <c r="G267" s="1067"/>
      <c r="H267" s="1067"/>
      <c r="I267" s="425" t="s">
        <v>163</v>
      </c>
      <c r="J267" s="437">
        <v>0</v>
      </c>
      <c r="K267" s="443">
        <v>0</v>
      </c>
      <c r="L267" s="447">
        <f t="shared" si="7"/>
        <v>0</v>
      </c>
    </row>
    <row r="268" spans="1:12" ht="15.95" customHeight="1">
      <c r="A268" s="244">
        <v>26</v>
      </c>
      <c r="B268" s="268">
        <v>2</v>
      </c>
      <c r="C268" s="276">
        <v>23</v>
      </c>
      <c r="D268" s="310"/>
      <c r="E268" s="354"/>
      <c r="F268" s="354"/>
      <c r="G268" s="354"/>
      <c r="H268" s="354"/>
      <c r="I268" s="354"/>
      <c r="J268" s="633">
        <v>0</v>
      </c>
      <c r="K268" s="634">
        <v>0</v>
      </c>
      <c r="L268" s="635">
        <f t="shared" si="7"/>
        <v>0</v>
      </c>
    </row>
    <row r="269" spans="1:12" ht="15.95" customHeight="1">
      <c r="A269" s="244">
        <v>26</v>
      </c>
      <c r="B269" s="268">
        <v>2</v>
      </c>
      <c r="C269" s="276">
        <v>24</v>
      </c>
      <c r="D269" s="310"/>
      <c r="E269" s="354"/>
      <c r="F269" s="354"/>
      <c r="G269" s="354"/>
      <c r="H269" s="354"/>
      <c r="I269" s="354"/>
      <c r="J269" s="633">
        <v>0</v>
      </c>
      <c r="K269" s="634">
        <v>0</v>
      </c>
      <c r="L269" s="635">
        <f t="shared" si="7"/>
        <v>0</v>
      </c>
    </row>
    <row r="270" spans="1:12" ht="15.95" customHeight="1">
      <c r="A270" s="244">
        <v>26</v>
      </c>
      <c r="B270" s="268">
        <v>2</v>
      </c>
      <c r="C270" s="276">
        <v>25</v>
      </c>
      <c r="D270" s="310"/>
      <c r="E270" s="354"/>
      <c r="F270" s="354"/>
      <c r="G270" s="354"/>
      <c r="H270" s="354"/>
      <c r="I270" s="354"/>
      <c r="J270" s="633">
        <v>0</v>
      </c>
      <c r="K270" s="634">
        <v>0</v>
      </c>
      <c r="L270" s="635">
        <f t="shared" si="7"/>
        <v>0</v>
      </c>
    </row>
    <row r="271" spans="1:12" ht="15.95" customHeight="1">
      <c r="A271" s="244">
        <v>26</v>
      </c>
      <c r="B271" s="268">
        <v>2</v>
      </c>
      <c r="C271" s="276">
        <v>26</v>
      </c>
      <c r="D271" s="310"/>
      <c r="E271" s="354"/>
      <c r="F271" s="354"/>
      <c r="G271" s="354"/>
      <c r="H271" s="354"/>
      <c r="I271" s="354"/>
      <c r="J271" s="633">
        <v>0</v>
      </c>
      <c r="K271" s="634">
        <v>0</v>
      </c>
      <c r="L271" s="635">
        <f t="shared" si="7"/>
        <v>0</v>
      </c>
    </row>
    <row r="272" spans="1:12" ht="15.95" customHeight="1">
      <c r="A272" s="244">
        <v>26</v>
      </c>
      <c r="B272" s="268">
        <v>2</v>
      </c>
      <c r="C272" s="276">
        <v>27</v>
      </c>
      <c r="D272" s="310"/>
      <c r="E272" s="354"/>
      <c r="F272" s="354"/>
      <c r="G272" s="354"/>
      <c r="H272" s="354"/>
      <c r="I272" s="354"/>
      <c r="J272" s="633">
        <v>0</v>
      </c>
      <c r="K272" s="634">
        <v>0</v>
      </c>
      <c r="L272" s="635">
        <f t="shared" si="7"/>
        <v>0</v>
      </c>
    </row>
    <row r="273" spans="1:12" ht="15.95" customHeight="1">
      <c r="A273" s="244">
        <v>26</v>
      </c>
      <c r="B273" s="268">
        <v>2</v>
      </c>
      <c r="C273" s="276">
        <v>28</v>
      </c>
      <c r="D273" s="310"/>
      <c r="E273" s="354"/>
      <c r="F273" s="354"/>
      <c r="G273" s="354"/>
      <c r="H273" s="354"/>
      <c r="I273" s="354"/>
      <c r="J273" s="633">
        <v>0</v>
      </c>
      <c r="K273" s="634">
        <v>0</v>
      </c>
      <c r="L273" s="635">
        <f t="shared" si="7"/>
        <v>0</v>
      </c>
    </row>
    <row r="274" spans="1:12" ht="15.95" customHeight="1">
      <c r="A274" s="244">
        <v>26</v>
      </c>
      <c r="B274" s="268">
        <v>2</v>
      </c>
      <c r="C274" s="276">
        <v>29</v>
      </c>
      <c r="D274" s="1076" t="s">
        <v>330</v>
      </c>
      <c r="E274" s="1068"/>
      <c r="F274" s="1068"/>
      <c r="G274" s="1068"/>
      <c r="H274" s="1068"/>
      <c r="I274" s="426"/>
      <c r="J274" s="437">
        <v>0</v>
      </c>
      <c r="K274" s="443">
        <v>0</v>
      </c>
      <c r="L274" s="447">
        <f t="shared" si="7"/>
        <v>0</v>
      </c>
    </row>
    <row r="275" spans="1:12" ht="15.95" customHeight="1">
      <c r="A275" s="244">
        <v>26</v>
      </c>
      <c r="B275" s="268">
        <v>2</v>
      </c>
      <c r="C275" s="276">
        <v>30</v>
      </c>
      <c r="D275" s="311" t="s">
        <v>168</v>
      </c>
      <c r="E275" s="347"/>
      <c r="F275" s="381"/>
      <c r="G275" s="1076" t="s">
        <v>490</v>
      </c>
      <c r="H275" s="1068"/>
      <c r="I275" s="352"/>
      <c r="J275" s="437">
        <v>0</v>
      </c>
      <c r="K275" s="443">
        <v>0</v>
      </c>
      <c r="L275" s="447">
        <f t="shared" si="7"/>
        <v>0</v>
      </c>
    </row>
    <row r="276" spans="1:12" ht="15.95" customHeight="1">
      <c r="A276" s="244">
        <v>26</v>
      </c>
      <c r="B276" s="268">
        <v>2</v>
      </c>
      <c r="C276" s="276">
        <v>31</v>
      </c>
      <c r="D276" s="304" t="s">
        <v>172</v>
      </c>
      <c r="E276" s="348"/>
      <c r="F276" s="383"/>
      <c r="G276" s="1076" t="s">
        <v>491</v>
      </c>
      <c r="H276" s="1068"/>
      <c r="I276" s="352"/>
      <c r="J276" s="437">
        <v>0</v>
      </c>
      <c r="K276" s="443">
        <v>0</v>
      </c>
      <c r="L276" s="447">
        <f t="shared" si="7"/>
        <v>0</v>
      </c>
    </row>
    <row r="277" spans="1:12" ht="15.95" customHeight="1">
      <c r="A277" s="244">
        <v>26</v>
      </c>
      <c r="B277" s="268">
        <v>2</v>
      </c>
      <c r="C277" s="276">
        <v>32</v>
      </c>
      <c r="D277" s="1076" t="s">
        <v>493</v>
      </c>
      <c r="E277" s="1068"/>
      <c r="F277" s="1068"/>
      <c r="G277" s="1068"/>
      <c r="H277" s="1068"/>
      <c r="I277" s="426"/>
      <c r="J277" s="437">
        <v>0</v>
      </c>
      <c r="K277" s="443">
        <v>0</v>
      </c>
      <c r="L277" s="447">
        <f t="shared" si="7"/>
        <v>0</v>
      </c>
    </row>
    <row r="278" spans="1:12" ht="15.95" customHeight="1">
      <c r="A278" s="244">
        <v>26</v>
      </c>
      <c r="B278" s="268">
        <v>2</v>
      </c>
      <c r="C278" s="276">
        <v>33</v>
      </c>
      <c r="D278" s="309" t="s">
        <v>56</v>
      </c>
      <c r="E278" s="343"/>
      <c r="F278" s="343"/>
      <c r="G278" s="343"/>
      <c r="H278" s="343"/>
      <c r="I278" s="425" t="s">
        <v>180</v>
      </c>
      <c r="J278" s="437">
        <v>0</v>
      </c>
      <c r="K278" s="443">
        <v>0</v>
      </c>
      <c r="L278" s="447">
        <f t="shared" si="7"/>
        <v>0</v>
      </c>
    </row>
    <row r="279" spans="1:12" ht="15.95" customHeight="1">
      <c r="A279" s="244">
        <v>26</v>
      </c>
      <c r="B279" s="268">
        <v>2</v>
      </c>
      <c r="C279" s="276">
        <v>34</v>
      </c>
      <c r="D279" s="311" t="s">
        <v>168</v>
      </c>
      <c r="E279" s="347"/>
      <c r="F279" s="381"/>
      <c r="G279" s="309" t="s">
        <v>490</v>
      </c>
      <c r="H279" s="343"/>
      <c r="I279" s="425" t="s">
        <v>180</v>
      </c>
      <c r="J279" s="437">
        <v>0</v>
      </c>
      <c r="K279" s="443">
        <v>0</v>
      </c>
      <c r="L279" s="447">
        <f t="shared" si="7"/>
        <v>0</v>
      </c>
    </row>
    <row r="280" spans="1:12" ht="15.95" customHeight="1">
      <c r="A280" s="244">
        <v>26</v>
      </c>
      <c r="B280" s="268">
        <v>2</v>
      </c>
      <c r="C280" s="276">
        <v>35</v>
      </c>
      <c r="D280" s="304" t="s">
        <v>172</v>
      </c>
      <c r="E280" s="348"/>
      <c r="F280" s="383"/>
      <c r="G280" s="309" t="s">
        <v>491</v>
      </c>
      <c r="H280" s="343"/>
      <c r="I280" s="425" t="s">
        <v>180</v>
      </c>
      <c r="J280" s="437">
        <v>0</v>
      </c>
      <c r="K280" s="443">
        <v>0</v>
      </c>
      <c r="L280" s="447">
        <f t="shared" si="7"/>
        <v>0</v>
      </c>
    </row>
    <row r="281" spans="1:12" ht="15.95" customHeight="1">
      <c r="A281" s="244">
        <v>26</v>
      </c>
      <c r="B281" s="268">
        <v>2</v>
      </c>
      <c r="C281" s="276">
        <v>36</v>
      </c>
      <c r="D281" s="309" t="s">
        <v>350</v>
      </c>
      <c r="E281" s="343"/>
      <c r="F281" s="343"/>
      <c r="G281" s="343"/>
      <c r="H281" s="343"/>
      <c r="I281" s="425" t="s">
        <v>180</v>
      </c>
      <c r="J281" s="437">
        <v>0</v>
      </c>
      <c r="K281" s="443">
        <v>0</v>
      </c>
      <c r="L281" s="447">
        <f t="shared" si="7"/>
        <v>0</v>
      </c>
    </row>
    <row r="282" spans="1:12" ht="15.95" customHeight="1">
      <c r="A282" s="244">
        <v>26</v>
      </c>
      <c r="B282" s="268">
        <v>2</v>
      </c>
      <c r="C282" s="276">
        <v>37</v>
      </c>
      <c r="D282" s="1073" t="s">
        <v>272</v>
      </c>
      <c r="E282" s="1074"/>
      <c r="F282" s="1074"/>
      <c r="G282" s="1074"/>
      <c r="H282" s="1074"/>
      <c r="I282" s="428"/>
      <c r="J282" s="437">
        <v>0</v>
      </c>
      <c r="K282" s="443">
        <v>0</v>
      </c>
      <c r="L282" s="447">
        <f t="shared" si="7"/>
        <v>0</v>
      </c>
    </row>
    <row r="283" spans="1:12" ht="15.95" customHeight="1">
      <c r="A283" s="244">
        <v>26</v>
      </c>
      <c r="B283" s="268">
        <v>2</v>
      </c>
      <c r="C283" s="276">
        <v>38</v>
      </c>
      <c r="D283" s="311" t="s">
        <v>168</v>
      </c>
      <c r="E283" s="347"/>
      <c r="F283" s="381"/>
      <c r="G283" s="1076" t="s">
        <v>274</v>
      </c>
      <c r="H283" s="1068"/>
      <c r="I283" s="352"/>
      <c r="J283" s="437">
        <v>0</v>
      </c>
      <c r="K283" s="443">
        <v>0</v>
      </c>
      <c r="L283" s="447">
        <f t="shared" si="7"/>
        <v>0</v>
      </c>
    </row>
    <row r="284" spans="1:12" ht="15.95" customHeight="1">
      <c r="A284" s="244">
        <v>26</v>
      </c>
      <c r="B284" s="268">
        <v>2</v>
      </c>
      <c r="C284" s="276">
        <v>39</v>
      </c>
      <c r="D284" s="304" t="s">
        <v>172</v>
      </c>
      <c r="E284" s="348"/>
      <c r="F284" s="383"/>
      <c r="G284" s="1076" t="s">
        <v>177</v>
      </c>
      <c r="H284" s="1068"/>
      <c r="I284" s="352"/>
      <c r="J284" s="437">
        <v>0</v>
      </c>
      <c r="K284" s="443">
        <v>0</v>
      </c>
      <c r="L284" s="447">
        <f t="shared" si="7"/>
        <v>0</v>
      </c>
    </row>
    <row r="285" spans="1:12" ht="15.95" customHeight="1">
      <c r="A285" s="244">
        <v>26</v>
      </c>
      <c r="B285" s="268">
        <v>2</v>
      </c>
      <c r="C285" s="276">
        <v>40</v>
      </c>
      <c r="D285" s="1083" t="s">
        <v>43</v>
      </c>
      <c r="E285" s="1084"/>
      <c r="F285" s="1085"/>
      <c r="G285" s="1076" t="s">
        <v>105</v>
      </c>
      <c r="H285" s="1068"/>
      <c r="I285" s="429"/>
      <c r="J285" s="437">
        <v>0</v>
      </c>
      <c r="K285" s="443">
        <v>0</v>
      </c>
      <c r="L285" s="447">
        <f t="shared" si="7"/>
        <v>0</v>
      </c>
    </row>
    <row r="286" spans="1:12" ht="15.95" customHeight="1">
      <c r="A286" s="244">
        <v>26</v>
      </c>
      <c r="B286" s="268">
        <v>2</v>
      </c>
      <c r="C286" s="276">
        <v>41</v>
      </c>
      <c r="D286" s="1086" t="s">
        <v>495</v>
      </c>
      <c r="E286" s="1087"/>
      <c r="F286" s="1088"/>
      <c r="G286" s="1076" t="s">
        <v>496</v>
      </c>
      <c r="H286" s="1068"/>
      <c r="I286" s="429"/>
      <c r="J286" s="437">
        <v>0</v>
      </c>
      <c r="K286" s="443">
        <v>0</v>
      </c>
      <c r="L286" s="447">
        <f t="shared" si="7"/>
        <v>0</v>
      </c>
    </row>
    <row r="287" spans="1:12" ht="15.95" customHeight="1">
      <c r="A287" s="244">
        <v>26</v>
      </c>
      <c r="B287" s="268">
        <v>2</v>
      </c>
      <c r="C287" s="276">
        <v>42</v>
      </c>
      <c r="D287" s="1086" t="s">
        <v>499</v>
      </c>
      <c r="E287" s="1087"/>
      <c r="F287" s="1088"/>
      <c r="G287" s="1076" t="s">
        <v>500</v>
      </c>
      <c r="H287" s="1068"/>
      <c r="I287" s="429"/>
      <c r="J287" s="437">
        <v>0</v>
      </c>
      <c r="K287" s="443">
        <v>0</v>
      </c>
      <c r="L287" s="447">
        <f t="shared" si="7"/>
        <v>0</v>
      </c>
    </row>
    <row r="288" spans="1:12" ht="15.95" customHeight="1">
      <c r="A288" s="244">
        <v>26</v>
      </c>
      <c r="B288" s="268">
        <v>2</v>
      </c>
      <c r="C288" s="276">
        <v>43</v>
      </c>
      <c r="D288" s="1086" t="s">
        <v>501</v>
      </c>
      <c r="E288" s="1087"/>
      <c r="F288" s="1088"/>
      <c r="G288" s="1076" t="s">
        <v>503</v>
      </c>
      <c r="H288" s="1068"/>
      <c r="I288" s="429"/>
      <c r="J288" s="437">
        <v>0</v>
      </c>
      <c r="K288" s="443">
        <v>0</v>
      </c>
      <c r="L288" s="447">
        <f t="shared" si="7"/>
        <v>0</v>
      </c>
    </row>
    <row r="289" spans="1:12" ht="15.95" customHeight="1">
      <c r="A289" s="244">
        <v>26</v>
      </c>
      <c r="B289" s="268">
        <v>2</v>
      </c>
      <c r="C289" s="276">
        <v>44</v>
      </c>
      <c r="D289" s="302"/>
      <c r="E289" s="355"/>
      <c r="F289" s="346"/>
      <c r="G289" s="1076" t="s">
        <v>17</v>
      </c>
      <c r="H289" s="1068"/>
      <c r="I289" s="429"/>
      <c r="J289" s="437">
        <v>0</v>
      </c>
      <c r="K289" s="443">
        <v>0</v>
      </c>
      <c r="L289" s="447">
        <f t="shared" si="7"/>
        <v>0</v>
      </c>
    </row>
    <row r="290" spans="1:12" ht="15.95" customHeight="1">
      <c r="A290" s="244">
        <v>26</v>
      </c>
      <c r="B290" s="268">
        <v>2</v>
      </c>
      <c r="C290" s="276">
        <v>45</v>
      </c>
      <c r="D290" s="312"/>
      <c r="E290" s="356"/>
      <c r="F290" s="384"/>
      <c r="G290" s="310"/>
      <c r="H290" s="409"/>
      <c r="I290" s="409"/>
      <c r="J290" s="633"/>
      <c r="K290" s="634">
        <v>0</v>
      </c>
      <c r="L290" s="635">
        <f t="shared" si="7"/>
        <v>0</v>
      </c>
    </row>
    <row r="291" spans="1:12" ht="15.95" customHeight="1">
      <c r="A291" s="244">
        <v>26</v>
      </c>
      <c r="B291" s="268">
        <v>2</v>
      </c>
      <c r="C291" s="276">
        <v>46</v>
      </c>
      <c r="D291" s="312"/>
      <c r="E291" s="356"/>
      <c r="F291" s="384"/>
      <c r="G291" s="310"/>
      <c r="H291" s="409"/>
      <c r="I291" s="409"/>
      <c r="J291" s="633">
        <v>0</v>
      </c>
      <c r="K291" s="634">
        <v>0</v>
      </c>
      <c r="L291" s="635">
        <f t="shared" si="7"/>
        <v>0</v>
      </c>
    </row>
    <row r="292" spans="1:12" ht="31.5" customHeight="1">
      <c r="A292" s="244">
        <v>26</v>
      </c>
      <c r="B292" s="268">
        <v>2</v>
      </c>
      <c r="C292" s="276">
        <v>47</v>
      </c>
      <c r="D292" s="1089" t="s">
        <v>403</v>
      </c>
      <c r="E292" s="1090"/>
      <c r="F292" s="1090"/>
      <c r="G292" s="1090"/>
      <c r="H292" s="1090"/>
      <c r="I292" s="430"/>
      <c r="J292" s="437">
        <v>0</v>
      </c>
      <c r="K292" s="443">
        <v>0</v>
      </c>
      <c r="L292" s="447">
        <f t="shared" si="7"/>
        <v>0</v>
      </c>
    </row>
    <row r="293" spans="1:12" ht="31.5" customHeight="1">
      <c r="A293" s="244">
        <v>26</v>
      </c>
      <c r="B293" s="268">
        <v>2</v>
      </c>
      <c r="C293" s="276">
        <v>48</v>
      </c>
      <c r="D293" s="1091" t="s">
        <v>26</v>
      </c>
      <c r="E293" s="1068"/>
      <c r="F293" s="1068"/>
      <c r="G293" s="1068"/>
      <c r="H293" s="1068"/>
      <c r="I293" s="430"/>
      <c r="J293" s="437">
        <v>0</v>
      </c>
      <c r="K293" s="443">
        <v>0</v>
      </c>
      <c r="L293" s="447">
        <f t="shared" si="7"/>
        <v>0</v>
      </c>
    </row>
    <row r="294" spans="1:12" ht="15.95" customHeight="1">
      <c r="A294" s="244">
        <v>26</v>
      </c>
      <c r="B294" s="268">
        <v>2</v>
      </c>
      <c r="C294" s="276">
        <v>49</v>
      </c>
      <c r="D294" s="1083" t="s">
        <v>5</v>
      </c>
      <c r="E294" s="1084"/>
      <c r="F294" s="1085"/>
      <c r="G294" s="1076" t="s">
        <v>194</v>
      </c>
      <c r="H294" s="1068"/>
      <c r="I294" s="426"/>
      <c r="J294" s="437">
        <v>0</v>
      </c>
      <c r="K294" s="443">
        <v>0</v>
      </c>
      <c r="L294" s="447">
        <f t="shared" si="7"/>
        <v>0</v>
      </c>
    </row>
    <row r="295" spans="1:12" ht="15.95" customHeight="1">
      <c r="A295" s="244">
        <v>26</v>
      </c>
      <c r="B295" s="268">
        <v>2</v>
      </c>
      <c r="C295" s="276">
        <v>50</v>
      </c>
      <c r="D295" s="1092" t="s">
        <v>501</v>
      </c>
      <c r="E295" s="1093"/>
      <c r="F295" s="1094"/>
      <c r="G295" s="1076" t="s">
        <v>196</v>
      </c>
      <c r="H295" s="1068"/>
      <c r="I295" s="431"/>
      <c r="J295" s="437">
        <v>0</v>
      </c>
      <c r="K295" s="443">
        <v>0</v>
      </c>
      <c r="L295" s="447">
        <f t="shared" si="7"/>
        <v>0</v>
      </c>
    </row>
    <row r="296" spans="1:12" ht="15.95" customHeight="1">
      <c r="A296" s="244">
        <v>26</v>
      </c>
      <c r="B296" s="268">
        <v>2</v>
      </c>
      <c r="C296" s="276">
        <v>51</v>
      </c>
      <c r="D296" s="1121" t="s">
        <v>308</v>
      </c>
      <c r="E296" s="1122"/>
      <c r="F296" s="1122"/>
      <c r="G296" s="1122"/>
      <c r="H296" s="1095" t="s">
        <v>304</v>
      </c>
      <c r="I296" s="1096"/>
      <c r="J296" s="437">
        <v>0</v>
      </c>
      <c r="K296" s="443">
        <v>0</v>
      </c>
      <c r="L296" s="447">
        <f t="shared" si="7"/>
        <v>0</v>
      </c>
    </row>
    <row r="297" spans="1:12" ht="15.95" customHeight="1">
      <c r="A297" s="244">
        <v>26</v>
      </c>
      <c r="B297" s="268">
        <v>2</v>
      </c>
      <c r="C297" s="276">
        <v>52</v>
      </c>
      <c r="D297" s="1123"/>
      <c r="E297" s="1124"/>
      <c r="F297" s="1124"/>
      <c r="G297" s="1124"/>
      <c r="H297" s="1095" t="s">
        <v>309</v>
      </c>
      <c r="I297" s="1096"/>
      <c r="J297" s="437">
        <v>3124</v>
      </c>
      <c r="K297" s="443">
        <v>0</v>
      </c>
      <c r="L297" s="447">
        <f t="shared" si="7"/>
        <v>3124</v>
      </c>
    </row>
    <row r="298" spans="1:12" ht="15.95" customHeight="1">
      <c r="A298" s="244">
        <v>26</v>
      </c>
      <c r="B298" s="268">
        <v>2</v>
      </c>
      <c r="C298" s="276">
        <v>53</v>
      </c>
      <c r="D298" s="1121" t="s">
        <v>310</v>
      </c>
      <c r="E298" s="1122"/>
      <c r="F298" s="1122"/>
      <c r="G298" s="1122"/>
      <c r="H298" s="1095" t="s">
        <v>304</v>
      </c>
      <c r="I298" s="1096"/>
      <c r="J298" s="437">
        <v>0</v>
      </c>
      <c r="K298" s="443">
        <v>0</v>
      </c>
      <c r="L298" s="447">
        <f t="shared" si="7"/>
        <v>0</v>
      </c>
    </row>
    <row r="299" spans="1:12" ht="15.95" customHeight="1">
      <c r="A299" s="244">
        <v>26</v>
      </c>
      <c r="B299" s="268">
        <v>2</v>
      </c>
      <c r="C299" s="276">
        <v>54</v>
      </c>
      <c r="D299" s="1123"/>
      <c r="E299" s="1124"/>
      <c r="F299" s="1124"/>
      <c r="G299" s="1124"/>
      <c r="H299" s="1095" t="s">
        <v>309</v>
      </c>
      <c r="I299" s="1096"/>
      <c r="J299" s="437">
        <v>0</v>
      </c>
      <c r="K299" s="443">
        <v>0</v>
      </c>
      <c r="L299" s="447">
        <f t="shared" si="7"/>
        <v>0</v>
      </c>
    </row>
    <row r="300" spans="1:12" ht="15.95" customHeight="1">
      <c r="A300" s="244">
        <v>26</v>
      </c>
      <c r="B300" s="268">
        <v>2</v>
      </c>
      <c r="C300" s="276">
        <v>55</v>
      </c>
      <c r="D300" s="1121" t="s">
        <v>67</v>
      </c>
      <c r="E300" s="1122"/>
      <c r="F300" s="1122"/>
      <c r="G300" s="1122"/>
      <c r="H300" s="1095" t="s">
        <v>313</v>
      </c>
      <c r="I300" s="1096"/>
      <c r="J300" s="437">
        <v>0</v>
      </c>
      <c r="K300" s="443">
        <v>0</v>
      </c>
      <c r="L300" s="447">
        <f t="shared" si="7"/>
        <v>0</v>
      </c>
    </row>
    <row r="301" spans="1:12" ht="15.95" customHeight="1">
      <c r="A301" s="244">
        <v>26</v>
      </c>
      <c r="B301" s="268">
        <v>2</v>
      </c>
      <c r="C301" s="276">
        <v>56</v>
      </c>
      <c r="D301" s="1123"/>
      <c r="E301" s="1124"/>
      <c r="F301" s="1124"/>
      <c r="G301" s="1124"/>
      <c r="H301" s="1095" t="s">
        <v>81</v>
      </c>
      <c r="I301" s="1096"/>
      <c r="J301" s="437">
        <v>0</v>
      </c>
      <c r="K301" s="443">
        <v>0</v>
      </c>
      <c r="L301" s="447">
        <f t="shared" si="7"/>
        <v>0</v>
      </c>
    </row>
    <row r="302" spans="1:12" ht="15.95" customHeight="1">
      <c r="A302" s="244">
        <v>26</v>
      </c>
      <c r="B302" s="268">
        <v>2</v>
      </c>
      <c r="C302" s="276">
        <v>57</v>
      </c>
      <c r="D302" s="1121" t="s">
        <v>115</v>
      </c>
      <c r="E302" s="1122"/>
      <c r="F302" s="1122"/>
      <c r="G302" s="1122"/>
      <c r="H302" s="1095" t="s">
        <v>313</v>
      </c>
      <c r="I302" s="1096"/>
      <c r="J302" s="437">
        <v>0</v>
      </c>
      <c r="K302" s="443">
        <v>0</v>
      </c>
      <c r="L302" s="447">
        <f t="shared" si="7"/>
        <v>0</v>
      </c>
    </row>
    <row r="303" spans="1:12" ht="15.95" customHeight="1">
      <c r="A303" s="244">
        <v>26</v>
      </c>
      <c r="B303" s="268">
        <v>2</v>
      </c>
      <c r="C303" s="276">
        <v>58</v>
      </c>
      <c r="D303" s="1123"/>
      <c r="E303" s="1124"/>
      <c r="F303" s="1124"/>
      <c r="G303" s="1124"/>
      <c r="H303" s="1095" t="s">
        <v>81</v>
      </c>
      <c r="I303" s="1096"/>
      <c r="J303" s="437">
        <v>0</v>
      </c>
      <c r="K303" s="443">
        <v>0</v>
      </c>
      <c r="L303" s="447">
        <f t="shared" si="7"/>
        <v>0</v>
      </c>
    </row>
    <row r="304" spans="1:12" ht="15.95" customHeight="1">
      <c r="A304" s="244">
        <v>26</v>
      </c>
      <c r="B304" s="268">
        <v>2</v>
      </c>
      <c r="C304" s="276">
        <v>59</v>
      </c>
      <c r="D304" s="313" t="s">
        <v>318</v>
      </c>
      <c r="E304" s="1125" t="s">
        <v>321</v>
      </c>
      <c r="F304" s="1126"/>
      <c r="G304" s="1126"/>
      <c r="H304" s="1095" t="s">
        <v>313</v>
      </c>
      <c r="I304" s="1096"/>
      <c r="J304" s="437">
        <v>0</v>
      </c>
      <c r="K304" s="443">
        <v>0</v>
      </c>
      <c r="L304" s="447">
        <f t="shared" si="7"/>
        <v>0</v>
      </c>
    </row>
    <row r="305" spans="1:12" ht="15.95" customHeight="1">
      <c r="A305" s="244">
        <v>26</v>
      </c>
      <c r="B305" s="268">
        <v>2</v>
      </c>
      <c r="C305" s="276">
        <v>60</v>
      </c>
      <c r="D305" s="314" t="s">
        <v>324</v>
      </c>
      <c r="E305" s="1127"/>
      <c r="F305" s="1128"/>
      <c r="G305" s="1128"/>
      <c r="H305" s="1095" t="s">
        <v>81</v>
      </c>
      <c r="I305" s="1096"/>
      <c r="J305" s="437">
        <v>0</v>
      </c>
      <c r="K305" s="443">
        <v>0</v>
      </c>
      <c r="L305" s="447">
        <f t="shared" si="7"/>
        <v>0</v>
      </c>
    </row>
    <row r="306" spans="1:12" ht="15.95" customHeight="1">
      <c r="A306" s="244">
        <v>26</v>
      </c>
      <c r="B306" s="260">
        <v>2</v>
      </c>
      <c r="C306" s="276">
        <v>61</v>
      </c>
      <c r="D306" s="299" t="s">
        <v>504</v>
      </c>
      <c r="E306" s="343" t="s">
        <v>314</v>
      </c>
      <c r="F306" s="343"/>
      <c r="G306" s="343"/>
      <c r="H306" s="343"/>
      <c r="I306" s="425"/>
      <c r="J306" s="437">
        <v>0</v>
      </c>
      <c r="K306" s="443">
        <v>0</v>
      </c>
      <c r="L306" s="447">
        <f t="shared" si="7"/>
        <v>0</v>
      </c>
    </row>
    <row r="307" spans="1:12" s="254" customFormat="1" ht="15.95" customHeight="1">
      <c r="A307" s="254">
        <v>26</v>
      </c>
      <c r="B307" s="259">
        <v>2</v>
      </c>
      <c r="C307" s="275">
        <v>62</v>
      </c>
      <c r="D307" s="303" t="s">
        <v>294</v>
      </c>
      <c r="E307" s="357" t="s">
        <v>317</v>
      </c>
      <c r="F307" s="357"/>
      <c r="G307" s="357"/>
      <c r="H307" s="357"/>
      <c r="I307" s="432"/>
      <c r="J307" s="442">
        <v>0</v>
      </c>
      <c r="K307" s="454">
        <v>0</v>
      </c>
      <c r="L307" s="447">
        <f t="shared" si="7"/>
        <v>0</v>
      </c>
    </row>
    <row r="308" spans="1:12" s="247" customFormat="1" ht="15.95" customHeight="1" thickBot="1">
      <c r="A308" s="624">
        <v>26</v>
      </c>
      <c r="B308" s="622">
        <v>2</v>
      </c>
      <c r="C308" s="623">
        <v>63</v>
      </c>
      <c r="D308" s="628" t="s">
        <v>587</v>
      </c>
      <c r="E308" s="632" t="s">
        <v>603</v>
      </c>
      <c r="F308" s="357"/>
      <c r="G308" s="357"/>
      <c r="H308" s="357"/>
      <c r="I308" s="432"/>
      <c r="J308" s="442">
        <v>0</v>
      </c>
      <c r="K308" s="454">
        <v>0</v>
      </c>
      <c r="L308" s="620">
        <f t="shared" si="7"/>
        <v>0</v>
      </c>
    </row>
    <row r="309" spans="1:12" s="254" customFormat="1" ht="15.95" customHeight="1">
      <c r="A309" s="254">
        <v>26</v>
      </c>
      <c r="B309" s="622">
        <v>2</v>
      </c>
      <c r="C309" s="625">
        <v>64</v>
      </c>
      <c r="D309" s="1039" t="s">
        <v>638</v>
      </c>
      <c r="E309" s="1040"/>
      <c r="F309" s="1035" t="s">
        <v>639</v>
      </c>
      <c r="G309" s="1029"/>
      <c r="H309" s="1029"/>
      <c r="I309" s="1030"/>
      <c r="J309" s="437">
        <v>0</v>
      </c>
      <c r="K309" s="443">
        <v>0</v>
      </c>
      <c r="L309" s="439"/>
    </row>
    <row r="310" spans="1:12" s="254" customFormat="1" ht="15.95" customHeight="1">
      <c r="A310" s="254">
        <v>26</v>
      </c>
      <c r="B310" s="622">
        <v>2</v>
      </c>
      <c r="C310" s="623">
        <v>65</v>
      </c>
      <c r="D310" s="626" t="s">
        <v>640</v>
      </c>
      <c r="E310" s="627"/>
      <c r="F310" s="1035" t="s">
        <v>639</v>
      </c>
      <c r="G310" s="1029"/>
      <c r="H310" s="1029"/>
      <c r="I310" s="1030"/>
      <c r="J310" s="437">
        <v>0</v>
      </c>
      <c r="K310" s="443">
        <v>0</v>
      </c>
      <c r="L310" s="447"/>
    </row>
    <row r="311" spans="1:12" s="254" customFormat="1" ht="15.95" customHeight="1">
      <c r="A311" s="254">
        <v>26</v>
      </c>
      <c r="B311" s="622">
        <v>2</v>
      </c>
      <c r="C311" s="623">
        <v>66</v>
      </c>
      <c r="D311" s="1031" t="s">
        <v>641</v>
      </c>
      <c r="E311" s="1032"/>
      <c r="F311" s="1035" t="s">
        <v>624</v>
      </c>
      <c r="G311" s="1029"/>
      <c r="H311" s="1029"/>
      <c r="I311" s="1030"/>
      <c r="J311" s="437">
        <v>0</v>
      </c>
      <c r="K311" s="443">
        <v>0</v>
      </c>
      <c r="L311" s="447"/>
    </row>
    <row r="312" spans="1:12" s="254" customFormat="1" ht="15.95" customHeight="1">
      <c r="A312" s="254">
        <v>26</v>
      </c>
      <c r="B312" s="622">
        <v>2</v>
      </c>
      <c r="C312" s="623">
        <v>67</v>
      </c>
      <c r="D312" s="1033"/>
      <c r="E312" s="1034"/>
      <c r="F312" s="1035" t="s">
        <v>642</v>
      </c>
      <c r="G312" s="1029"/>
      <c r="H312" s="1029"/>
      <c r="I312" s="1030"/>
      <c r="J312" s="437">
        <v>0</v>
      </c>
      <c r="K312" s="443">
        <v>0</v>
      </c>
      <c r="L312" s="447"/>
    </row>
    <row r="313" spans="1:12" s="254" customFormat="1" ht="15.95" customHeight="1">
      <c r="A313" s="254">
        <v>26</v>
      </c>
      <c r="B313" s="622">
        <v>2</v>
      </c>
      <c r="C313" s="623">
        <v>68</v>
      </c>
      <c r="D313" s="1041"/>
      <c r="E313" s="1042"/>
      <c r="F313" s="1035" t="s">
        <v>643</v>
      </c>
      <c r="G313" s="1029"/>
      <c r="H313" s="1029"/>
      <c r="I313" s="1030"/>
      <c r="J313" s="437">
        <v>0</v>
      </c>
      <c r="K313" s="443">
        <v>0</v>
      </c>
      <c r="L313" s="447"/>
    </row>
    <row r="314" spans="1:12" s="254" customFormat="1" ht="15.95" customHeight="1">
      <c r="A314" s="254">
        <v>26</v>
      </c>
      <c r="B314" s="622">
        <v>2</v>
      </c>
      <c r="C314" s="623">
        <v>69</v>
      </c>
      <c r="D314" s="1031" t="s">
        <v>644</v>
      </c>
      <c r="E314" s="1032"/>
      <c r="F314" s="1035" t="s">
        <v>624</v>
      </c>
      <c r="G314" s="1029"/>
      <c r="H314" s="1029"/>
      <c r="I314" s="1030"/>
      <c r="J314" s="437">
        <v>0</v>
      </c>
      <c r="K314" s="443">
        <v>0</v>
      </c>
      <c r="L314" s="447"/>
    </row>
    <row r="315" spans="1:12" s="254" customFormat="1" ht="15.95" customHeight="1">
      <c r="A315" s="254">
        <v>26</v>
      </c>
      <c r="B315" s="622">
        <v>2</v>
      </c>
      <c r="C315" s="623">
        <v>70</v>
      </c>
      <c r="D315" s="1041"/>
      <c r="E315" s="1042"/>
      <c r="F315" s="1035" t="s">
        <v>642</v>
      </c>
      <c r="G315" s="1029"/>
      <c r="H315" s="1029"/>
      <c r="I315" s="1030"/>
      <c r="J315" s="437">
        <v>0</v>
      </c>
      <c r="K315" s="443">
        <v>0</v>
      </c>
      <c r="L315" s="447"/>
    </row>
    <row r="316" spans="1:12" s="254" customFormat="1" ht="15.95" customHeight="1">
      <c r="A316" s="254">
        <v>26</v>
      </c>
      <c r="B316" s="622">
        <v>2</v>
      </c>
      <c r="C316" s="623">
        <v>71</v>
      </c>
      <c r="D316" s="1031" t="s">
        <v>645</v>
      </c>
      <c r="E316" s="1032"/>
      <c r="F316" s="1035" t="s">
        <v>624</v>
      </c>
      <c r="G316" s="1029"/>
      <c r="H316" s="1029"/>
      <c r="I316" s="1030"/>
      <c r="J316" s="437">
        <v>0</v>
      </c>
      <c r="K316" s="443">
        <v>0</v>
      </c>
      <c r="L316" s="447"/>
    </row>
    <row r="317" spans="1:12" s="254" customFormat="1" ht="15.95" customHeight="1" thickBot="1">
      <c r="A317" s="254">
        <v>26</v>
      </c>
      <c r="B317" s="622">
        <v>2</v>
      </c>
      <c r="C317" s="623">
        <v>72</v>
      </c>
      <c r="D317" s="1033"/>
      <c r="E317" s="1034"/>
      <c r="F317" s="1036" t="s">
        <v>642</v>
      </c>
      <c r="G317" s="1037"/>
      <c r="H317" s="1037"/>
      <c r="I317" s="1038"/>
      <c r="J317" s="442">
        <v>0</v>
      </c>
      <c r="K317" s="454">
        <v>0</v>
      </c>
      <c r="L317" s="620"/>
    </row>
    <row r="318" spans="1:12" ht="15.95" customHeight="1">
      <c r="A318" s="257">
        <v>40</v>
      </c>
      <c r="B318" s="270">
        <v>1</v>
      </c>
      <c r="C318" s="278">
        <v>1</v>
      </c>
      <c r="D318" s="636"/>
      <c r="E318" s="636"/>
      <c r="F318" s="636"/>
      <c r="G318" s="636"/>
      <c r="H318" s="636"/>
      <c r="I318" s="636"/>
      <c r="J318" s="638"/>
      <c r="K318" s="638"/>
      <c r="L318" s="639">
        <f t="shared" si="7"/>
        <v>0</v>
      </c>
    </row>
    <row r="319" spans="1:12" ht="15.95" customHeight="1">
      <c r="A319" s="244">
        <v>40</v>
      </c>
      <c r="B319" s="260">
        <v>1</v>
      </c>
      <c r="C319" s="276">
        <v>2</v>
      </c>
      <c r="D319" s="637"/>
      <c r="E319" s="637"/>
      <c r="F319" s="637"/>
      <c r="G319" s="637"/>
      <c r="H319" s="637"/>
      <c r="I319" s="637"/>
      <c r="J319" s="634"/>
      <c r="K319" s="634"/>
      <c r="L319" s="635">
        <f t="shared" si="7"/>
        <v>0</v>
      </c>
    </row>
    <row r="320" spans="1:12" ht="15.95" customHeight="1">
      <c r="A320" s="244">
        <v>40</v>
      </c>
      <c r="B320" s="260">
        <v>1</v>
      </c>
      <c r="C320" s="276">
        <v>3</v>
      </c>
      <c r="D320" s="315"/>
      <c r="E320" s="315"/>
      <c r="F320" s="315"/>
      <c r="G320" s="315"/>
      <c r="H320" s="315"/>
      <c r="I320" s="315"/>
      <c r="J320" s="634"/>
      <c r="K320" s="634"/>
      <c r="L320" s="635">
        <f t="shared" si="7"/>
        <v>0</v>
      </c>
    </row>
    <row r="321" spans="1:18" ht="15.95" customHeight="1">
      <c r="A321" s="244">
        <v>40</v>
      </c>
      <c r="B321" s="260">
        <v>1</v>
      </c>
      <c r="C321" s="276">
        <v>4</v>
      </c>
      <c r="D321" s="315"/>
      <c r="E321" s="315"/>
      <c r="F321" s="315"/>
      <c r="G321" s="315"/>
      <c r="H321" s="315"/>
      <c r="I321" s="315"/>
      <c r="J321" s="634"/>
      <c r="K321" s="634"/>
      <c r="L321" s="635">
        <f t="shared" si="7"/>
        <v>0</v>
      </c>
    </row>
    <row r="322" spans="1:18" ht="15.95" customHeight="1">
      <c r="A322" s="244">
        <v>40</v>
      </c>
      <c r="B322" s="260">
        <v>1</v>
      </c>
      <c r="C322" s="276">
        <v>5</v>
      </c>
      <c r="D322" s="315"/>
      <c r="E322" s="315"/>
      <c r="F322" s="315"/>
      <c r="G322" s="315"/>
      <c r="H322" s="315"/>
      <c r="I322" s="315"/>
      <c r="J322" s="634"/>
      <c r="K322" s="634"/>
      <c r="L322" s="635">
        <f t="shared" si="7"/>
        <v>0</v>
      </c>
    </row>
    <row r="323" spans="1:18" ht="15.95" customHeight="1">
      <c r="A323" s="244">
        <v>40</v>
      </c>
      <c r="B323" s="260">
        <v>1</v>
      </c>
      <c r="C323" s="276">
        <v>6</v>
      </c>
      <c r="D323" s="315"/>
      <c r="E323" s="315"/>
      <c r="F323" s="315"/>
      <c r="G323" s="315"/>
      <c r="H323" s="315"/>
      <c r="I323" s="315"/>
      <c r="J323" s="634"/>
      <c r="K323" s="634"/>
      <c r="L323" s="635">
        <f t="shared" si="7"/>
        <v>0</v>
      </c>
    </row>
    <row r="324" spans="1:18" ht="15.95" customHeight="1">
      <c r="A324" s="244">
        <v>40</v>
      </c>
      <c r="B324" s="260">
        <v>1</v>
      </c>
      <c r="C324" s="276">
        <v>7</v>
      </c>
      <c r="D324" s="315"/>
      <c r="E324" s="315"/>
      <c r="F324" s="315"/>
      <c r="G324" s="315"/>
      <c r="H324" s="315"/>
      <c r="I324" s="315"/>
      <c r="J324" s="634"/>
      <c r="K324" s="634"/>
      <c r="L324" s="635">
        <f t="shared" ref="L324:L387" si="8">SUM(J324:K324)</f>
        <v>0</v>
      </c>
    </row>
    <row r="325" spans="1:18" ht="15.95" customHeight="1">
      <c r="A325" s="244">
        <v>40</v>
      </c>
      <c r="B325" s="260">
        <v>1</v>
      </c>
      <c r="C325" s="276">
        <v>8</v>
      </c>
      <c r="D325" s="315"/>
      <c r="E325" s="315"/>
      <c r="F325" s="315"/>
      <c r="G325" s="315"/>
      <c r="H325" s="315"/>
      <c r="I325" s="315"/>
      <c r="J325" s="634"/>
      <c r="K325" s="634"/>
      <c r="L325" s="635">
        <f t="shared" si="8"/>
        <v>0</v>
      </c>
    </row>
    <row r="326" spans="1:18" ht="15.95" customHeight="1">
      <c r="A326" s="244">
        <v>40</v>
      </c>
      <c r="B326" s="260">
        <v>1</v>
      </c>
      <c r="C326" s="276">
        <v>9</v>
      </c>
      <c r="D326" s="315"/>
      <c r="E326" s="315"/>
      <c r="F326" s="315"/>
      <c r="G326" s="315"/>
      <c r="H326" s="315"/>
      <c r="I326" s="315"/>
      <c r="J326" s="634"/>
      <c r="K326" s="634"/>
      <c r="L326" s="635">
        <f t="shared" si="8"/>
        <v>0</v>
      </c>
    </row>
    <row r="327" spans="1:18" ht="15.95" customHeight="1">
      <c r="A327" s="244">
        <v>40</v>
      </c>
      <c r="B327" s="260">
        <v>1</v>
      </c>
      <c r="C327" s="276">
        <v>10</v>
      </c>
      <c r="D327" s="315"/>
      <c r="E327" s="315"/>
      <c r="F327" s="315"/>
      <c r="G327" s="315"/>
      <c r="H327" s="315"/>
      <c r="I327" s="315"/>
      <c r="J327" s="634"/>
      <c r="K327" s="634"/>
      <c r="L327" s="635">
        <f t="shared" si="8"/>
        <v>0</v>
      </c>
    </row>
    <row r="328" spans="1:18" ht="15.95" customHeight="1">
      <c r="A328" s="244">
        <v>40</v>
      </c>
      <c r="B328" s="260">
        <v>1</v>
      </c>
      <c r="C328" s="276">
        <v>11</v>
      </c>
      <c r="D328" s="315"/>
      <c r="E328" s="315"/>
      <c r="F328" s="315"/>
      <c r="G328" s="315"/>
      <c r="H328" s="315"/>
      <c r="I328" s="315"/>
      <c r="J328" s="634"/>
      <c r="K328" s="634"/>
      <c r="L328" s="635">
        <f t="shared" si="8"/>
        <v>0</v>
      </c>
    </row>
    <row r="329" spans="1:18" ht="15.95" customHeight="1">
      <c r="A329" s="244">
        <v>40</v>
      </c>
      <c r="B329" s="260">
        <v>1</v>
      </c>
      <c r="C329" s="276">
        <v>12</v>
      </c>
      <c r="D329" s="316" t="s">
        <v>530</v>
      </c>
      <c r="E329" s="358" t="s">
        <v>6</v>
      </c>
      <c r="F329" s="1129" t="s">
        <v>412</v>
      </c>
      <c r="G329" s="1130" t="s">
        <v>419</v>
      </c>
      <c r="H329" s="1097" t="s">
        <v>124</v>
      </c>
      <c r="I329" s="1097"/>
      <c r="J329" s="443">
        <v>0</v>
      </c>
      <c r="K329" s="443">
        <v>0</v>
      </c>
      <c r="L329" s="447">
        <f t="shared" si="8"/>
        <v>0</v>
      </c>
    </row>
    <row r="330" spans="1:18" ht="15.95" customHeight="1">
      <c r="A330" s="244">
        <v>40</v>
      </c>
      <c r="B330" s="260">
        <v>1</v>
      </c>
      <c r="C330" s="276">
        <v>13</v>
      </c>
      <c r="D330" s="1043" t="s">
        <v>526</v>
      </c>
      <c r="E330" s="1047" t="s">
        <v>341</v>
      </c>
      <c r="F330" s="1129"/>
      <c r="G330" s="1131"/>
      <c r="H330" s="1097" t="s">
        <v>525</v>
      </c>
      <c r="I330" s="1097"/>
      <c r="J330" s="443">
        <v>3124</v>
      </c>
      <c r="K330" s="443">
        <v>0</v>
      </c>
      <c r="L330" s="447">
        <f t="shared" si="8"/>
        <v>3124</v>
      </c>
      <c r="R330" s="456"/>
    </row>
    <row r="331" spans="1:18" ht="15.95" customHeight="1">
      <c r="A331" s="244">
        <v>40</v>
      </c>
      <c r="B331" s="260">
        <v>1</v>
      </c>
      <c r="C331" s="276">
        <v>14</v>
      </c>
      <c r="D331" s="1044"/>
      <c r="E331" s="1044"/>
      <c r="F331" s="1132" t="s">
        <v>538</v>
      </c>
      <c r="G331" s="1132"/>
      <c r="H331" s="1097" t="s">
        <v>124</v>
      </c>
      <c r="I331" s="1097"/>
      <c r="J331" s="443">
        <v>0</v>
      </c>
      <c r="K331" s="443">
        <v>0</v>
      </c>
      <c r="L331" s="447">
        <f t="shared" si="8"/>
        <v>0</v>
      </c>
      <c r="R331" s="456"/>
    </row>
    <row r="332" spans="1:18" ht="15.95" customHeight="1">
      <c r="A332" s="244">
        <v>40</v>
      </c>
      <c r="B332" s="260">
        <v>1</v>
      </c>
      <c r="C332" s="276">
        <v>15</v>
      </c>
      <c r="D332" s="1044"/>
      <c r="E332" s="1044"/>
      <c r="F332" s="1132"/>
      <c r="G332" s="1132"/>
      <c r="H332" s="1097" t="s">
        <v>525</v>
      </c>
      <c r="I332" s="1097"/>
      <c r="J332" s="443">
        <v>0</v>
      </c>
      <c r="K332" s="443">
        <v>0</v>
      </c>
      <c r="L332" s="447">
        <f t="shared" si="8"/>
        <v>0</v>
      </c>
      <c r="R332" s="456"/>
    </row>
    <row r="333" spans="1:18" ht="15.95" customHeight="1">
      <c r="A333" s="244">
        <v>40</v>
      </c>
      <c r="B333" s="260">
        <v>1</v>
      </c>
      <c r="C333" s="276">
        <v>16</v>
      </c>
      <c r="D333" s="1044"/>
      <c r="E333" s="1044"/>
      <c r="F333" s="1132" t="s">
        <v>343</v>
      </c>
      <c r="G333" s="1132"/>
      <c r="H333" s="1097" t="s">
        <v>124</v>
      </c>
      <c r="I333" s="1097"/>
      <c r="J333" s="443">
        <v>0</v>
      </c>
      <c r="K333" s="443">
        <v>0</v>
      </c>
      <c r="L333" s="447">
        <f t="shared" si="8"/>
        <v>0</v>
      </c>
      <c r="R333" s="456"/>
    </row>
    <row r="334" spans="1:18" ht="15.95" customHeight="1">
      <c r="A334" s="244">
        <v>40</v>
      </c>
      <c r="B334" s="260">
        <v>1</v>
      </c>
      <c r="C334" s="276">
        <v>17</v>
      </c>
      <c r="D334" s="1044"/>
      <c r="E334" s="1044"/>
      <c r="F334" s="1132"/>
      <c r="G334" s="1132"/>
      <c r="H334" s="1097" t="s">
        <v>525</v>
      </c>
      <c r="I334" s="1097"/>
      <c r="J334" s="443">
        <v>0</v>
      </c>
      <c r="K334" s="443">
        <v>0</v>
      </c>
      <c r="L334" s="447">
        <f t="shared" si="8"/>
        <v>0</v>
      </c>
      <c r="R334" s="456"/>
    </row>
    <row r="335" spans="1:18" ht="15.95" customHeight="1">
      <c r="A335" s="244">
        <v>40</v>
      </c>
      <c r="B335" s="611">
        <v>1</v>
      </c>
      <c r="C335" s="612">
        <v>18</v>
      </c>
      <c r="D335" s="1044"/>
      <c r="E335" s="1044"/>
      <c r="F335" s="1133" t="s">
        <v>628</v>
      </c>
      <c r="G335" s="1134"/>
      <c r="H335" s="1098" t="s">
        <v>124</v>
      </c>
      <c r="I335" s="1098"/>
      <c r="J335" s="443">
        <v>0</v>
      </c>
      <c r="K335" s="443">
        <v>0</v>
      </c>
      <c r="L335" s="447">
        <f t="shared" si="8"/>
        <v>0</v>
      </c>
      <c r="R335" s="456"/>
    </row>
    <row r="336" spans="1:18" ht="15.95" customHeight="1">
      <c r="A336" s="244">
        <v>40</v>
      </c>
      <c r="B336" s="611">
        <v>1</v>
      </c>
      <c r="C336" s="612">
        <v>19</v>
      </c>
      <c r="D336" s="1044"/>
      <c r="E336" s="1044"/>
      <c r="F336" s="1135"/>
      <c r="G336" s="1136"/>
      <c r="H336" s="1098" t="s">
        <v>525</v>
      </c>
      <c r="I336" s="1098"/>
      <c r="J336" s="443">
        <v>0</v>
      </c>
      <c r="K336" s="443">
        <v>0</v>
      </c>
      <c r="L336" s="447">
        <f t="shared" si="8"/>
        <v>0</v>
      </c>
      <c r="R336" s="456"/>
    </row>
    <row r="337" spans="1:18" ht="15.95" customHeight="1">
      <c r="A337" s="244">
        <v>40</v>
      </c>
      <c r="B337" s="260">
        <v>1</v>
      </c>
      <c r="C337" s="612">
        <v>20</v>
      </c>
      <c r="D337" s="1044"/>
      <c r="E337" s="1044"/>
      <c r="F337" s="1137" t="s">
        <v>494</v>
      </c>
      <c r="G337" s="1138"/>
      <c r="H337" s="1097" t="s">
        <v>124</v>
      </c>
      <c r="I337" s="1097"/>
      <c r="J337" s="443">
        <v>0</v>
      </c>
      <c r="K337" s="443">
        <v>0</v>
      </c>
      <c r="L337" s="447">
        <f t="shared" si="8"/>
        <v>0</v>
      </c>
      <c r="R337" s="456"/>
    </row>
    <row r="338" spans="1:18" ht="15.95" customHeight="1">
      <c r="A338" s="244">
        <v>40</v>
      </c>
      <c r="B338" s="260">
        <v>1</v>
      </c>
      <c r="C338" s="612">
        <v>21</v>
      </c>
      <c r="D338" s="1044"/>
      <c r="E338" s="1044"/>
      <c r="F338" s="1139"/>
      <c r="G338" s="1140"/>
      <c r="H338" s="1099" t="s">
        <v>525</v>
      </c>
      <c r="I338" s="1099"/>
      <c r="J338" s="443">
        <v>0</v>
      </c>
      <c r="K338" s="443">
        <v>0</v>
      </c>
      <c r="L338" s="447">
        <f t="shared" si="8"/>
        <v>0</v>
      </c>
      <c r="R338" s="456"/>
    </row>
    <row r="339" spans="1:18" ht="15.95" customHeight="1">
      <c r="A339" s="244">
        <v>40</v>
      </c>
      <c r="B339" s="260">
        <v>1</v>
      </c>
      <c r="C339" s="276">
        <v>22</v>
      </c>
      <c r="D339" s="1044"/>
      <c r="E339" s="1044"/>
      <c r="F339" s="1141" t="s">
        <v>336</v>
      </c>
      <c r="G339" s="1105"/>
      <c r="H339" s="1100" t="s">
        <v>124</v>
      </c>
      <c r="I339" s="1097"/>
      <c r="J339" s="444">
        <v>0</v>
      </c>
      <c r="K339" s="443">
        <v>0</v>
      </c>
      <c r="L339" s="447">
        <f t="shared" si="8"/>
        <v>0</v>
      </c>
      <c r="R339" s="456"/>
    </row>
    <row r="340" spans="1:18" ht="15.95" customHeight="1">
      <c r="A340" s="244">
        <v>40</v>
      </c>
      <c r="B340" s="260">
        <v>1</v>
      </c>
      <c r="C340" s="276">
        <v>23</v>
      </c>
      <c r="D340" s="1044"/>
      <c r="E340" s="1044"/>
      <c r="F340" s="1141"/>
      <c r="G340" s="1105"/>
      <c r="H340" s="1100" t="s">
        <v>525</v>
      </c>
      <c r="I340" s="1097"/>
      <c r="J340" s="444">
        <v>3124</v>
      </c>
      <c r="K340" s="443">
        <v>0</v>
      </c>
      <c r="L340" s="447">
        <f t="shared" si="8"/>
        <v>3124</v>
      </c>
    </row>
    <row r="341" spans="1:18" ht="29.25" customHeight="1">
      <c r="A341" s="244">
        <v>40</v>
      </c>
      <c r="B341" s="613">
        <v>1</v>
      </c>
      <c r="C341" s="614">
        <v>24</v>
      </c>
      <c r="D341" s="1045"/>
      <c r="E341" s="1045"/>
      <c r="F341" s="1048" t="s">
        <v>629</v>
      </c>
      <c r="G341" s="1049"/>
      <c r="H341" s="1052" t="s">
        <v>124</v>
      </c>
      <c r="I341" s="1053"/>
      <c r="J341" s="443">
        <v>0</v>
      </c>
      <c r="K341" s="443">
        <v>0</v>
      </c>
      <c r="L341" s="447">
        <f t="shared" si="8"/>
        <v>0</v>
      </c>
    </row>
    <row r="342" spans="1:18" ht="28.5" customHeight="1">
      <c r="A342" s="244">
        <v>40</v>
      </c>
      <c r="B342" s="613">
        <v>1</v>
      </c>
      <c r="C342" s="614">
        <v>25</v>
      </c>
      <c r="D342" s="1046"/>
      <c r="E342" s="1046"/>
      <c r="F342" s="1050"/>
      <c r="G342" s="1051"/>
      <c r="H342" s="1052" t="s">
        <v>525</v>
      </c>
      <c r="I342" s="1053"/>
      <c r="J342" s="443">
        <v>0</v>
      </c>
      <c r="K342" s="443">
        <v>0</v>
      </c>
      <c r="L342" s="447">
        <f t="shared" si="8"/>
        <v>0</v>
      </c>
    </row>
    <row r="343" spans="1:18" ht="15.95" customHeight="1">
      <c r="A343" s="244">
        <v>40</v>
      </c>
      <c r="B343" s="260">
        <v>1</v>
      </c>
      <c r="C343" s="276">
        <v>27</v>
      </c>
      <c r="D343" s="315"/>
      <c r="E343" s="315"/>
      <c r="F343" s="315"/>
      <c r="G343" s="315"/>
      <c r="H343" s="315"/>
      <c r="I343" s="315"/>
      <c r="J343" s="634"/>
      <c r="K343" s="634"/>
      <c r="L343" s="635">
        <f t="shared" si="8"/>
        <v>0</v>
      </c>
    </row>
    <row r="344" spans="1:18" ht="15.95" customHeight="1">
      <c r="A344" s="244">
        <v>40</v>
      </c>
      <c r="B344" s="260">
        <v>1</v>
      </c>
      <c r="C344" s="276">
        <v>28</v>
      </c>
      <c r="D344" s="315"/>
      <c r="E344" s="315"/>
      <c r="F344" s="315"/>
      <c r="G344" s="315"/>
      <c r="H344" s="315"/>
      <c r="I344" s="315"/>
      <c r="J344" s="634"/>
      <c r="K344" s="634"/>
      <c r="L344" s="635">
        <f t="shared" si="8"/>
        <v>0</v>
      </c>
    </row>
    <row r="345" spans="1:18" ht="15.95" customHeight="1">
      <c r="A345" s="244">
        <v>40</v>
      </c>
      <c r="B345" s="260">
        <v>1</v>
      </c>
      <c r="C345" s="276">
        <v>29</v>
      </c>
      <c r="D345" s="315"/>
      <c r="E345" s="315"/>
      <c r="F345" s="315"/>
      <c r="G345" s="315"/>
      <c r="H345" s="315"/>
      <c r="I345" s="315"/>
      <c r="J345" s="634"/>
      <c r="K345" s="634"/>
      <c r="L345" s="635">
        <f t="shared" si="8"/>
        <v>0</v>
      </c>
    </row>
    <row r="346" spans="1:18" ht="15.95" customHeight="1">
      <c r="A346" s="244">
        <v>40</v>
      </c>
      <c r="B346" s="260">
        <v>1</v>
      </c>
      <c r="C346" s="276">
        <v>30</v>
      </c>
      <c r="D346" s="315"/>
      <c r="E346" s="315"/>
      <c r="F346" s="315"/>
      <c r="G346" s="315"/>
      <c r="H346" s="315"/>
      <c r="I346" s="315"/>
      <c r="J346" s="634"/>
      <c r="K346" s="634"/>
      <c r="L346" s="635">
        <f t="shared" si="8"/>
        <v>0</v>
      </c>
    </row>
    <row r="347" spans="1:18" ht="15.95" customHeight="1">
      <c r="A347" s="244">
        <v>40</v>
      </c>
      <c r="B347" s="260">
        <v>1</v>
      </c>
      <c r="C347" s="276">
        <v>31</v>
      </c>
      <c r="D347" s="315"/>
      <c r="E347" s="315"/>
      <c r="F347" s="315"/>
      <c r="G347" s="315"/>
      <c r="H347" s="315"/>
      <c r="I347" s="315"/>
      <c r="J347" s="634"/>
      <c r="K347" s="634"/>
      <c r="L347" s="635">
        <f t="shared" si="8"/>
        <v>0</v>
      </c>
    </row>
    <row r="348" spans="1:18" ht="15.95" customHeight="1">
      <c r="A348" s="244">
        <v>40</v>
      </c>
      <c r="B348" s="260">
        <v>1</v>
      </c>
      <c r="C348" s="276">
        <v>32</v>
      </c>
      <c r="D348" s="315"/>
      <c r="E348" s="315"/>
      <c r="F348" s="315"/>
      <c r="G348" s="315"/>
      <c r="H348" s="315"/>
      <c r="I348" s="315"/>
      <c r="J348" s="634"/>
      <c r="K348" s="634"/>
      <c r="L348" s="635">
        <f t="shared" si="8"/>
        <v>0</v>
      </c>
    </row>
    <row r="349" spans="1:18" ht="15.95" customHeight="1">
      <c r="A349" s="244">
        <v>40</v>
      </c>
      <c r="B349" s="260">
        <v>1</v>
      </c>
      <c r="C349" s="276">
        <v>33</v>
      </c>
      <c r="D349" s="315"/>
      <c r="E349" s="315"/>
      <c r="F349" s="315"/>
      <c r="G349" s="315"/>
      <c r="H349" s="315"/>
      <c r="I349" s="315"/>
      <c r="J349" s="634"/>
      <c r="K349" s="634"/>
      <c r="L349" s="635">
        <f t="shared" si="8"/>
        <v>0</v>
      </c>
    </row>
    <row r="350" spans="1:18" ht="15.95" customHeight="1">
      <c r="A350" s="244">
        <v>40</v>
      </c>
      <c r="B350" s="260">
        <v>1</v>
      </c>
      <c r="C350" s="276">
        <v>34</v>
      </c>
      <c r="D350" s="315"/>
      <c r="E350" s="315"/>
      <c r="F350" s="315"/>
      <c r="G350" s="315"/>
      <c r="H350" s="315"/>
      <c r="I350" s="315"/>
      <c r="J350" s="634"/>
      <c r="K350" s="634"/>
      <c r="L350" s="635">
        <f t="shared" si="8"/>
        <v>0</v>
      </c>
    </row>
    <row r="351" spans="1:18" ht="15.95" customHeight="1">
      <c r="A351" s="244">
        <v>40</v>
      </c>
      <c r="B351" s="260">
        <v>1</v>
      </c>
      <c r="C351" s="276">
        <v>35</v>
      </c>
      <c r="D351" s="315"/>
      <c r="E351" s="315"/>
      <c r="F351" s="315"/>
      <c r="G351" s="315"/>
      <c r="H351" s="315"/>
      <c r="I351" s="315"/>
      <c r="J351" s="634"/>
      <c r="K351" s="634"/>
      <c r="L351" s="635">
        <f t="shared" si="8"/>
        <v>0</v>
      </c>
    </row>
    <row r="352" spans="1:18" ht="15.95" customHeight="1">
      <c r="A352" s="244">
        <v>40</v>
      </c>
      <c r="B352" s="260">
        <v>1</v>
      </c>
      <c r="C352" s="276">
        <v>36</v>
      </c>
      <c r="D352" s="315"/>
      <c r="E352" s="315"/>
      <c r="F352" s="315"/>
      <c r="G352" s="315"/>
      <c r="H352" s="315"/>
      <c r="I352" s="315"/>
      <c r="J352" s="634"/>
      <c r="K352" s="634"/>
      <c r="L352" s="635">
        <f t="shared" si="8"/>
        <v>0</v>
      </c>
    </row>
    <row r="353" spans="1:12" ht="15.95" customHeight="1">
      <c r="A353" s="244">
        <v>40</v>
      </c>
      <c r="B353" s="260">
        <v>1</v>
      </c>
      <c r="C353" s="276">
        <v>37</v>
      </c>
      <c r="D353" s="315"/>
      <c r="E353" s="315"/>
      <c r="F353" s="315"/>
      <c r="G353" s="315"/>
      <c r="H353" s="315"/>
      <c r="I353" s="315"/>
      <c r="J353" s="634"/>
      <c r="K353" s="634"/>
      <c r="L353" s="635">
        <f t="shared" si="8"/>
        <v>0</v>
      </c>
    </row>
    <row r="354" spans="1:12" ht="15.95" customHeight="1">
      <c r="A354" s="244">
        <v>40</v>
      </c>
      <c r="B354" s="260">
        <v>1</v>
      </c>
      <c r="C354" s="276">
        <v>38</v>
      </c>
      <c r="D354" s="315"/>
      <c r="E354" s="315"/>
      <c r="F354" s="315"/>
      <c r="G354" s="315"/>
      <c r="H354" s="315"/>
      <c r="I354" s="315"/>
      <c r="J354" s="634"/>
      <c r="K354" s="634"/>
      <c r="L354" s="635">
        <f t="shared" si="8"/>
        <v>0</v>
      </c>
    </row>
    <row r="355" spans="1:12" ht="15.95" customHeight="1">
      <c r="A355" s="244">
        <v>40</v>
      </c>
      <c r="B355" s="260">
        <v>1</v>
      </c>
      <c r="C355" s="276">
        <v>39</v>
      </c>
      <c r="D355" s="315"/>
      <c r="E355" s="315"/>
      <c r="F355" s="315"/>
      <c r="G355" s="315"/>
      <c r="H355" s="315"/>
      <c r="I355" s="315"/>
      <c r="J355" s="634"/>
      <c r="K355" s="634"/>
      <c r="L355" s="635">
        <f t="shared" si="8"/>
        <v>0</v>
      </c>
    </row>
    <row r="356" spans="1:12" ht="15.95" customHeight="1">
      <c r="A356" s="244">
        <v>40</v>
      </c>
      <c r="B356" s="260">
        <v>1</v>
      </c>
      <c r="C356" s="276">
        <v>40</v>
      </c>
      <c r="D356" s="315"/>
      <c r="E356" s="315"/>
      <c r="F356" s="315"/>
      <c r="G356" s="315"/>
      <c r="H356" s="315"/>
      <c r="I356" s="315"/>
      <c r="J356" s="634"/>
      <c r="K356" s="634"/>
      <c r="L356" s="635">
        <f t="shared" si="8"/>
        <v>0</v>
      </c>
    </row>
    <row r="357" spans="1:12" ht="15.95" customHeight="1">
      <c r="A357" s="244">
        <v>40</v>
      </c>
      <c r="B357" s="260">
        <v>1</v>
      </c>
      <c r="C357" s="276">
        <v>41</v>
      </c>
      <c r="D357" s="315"/>
      <c r="E357" s="315"/>
      <c r="F357" s="315"/>
      <c r="G357" s="315"/>
      <c r="H357" s="315"/>
      <c r="I357" s="315"/>
      <c r="J357" s="634"/>
      <c r="K357" s="634"/>
      <c r="L357" s="635">
        <f t="shared" si="8"/>
        <v>0</v>
      </c>
    </row>
    <row r="358" spans="1:12" ht="15.95" customHeight="1">
      <c r="A358" s="244">
        <v>40</v>
      </c>
      <c r="B358" s="260">
        <v>1</v>
      </c>
      <c r="C358" s="276">
        <v>42</v>
      </c>
      <c r="D358" s="315"/>
      <c r="E358" s="315"/>
      <c r="F358" s="315"/>
      <c r="G358" s="315"/>
      <c r="H358" s="315"/>
      <c r="I358" s="315"/>
      <c r="J358" s="634"/>
      <c r="K358" s="634"/>
      <c r="L358" s="635">
        <f t="shared" si="8"/>
        <v>0</v>
      </c>
    </row>
    <row r="359" spans="1:12" ht="15.95" customHeight="1">
      <c r="A359" s="244">
        <v>40</v>
      </c>
      <c r="B359" s="260">
        <v>1</v>
      </c>
      <c r="C359" s="276">
        <v>43</v>
      </c>
      <c r="D359" s="315"/>
      <c r="E359" s="315"/>
      <c r="F359" s="315"/>
      <c r="G359" s="315"/>
      <c r="H359" s="315"/>
      <c r="I359" s="315"/>
      <c r="J359" s="634"/>
      <c r="K359" s="634"/>
      <c r="L359" s="635">
        <f t="shared" si="8"/>
        <v>0</v>
      </c>
    </row>
    <row r="360" spans="1:12" ht="15.95" customHeight="1">
      <c r="A360" s="244">
        <v>40</v>
      </c>
      <c r="B360" s="260">
        <v>1</v>
      </c>
      <c r="C360" s="276">
        <v>44</v>
      </c>
      <c r="D360" s="315"/>
      <c r="E360" s="315"/>
      <c r="F360" s="315"/>
      <c r="G360" s="315"/>
      <c r="H360" s="315"/>
      <c r="I360" s="315"/>
      <c r="J360" s="634"/>
      <c r="K360" s="634"/>
      <c r="L360" s="635">
        <f t="shared" si="8"/>
        <v>0</v>
      </c>
    </row>
    <row r="361" spans="1:12" ht="15.95" customHeight="1">
      <c r="A361" s="244">
        <v>40</v>
      </c>
      <c r="B361" s="260">
        <v>1</v>
      </c>
      <c r="C361" s="276">
        <v>45</v>
      </c>
      <c r="D361" s="315"/>
      <c r="E361" s="315"/>
      <c r="F361" s="315"/>
      <c r="G361" s="315"/>
      <c r="H361" s="315"/>
      <c r="I361" s="315"/>
      <c r="J361" s="634"/>
      <c r="K361" s="634"/>
      <c r="L361" s="635">
        <f t="shared" si="8"/>
        <v>0</v>
      </c>
    </row>
    <row r="362" spans="1:12" ht="15.95" customHeight="1">
      <c r="A362" s="244">
        <v>40</v>
      </c>
      <c r="B362" s="260">
        <v>1</v>
      </c>
      <c r="C362" s="276">
        <v>46</v>
      </c>
      <c r="D362" s="315"/>
      <c r="E362" s="315"/>
      <c r="F362" s="315"/>
      <c r="G362" s="315"/>
      <c r="H362" s="315"/>
      <c r="I362" s="315"/>
      <c r="J362" s="634"/>
      <c r="K362" s="634"/>
      <c r="L362" s="635">
        <f t="shared" si="8"/>
        <v>0</v>
      </c>
    </row>
    <row r="363" spans="1:12" ht="15.95" customHeight="1">
      <c r="A363" s="244">
        <v>40</v>
      </c>
      <c r="B363" s="260">
        <v>1</v>
      </c>
      <c r="C363" s="276">
        <v>47</v>
      </c>
      <c r="D363" s="315"/>
      <c r="E363" s="315"/>
      <c r="F363" s="315"/>
      <c r="G363" s="315"/>
      <c r="H363" s="315"/>
      <c r="I363" s="315"/>
      <c r="J363" s="634"/>
      <c r="K363" s="634"/>
      <c r="L363" s="635">
        <f t="shared" si="8"/>
        <v>0</v>
      </c>
    </row>
    <row r="364" spans="1:12" ht="15.95" customHeight="1">
      <c r="A364" s="244">
        <v>40</v>
      </c>
      <c r="B364" s="260">
        <v>1</v>
      </c>
      <c r="C364" s="276">
        <v>48</v>
      </c>
      <c r="D364" s="315"/>
      <c r="E364" s="315"/>
      <c r="F364" s="315"/>
      <c r="G364" s="315"/>
      <c r="H364" s="315"/>
      <c r="I364" s="315"/>
      <c r="J364" s="634"/>
      <c r="K364" s="634"/>
      <c r="L364" s="635">
        <f t="shared" si="8"/>
        <v>0</v>
      </c>
    </row>
    <row r="365" spans="1:12" ht="15.95" customHeight="1">
      <c r="A365" s="244">
        <v>40</v>
      </c>
      <c r="B365" s="260">
        <v>1</v>
      </c>
      <c r="C365" s="276">
        <v>49</v>
      </c>
      <c r="D365" s="315"/>
      <c r="E365" s="315"/>
      <c r="F365" s="315"/>
      <c r="G365" s="315"/>
      <c r="H365" s="315"/>
      <c r="I365" s="315"/>
      <c r="J365" s="634"/>
      <c r="K365" s="634"/>
      <c r="L365" s="635">
        <f t="shared" si="8"/>
        <v>0</v>
      </c>
    </row>
    <row r="366" spans="1:12" ht="15.95" customHeight="1">
      <c r="A366" s="244">
        <v>40</v>
      </c>
      <c r="B366" s="260">
        <v>1</v>
      </c>
      <c r="C366" s="276">
        <v>50</v>
      </c>
      <c r="D366" s="315"/>
      <c r="E366" s="315"/>
      <c r="F366" s="315"/>
      <c r="G366" s="315"/>
      <c r="H366" s="315"/>
      <c r="I366" s="315"/>
      <c r="J366" s="634"/>
      <c r="K366" s="634"/>
      <c r="L366" s="635">
        <f t="shared" si="8"/>
        <v>0</v>
      </c>
    </row>
    <row r="367" spans="1:12" ht="15.95" customHeight="1">
      <c r="A367" s="244">
        <v>40</v>
      </c>
      <c r="B367" s="260">
        <v>1</v>
      </c>
      <c r="C367" s="276">
        <v>51</v>
      </c>
      <c r="D367" s="315"/>
      <c r="E367" s="315"/>
      <c r="F367" s="315"/>
      <c r="G367" s="315"/>
      <c r="H367" s="315"/>
      <c r="I367" s="315"/>
      <c r="J367" s="634"/>
      <c r="K367" s="634"/>
      <c r="L367" s="635">
        <f t="shared" si="8"/>
        <v>0</v>
      </c>
    </row>
    <row r="368" spans="1:12" s="247" customFormat="1" ht="15.95" customHeight="1" thickBot="1">
      <c r="A368" s="247">
        <v>40</v>
      </c>
      <c r="B368" s="263">
        <v>1</v>
      </c>
      <c r="C368" s="279">
        <v>52</v>
      </c>
      <c r="D368" s="317"/>
      <c r="E368" s="317"/>
      <c r="F368" s="317"/>
      <c r="G368" s="317"/>
      <c r="H368" s="317"/>
      <c r="I368" s="317"/>
      <c r="J368" s="640"/>
      <c r="K368" s="640"/>
      <c r="L368" s="641">
        <f t="shared" si="8"/>
        <v>0</v>
      </c>
    </row>
    <row r="369" spans="1:12" ht="15.95" customHeight="1">
      <c r="A369" s="244">
        <v>40</v>
      </c>
      <c r="B369" s="260">
        <v>2</v>
      </c>
      <c r="C369" s="276">
        <v>1</v>
      </c>
      <c r="D369" s="318" t="s">
        <v>80</v>
      </c>
      <c r="E369" s="1142" t="s">
        <v>31</v>
      </c>
      <c r="F369" s="1144" t="s">
        <v>402</v>
      </c>
      <c r="G369" s="1146" t="s">
        <v>539</v>
      </c>
      <c r="H369" s="1101" t="s">
        <v>124</v>
      </c>
      <c r="I369" s="1102"/>
      <c r="J369" s="307"/>
      <c r="K369" s="307"/>
      <c r="L369" s="621">
        <f t="shared" si="8"/>
        <v>0</v>
      </c>
    </row>
    <row r="370" spans="1:12" ht="15.95" customHeight="1">
      <c r="A370" s="244">
        <v>40</v>
      </c>
      <c r="B370" s="260">
        <v>2</v>
      </c>
      <c r="C370" s="276">
        <v>2</v>
      </c>
      <c r="D370" s="1043" t="s">
        <v>526</v>
      </c>
      <c r="E370" s="1143"/>
      <c r="F370" s="1145"/>
      <c r="G370" s="1147"/>
      <c r="H370" s="1100" t="s">
        <v>525</v>
      </c>
      <c r="I370" s="1097"/>
      <c r="J370" s="443"/>
      <c r="K370" s="443"/>
      <c r="L370" s="447">
        <f t="shared" si="8"/>
        <v>0</v>
      </c>
    </row>
    <row r="371" spans="1:12" ht="15.95" customHeight="1">
      <c r="A371" s="244">
        <v>40</v>
      </c>
      <c r="B371" s="260">
        <v>2</v>
      </c>
      <c r="C371" s="276">
        <v>3</v>
      </c>
      <c r="D371" s="1043"/>
      <c r="E371" s="359"/>
      <c r="F371" s="1110" t="s">
        <v>348</v>
      </c>
      <c r="G371" s="397"/>
      <c r="H371" s="1100" t="s">
        <v>124</v>
      </c>
      <c r="I371" s="1097"/>
      <c r="J371" s="443"/>
      <c r="K371" s="443"/>
      <c r="L371" s="447">
        <f t="shared" si="8"/>
        <v>0</v>
      </c>
    </row>
    <row r="372" spans="1:12" ht="15.95" customHeight="1">
      <c r="A372" s="244">
        <v>40</v>
      </c>
      <c r="B372" s="260">
        <v>2</v>
      </c>
      <c r="C372" s="276">
        <v>4</v>
      </c>
      <c r="D372" s="1043"/>
      <c r="E372" s="359"/>
      <c r="F372" s="1101"/>
      <c r="G372" s="398"/>
      <c r="H372" s="1100" t="s">
        <v>525</v>
      </c>
      <c r="I372" s="1097"/>
      <c r="J372" s="443"/>
      <c r="K372" s="443"/>
      <c r="L372" s="447">
        <f t="shared" si="8"/>
        <v>0</v>
      </c>
    </row>
    <row r="373" spans="1:12" ht="15.95" customHeight="1">
      <c r="A373" s="244">
        <v>40</v>
      </c>
      <c r="B373" s="260">
        <v>2</v>
      </c>
      <c r="C373" s="276">
        <v>5</v>
      </c>
      <c r="D373" s="1043"/>
      <c r="E373" s="359"/>
      <c r="F373" s="1110" t="s">
        <v>135</v>
      </c>
      <c r="G373" s="1148"/>
      <c r="H373" s="1100" t="s">
        <v>124</v>
      </c>
      <c r="I373" s="1097"/>
      <c r="J373" s="443"/>
      <c r="K373" s="443"/>
      <c r="L373" s="447">
        <f t="shared" si="8"/>
        <v>0</v>
      </c>
    </row>
    <row r="374" spans="1:12" ht="15.95" customHeight="1">
      <c r="A374" s="244">
        <v>40</v>
      </c>
      <c r="B374" s="260">
        <v>2</v>
      </c>
      <c r="C374" s="276">
        <v>6</v>
      </c>
      <c r="D374" s="1043"/>
      <c r="E374" s="359"/>
      <c r="F374" s="1101"/>
      <c r="G374" s="1148"/>
      <c r="H374" s="1100" t="s">
        <v>525</v>
      </c>
      <c r="I374" s="1097"/>
      <c r="J374" s="443"/>
      <c r="K374" s="443"/>
      <c r="L374" s="447">
        <f t="shared" si="8"/>
        <v>0</v>
      </c>
    </row>
    <row r="375" spans="1:12" ht="15.95" customHeight="1">
      <c r="A375" s="244">
        <v>40</v>
      </c>
      <c r="B375" s="611">
        <v>2</v>
      </c>
      <c r="C375" s="612">
        <v>7</v>
      </c>
      <c r="D375" s="1043"/>
      <c r="E375" s="359"/>
      <c r="F375" s="1054" t="s">
        <v>630</v>
      </c>
      <c r="G375" s="1032"/>
      <c r="H375" s="1100" t="s">
        <v>124</v>
      </c>
      <c r="I375" s="1104"/>
      <c r="J375" s="443"/>
      <c r="K375" s="443"/>
      <c r="L375" s="447">
        <f t="shared" si="8"/>
        <v>0</v>
      </c>
    </row>
    <row r="376" spans="1:12" ht="15.95" customHeight="1">
      <c r="A376" s="244">
        <v>40</v>
      </c>
      <c r="B376" s="611">
        <v>2</v>
      </c>
      <c r="C376" s="612">
        <v>8</v>
      </c>
      <c r="D376" s="1043"/>
      <c r="E376" s="359"/>
      <c r="F376" s="1055"/>
      <c r="G376" s="1042"/>
      <c r="H376" s="1105" t="s">
        <v>525</v>
      </c>
      <c r="I376" s="1104"/>
      <c r="J376" s="443"/>
      <c r="K376" s="443"/>
      <c r="L376" s="447">
        <f t="shared" si="8"/>
        <v>0</v>
      </c>
    </row>
    <row r="377" spans="1:12" ht="15.95" customHeight="1">
      <c r="A377" s="244">
        <v>40</v>
      </c>
      <c r="B377" s="260">
        <v>2</v>
      </c>
      <c r="C377" s="612">
        <v>9</v>
      </c>
      <c r="D377" s="1043"/>
      <c r="E377" s="360"/>
      <c r="F377" s="1110" t="s">
        <v>591</v>
      </c>
      <c r="G377" s="1112"/>
      <c r="H377" s="1100" t="s">
        <v>124</v>
      </c>
      <c r="I377" s="1097"/>
      <c r="J377" s="443"/>
      <c r="K377" s="443"/>
      <c r="L377" s="447">
        <f t="shared" si="8"/>
        <v>0</v>
      </c>
    </row>
    <row r="378" spans="1:12" ht="15.95" customHeight="1">
      <c r="A378" s="244">
        <v>40</v>
      </c>
      <c r="B378" s="260">
        <v>2</v>
      </c>
      <c r="C378" s="612">
        <v>10</v>
      </c>
      <c r="D378" s="1119"/>
      <c r="E378" s="361"/>
      <c r="F378" s="1111"/>
      <c r="G378" s="1112"/>
      <c r="H378" s="1100" t="s">
        <v>525</v>
      </c>
      <c r="I378" s="1097"/>
      <c r="J378" s="443"/>
      <c r="K378" s="443"/>
      <c r="L378" s="447">
        <f t="shared" si="8"/>
        <v>0</v>
      </c>
    </row>
    <row r="379" spans="1:12" ht="15.95" customHeight="1">
      <c r="A379" s="244">
        <v>40</v>
      </c>
      <c r="B379" s="260">
        <v>2</v>
      </c>
      <c r="C379" s="276">
        <v>11</v>
      </c>
      <c r="D379" s="315"/>
      <c r="E379" s="315"/>
      <c r="F379" s="315"/>
      <c r="G379" s="315"/>
      <c r="H379" s="315"/>
      <c r="I379" s="315"/>
      <c r="J379" s="634"/>
      <c r="K379" s="634"/>
      <c r="L379" s="635">
        <f t="shared" si="8"/>
        <v>0</v>
      </c>
    </row>
    <row r="380" spans="1:12" ht="15.95" customHeight="1">
      <c r="A380" s="244">
        <v>40</v>
      </c>
      <c r="B380" s="260">
        <v>2</v>
      </c>
      <c r="C380" s="276">
        <v>12</v>
      </c>
      <c r="D380" s="315"/>
      <c r="E380" s="315"/>
      <c r="F380" s="315"/>
      <c r="G380" s="315"/>
      <c r="H380" s="315"/>
      <c r="I380" s="315"/>
      <c r="J380" s="634"/>
      <c r="K380" s="634"/>
      <c r="L380" s="635">
        <f t="shared" si="8"/>
        <v>0</v>
      </c>
    </row>
    <row r="381" spans="1:12" ht="15.95" customHeight="1">
      <c r="A381" s="244">
        <v>40</v>
      </c>
      <c r="B381" s="260">
        <v>2</v>
      </c>
      <c r="C381" s="276">
        <v>13</v>
      </c>
      <c r="D381" s="315"/>
      <c r="E381" s="315"/>
      <c r="F381" s="315"/>
      <c r="G381" s="315"/>
      <c r="H381" s="315"/>
      <c r="I381" s="315"/>
      <c r="J381" s="634"/>
      <c r="K381" s="634"/>
      <c r="L381" s="635">
        <f t="shared" si="8"/>
        <v>0</v>
      </c>
    </row>
    <row r="382" spans="1:12" ht="15.95" customHeight="1">
      <c r="A382" s="244">
        <v>40</v>
      </c>
      <c r="B382" s="260">
        <v>2</v>
      </c>
      <c r="C382" s="276">
        <v>14</v>
      </c>
      <c r="D382" s="315"/>
      <c r="E382" s="315"/>
      <c r="F382" s="315"/>
      <c r="G382" s="315"/>
      <c r="H382" s="315"/>
      <c r="I382" s="315"/>
      <c r="J382" s="634"/>
      <c r="K382" s="634"/>
      <c r="L382" s="635">
        <f t="shared" si="8"/>
        <v>0</v>
      </c>
    </row>
    <row r="383" spans="1:12" ht="15.95" customHeight="1">
      <c r="A383" s="244">
        <v>40</v>
      </c>
      <c r="B383" s="260">
        <v>2</v>
      </c>
      <c r="C383" s="276">
        <v>15</v>
      </c>
      <c r="D383" s="315"/>
      <c r="E383" s="315"/>
      <c r="F383" s="315"/>
      <c r="G383" s="315"/>
      <c r="H383" s="315"/>
      <c r="I383" s="315"/>
      <c r="J383" s="634"/>
      <c r="K383" s="634"/>
      <c r="L383" s="635">
        <f t="shared" si="8"/>
        <v>0</v>
      </c>
    </row>
    <row r="384" spans="1:12" ht="15.95" customHeight="1">
      <c r="A384" s="244">
        <v>40</v>
      </c>
      <c r="B384" s="260">
        <v>2</v>
      </c>
      <c r="C384" s="276">
        <v>16</v>
      </c>
      <c r="D384" s="315"/>
      <c r="E384" s="315"/>
      <c r="F384" s="315"/>
      <c r="G384" s="315"/>
      <c r="H384" s="315"/>
      <c r="I384" s="315"/>
      <c r="J384" s="634"/>
      <c r="K384" s="634"/>
      <c r="L384" s="635">
        <f t="shared" si="8"/>
        <v>0</v>
      </c>
    </row>
    <row r="385" spans="1:12" ht="15.95" customHeight="1">
      <c r="A385" s="244">
        <v>40</v>
      </c>
      <c r="B385" s="260">
        <v>2</v>
      </c>
      <c r="C385" s="276">
        <v>17</v>
      </c>
      <c r="D385" s="315"/>
      <c r="E385" s="315"/>
      <c r="F385" s="315"/>
      <c r="G385" s="315"/>
      <c r="H385" s="315"/>
      <c r="I385" s="315"/>
      <c r="J385" s="634"/>
      <c r="K385" s="634"/>
      <c r="L385" s="635">
        <f t="shared" si="8"/>
        <v>0</v>
      </c>
    </row>
    <row r="386" spans="1:12" ht="15.95" customHeight="1">
      <c r="A386" s="244">
        <v>40</v>
      </c>
      <c r="B386" s="260">
        <v>2</v>
      </c>
      <c r="C386" s="276">
        <v>18</v>
      </c>
      <c r="D386" s="315"/>
      <c r="E386" s="315"/>
      <c r="F386" s="315"/>
      <c r="G386" s="315"/>
      <c r="H386" s="315"/>
      <c r="I386" s="315"/>
      <c r="J386" s="634"/>
      <c r="K386" s="634"/>
      <c r="L386" s="635">
        <f t="shared" si="8"/>
        <v>0</v>
      </c>
    </row>
    <row r="387" spans="1:12" ht="15.95" customHeight="1">
      <c r="A387" s="244">
        <v>40</v>
      </c>
      <c r="B387" s="260">
        <v>2</v>
      </c>
      <c r="C387" s="276">
        <v>19</v>
      </c>
      <c r="D387" s="315"/>
      <c r="E387" s="315"/>
      <c r="F387" s="315"/>
      <c r="G387" s="315"/>
      <c r="H387" s="315"/>
      <c r="I387" s="315"/>
      <c r="J387" s="634"/>
      <c r="K387" s="634"/>
      <c r="L387" s="635">
        <f t="shared" si="8"/>
        <v>0</v>
      </c>
    </row>
    <row r="388" spans="1:12" ht="15.95" customHeight="1">
      <c r="A388" s="244">
        <v>40</v>
      </c>
      <c r="B388" s="260">
        <v>2</v>
      </c>
      <c r="C388" s="276">
        <v>20</v>
      </c>
      <c r="D388" s="315"/>
      <c r="E388" s="315"/>
      <c r="F388" s="315"/>
      <c r="G388" s="315"/>
      <c r="H388" s="315"/>
      <c r="I388" s="315"/>
      <c r="J388" s="634"/>
      <c r="K388" s="634"/>
      <c r="L388" s="635">
        <f t="shared" ref="L388:L409" si="9">SUM(J388:K388)</f>
        <v>0</v>
      </c>
    </row>
    <row r="389" spans="1:12" ht="15.95" customHeight="1">
      <c r="A389" s="244">
        <v>40</v>
      </c>
      <c r="B389" s="260">
        <v>2</v>
      </c>
      <c r="C389" s="276">
        <v>21</v>
      </c>
      <c r="D389" s="315"/>
      <c r="E389" s="315"/>
      <c r="F389" s="315"/>
      <c r="G389" s="315"/>
      <c r="H389" s="315"/>
      <c r="I389" s="315"/>
      <c r="J389" s="634"/>
      <c r="K389" s="634"/>
      <c r="L389" s="635">
        <f t="shared" si="9"/>
        <v>0</v>
      </c>
    </row>
    <row r="390" spans="1:12" ht="15.95" customHeight="1">
      <c r="A390" s="244">
        <v>40</v>
      </c>
      <c r="B390" s="260">
        <v>2</v>
      </c>
      <c r="C390" s="276">
        <v>22</v>
      </c>
      <c r="D390" s="315"/>
      <c r="E390" s="315"/>
      <c r="F390" s="315"/>
      <c r="G390" s="315"/>
      <c r="H390" s="315"/>
      <c r="I390" s="315"/>
      <c r="J390" s="634"/>
      <c r="K390" s="634"/>
      <c r="L390" s="635">
        <f t="shared" si="9"/>
        <v>0</v>
      </c>
    </row>
    <row r="391" spans="1:12" ht="15.95" customHeight="1">
      <c r="A391" s="244">
        <v>40</v>
      </c>
      <c r="B391" s="260">
        <v>2</v>
      </c>
      <c r="C391" s="276">
        <v>23</v>
      </c>
      <c r="D391" s="315"/>
      <c r="E391" s="315"/>
      <c r="F391" s="315"/>
      <c r="G391" s="315"/>
      <c r="H391" s="315"/>
      <c r="I391" s="315"/>
      <c r="J391" s="634"/>
      <c r="K391" s="634"/>
      <c r="L391" s="635">
        <f t="shared" si="9"/>
        <v>0</v>
      </c>
    </row>
    <row r="392" spans="1:12" ht="15.95" customHeight="1">
      <c r="A392" s="244">
        <v>40</v>
      </c>
      <c r="B392" s="260">
        <v>2</v>
      </c>
      <c r="C392" s="276">
        <v>24</v>
      </c>
      <c r="D392" s="315"/>
      <c r="E392" s="315"/>
      <c r="F392" s="315"/>
      <c r="G392" s="315"/>
      <c r="H392" s="315"/>
      <c r="I392" s="315"/>
      <c r="J392" s="634"/>
      <c r="K392" s="634"/>
      <c r="L392" s="635">
        <f t="shared" si="9"/>
        <v>0</v>
      </c>
    </row>
    <row r="393" spans="1:12" ht="15.95" customHeight="1">
      <c r="A393" s="244">
        <v>40</v>
      </c>
      <c r="B393" s="260">
        <v>2</v>
      </c>
      <c r="C393" s="276">
        <v>25</v>
      </c>
      <c r="D393" s="315"/>
      <c r="E393" s="315"/>
      <c r="F393" s="315"/>
      <c r="G393" s="315"/>
      <c r="H393" s="315"/>
      <c r="I393" s="315"/>
      <c r="J393" s="634"/>
      <c r="K393" s="634"/>
      <c r="L393" s="635">
        <f t="shared" si="9"/>
        <v>0</v>
      </c>
    </row>
    <row r="394" spans="1:12" ht="15.95" customHeight="1">
      <c r="A394" s="244">
        <v>40</v>
      </c>
      <c r="B394" s="260">
        <v>2</v>
      </c>
      <c r="C394" s="276">
        <v>26</v>
      </c>
      <c r="D394" s="315"/>
      <c r="E394" s="315"/>
      <c r="F394" s="315"/>
      <c r="G394" s="315"/>
      <c r="H394" s="315"/>
      <c r="I394" s="315"/>
      <c r="J394" s="634"/>
      <c r="K394" s="634"/>
      <c r="L394" s="635">
        <f t="shared" si="9"/>
        <v>0</v>
      </c>
    </row>
    <row r="395" spans="1:12" ht="15.95" customHeight="1">
      <c r="A395" s="244">
        <v>40</v>
      </c>
      <c r="B395" s="260">
        <v>2</v>
      </c>
      <c r="C395" s="276">
        <v>27</v>
      </c>
      <c r="D395" s="315"/>
      <c r="E395" s="315"/>
      <c r="F395" s="315"/>
      <c r="G395" s="315"/>
      <c r="H395" s="315"/>
      <c r="I395" s="315"/>
      <c r="J395" s="634"/>
      <c r="K395" s="634"/>
      <c r="L395" s="635">
        <f t="shared" si="9"/>
        <v>0</v>
      </c>
    </row>
    <row r="396" spans="1:12" ht="15.95" customHeight="1">
      <c r="A396" s="244">
        <v>40</v>
      </c>
      <c r="B396" s="260">
        <v>2</v>
      </c>
      <c r="C396" s="276">
        <v>28</v>
      </c>
      <c r="D396" s="315"/>
      <c r="E396" s="315"/>
      <c r="F396" s="315"/>
      <c r="G396" s="315"/>
      <c r="H396" s="315"/>
      <c r="I396" s="315"/>
      <c r="J396" s="634"/>
      <c r="K396" s="634"/>
      <c r="L396" s="635">
        <f t="shared" si="9"/>
        <v>0</v>
      </c>
    </row>
    <row r="397" spans="1:12" ht="15.95" customHeight="1">
      <c r="A397" s="244">
        <v>40</v>
      </c>
      <c r="B397" s="260">
        <v>2</v>
      </c>
      <c r="C397" s="276">
        <v>29</v>
      </c>
      <c r="D397" s="315"/>
      <c r="E397" s="315"/>
      <c r="F397" s="315"/>
      <c r="G397" s="315"/>
      <c r="H397" s="315"/>
      <c r="I397" s="315"/>
      <c r="J397" s="634"/>
      <c r="K397" s="634"/>
      <c r="L397" s="635">
        <f t="shared" si="9"/>
        <v>0</v>
      </c>
    </row>
    <row r="398" spans="1:12" ht="15.95" customHeight="1">
      <c r="A398" s="244">
        <v>40</v>
      </c>
      <c r="B398" s="260">
        <v>2</v>
      </c>
      <c r="C398" s="276">
        <v>30</v>
      </c>
      <c r="D398" s="319" t="s">
        <v>531</v>
      </c>
      <c r="E398" s="1106" t="s">
        <v>46</v>
      </c>
      <c r="F398" s="1106"/>
      <c r="G398" s="1107"/>
      <c r="H398" s="1108" t="s">
        <v>540</v>
      </c>
      <c r="I398" s="1108"/>
      <c r="J398" s="443">
        <v>0</v>
      </c>
      <c r="K398" s="443">
        <v>0</v>
      </c>
      <c r="L398" s="447">
        <f t="shared" si="9"/>
        <v>0</v>
      </c>
    </row>
    <row r="399" spans="1:12" ht="15.95" customHeight="1">
      <c r="A399" s="244">
        <v>40</v>
      </c>
      <c r="B399" s="260">
        <v>2</v>
      </c>
      <c r="C399" s="276">
        <v>31</v>
      </c>
      <c r="D399" s="320"/>
      <c r="E399" s="1109" t="s">
        <v>449</v>
      </c>
      <c r="F399" s="1109"/>
      <c r="G399" s="399"/>
      <c r="H399" s="1108" t="s">
        <v>541</v>
      </c>
      <c r="I399" s="1108"/>
      <c r="J399" s="443">
        <v>3124</v>
      </c>
      <c r="K399" s="443">
        <v>0</v>
      </c>
      <c r="L399" s="447">
        <f t="shared" si="9"/>
        <v>3124</v>
      </c>
    </row>
    <row r="400" spans="1:12" ht="15.95" customHeight="1">
      <c r="A400" s="244">
        <v>40</v>
      </c>
      <c r="B400" s="260">
        <v>2</v>
      </c>
      <c r="C400" s="276">
        <v>32</v>
      </c>
      <c r="D400" s="1113" t="s">
        <v>363</v>
      </c>
      <c r="E400" s="1113"/>
      <c r="F400" s="1108" t="s">
        <v>526</v>
      </c>
      <c r="G400" s="1108"/>
      <c r="H400" s="1114"/>
      <c r="I400" s="1115"/>
      <c r="J400" s="443">
        <v>0</v>
      </c>
      <c r="K400" s="443">
        <v>0</v>
      </c>
      <c r="L400" s="447">
        <f t="shared" si="9"/>
        <v>0</v>
      </c>
    </row>
    <row r="401" spans="1:12" ht="15.95" customHeight="1">
      <c r="A401" s="244">
        <v>40</v>
      </c>
      <c r="B401" s="260">
        <v>2</v>
      </c>
      <c r="C401" s="276">
        <v>33</v>
      </c>
      <c r="D401" s="1113"/>
      <c r="E401" s="1113"/>
      <c r="F401" s="1108"/>
      <c r="G401" s="1108"/>
      <c r="H401" s="1108" t="s">
        <v>358</v>
      </c>
      <c r="I401" s="1108"/>
      <c r="J401" s="443">
        <v>3124</v>
      </c>
      <c r="K401" s="443">
        <v>0</v>
      </c>
      <c r="L401" s="447">
        <f t="shared" si="9"/>
        <v>3124</v>
      </c>
    </row>
    <row r="402" spans="1:12" ht="15.95" customHeight="1">
      <c r="A402" s="244">
        <v>40</v>
      </c>
      <c r="B402" s="260">
        <v>2</v>
      </c>
      <c r="C402" s="276">
        <v>34</v>
      </c>
      <c r="D402" s="1113"/>
      <c r="E402" s="1113"/>
      <c r="F402" s="1108" t="s">
        <v>532</v>
      </c>
      <c r="G402" s="1108"/>
      <c r="H402" s="1116"/>
      <c r="I402" s="1116"/>
      <c r="J402" s="443">
        <v>0</v>
      </c>
      <c r="K402" s="443">
        <v>0</v>
      </c>
      <c r="L402" s="447">
        <f t="shared" si="9"/>
        <v>0</v>
      </c>
    </row>
    <row r="403" spans="1:12" ht="15.95" customHeight="1">
      <c r="A403" s="244">
        <v>40</v>
      </c>
      <c r="B403" s="260">
        <v>2</v>
      </c>
      <c r="C403" s="276">
        <v>35</v>
      </c>
      <c r="D403" s="1113"/>
      <c r="E403" s="1113"/>
      <c r="F403" s="1108"/>
      <c r="G403" s="1108"/>
      <c r="H403" s="1117" t="s">
        <v>352</v>
      </c>
      <c r="I403" s="1118"/>
      <c r="J403" s="443">
        <v>0</v>
      </c>
      <c r="K403" s="443">
        <v>0</v>
      </c>
      <c r="L403" s="447">
        <f t="shared" si="9"/>
        <v>0</v>
      </c>
    </row>
    <row r="404" spans="1:12" ht="15.95" customHeight="1">
      <c r="A404" s="244">
        <v>40</v>
      </c>
      <c r="B404" s="260">
        <v>2</v>
      </c>
      <c r="C404" s="276">
        <v>36</v>
      </c>
      <c r="D404" s="1113"/>
      <c r="E404" s="1113"/>
      <c r="F404" s="1108" t="s">
        <v>542</v>
      </c>
      <c r="G404" s="1108"/>
      <c r="H404" s="1108"/>
      <c r="I404" s="1108"/>
      <c r="J404" s="443">
        <v>3124</v>
      </c>
      <c r="K404" s="443">
        <v>0</v>
      </c>
      <c r="L404" s="447">
        <f t="shared" si="9"/>
        <v>3124</v>
      </c>
    </row>
    <row r="405" spans="1:12" ht="15.95" customHeight="1">
      <c r="A405" s="244">
        <v>40</v>
      </c>
      <c r="B405" s="260">
        <v>2</v>
      </c>
      <c r="C405" s="276">
        <v>37</v>
      </c>
      <c r="D405" s="1103" t="s">
        <v>543</v>
      </c>
      <c r="E405" s="1103"/>
      <c r="F405" s="1103"/>
      <c r="G405" s="1108" t="s">
        <v>434</v>
      </c>
      <c r="H405" s="1108"/>
      <c r="I405" s="1108"/>
      <c r="J405" s="443">
        <v>0</v>
      </c>
      <c r="K405" s="443">
        <v>0</v>
      </c>
      <c r="L405" s="447">
        <f t="shared" si="9"/>
        <v>0</v>
      </c>
    </row>
    <row r="406" spans="1:12" ht="15.95" customHeight="1">
      <c r="A406" s="244">
        <v>40</v>
      </c>
      <c r="B406" s="260">
        <v>2</v>
      </c>
      <c r="C406" s="276">
        <v>38</v>
      </c>
      <c r="D406" s="1103"/>
      <c r="E406" s="1103"/>
      <c r="F406" s="1103"/>
      <c r="G406" s="1108" t="s">
        <v>206</v>
      </c>
      <c r="H406" s="1108"/>
      <c r="I406" s="1108"/>
      <c r="J406" s="443">
        <v>0</v>
      </c>
      <c r="K406" s="443">
        <v>0</v>
      </c>
      <c r="L406" s="447">
        <f t="shared" si="9"/>
        <v>0</v>
      </c>
    </row>
    <row r="407" spans="1:12" ht="15.95" customHeight="1">
      <c r="A407" s="244">
        <v>40</v>
      </c>
      <c r="B407" s="260">
        <v>2</v>
      </c>
      <c r="C407" s="276">
        <v>39</v>
      </c>
      <c r="D407" s="1103" t="s">
        <v>544</v>
      </c>
      <c r="E407" s="1103"/>
      <c r="F407" s="1103"/>
      <c r="G407" s="1108" t="s">
        <v>434</v>
      </c>
      <c r="H407" s="1108"/>
      <c r="I407" s="1108"/>
      <c r="J407" s="443">
        <v>0</v>
      </c>
      <c r="K407" s="443">
        <v>0</v>
      </c>
      <c r="L407" s="447">
        <f t="shared" si="9"/>
        <v>0</v>
      </c>
    </row>
    <row r="408" spans="1:12" ht="15.95" customHeight="1">
      <c r="A408" s="244">
        <v>40</v>
      </c>
      <c r="B408" s="260">
        <v>2</v>
      </c>
      <c r="C408" s="276">
        <v>40</v>
      </c>
      <c r="D408" s="1103"/>
      <c r="E408" s="1103"/>
      <c r="F408" s="1103"/>
      <c r="G408" s="1108" t="s">
        <v>206</v>
      </c>
      <c r="H408" s="1108"/>
      <c r="I408" s="1108"/>
      <c r="J408" s="443">
        <v>0</v>
      </c>
      <c r="K408" s="443">
        <v>0</v>
      </c>
      <c r="L408" s="447">
        <f t="shared" si="9"/>
        <v>0</v>
      </c>
    </row>
    <row r="409" spans="1:12" ht="15.95" customHeight="1">
      <c r="A409" s="244">
        <v>40</v>
      </c>
      <c r="B409" s="260">
        <v>2</v>
      </c>
      <c r="C409" s="276">
        <v>41</v>
      </c>
      <c r="D409" s="321" t="s">
        <v>533</v>
      </c>
      <c r="E409" s="1066" t="s">
        <v>372</v>
      </c>
      <c r="F409" s="1066"/>
      <c r="G409" s="1066"/>
      <c r="H409" s="1066"/>
      <c r="I409" s="1120"/>
      <c r="J409" s="443">
        <v>3124</v>
      </c>
      <c r="K409" s="443">
        <v>0</v>
      </c>
      <c r="L409" s="447">
        <f t="shared" si="9"/>
        <v>3124</v>
      </c>
    </row>
  </sheetData>
  <mergeCells count="169">
    <mergeCell ref="E409:I409"/>
    <mergeCell ref="D296:G297"/>
    <mergeCell ref="D298:G299"/>
    <mergeCell ref="D300:G301"/>
    <mergeCell ref="D302:G303"/>
    <mergeCell ref="E304:G305"/>
    <mergeCell ref="F329:F330"/>
    <mergeCell ref="G329:G330"/>
    <mergeCell ref="F331:G332"/>
    <mergeCell ref="F333:G334"/>
    <mergeCell ref="F335:G336"/>
    <mergeCell ref="F337:G338"/>
    <mergeCell ref="F339:G340"/>
    <mergeCell ref="E369:E370"/>
    <mergeCell ref="F369:F370"/>
    <mergeCell ref="G369:G370"/>
    <mergeCell ref="F371:F372"/>
    <mergeCell ref="F373:F374"/>
    <mergeCell ref="G373:G374"/>
    <mergeCell ref="G406:I406"/>
    <mergeCell ref="G407:I407"/>
    <mergeCell ref="G408:I408"/>
    <mergeCell ref="F400:G401"/>
    <mergeCell ref="F402:G403"/>
    <mergeCell ref="D405:F406"/>
    <mergeCell ref="D407:F408"/>
    <mergeCell ref="H374:I374"/>
    <mergeCell ref="H375:I375"/>
    <mergeCell ref="H376:I376"/>
    <mergeCell ref="H377:I377"/>
    <mergeCell ref="H378:I378"/>
    <mergeCell ref="E398:G398"/>
    <mergeCell ref="H398:I398"/>
    <mergeCell ref="E399:F399"/>
    <mergeCell ref="H399:I399"/>
    <mergeCell ref="F377:F378"/>
    <mergeCell ref="G377:G378"/>
    <mergeCell ref="D400:E404"/>
    <mergeCell ref="H400:I400"/>
    <mergeCell ref="H401:I401"/>
    <mergeCell ref="H402:I402"/>
    <mergeCell ref="H403:I403"/>
    <mergeCell ref="F404:I404"/>
    <mergeCell ref="G405:I405"/>
    <mergeCell ref="D370:D378"/>
    <mergeCell ref="H337:I337"/>
    <mergeCell ref="H338:I338"/>
    <mergeCell ref="H339:I339"/>
    <mergeCell ref="H340:I340"/>
    <mergeCell ref="H369:I369"/>
    <mergeCell ref="H370:I370"/>
    <mergeCell ref="H371:I371"/>
    <mergeCell ref="H372:I372"/>
    <mergeCell ref="H373:I373"/>
    <mergeCell ref="H305:I305"/>
    <mergeCell ref="H329:I329"/>
    <mergeCell ref="H330:I330"/>
    <mergeCell ref="H331:I331"/>
    <mergeCell ref="H332:I332"/>
    <mergeCell ref="H333:I333"/>
    <mergeCell ref="H334:I334"/>
    <mergeCell ref="H335:I335"/>
    <mergeCell ref="H336:I336"/>
    <mergeCell ref="H296:I296"/>
    <mergeCell ref="H297:I297"/>
    <mergeCell ref="H298:I298"/>
    <mergeCell ref="H299:I299"/>
    <mergeCell ref="H300:I300"/>
    <mergeCell ref="H301:I301"/>
    <mergeCell ref="H302:I302"/>
    <mergeCell ref="H303:I303"/>
    <mergeCell ref="H304:I304"/>
    <mergeCell ref="D288:F288"/>
    <mergeCell ref="G288:H288"/>
    <mergeCell ref="G289:H289"/>
    <mergeCell ref="D292:H292"/>
    <mergeCell ref="D293:H293"/>
    <mergeCell ref="D294:F294"/>
    <mergeCell ref="G294:H294"/>
    <mergeCell ref="D295:F295"/>
    <mergeCell ref="G295:H295"/>
    <mergeCell ref="D282:H282"/>
    <mergeCell ref="G283:H283"/>
    <mergeCell ref="G284:H284"/>
    <mergeCell ref="D285:F285"/>
    <mergeCell ref="G285:H285"/>
    <mergeCell ref="D286:F286"/>
    <mergeCell ref="G286:H286"/>
    <mergeCell ref="D287:F287"/>
    <mergeCell ref="G287:H287"/>
    <mergeCell ref="E262:H262"/>
    <mergeCell ref="E263:H263"/>
    <mergeCell ref="E264:H264"/>
    <mergeCell ref="E265:H265"/>
    <mergeCell ref="D267:H267"/>
    <mergeCell ref="D274:H274"/>
    <mergeCell ref="G275:H275"/>
    <mergeCell ref="G276:H276"/>
    <mergeCell ref="D277:H277"/>
    <mergeCell ref="G222:H222"/>
    <mergeCell ref="G224:H224"/>
    <mergeCell ref="E255:I255"/>
    <mergeCell ref="G256:I256"/>
    <mergeCell ref="G257:I257"/>
    <mergeCell ref="G258:I258"/>
    <mergeCell ref="E259:H259"/>
    <mergeCell ref="F260:H260"/>
    <mergeCell ref="F261:H261"/>
    <mergeCell ref="E226:E233"/>
    <mergeCell ref="F213:H213"/>
    <mergeCell ref="F214:H214"/>
    <mergeCell ref="F215:H215"/>
    <mergeCell ref="F216:H216"/>
    <mergeCell ref="F217:H217"/>
    <mergeCell ref="F218:H218"/>
    <mergeCell ref="F219:H219"/>
    <mergeCell ref="G220:H220"/>
    <mergeCell ref="G221:H221"/>
    <mergeCell ref="D330:D342"/>
    <mergeCell ref="E330:E342"/>
    <mergeCell ref="F341:G342"/>
    <mergeCell ref="H341:I341"/>
    <mergeCell ref="H342:I342"/>
    <mergeCell ref="F375:G376"/>
    <mergeCell ref="E1:F1"/>
    <mergeCell ref="D5:G5"/>
    <mergeCell ref="D21:G21"/>
    <mergeCell ref="F22:G22"/>
    <mergeCell ref="D36:G36"/>
    <mergeCell ref="F37:G37"/>
    <mergeCell ref="D51:G51"/>
    <mergeCell ref="F52:G52"/>
    <mergeCell ref="D66:G66"/>
    <mergeCell ref="D81:G81"/>
    <mergeCell ref="D96:G96"/>
    <mergeCell ref="D111:G111"/>
    <mergeCell ref="D126:G126"/>
    <mergeCell ref="D141:G141"/>
    <mergeCell ref="D156:G156"/>
    <mergeCell ref="D171:G171"/>
    <mergeCell ref="F211:H211"/>
    <mergeCell ref="F212:H212"/>
    <mergeCell ref="D316:E317"/>
    <mergeCell ref="F309:I309"/>
    <mergeCell ref="F310:I310"/>
    <mergeCell ref="F311:I311"/>
    <mergeCell ref="F312:I312"/>
    <mergeCell ref="F313:I313"/>
    <mergeCell ref="F314:I314"/>
    <mergeCell ref="F315:I315"/>
    <mergeCell ref="F316:I316"/>
    <mergeCell ref="F317:I317"/>
    <mergeCell ref="D309:E309"/>
    <mergeCell ref="D311:E313"/>
    <mergeCell ref="D314:E315"/>
    <mergeCell ref="F200:H200"/>
    <mergeCell ref="F201:H201"/>
    <mergeCell ref="F203:H203"/>
    <mergeCell ref="G204:I204"/>
    <mergeCell ref="G205:I205"/>
    <mergeCell ref="F206:H206"/>
    <mergeCell ref="F188:H188"/>
    <mergeCell ref="F190:H190"/>
    <mergeCell ref="F191:H191"/>
    <mergeCell ref="F193:H193"/>
    <mergeCell ref="F194:H194"/>
    <mergeCell ref="F195:H195"/>
    <mergeCell ref="F196:H196"/>
    <mergeCell ref="F199:H199"/>
  </mergeCells>
  <phoneticPr fontId="19"/>
  <pageMargins left="0.59055118110236227" right="0.39370078740157483" top="0.59055118110236227" bottom="0.39370078740157483" header="0.19685039370078741" footer="0.19685039370078741"/>
  <pageSetup paperSize="9" scale="6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V110"/>
  <sheetViews>
    <sheetView workbookViewId="0">
      <selection activeCell="O211" sqref="O211"/>
    </sheetView>
  </sheetViews>
  <sheetFormatPr defaultRowHeight="14.25"/>
  <cols>
    <col min="1" max="1" width="4.125" style="457" bestFit="1" customWidth="1"/>
    <col min="2" max="3" width="4.125" style="457" customWidth="1"/>
    <col min="4" max="4" width="4.75" style="457" customWidth="1"/>
    <col min="5" max="5" width="4.625" style="457" customWidth="1"/>
    <col min="6" max="6" width="16.625" style="457" customWidth="1"/>
    <col min="7" max="7" width="4.375" style="457" customWidth="1"/>
    <col min="8" max="8" width="16.625" style="457" customWidth="1"/>
    <col min="9" max="9" width="6.75" style="457" bestFit="1" customWidth="1"/>
    <col min="10" max="10" width="10.625" style="457" customWidth="1"/>
    <col min="11" max="11" width="11.5" style="457" customWidth="1"/>
    <col min="12" max="13" width="11.5" style="458" customWidth="1"/>
    <col min="14" max="14" width="11.25" style="457" bestFit="1" customWidth="1"/>
    <col min="15" max="15" width="9" style="457" customWidth="1"/>
    <col min="16" max="16384" width="9" style="457"/>
  </cols>
  <sheetData>
    <row r="1" spans="1:14" ht="18.75">
      <c r="A1" s="461"/>
      <c r="B1" s="461"/>
      <c r="C1" s="463" t="s">
        <v>87</v>
      </c>
      <c r="D1" s="463"/>
      <c r="E1" s="1154" t="s">
        <v>10</v>
      </c>
      <c r="F1" s="1155"/>
      <c r="G1" s="509"/>
      <c r="H1" s="461"/>
      <c r="I1" s="461"/>
      <c r="J1" s="461"/>
      <c r="K1" s="461"/>
    </row>
    <row r="2" spans="1:14">
      <c r="A2" s="1"/>
      <c r="B2" s="1"/>
      <c r="C2" s="2"/>
      <c r="D2" s="1"/>
      <c r="E2" s="1"/>
      <c r="F2" s="1"/>
      <c r="G2" s="1"/>
      <c r="H2" s="1"/>
      <c r="I2" s="527"/>
      <c r="J2" s="1"/>
      <c r="K2" s="1"/>
    </row>
    <row r="3" spans="1:14">
      <c r="A3" s="1"/>
      <c r="B3" s="1"/>
      <c r="C3" s="2"/>
      <c r="D3" s="466" t="s">
        <v>271</v>
      </c>
      <c r="E3" s="488"/>
      <c r="F3" s="488"/>
      <c r="G3" s="488"/>
      <c r="H3" s="488"/>
      <c r="I3" s="528" t="s">
        <v>339</v>
      </c>
      <c r="J3" s="76" t="s">
        <v>213</v>
      </c>
      <c r="K3" s="76" t="s">
        <v>77</v>
      </c>
      <c r="L3" s="544" t="s">
        <v>77</v>
      </c>
      <c r="M3" s="549" t="s">
        <v>77</v>
      </c>
      <c r="N3" s="551" t="s">
        <v>323</v>
      </c>
    </row>
    <row r="4" spans="1:14" ht="24">
      <c r="A4" s="1" t="s">
        <v>281</v>
      </c>
      <c r="B4" s="8" t="s">
        <v>303</v>
      </c>
      <c r="C4" s="8" t="s">
        <v>305</v>
      </c>
      <c r="D4" s="467"/>
      <c r="E4" s="489"/>
      <c r="F4" s="489"/>
      <c r="G4" s="489"/>
      <c r="H4" s="1"/>
      <c r="I4" s="529" t="s">
        <v>91</v>
      </c>
      <c r="J4" s="76" t="s">
        <v>388</v>
      </c>
      <c r="K4" s="76" t="s">
        <v>386</v>
      </c>
      <c r="L4" s="545" t="s">
        <v>546</v>
      </c>
      <c r="M4" s="550" t="s">
        <v>614</v>
      </c>
    </row>
    <row r="5" spans="1:14" s="1" customFormat="1" ht="15.95" customHeight="1">
      <c r="A5" s="1">
        <v>7</v>
      </c>
      <c r="B5" s="9">
        <v>1</v>
      </c>
      <c r="C5" s="2">
        <v>1</v>
      </c>
      <c r="D5" s="468" t="s">
        <v>18</v>
      </c>
      <c r="E5" s="1156" t="s">
        <v>25</v>
      </c>
      <c r="F5" s="1156"/>
      <c r="G5" s="1157"/>
      <c r="H5" s="1157"/>
      <c r="I5" s="530"/>
      <c r="J5" s="537">
        <v>4131122</v>
      </c>
      <c r="K5" s="538">
        <v>4271215</v>
      </c>
      <c r="L5" s="546">
        <v>4271215</v>
      </c>
      <c r="M5" s="546">
        <v>5010521</v>
      </c>
    </row>
    <row r="6" spans="1:14" s="1" customFormat="1" ht="15.95" customHeight="1">
      <c r="A6" s="1">
        <v>7</v>
      </c>
      <c r="B6" s="9">
        <v>1</v>
      </c>
      <c r="C6" s="2">
        <v>2</v>
      </c>
      <c r="D6" s="468" t="s">
        <v>13</v>
      </c>
      <c r="E6" s="1156" t="s">
        <v>23</v>
      </c>
      <c r="F6" s="1156"/>
      <c r="G6" s="1158"/>
      <c r="H6" s="1158"/>
      <c r="I6" s="510"/>
      <c r="J6" s="537">
        <v>4131201</v>
      </c>
      <c r="K6" s="538">
        <v>4271225</v>
      </c>
      <c r="L6" s="546">
        <v>4271225</v>
      </c>
      <c r="M6" s="546">
        <v>0</v>
      </c>
    </row>
    <row r="7" spans="1:14" s="1" customFormat="1" ht="15.95" customHeight="1">
      <c r="A7" s="1">
        <v>7</v>
      </c>
      <c r="B7" s="9">
        <v>1</v>
      </c>
      <c r="C7" s="2">
        <v>3</v>
      </c>
      <c r="D7" s="469"/>
      <c r="E7" s="491"/>
      <c r="F7" s="491"/>
      <c r="G7" s="511"/>
      <c r="H7" s="511"/>
      <c r="I7" s="511"/>
      <c r="J7" s="642"/>
      <c r="K7" s="643"/>
      <c r="L7" s="644"/>
      <c r="M7" s="644"/>
      <c r="N7" s="1">
        <f t="shared" ref="N7:N70" si="0">SUM(J7:M7)</f>
        <v>0</v>
      </c>
    </row>
    <row r="8" spans="1:14" s="1" customFormat="1" ht="15.95" customHeight="1">
      <c r="A8" s="1">
        <v>7</v>
      </c>
      <c r="B8" s="9">
        <v>1</v>
      </c>
      <c r="C8" s="2">
        <v>4</v>
      </c>
      <c r="D8" s="1159" t="s">
        <v>111</v>
      </c>
      <c r="E8" s="1160"/>
      <c r="F8" s="1160"/>
      <c r="G8" s="1160"/>
      <c r="H8" s="1160"/>
      <c r="I8" s="492"/>
      <c r="J8" s="642"/>
      <c r="K8" s="643"/>
      <c r="L8" s="644"/>
      <c r="M8" s="644"/>
      <c r="N8" s="1">
        <f t="shared" si="0"/>
        <v>0</v>
      </c>
    </row>
    <row r="9" spans="1:14" s="1" customFormat="1" ht="15.95" customHeight="1">
      <c r="A9" s="1">
        <v>7</v>
      </c>
      <c r="B9" s="9">
        <v>1</v>
      </c>
      <c r="C9" s="2">
        <v>5</v>
      </c>
      <c r="D9" s="469"/>
      <c r="E9" s="491"/>
      <c r="F9" s="491"/>
      <c r="G9" s="511"/>
      <c r="H9" s="511"/>
      <c r="I9" s="511"/>
      <c r="J9" s="642"/>
      <c r="K9" s="643"/>
      <c r="L9" s="644"/>
      <c r="M9" s="644"/>
      <c r="N9" s="1">
        <f t="shared" si="0"/>
        <v>0</v>
      </c>
    </row>
    <row r="10" spans="1:14" s="1" customFormat="1" ht="15.95" customHeight="1">
      <c r="A10" s="1">
        <v>7</v>
      </c>
      <c r="B10" s="9">
        <v>1</v>
      </c>
      <c r="C10" s="2">
        <v>6</v>
      </c>
      <c r="D10" s="469"/>
      <c r="E10" s="1161"/>
      <c r="F10" s="1161"/>
      <c r="G10" s="1162"/>
      <c r="H10" s="1162"/>
      <c r="I10" s="512"/>
      <c r="J10" s="642"/>
      <c r="K10" s="643"/>
      <c r="L10" s="644"/>
      <c r="M10" s="644"/>
      <c r="N10" s="1">
        <f t="shared" si="0"/>
        <v>0</v>
      </c>
    </row>
    <row r="11" spans="1:14" s="1" customFormat="1" ht="15.95" customHeight="1">
      <c r="A11" s="1">
        <v>7</v>
      </c>
      <c r="B11" s="9">
        <v>1</v>
      </c>
      <c r="C11" s="2">
        <v>7</v>
      </c>
      <c r="D11" s="1192" t="s">
        <v>19</v>
      </c>
      <c r="E11" s="1167" t="s">
        <v>32</v>
      </c>
      <c r="F11" s="1191"/>
      <c r="G11" s="1163" t="s">
        <v>215</v>
      </c>
      <c r="H11" s="1157"/>
      <c r="I11" s="505"/>
      <c r="J11" s="647">
        <v>0</v>
      </c>
      <c r="K11" s="648">
        <v>0</v>
      </c>
      <c r="L11" s="647">
        <v>0</v>
      </c>
      <c r="M11" s="649">
        <v>0</v>
      </c>
      <c r="N11" s="1">
        <f t="shared" si="0"/>
        <v>0</v>
      </c>
    </row>
    <row r="12" spans="1:14" s="1" customFormat="1" ht="15.95" customHeight="1">
      <c r="A12" s="1">
        <v>7</v>
      </c>
      <c r="B12" s="9">
        <v>1</v>
      </c>
      <c r="C12" s="2">
        <v>8</v>
      </c>
      <c r="D12" s="1193"/>
      <c r="E12" s="1195"/>
      <c r="F12" s="1196"/>
      <c r="G12" s="1163" t="s">
        <v>216</v>
      </c>
      <c r="H12" s="1157"/>
      <c r="I12" s="505"/>
      <c r="J12" s="650">
        <v>0</v>
      </c>
      <c r="K12" s="651">
        <v>0</v>
      </c>
      <c r="L12" s="650">
        <v>0</v>
      </c>
      <c r="M12" s="652">
        <v>0</v>
      </c>
      <c r="N12" s="1">
        <f t="shared" si="0"/>
        <v>0</v>
      </c>
    </row>
    <row r="13" spans="1:14" s="1" customFormat="1" ht="15.95" customHeight="1">
      <c r="A13" s="1">
        <v>7</v>
      </c>
      <c r="B13" s="9">
        <v>1</v>
      </c>
      <c r="C13" s="2">
        <v>9</v>
      </c>
      <c r="D13" s="1194"/>
      <c r="E13" s="1197"/>
      <c r="F13" s="1198"/>
      <c r="G13" s="1164" t="s">
        <v>68</v>
      </c>
      <c r="H13" s="1165"/>
      <c r="I13" s="518"/>
      <c r="J13" s="650">
        <v>0</v>
      </c>
      <c r="K13" s="651">
        <v>0</v>
      </c>
      <c r="L13" s="650">
        <v>0</v>
      </c>
      <c r="M13" s="652">
        <v>0</v>
      </c>
      <c r="N13" s="1">
        <f t="shared" si="0"/>
        <v>0</v>
      </c>
    </row>
    <row r="14" spans="1:14" s="1" customFormat="1" ht="15.95" customHeight="1">
      <c r="A14" s="1">
        <v>7</v>
      </c>
      <c r="B14" s="9">
        <v>1</v>
      </c>
      <c r="C14" s="2">
        <v>10</v>
      </c>
      <c r="D14" s="472" t="s">
        <v>49</v>
      </c>
      <c r="E14" s="1156" t="s">
        <v>407</v>
      </c>
      <c r="F14" s="1156"/>
      <c r="G14" s="1156"/>
      <c r="H14" s="1156"/>
      <c r="I14" s="1166"/>
      <c r="J14" s="650">
        <v>5</v>
      </c>
      <c r="K14" s="651">
        <v>9</v>
      </c>
      <c r="L14" s="650">
        <v>9</v>
      </c>
      <c r="M14" s="652">
        <v>3</v>
      </c>
      <c r="N14" s="1">
        <f t="shared" si="0"/>
        <v>26</v>
      </c>
    </row>
    <row r="15" spans="1:14" s="1" customFormat="1" ht="15.95" customHeight="1">
      <c r="A15" s="1">
        <v>7</v>
      </c>
      <c r="B15" s="9">
        <v>1</v>
      </c>
      <c r="C15" s="2">
        <v>11</v>
      </c>
      <c r="D15" s="473" t="s">
        <v>214</v>
      </c>
      <c r="E15" s="1156" t="s">
        <v>378</v>
      </c>
      <c r="F15" s="1156"/>
      <c r="G15" s="1156"/>
      <c r="H15" s="1156"/>
      <c r="I15" s="1166"/>
      <c r="J15" s="650">
        <v>1</v>
      </c>
      <c r="K15" s="651">
        <v>1</v>
      </c>
      <c r="L15" s="650">
        <v>1</v>
      </c>
      <c r="M15" s="652">
        <v>1</v>
      </c>
      <c r="N15" s="1">
        <f t="shared" si="0"/>
        <v>4</v>
      </c>
    </row>
    <row r="16" spans="1:14" s="1" customFormat="1" ht="15.95" customHeight="1">
      <c r="A16" s="1">
        <v>7</v>
      </c>
      <c r="B16" s="9">
        <v>1</v>
      </c>
      <c r="C16" s="2">
        <v>12</v>
      </c>
      <c r="D16" s="474" t="s">
        <v>132</v>
      </c>
      <c r="E16" s="1167" t="s">
        <v>227</v>
      </c>
      <c r="F16" s="1168"/>
      <c r="G16" s="1163" t="s">
        <v>93</v>
      </c>
      <c r="H16" s="1156"/>
      <c r="I16" s="531"/>
      <c r="J16" s="650">
        <v>8500</v>
      </c>
      <c r="K16" s="651">
        <v>652</v>
      </c>
      <c r="L16" s="650">
        <v>1702</v>
      </c>
      <c r="M16" s="652">
        <v>18</v>
      </c>
      <c r="N16" s="1">
        <f t="shared" si="0"/>
        <v>10872</v>
      </c>
    </row>
    <row r="17" spans="1:14" s="1" customFormat="1" ht="15.95" customHeight="1">
      <c r="A17" s="1">
        <v>7</v>
      </c>
      <c r="B17" s="9">
        <v>1</v>
      </c>
      <c r="C17" s="2">
        <v>13</v>
      </c>
      <c r="D17" s="475"/>
      <c r="E17" s="495"/>
      <c r="F17" s="494"/>
      <c r="G17" s="1163" t="s">
        <v>409</v>
      </c>
      <c r="H17" s="1169"/>
      <c r="I17" s="519"/>
      <c r="J17" s="647">
        <v>0</v>
      </c>
      <c r="K17" s="648">
        <v>0</v>
      </c>
      <c r="L17" s="647">
        <v>0</v>
      </c>
      <c r="M17" s="649">
        <v>0</v>
      </c>
      <c r="N17" s="1">
        <f t="shared" si="0"/>
        <v>0</v>
      </c>
    </row>
    <row r="18" spans="1:14" s="1" customFormat="1" ht="15.95" customHeight="1">
      <c r="A18" s="1">
        <v>7</v>
      </c>
      <c r="B18" s="9">
        <v>1</v>
      </c>
      <c r="C18" s="2">
        <v>14</v>
      </c>
      <c r="D18" s="667" t="s">
        <v>652</v>
      </c>
      <c r="E18" s="668"/>
      <c r="F18" s="660"/>
      <c r="G18" s="661"/>
      <c r="H18" s="660"/>
      <c r="I18" s="660"/>
      <c r="J18" s="669">
        <v>0</v>
      </c>
      <c r="K18" s="538">
        <v>822</v>
      </c>
      <c r="L18" s="670">
        <v>2146</v>
      </c>
      <c r="M18" s="670">
        <v>97</v>
      </c>
      <c r="N18" s="1">
        <f t="shared" si="0"/>
        <v>3065</v>
      </c>
    </row>
    <row r="19" spans="1:14" s="1" customFormat="1" ht="15.95" customHeight="1">
      <c r="A19" s="1">
        <v>7</v>
      </c>
      <c r="B19" s="9">
        <v>1</v>
      </c>
      <c r="C19" s="2">
        <v>15</v>
      </c>
      <c r="D19" s="1170" t="s">
        <v>111</v>
      </c>
      <c r="E19" s="1160"/>
      <c r="F19" s="1160"/>
      <c r="G19" s="1160"/>
      <c r="H19" s="1160"/>
      <c r="I19" s="492"/>
      <c r="J19" s="642"/>
      <c r="K19" s="643"/>
      <c r="L19" s="644"/>
      <c r="M19" s="644"/>
      <c r="N19" s="1">
        <f t="shared" si="0"/>
        <v>0</v>
      </c>
    </row>
    <row r="20" spans="1:14" s="1" customFormat="1" ht="15.95" customHeight="1">
      <c r="A20" s="1">
        <v>7</v>
      </c>
      <c r="B20" s="9">
        <v>1</v>
      </c>
      <c r="C20" s="2">
        <v>16</v>
      </c>
      <c r="D20" s="559" t="s">
        <v>331</v>
      </c>
      <c r="E20" s="1171" t="s">
        <v>221</v>
      </c>
      <c r="F20" s="1172"/>
      <c r="G20" s="560"/>
      <c r="H20" s="561" t="s">
        <v>592</v>
      </c>
      <c r="I20" s="490"/>
      <c r="J20" s="537">
        <v>0</v>
      </c>
      <c r="K20" s="538">
        <v>1</v>
      </c>
      <c r="L20" s="546">
        <v>1</v>
      </c>
      <c r="M20" s="546">
        <v>1</v>
      </c>
      <c r="N20" s="1">
        <f t="shared" si="0"/>
        <v>3</v>
      </c>
    </row>
    <row r="21" spans="1:14" s="1" customFormat="1" ht="15.95" customHeight="1">
      <c r="A21" s="1">
        <v>7</v>
      </c>
      <c r="B21" s="9">
        <v>1</v>
      </c>
      <c r="C21" s="2">
        <v>17</v>
      </c>
      <c r="D21" s="562"/>
      <c r="E21" s="563"/>
      <c r="F21" s="564"/>
      <c r="G21" s="560"/>
      <c r="H21" s="565" t="s">
        <v>334</v>
      </c>
      <c r="J21" s="537">
        <v>0</v>
      </c>
      <c r="K21" s="538">
        <v>0</v>
      </c>
      <c r="L21" s="546">
        <v>0</v>
      </c>
      <c r="M21" s="546">
        <v>0</v>
      </c>
      <c r="N21" s="1">
        <f t="shared" si="0"/>
        <v>0</v>
      </c>
    </row>
    <row r="22" spans="1:14" s="1" customFormat="1" ht="15.95" customHeight="1">
      <c r="A22" s="1">
        <v>7</v>
      </c>
      <c r="B22" s="9">
        <v>1</v>
      </c>
      <c r="C22" s="2">
        <v>18</v>
      </c>
      <c r="D22" s="562"/>
      <c r="E22" s="563"/>
      <c r="F22" s="564"/>
      <c r="G22" s="560"/>
      <c r="H22" s="561" t="s">
        <v>536</v>
      </c>
      <c r="I22" s="490"/>
      <c r="J22" s="537">
        <v>3</v>
      </c>
      <c r="K22" s="538">
        <v>0</v>
      </c>
      <c r="L22" s="546">
        <v>0</v>
      </c>
      <c r="M22" s="546">
        <v>0</v>
      </c>
      <c r="N22" s="1">
        <f t="shared" si="0"/>
        <v>3</v>
      </c>
    </row>
    <row r="23" spans="1:14" s="1" customFormat="1" ht="15.95" customHeight="1">
      <c r="A23" s="1">
        <v>7</v>
      </c>
      <c r="B23" s="9">
        <v>1</v>
      </c>
      <c r="C23" s="2">
        <v>19</v>
      </c>
      <c r="D23" s="562"/>
      <c r="E23" s="563"/>
      <c r="F23" s="564"/>
      <c r="G23" s="560"/>
      <c r="H23" s="561" t="s">
        <v>593</v>
      </c>
      <c r="I23" s="490"/>
      <c r="J23" s="538">
        <v>4</v>
      </c>
      <c r="K23" s="538">
        <v>0</v>
      </c>
      <c r="L23" s="546">
        <v>0</v>
      </c>
      <c r="M23" s="546">
        <v>0</v>
      </c>
      <c r="N23" s="1">
        <f t="shared" si="0"/>
        <v>4</v>
      </c>
    </row>
    <row r="24" spans="1:14" s="1" customFormat="1" ht="15.95" customHeight="1">
      <c r="A24" s="1">
        <v>7</v>
      </c>
      <c r="B24" s="9">
        <v>1</v>
      </c>
      <c r="C24" s="2">
        <v>20</v>
      </c>
      <c r="D24" s="566"/>
      <c r="E24" s="567"/>
      <c r="F24" s="567"/>
      <c r="G24" s="568" t="s">
        <v>219</v>
      </c>
      <c r="H24" s="569" t="s">
        <v>582</v>
      </c>
      <c r="I24" s="490"/>
      <c r="J24" s="537">
        <v>8771</v>
      </c>
      <c r="K24" s="538">
        <v>0</v>
      </c>
      <c r="L24" s="546">
        <v>0</v>
      </c>
      <c r="M24" s="546">
        <v>0</v>
      </c>
      <c r="N24" s="1">
        <f t="shared" si="0"/>
        <v>8771</v>
      </c>
    </row>
    <row r="25" spans="1:14" s="1" customFormat="1" ht="15.95" customHeight="1">
      <c r="A25" s="1">
        <v>7</v>
      </c>
      <c r="B25" s="9">
        <v>1</v>
      </c>
      <c r="C25" s="2">
        <v>21</v>
      </c>
      <c r="D25" s="570"/>
      <c r="E25" s="571"/>
      <c r="F25" s="572"/>
      <c r="G25" s="568" t="s">
        <v>98</v>
      </c>
      <c r="H25" s="573" t="s">
        <v>342</v>
      </c>
      <c r="I25" s="520"/>
      <c r="J25" s="537">
        <v>0</v>
      </c>
      <c r="K25" s="538">
        <v>0</v>
      </c>
      <c r="L25" s="546">
        <v>0</v>
      </c>
      <c r="M25" s="546">
        <v>0</v>
      </c>
      <c r="N25" s="1">
        <f t="shared" si="0"/>
        <v>0</v>
      </c>
    </row>
    <row r="26" spans="1:14" s="1" customFormat="1" ht="15.95" customHeight="1">
      <c r="A26" s="1">
        <v>7</v>
      </c>
      <c r="B26" s="9">
        <v>1</v>
      </c>
      <c r="C26" s="2">
        <v>22</v>
      </c>
      <c r="D26" s="570"/>
      <c r="E26" s="571"/>
      <c r="F26" s="574"/>
      <c r="G26" s="568" t="s">
        <v>98</v>
      </c>
      <c r="H26" s="573" t="s">
        <v>222</v>
      </c>
      <c r="I26" s="520"/>
      <c r="J26" s="537">
        <v>0</v>
      </c>
      <c r="K26" s="538">
        <v>0</v>
      </c>
      <c r="L26" s="546">
        <v>0</v>
      </c>
      <c r="M26" s="546">
        <v>0</v>
      </c>
      <c r="N26" s="1">
        <f t="shared" si="0"/>
        <v>0</v>
      </c>
    </row>
    <row r="27" spans="1:14" s="1" customFormat="1" ht="15.95" customHeight="1">
      <c r="A27" s="1">
        <v>7</v>
      </c>
      <c r="B27" s="9">
        <v>1</v>
      </c>
      <c r="C27" s="2">
        <v>23</v>
      </c>
      <c r="D27" s="559" t="s">
        <v>123</v>
      </c>
      <c r="E27" s="1171" t="s">
        <v>594</v>
      </c>
      <c r="F27" s="1173"/>
      <c r="G27" s="568" t="s">
        <v>98</v>
      </c>
      <c r="H27" s="573" t="s">
        <v>20</v>
      </c>
      <c r="I27" s="520"/>
      <c r="J27" s="537">
        <v>0</v>
      </c>
      <c r="K27" s="538">
        <v>0</v>
      </c>
      <c r="L27" s="546">
        <v>0</v>
      </c>
      <c r="M27" s="546">
        <v>0</v>
      </c>
      <c r="N27" s="1">
        <f t="shared" si="0"/>
        <v>0</v>
      </c>
    </row>
    <row r="28" spans="1:14" s="1" customFormat="1" ht="15.95" customHeight="1">
      <c r="A28" s="244">
        <v>7</v>
      </c>
      <c r="B28" s="589">
        <v>1</v>
      </c>
      <c r="C28" s="590">
        <v>24</v>
      </c>
      <c r="D28" s="570"/>
      <c r="E28" s="575"/>
      <c r="F28" s="576"/>
      <c r="G28" s="568" t="s">
        <v>219</v>
      </c>
      <c r="H28" s="573" t="s">
        <v>596</v>
      </c>
      <c r="I28" s="520"/>
      <c r="J28" s="537">
        <v>8972</v>
      </c>
      <c r="K28" s="538">
        <v>940</v>
      </c>
      <c r="L28" s="546">
        <v>2370</v>
      </c>
      <c r="M28" s="546">
        <v>36</v>
      </c>
      <c r="N28" s="1">
        <f t="shared" si="0"/>
        <v>12318</v>
      </c>
    </row>
    <row r="29" spans="1:14" s="1" customFormat="1" ht="15.95" customHeight="1">
      <c r="A29" s="244">
        <v>7</v>
      </c>
      <c r="B29" s="589">
        <v>1</v>
      </c>
      <c r="C29" s="590">
        <v>25</v>
      </c>
      <c r="D29" s="577"/>
      <c r="E29" s="578"/>
      <c r="F29" s="574" t="s">
        <v>307</v>
      </c>
      <c r="G29" s="568" t="s">
        <v>98</v>
      </c>
      <c r="H29" s="573" t="s">
        <v>597</v>
      </c>
      <c r="I29" s="520"/>
      <c r="J29" s="537">
        <v>0</v>
      </c>
      <c r="K29" s="538">
        <v>0</v>
      </c>
      <c r="L29" s="546">
        <v>0</v>
      </c>
      <c r="M29" s="546">
        <v>0</v>
      </c>
      <c r="N29" s="1">
        <f t="shared" si="0"/>
        <v>0</v>
      </c>
    </row>
    <row r="30" spans="1:14" s="1" customFormat="1" ht="15.95" customHeight="1">
      <c r="A30" s="244">
        <v>7</v>
      </c>
      <c r="B30" s="589">
        <v>1</v>
      </c>
      <c r="C30" s="590">
        <v>26</v>
      </c>
      <c r="D30" s="577"/>
      <c r="E30" s="578"/>
      <c r="F30" s="574"/>
      <c r="G30" s="1174" t="s">
        <v>598</v>
      </c>
      <c r="H30" s="1175"/>
      <c r="I30" s="520"/>
      <c r="J30" s="537">
        <v>0</v>
      </c>
      <c r="K30" s="538">
        <v>0</v>
      </c>
      <c r="L30" s="546">
        <v>0</v>
      </c>
      <c r="M30" s="546">
        <v>0</v>
      </c>
      <c r="N30" s="1">
        <f t="shared" si="0"/>
        <v>0</v>
      </c>
    </row>
    <row r="31" spans="1:14" s="1" customFormat="1" ht="15.95" customHeight="1">
      <c r="A31" s="244">
        <v>7</v>
      </c>
      <c r="B31" s="589">
        <v>1</v>
      </c>
      <c r="C31" s="590">
        <v>27</v>
      </c>
      <c r="D31" s="577"/>
      <c r="E31" s="578"/>
      <c r="F31" s="560"/>
      <c r="G31" s="1174" t="s">
        <v>599</v>
      </c>
      <c r="H31" s="1175"/>
      <c r="I31" s="531"/>
      <c r="J31" s="537">
        <v>29953</v>
      </c>
      <c r="K31" s="538">
        <v>0</v>
      </c>
      <c r="L31" s="546">
        <v>0</v>
      </c>
      <c r="M31" s="546">
        <v>0</v>
      </c>
      <c r="N31" s="1">
        <f t="shared" si="0"/>
        <v>29953</v>
      </c>
    </row>
    <row r="32" spans="1:14" s="1" customFormat="1" ht="15.95" customHeight="1">
      <c r="A32" s="244">
        <v>7</v>
      </c>
      <c r="B32" s="589">
        <v>1</v>
      </c>
      <c r="C32" s="245">
        <v>28</v>
      </c>
      <c r="D32" s="579"/>
      <c r="E32" s="580"/>
      <c r="F32" s="581"/>
      <c r="G32" s="582" t="s">
        <v>68</v>
      </c>
      <c r="H32" s="583"/>
      <c r="I32" s="521"/>
      <c r="J32" s="537">
        <v>47696</v>
      </c>
      <c r="K32" s="538">
        <v>940</v>
      </c>
      <c r="L32" s="546">
        <v>2370</v>
      </c>
      <c r="M32" s="546">
        <v>36</v>
      </c>
      <c r="N32" s="1">
        <f t="shared" si="0"/>
        <v>51042</v>
      </c>
    </row>
    <row r="33" spans="1:14" s="1" customFormat="1" ht="15.95" customHeight="1">
      <c r="A33" s="244">
        <v>7</v>
      </c>
      <c r="B33" s="589">
        <v>1</v>
      </c>
      <c r="C33" s="590">
        <v>29</v>
      </c>
      <c r="D33" s="584"/>
      <c r="E33" s="585"/>
      <c r="F33" s="586"/>
      <c r="G33" s="587" t="s">
        <v>219</v>
      </c>
      <c r="H33" s="588" t="s">
        <v>280</v>
      </c>
      <c r="I33" s="521"/>
      <c r="J33" s="537">
        <v>89193</v>
      </c>
      <c r="K33" s="538">
        <v>0</v>
      </c>
      <c r="L33" s="546">
        <v>0</v>
      </c>
      <c r="M33" s="546">
        <v>0</v>
      </c>
      <c r="N33" s="1">
        <f t="shared" si="0"/>
        <v>89193</v>
      </c>
    </row>
    <row r="34" spans="1:14" s="1" customFormat="1" ht="15.95" customHeight="1">
      <c r="A34" s="244">
        <v>7</v>
      </c>
      <c r="B34" s="589">
        <v>1</v>
      </c>
      <c r="C34" s="245">
        <v>30</v>
      </c>
      <c r="D34" s="570"/>
      <c r="E34" s="571"/>
      <c r="F34" s="572"/>
      <c r="G34" s="568" t="s">
        <v>98</v>
      </c>
      <c r="H34" s="573" t="s">
        <v>342</v>
      </c>
      <c r="I34" s="520"/>
      <c r="J34" s="537">
        <v>0</v>
      </c>
      <c r="K34" s="538">
        <v>0</v>
      </c>
      <c r="L34" s="546">
        <v>0</v>
      </c>
      <c r="M34" s="546">
        <v>0</v>
      </c>
      <c r="N34" s="1">
        <f t="shared" si="0"/>
        <v>0</v>
      </c>
    </row>
    <row r="35" spans="1:14" s="1" customFormat="1" ht="15.95" customHeight="1">
      <c r="A35" s="244">
        <v>7</v>
      </c>
      <c r="B35" s="589">
        <v>1</v>
      </c>
      <c r="C35" s="245">
        <v>31</v>
      </c>
      <c r="D35" s="570"/>
      <c r="E35" s="571"/>
      <c r="F35" s="572"/>
      <c r="G35" s="568" t="s">
        <v>98</v>
      </c>
      <c r="H35" s="573" t="s">
        <v>222</v>
      </c>
      <c r="I35" s="520"/>
      <c r="J35" s="537">
        <v>0</v>
      </c>
      <c r="K35" s="538">
        <v>0</v>
      </c>
      <c r="L35" s="546">
        <v>0</v>
      </c>
      <c r="M35" s="546">
        <v>0</v>
      </c>
      <c r="N35" s="1">
        <f t="shared" si="0"/>
        <v>0</v>
      </c>
    </row>
    <row r="36" spans="1:14" s="1" customFormat="1" ht="15.95" customHeight="1">
      <c r="A36" s="244">
        <v>7</v>
      </c>
      <c r="B36" s="589">
        <v>1</v>
      </c>
      <c r="C36" s="245">
        <v>32</v>
      </c>
      <c r="D36" s="559" t="s">
        <v>319</v>
      </c>
      <c r="E36" s="1171" t="s">
        <v>34</v>
      </c>
      <c r="F36" s="1176"/>
      <c r="G36" s="568" t="s">
        <v>98</v>
      </c>
      <c r="H36" s="573" t="s">
        <v>20</v>
      </c>
      <c r="I36" s="520"/>
      <c r="J36" s="537">
        <v>0</v>
      </c>
      <c r="K36" s="538">
        <v>0</v>
      </c>
      <c r="L36" s="546">
        <v>0</v>
      </c>
      <c r="M36" s="546">
        <v>0</v>
      </c>
      <c r="N36" s="1">
        <f t="shared" si="0"/>
        <v>0</v>
      </c>
    </row>
    <row r="37" spans="1:14" s="1" customFormat="1" ht="15.95" customHeight="1">
      <c r="A37" s="244">
        <v>7</v>
      </c>
      <c r="B37" s="589">
        <v>1</v>
      </c>
      <c r="C37" s="590">
        <v>33</v>
      </c>
      <c r="D37" s="570"/>
      <c r="E37" s="575"/>
      <c r="F37" s="574" t="s">
        <v>104</v>
      </c>
      <c r="G37" s="568" t="s">
        <v>219</v>
      </c>
      <c r="H37" s="573" t="s">
        <v>596</v>
      </c>
      <c r="I37" s="520"/>
      <c r="J37" s="537">
        <v>151097</v>
      </c>
      <c r="K37" s="538">
        <v>33845</v>
      </c>
      <c r="L37" s="546">
        <v>85331</v>
      </c>
      <c r="M37" s="546">
        <v>1225</v>
      </c>
      <c r="N37" s="1">
        <f t="shared" si="0"/>
        <v>271498</v>
      </c>
    </row>
    <row r="38" spans="1:14" s="1" customFormat="1" ht="15.95" customHeight="1">
      <c r="A38" s="244">
        <v>7</v>
      </c>
      <c r="B38" s="589">
        <v>1</v>
      </c>
      <c r="C38" s="590">
        <v>34</v>
      </c>
      <c r="D38" s="577"/>
      <c r="E38" s="578"/>
      <c r="F38" s="574"/>
      <c r="G38" s="568" t="s">
        <v>98</v>
      </c>
      <c r="H38" s="573" t="s">
        <v>597</v>
      </c>
      <c r="I38" s="520"/>
      <c r="J38" s="537">
        <v>0</v>
      </c>
      <c r="K38" s="538">
        <v>0</v>
      </c>
      <c r="L38" s="546">
        <v>0</v>
      </c>
      <c r="M38" s="546">
        <v>0</v>
      </c>
      <c r="N38" s="1">
        <f t="shared" si="0"/>
        <v>0</v>
      </c>
    </row>
    <row r="39" spans="1:14" s="1" customFormat="1" ht="15.95" customHeight="1">
      <c r="A39" s="244">
        <v>7</v>
      </c>
      <c r="B39" s="589">
        <v>1</v>
      </c>
      <c r="C39" s="590">
        <v>35</v>
      </c>
      <c r="D39" s="577"/>
      <c r="E39" s="578"/>
      <c r="F39" s="574"/>
      <c r="G39" s="1174" t="s">
        <v>598</v>
      </c>
      <c r="H39" s="1175"/>
      <c r="I39" s="520"/>
      <c r="J39" s="537">
        <v>0</v>
      </c>
      <c r="K39" s="538">
        <v>0</v>
      </c>
      <c r="L39" s="546">
        <v>0</v>
      </c>
      <c r="M39" s="546">
        <v>0</v>
      </c>
      <c r="N39" s="1">
        <f t="shared" si="0"/>
        <v>0</v>
      </c>
    </row>
    <row r="40" spans="1:14" s="1" customFormat="1" ht="15.95" customHeight="1">
      <c r="A40" s="1">
        <v>7</v>
      </c>
      <c r="B40" s="9">
        <v>1</v>
      </c>
      <c r="C40" s="2">
        <v>36</v>
      </c>
      <c r="D40" s="477"/>
      <c r="E40" s="497"/>
      <c r="F40" s="502"/>
      <c r="G40" s="514" t="s">
        <v>68</v>
      </c>
      <c r="H40" s="521"/>
      <c r="I40" s="521"/>
      <c r="J40" s="537">
        <v>240290</v>
      </c>
      <c r="K40" s="538">
        <v>33845</v>
      </c>
      <c r="L40" s="546">
        <v>85331</v>
      </c>
      <c r="M40" s="546">
        <v>1225</v>
      </c>
      <c r="N40" s="1">
        <f t="shared" si="0"/>
        <v>360691</v>
      </c>
    </row>
    <row r="41" spans="1:14" s="1" customFormat="1" ht="15.95" customHeight="1">
      <c r="A41" s="1">
        <v>7</v>
      </c>
      <c r="B41" s="9">
        <v>1</v>
      </c>
      <c r="C41" s="2">
        <v>37</v>
      </c>
      <c r="D41" s="591" t="s">
        <v>347</v>
      </c>
      <c r="E41" s="1177" t="s">
        <v>0</v>
      </c>
      <c r="F41" s="1178"/>
      <c r="G41" s="1173"/>
      <c r="H41" s="561" t="s">
        <v>33</v>
      </c>
      <c r="I41" s="490"/>
      <c r="J41" s="537">
        <v>0</v>
      </c>
      <c r="K41" s="538">
        <v>0</v>
      </c>
      <c r="L41" s="546">
        <v>0</v>
      </c>
      <c r="M41" s="546">
        <v>0</v>
      </c>
      <c r="N41" s="1">
        <f t="shared" si="0"/>
        <v>0</v>
      </c>
    </row>
    <row r="42" spans="1:14" s="1" customFormat="1" ht="15.95" customHeight="1">
      <c r="A42" s="1">
        <v>7</v>
      </c>
      <c r="B42" s="9">
        <v>1</v>
      </c>
      <c r="C42" s="2">
        <v>38</v>
      </c>
      <c r="D42" s="579"/>
      <c r="E42" s="580"/>
      <c r="F42" s="1179" t="s">
        <v>104</v>
      </c>
      <c r="G42" s="1180"/>
      <c r="H42" s="561" t="s">
        <v>100</v>
      </c>
      <c r="I42" s="490"/>
      <c r="J42" s="537">
        <v>240290</v>
      </c>
      <c r="K42" s="538">
        <v>33845</v>
      </c>
      <c r="L42" s="546">
        <v>85331</v>
      </c>
      <c r="M42" s="546">
        <v>1225</v>
      </c>
      <c r="N42" s="1">
        <f t="shared" si="0"/>
        <v>360691</v>
      </c>
    </row>
    <row r="43" spans="1:14" s="1" customFormat="1" ht="15.95" customHeight="1">
      <c r="A43" s="1">
        <v>7</v>
      </c>
      <c r="B43" s="9">
        <v>1</v>
      </c>
      <c r="C43" s="2">
        <v>39</v>
      </c>
      <c r="D43" s="591" t="s">
        <v>362</v>
      </c>
      <c r="E43" s="1177" t="s">
        <v>30</v>
      </c>
      <c r="F43" s="1178"/>
      <c r="G43" s="1181"/>
      <c r="H43" s="561" t="s">
        <v>33</v>
      </c>
      <c r="I43" s="490"/>
      <c r="J43" s="537">
        <v>0</v>
      </c>
      <c r="K43" s="538">
        <v>0</v>
      </c>
      <c r="L43" s="546">
        <v>0</v>
      </c>
      <c r="M43" s="546">
        <v>0</v>
      </c>
      <c r="N43" s="1">
        <f t="shared" si="0"/>
        <v>0</v>
      </c>
    </row>
    <row r="44" spans="1:14" s="1" customFormat="1" ht="15.95" customHeight="1">
      <c r="A44" s="1">
        <v>7</v>
      </c>
      <c r="B44" s="9">
        <v>1</v>
      </c>
      <c r="C44" s="2">
        <v>40</v>
      </c>
      <c r="D44" s="579"/>
      <c r="E44" s="580"/>
      <c r="F44" s="1179" t="s">
        <v>104</v>
      </c>
      <c r="G44" s="1180"/>
      <c r="H44" s="561" t="s">
        <v>100</v>
      </c>
      <c r="I44" s="490"/>
      <c r="J44" s="537">
        <v>101010</v>
      </c>
      <c r="K44" s="538">
        <v>37230</v>
      </c>
      <c r="L44" s="546">
        <v>93864</v>
      </c>
      <c r="M44" s="546">
        <v>1225</v>
      </c>
      <c r="N44" s="1">
        <f t="shared" si="0"/>
        <v>233329</v>
      </c>
    </row>
    <row r="45" spans="1:14" s="1" customFormat="1" ht="15.95" customHeight="1">
      <c r="A45" s="1">
        <v>7</v>
      </c>
      <c r="B45" s="9">
        <v>1</v>
      </c>
      <c r="C45" s="2">
        <v>41</v>
      </c>
      <c r="D45" s="592"/>
      <c r="E45" s="593"/>
      <c r="F45" s="594"/>
      <c r="G45" s="1182" t="s">
        <v>373</v>
      </c>
      <c r="H45" s="1183"/>
      <c r="I45" s="532"/>
      <c r="J45" s="537">
        <v>1354</v>
      </c>
      <c r="K45" s="538">
        <v>3600</v>
      </c>
      <c r="L45" s="546">
        <v>3600</v>
      </c>
      <c r="M45" s="546">
        <v>3403</v>
      </c>
      <c r="N45" s="1">
        <f t="shared" si="0"/>
        <v>11957</v>
      </c>
    </row>
    <row r="46" spans="1:14" s="1" customFormat="1" ht="15.95" customHeight="1">
      <c r="A46" s="1">
        <v>7</v>
      </c>
      <c r="B46" s="9">
        <v>1</v>
      </c>
      <c r="C46" s="2">
        <v>42</v>
      </c>
      <c r="D46" s="570"/>
      <c r="E46" s="571"/>
      <c r="F46" s="572"/>
      <c r="G46" s="595"/>
      <c r="H46" s="596" t="s">
        <v>143</v>
      </c>
      <c r="I46" s="533"/>
      <c r="J46" s="537">
        <v>1001</v>
      </c>
      <c r="K46" s="538">
        <v>0</v>
      </c>
      <c r="L46" s="546">
        <v>0</v>
      </c>
      <c r="M46" s="546">
        <v>0</v>
      </c>
      <c r="N46" s="1">
        <f t="shared" si="0"/>
        <v>1001</v>
      </c>
    </row>
    <row r="47" spans="1:14" s="1" customFormat="1" ht="15.95" customHeight="1">
      <c r="A47" s="1">
        <v>7</v>
      </c>
      <c r="B47" s="9">
        <v>1</v>
      </c>
      <c r="C47" s="2">
        <v>43</v>
      </c>
      <c r="D47" s="570"/>
      <c r="E47" s="571"/>
      <c r="F47" s="572"/>
      <c r="G47" s="595" t="s">
        <v>411</v>
      </c>
      <c r="H47" s="597" t="s">
        <v>186</v>
      </c>
      <c r="I47" s="534"/>
      <c r="J47" s="537">
        <v>0</v>
      </c>
      <c r="K47" s="538">
        <v>0</v>
      </c>
      <c r="L47" s="546">
        <v>0</v>
      </c>
      <c r="M47" s="546">
        <v>0</v>
      </c>
      <c r="N47" s="1">
        <f t="shared" si="0"/>
        <v>0</v>
      </c>
    </row>
    <row r="48" spans="1:14" s="1" customFormat="1" ht="15.95" customHeight="1">
      <c r="A48" s="1">
        <v>7</v>
      </c>
      <c r="B48" s="9">
        <v>1</v>
      </c>
      <c r="C48" s="2">
        <v>44</v>
      </c>
      <c r="D48" s="570" t="s">
        <v>433</v>
      </c>
      <c r="E48" s="1171" t="s">
        <v>97</v>
      </c>
      <c r="F48" s="1173"/>
      <c r="G48" s="595"/>
      <c r="H48" s="597" t="s">
        <v>223</v>
      </c>
      <c r="I48" s="534"/>
      <c r="J48" s="537">
        <v>0</v>
      </c>
      <c r="K48" s="538">
        <v>0</v>
      </c>
      <c r="L48" s="546">
        <v>0</v>
      </c>
      <c r="M48" s="546">
        <v>0</v>
      </c>
      <c r="N48" s="1">
        <f t="shared" si="0"/>
        <v>0</v>
      </c>
    </row>
    <row r="49" spans="1:14" s="1" customFormat="1" ht="15.95" customHeight="1">
      <c r="A49" s="1">
        <v>7</v>
      </c>
      <c r="B49" s="9">
        <v>1</v>
      </c>
      <c r="C49" s="2">
        <v>45</v>
      </c>
      <c r="D49" s="577"/>
      <c r="E49" s="578"/>
      <c r="F49" s="574" t="s">
        <v>106</v>
      </c>
      <c r="G49" s="577"/>
      <c r="H49" s="597" t="s">
        <v>224</v>
      </c>
      <c r="I49" s="534"/>
      <c r="J49" s="537">
        <v>0</v>
      </c>
      <c r="K49" s="538">
        <v>0</v>
      </c>
      <c r="L49" s="546">
        <v>0</v>
      </c>
      <c r="M49" s="546">
        <v>0</v>
      </c>
      <c r="N49" s="1">
        <f t="shared" si="0"/>
        <v>0</v>
      </c>
    </row>
    <row r="50" spans="1:14" s="1" customFormat="1" ht="15.95" customHeight="1">
      <c r="A50" s="244">
        <v>7</v>
      </c>
      <c r="B50" s="589">
        <v>1</v>
      </c>
      <c r="C50" s="590">
        <v>46</v>
      </c>
      <c r="D50" s="577"/>
      <c r="E50" s="578"/>
      <c r="F50" s="574"/>
      <c r="G50" s="577"/>
      <c r="H50" s="597" t="s">
        <v>133</v>
      </c>
      <c r="I50" s="534"/>
      <c r="J50" s="537">
        <v>1700</v>
      </c>
      <c r="K50" s="538">
        <v>3600</v>
      </c>
      <c r="L50" s="546">
        <v>3600</v>
      </c>
      <c r="M50" s="546">
        <v>3740</v>
      </c>
      <c r="N50" s="1">
        <f t="shared" si="0"/>
        <v>12640</v>
      </c>
    </row>
    <row r="51" spans="1:14" s="1" customFormat="1" ht="15.95" customHeight="1">
      <c r="A51" s="244">
        <v>7</v>
      </c>
      <c r="B51" s="589">
        <v>1</v>
      </c>
      <c r="C51" s="590">
        <v>47</v>
      </c>
      <c r="D51" s="577"/>
      <c r="E51" s="578"/>
      <c r="F51" s="560"/>
      <c r="G51" s="577" t="s">
        <v>506</v>
      </c>
      <c r="H51" s="597" t="s">
        <v>600</v>
      </c>
      <c r="I51" s="534"/>
      <c r="J51" s="537">
        <v>0</v>
      </c>
      <c r="K51" s="538">
        <v>0</v>
      </c>
      <c r="L51" s="546">
        <v>0</v>
      </c>
      <c r="M51" s="546">
        <v>0</v>
      </c>
      <c r="N51" s="1">
        <f t="shared" si="0"/>
        <v>0</v>
      </c>
    </row>
    <row r="52" spans="1:14" s="1" customFormat="1" ht="15.95" customHeight="1">
      <c r="A52" s="244">
        <v>7</v>
      </c>
      <c r="B52" s="589">
        <v>1</v>
      </c>
      <c r="C52" s="590">
        <v>48</v>
      </c>
      <c r="D52" s="577"/>
      <c r="E52" s="578"/>
      <c r="F52" s="560"/>
      <c r="G52" s="578"/>
      <c r="H52" s="597" t="s">
        <v>601</v>
      </c>
      <c r="I52" s="534"/>
      <c r="J52" s="537">
        <v>0</v>
      </c>
      <c r="K52" s="538">
        <v>0</v>
      </c>
      <c r="L52" s="546">
        <v>0</v>
      </c>
      <c r="M52" s="546">
        <v>0</v>
      </c>
      <c r="N52" s="1">
        <f t="shared" si="0"/>
        <v>0</v>
      </c>
    </row>
    <row r="53" spans="1:14" s="1" customFormat="1" ht="15.95" customHeight="1">
      <c r="A53" s="244">
        <v>7</v>
      </c>
      <c r="B53" s="589">
        <v>1</v>
      </c>
      <c r="C53" s="245">
        <v>49</v>
      </c>
      <c r="D53" s="592"/>
      <c r="E53" s="1177"/>
      <c r="F53" s="1181"/>
      <c r="G53" s="598" t="s">
        <v>31</v>
      </c>
      <c r="H53" s="561" t="s">
        <v>53</v>
      </c>
      <c r="I53" s="490"/>
      <c r="J53" s="537">
        <v>1</v>
      </c>
      <c r="K53" s="538">
        <v>20</v>
      </c>
      <c r="L53" s="546">
        <v>20</v>
      </c>
      <c r="M53" s="546">
        <v>20</v>
      </c>
      <c r="N53" s="1">
        <f t="shared" si="0"/>
        <v>61</v>
      </c>
    </row>
    <row r="54" spans="1:14" s="1" customFormat="1" ht="15.95" customHeight="1">
      <c r="A54" s="1">
        <v>7</v>
      </c>
      <c r="B54" s="9">
        <v>1</v>
      </c>
      <c r="C54" s="2">
        <v>50</v>
      </c>
      <c r="D54" s="570" t="s">
        <v>320</v>
      </c>
      <c r="E54" s="1171" t="s">
        <v>108</v>
      </c>
      <c r="F54" s="1173"/>
      <c r="G54" s="599" t="s">
        <v>6</v>
      </c>
      <c r="H54" s="561" t="s">
        <v>82</v>
      </c>
      <c r="I54" s="490"/>
      <c r="J54" s="537">
        <v>5020401</v>
      </c>
      <c r="K54" s="538">
        <v>4271225</v>
      </c>
      <c r="L54" s="546">
        <v>4271225</v>
      </c>
      <c r="M54" s="546">
        <v>4301225</v>
      </c>
      <c r="N54" s="1">
        <f t="shared" si="0"/>
        <v>17864076</v>
      </c>
    </row>
    <row r="55" spans="1:14" s="1" customFormat="1" ht="15.95" customHeight="1">
      <c r="A55" s="1">
        <v>7</v>
      </c>
      <c r="B55" s="9">
        <v>1</v>
      </c>
      <c r="C55" s="2">
        <v>51</v>
      </c>
      <c r="D55" s="467"/>
      <c r="E55" s="489"/>
      <c r="F55" s="504"/>
      <c r="G55" s="515" t="s">
        <v>40</v>
      </c>
      <c r="H55" s="513" t="s">
        <v>42</v>
      </c>
      <c r="I55" s="490"/>
      <c r="J55" s="537">
        <v>5030331</v>
      </c>
      <c r="K55" s="538">
        <v>5171224</v>
      </c>
      <c r="L55" s="546">
        <v>5171224</v>
      </c>
      <c r="M55" s="546">
        <v>5201224</v>
      </c>
      <c r="N55" s="1">
        <f t="shared" si="0"/>
        <v>20574003</v>
      </c>
    </row>
    <row r="56" spans="1:14" s="1" customFormat="1" ht="15.95" customHeight="1">
      <c r="A56" s="1">
        <v>7</v>
      </c>
      <c r="B56" s="9">
        <v>1</v>
      </c>
      <c r="C56" s="2">
        <v>52</v>
      </c>
      <c r="D56" s="478"/>
      <c r="E56" s="1184"/>
      <c r="F56" s="1184"/>
      <c r="G56" s="1184"/>
      <c r="H56" s="1184"/>
      <c r="I56" s="1185"/>
      <c r="J56" s="642"/>
      <c r="K56" s="643"/>
      <c r="L56" s="644"/>
      <c r="M56" s="644"/>
      <c r="N56" s="1">
        <f t="shared" si="0"/>
        <v>0</v>
      </c>
    </row>
    <row r="57" spans="1:14" s="1" customFormat="1" ht="15.95" customHeight="1">
      <c r="A57" s="1">
        <v>7</v>
      </c>
      <c r="B57" s="9">
        <v>1</v>
      </c>
      <c r="C57" s="2">
        <v>53</v>
      </c>
      <c r="D57" s="479"/>
      <c r="E57" s="492"/>
      <c r="F57" s="492"/>
      <c r="G57" s="492"/>
      <c r="H57" s="492"/>
      <c r="I57" s="492"/>
      <c r="J57" s="642"/>
      <c r="K57" s="643"/>
      <c r="L57" s="644"/>
      <c r="M57" s="644"/>
      <c r="N57" s="1">
        <f t="shared" si="0"/>
        <v>0</v>
      </c>
    </row>
    <row r="58" spans="1:14" s="1" customFormat="1" ht="15.95" customHeight="1">
      <c r="A58" s="1">
        <v>7</v>
      </c>
      <c r="B58" s="9">
        <v>1</v>
      </c>
      <c r="C58" s="2">
        <v>54</v>
      </c>
      <c r="D58" s="479"/>
      <c r="E58" s="492"/>
      <c r="F58" s="492"/>
      <c r="G58" s="492"/>
      <c r="H58" s="492"/>
      <c r="I58" s="492"/>
      <c r="J58" s="642"/>
      <c r="K58" s="643"/>
      <c r="L58" s="644"/>
      <c r="M58" s="644"/>
      <c r="N58" s="1">
        <f t="shared" si="0"/>
        <v>0</v>
      </c>
    </row>
    <row r="59" spans="1:14" s="1" customFormat="1" ht="15.95" customHeight="1">
      <c r="A59" s="1">
        <v>7</v>
      </c>
      <c r="B59" s="9">
        <v>1</v>
      </c>
      <c r="C59" s="2">
        <v>55</v>
      </c>
      <c r="D59" s="479"/>
      <c r="E59" s="492"/>
      <c r="F59" s="492"/>
      <c r="G59" s="492"/>
      <c r="H59" s="492"/>
      <c r="I59" s="492"/>
      <c r="J59" s="642"/>
      <c r="K59" s="643"/>
      <c r="L59" s="644"/>
      <c r="M59" s="644"/>
      <c r="N59" s="1">
        <f t="shared" si="0"/>
        <v>0</v>
      </c>
    </row>
    <row r="60" spans="1:14" s="1" customFormat="1" ht="15.95" customHeight="1">
      <c r="A60" s="1">
        <v>7</v>
      </c>
      <c r="B60" s="9">
        <v>1</v>
      </c>
      <c r="C60" s="2">
        <v>56</v>
      </c>
      <c r="D60" s="600" t="s">
        <v>413</v>
      </c>
      <c r="E60" s="1186" t="s">
        <v>241</v>
      </c>
      <c r="F60" s="1186"/>
      <c r="G60" s="1186"/>
      <c r="H60" s="1186"/>
      <c r="I60" s="1187"/>
      <c r="J60" s="537">
        <v>0</v>
      </c>
      <c r="K60" s="538">
        <v>0</v>
      </c>
      <c r="L60" s="546">
        <v>0</v>
      </c>
      <c r="M60" s="546">
        <v>0</v>
      </c>
      <c r="N60" s="1">
        <f t="shared" si="0"/>
        <v>0</v>
      </c>
    </row>
    <row r="61" spans="1:14" s="1" customFormat="1" ht="15.95" customHeight="1">
      <c r="A61" s="1">
        <v>7</v>
      </c>
      <c r="B61" s="9">
        <v>1</v>
      </c>
      <c r="C61" s="2">
        <v>57</v>
      </c>
      <c r="D61" s="601" t="s">
        <v>316</v>
      </c>
      <c r="E61" s="1186" t="s">
        <v>414</v>
      </c>
      <c r="F61" s="1186"/>
      <c r="G61" s="1186"/>
      <c r="H61" s="1186"/>
      <c r="I61" s="1187"/>
      <c r="J61" s="537">
        <v>0</v>
      </c>
      <c r="K61" s="538">
        <v>0</v>
      </c>
      <c r="L61" s="546">
        <v>0</v>
      </c>
      <c r="M61" s="546">
        <v>24712</v>
      </c>
      <c r="N61" s="1">
        <f t="shared" si="0"/>
        <v>24712</v>
      </c>
    </row>
    <row r="62" spans="1:14" s="1" customFormat="1" ht="15.95" customHeight="1">
      <c r="A62" s="1">
        <v>7</v>
      </c>
      <c r="B62" s="9">
        <v>1</v>
      </c>
      <c r="C62" s="2">
        <v>58</v>
      </c>
      <c r="D62" s="602"/>
      <c r="E62" s="492"/>
      <c r="F62" s="492"/>
      <c r="G62" s="492"/>
      <c r="H62" s="492"/>
      <c r="I62" s="492"/>
      <c r="J62" s="642"/>
      <c r="K62" s="643"/>
      <c r="L62" s="644"/>
      <c r="M62" s="644"/>
      <c r="N62" s="1">
        <f t="shared" si="0"/>
        <v>0</v>
      </c>
    </row>
    <row r="63" spans="1:14" s="1" customFormat="1" ht="15.95" customHeight="1">
      <c r="A63" s="1">
        <v>7</v>
      </c>
      <c r="B63" s="9">
        <v>1</v>
      </c>
      <c r="C63" s="2">
        <v>59</v>
      </c>
      <c r="D63" s="479"/>
      <c r="E63" s="492"/>
      <c r="F63" s="492"/>
      <c r="G63" s="492"/>
      <c r="H63" s="492"/>
      <c r="I63" s="492"/>
      <c r="J63" s="642"/>
      <c r="K63" s="643"/>
      <c r="L63" s="644"/>
      <c r="M63" s="644"/>
      <c r="N63" s="1">
        <f t="shared" si="0"/>
        <v>0</v>
      </c>
    </row>
    <row r="64" spans="1:14" s="1" customFormat="1" ht="15.95" customHeight="1">
      <c r="A64" s="1">
        <v>7</v>
      </c>
      <c r="B64" s="9">
        <v>1</v>
      </c>
      <c r="C64" s="2">
        <v>60</v>
      </c>
      <c r="D64" s="474" t="s">
        <v>510</v>
      </c>
      <c r="E64" s="1204" t="s">
        <v>225</v>
      </c>
      <c r="F64" s="1196"/>
      <c r="G64" s="1205" t="s">
        <v>86</v>
      </c>
      <c r="H64" s="1206"/>
      <c r="I64" s="531"/>
      <c r="J64" s="537">
        <v>0</v>
      </c>
      <c r="K64" s="538">
        <v>0</v>
      </c>
      <c r="L64" s="546">
        <v>0</v>
      </c>
      <c r="M64" s="546">
        <v>0</v>
      </c>
      <c r="N64" s="1">
        <f t="shared" si="0"/>
        <v>0</v>
      </c>
    </row>
    <row r="65" spans="1:256" s="1" customFormat="1" ht="15.95" customHeight="1">
      <c r="A65" s="1">
        <v>7</v>
      </c>
      <c r="B65" s="9">
        <v>1</v>
      </c>
      <c r="C65" s="2">
        <v>61</v>
      </c>
      <c r="D65" s="477"/>
      <c r="E65" s="497"/>
      <c r="F65" s="503"/>
      <c r="G65" s="1205" t="s">
        <v>79</v>
      </c>
      <c r="H65" s="1206"/>
      <c r="I65" s="531"/>
      <c r="J65" s="537">
        <v>0</v>
      </c>
      <c r="K65" s="538">
        <v>0</v>
      </c>
      <c r="L65" s="546">
        <v>0</v>
      </c>
      <c r="M65" s="546">
        <v>0</v>
      </c>
      <c r="N65" s="1">
        <f t="shared" si="0"/>
        <v>0</v>
      </c>
    </row>
    <row r="66" spans="1:256" s="1" customFormat="1" ht="15.95" customHeight="1">
      <c r="A66" s="1">
        <v>7</v>
      </c>
      <c r="B66" s="9">
        <v>1</v>
      </c>
      <c r="C66" s="2">
        <v>62</v>
      </c>
      <c r="D66" s="473" t="s">
        <v>9</v>
      </c>
      <c r="E66" s="1156" t="s">
        <v>102</v>
      </c>
      <c r="F66" s="1157"/>
      <c r="G66" s="1157"/>
      <c r="H66" s="522" t="s">
        <v>109</v>
      </c>
      <c r="I66" s="522"/>
      <c r="J66" s="537">
        <v>460</v>
      </c>
      <c r="K66" s="538">
        <v>0</v>
      </c>
      <c r="L66" s="546">
        <v>0</v>
      </c>
      <c r="M66" s="546">
        <v>0</v>
      </c>
      <c r="N66" s="1">
        <f t="shared" si="0"/>
        <v>460</v>
      </c>
    </row>
    <row r="67" spans="1:256" s="459" customFormat="1" ht="15.95" customHeight="1" thickBot="1">
      <c r="A67" s="90">
        <v>7</v>
      </c>
      <c r="B67" s="87">
        <v>1</v>
      </c>
      <c r="C67" s="94">
        <v>63</v>
      </c>
      <c r="D67" s="474" t="s">
        <v>112</v>
      </c>
      <c r="E67" s="1167" t="s">
        <v>66</v>
      </c>
      <c r="F67" s="1199"/>
      <c r="G67" s="1199"/>
      <c r="H67" s="523" t="s">
        <v>113</v>
      </c>
      <c r="I67" s="523"/>
      <c r="J67" s="539">
        <v>460</v>
      </c>
      <c r="K67" s="542">
        <v>0</v>
      </c>
      <c r="L67" s="547">
        <v>0</v>
      </c>
      <c r="M67" s="645">
        <v>0</v>
      </c>
      <c r="N67" s="90">
        <f t="shared" si="0"/>
        <v>460</v>
      </c>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c r="BT67" s="90"/>
      <c r="BU67" s="90"/>
      <c r="BV67" s="90"/>
      <c r="BW67" s="90"/>
      <c r="BX67" s="90"/>
      <c r="BY67" s="90"/>
      <c r="BZ67" s="90"/>
      <c r="CA67" s="90"/>
      <c r="CB67" s="90"/>
      <c r="CC67" s="90"/>
      <c r="CD67" s="90"/>
      <c r="CE67" s="90"/>
      <c r="CF67" s="90"/>
      <c r="CG67" s="90"/>
      <c r="CH67" s="90"/>
      <c r="CI67" s="90"/>
      <c r="CJ67" s="90"/>
      <c r="CK67" s="90"/>
      <c r="CL67" s="90"/>
      <c r="CM67" s="90"/>
      <c r="CN67" s="90"/>
      <c r="CO67" s="90"/>
      <c r="CP67" s="90"/>
      <c r="CQ67" s="90"/>
      <c r="CR67" s="90"/>
      <c r="CS67" s="90"/>
      <c r="CT67" s="90"/>
      <c r="CU67" s="90"/>
      <c r="CV67" s="90"/>
      <c r="CW67" s="90"/>
      <c r="CX67" s="90"/>
      <c r="CY67" s="90"/>
      <c r="CZ67" s="90"/>
      <c r="DA67" s="90"/>
      <c r="DB67" s="90"/>
      <c r="DC67" s="90"/>
      <c r="DD67" s="90"/>
      <c r="DE67" s="90"/>
      <c r="DF67" s="90"/>
      <c r="DG67" s="90"/>
      <c r="DH67" s="90"/>
      <c r="DI67" s="90"/>
      <c r="DJ67" s="90"/>
      <c r="DK67" s="90"/>
      <c r="DL67" s="90"/>
      <c r="DM67" s="90"/>
      <c r="DN67" s="90"/>
      <c r="DO67" s="90"/>
      <c r="DP67" s="90"/>
      <c r="DQ67" s="90"/>
      <c r="DR67" s="90"/>
      <c r="DS67" s="90"/>
      <c r="DT67" s="90"/>
      <c r="DU67" s="90"/>
      <c r="DV67" s="90"/>
      <c r="DW67" s="90"/>
      <c r="DX67" s="90"/>
      <c r="DY67" s="90"/>
      <c r="DZ67" s="90"/>
      <c r="EA67" s="90"/>
      <c r="EB67" s="90"/>
      <c r="EC67" s="90"/>
      <c r="ED67" s="90"/>
      <c r="EE67" s="90"/>
      <c r="EF67" s="90"/>
      <c r="EG67" s="90"/>
      <c r="EH67" s="90"/>
      <c r="EI67" s="90"/>
      <c r="EJ67" s="90"/>
      <c r="EK67" s="90"/>
      <c r="EL67" s="90"/>
      <c r="EM67" s="90"/>
      <c r="EN67" s="90"/>
      <c r="EO67" s="90"/>
      <c r="EP67" s="90"/>
      <c r="EQ67" s="90"/>
      <c r="ER67" s="90"/>
      <c r="ES67" s="90"/>
      <c r="ET67" s="90"/>
      <c r="EU67" s="90"/>
      <c r="EV67" s="90"/>
      <c r="EW67" s="90"/>
      <c r="EX67" s="90"/>
      <c r="EY67" s="90"/>
      <c r="EZ67" s="90"/>
      <c r="FA67" s="90"/>
      <c r="FB67" s="90"/>
      <c r="FC67" s="90"/>
      <c r="FD67" s="90"/>
      <c r="FE67" s="90"/>
      <c r="FF67" s="90"/>
      <c r="FG67" s="90"/>
      <c r="FH67" s="90"/>
      <c r="FI67" s="90"/>
      <c r="FJ67" s="90"/>
      <c r="FK67" s="90"/>
      <c r="FL67" s="90"/>
      <c r="FM67" s="90"/>
      <c r="FN67" s="90"/>
      <c r="FO67" s="90"/>
      <c r="FP67" s="90"/>
      <c r="FQ67" s="90"/>
      <c r="FR67" s="90"/>
      <c r="FS67" s="90"/>
      <c r="FT67" s="90"/>
      <c r="FU67" s="90"/>
      <c r="FV67" s="90"/>
      <c r="FW67" s="90"/>
      <c r="FX67" s="90"/>
      <c r="FY67" s="90"/>
      <c r="FZ67" s="90"/>
      <c r="GA67" s="90"/>
      <c r="GB67" s="90"/>
      <c r="GC67" s="90"/>
      <c r="GD67" s="90"/>
      <c r="GE67" s="90"/>
      <c r="GF67" s="90"/>
      <c r="GG67" s="90"/>
      <c r="GH67" s="90"/>
      <c r="GI67" s="90"/>
      <c r="GJ67" s="90"/>
      <c r="GK67" s="90"/>
      <c r="GL67" s="90"/>
      <c r="GM67" s="90"/>
      <c r="GN67" s="90"/>
      <c r="GO67" s="90"/>
      <c r="GP67" s="90"/>
      <c r="GQ67" s="90"/>
      <c r="GR67" s="90"/>
      <c r="GS67" s="90"/>
      <c r="GT67" s="90"/>
      <c r="GU67" s="90"/>
      <c r="GV67" s="90"/>
      <c r="GW67" s="90"/>
      <c r="GX67" s="90"/>
      <c r="GY67" s="90"/>
      <c r="GZ67" s="90"/>
      <c r="HA67" s="90"/>
      <c r="HB67" s="90"/>
      <c r="HC67" s="90"/>
      <c r="HD67" s="90"/>
      <c r="HE67" s="90"/>
      <c r="HF67" s="90"/>
      <c r="HG67" s="90"/>
      <c r="HH67" s="90"/>
      <c r="HI67" s="90"/>
      <c r="HJ67" s="90"/>
      <c r="HK67" s="90"/>
      <c r="HL67" s="90"/>
      <c r="HM67" s="90"/>
      <c r="HN67" s="90"/>
      <c r="HO67" s="90"/>
      <c r="HP67" s="90"/>
      <c r="HQ67" s="90"/>
      <c r="HR67" s="90"/>
      <c r="HS67" s="90"/>
      <c r="HT67" s="90"/>
      <c r="HU67" s="90"/>
      <c r="HV67" s="90"/>
      <c r="HW67" s="90"/>
      <c r="HX67" s="90"/>
      <c r="HY67" s="90"/>
      <c r="HZ67" s="90"/>
      <c r="IA67" s="90"/>
      <c r="IB67" s="90"/>
      <c r="IC67" s="90"/>
      <c r="ID67" s="90"/>
      <c r="IE67" s="90"/>
      <c r="IF67" s="90"/>
      <c r="IG67" s="90"/>
      <c r="IH67" s="90"/>
      <c r="II67" s="90"/>
      <c r="IJ67" s="90"/>
      <c r="IK67" s="90"/>
      <c r="IL67" s="90"/>
      <c r="IM67" s="90"/>
      <c r="IN67" s="90"/>
      <c r="IO67" s="90"/>
      <c r="IP67" s="90"/>
      <c r="IQ67" s="90"/>
      <c r="IR67" s="90"/>
      <c r="IS67" s="90"/>
      <c r="IT67" s="90"/>
      <c r="IU67" s="90"/>
      <c r="IV67" s="90"/>
    </row>
    <row r="68" spans="1:256" s="1" customFormat="1" ht="15.95" customHeight="1">
      <c r="A68" s="459">
        <v>7</v>
      </c>
      <c r="B68" s="462">
        <v>2</v>
      </c>
      <c r="C68" s="464">
        <v>1</v>
      </c>
      <c r="D68" s="480" t="s">
        <v>16</v>
      </c>
      <c r="E68" s="1200" t="s">
        <v>92</v>
      </c>
      <c r="F68" s="1201"/>
      <c r="G68" s="1201"/>
      <c r="H68" s="524" t="s">
        <v>116</v>
      </c>
      <c r="I68" s="535"/>
      <c r="J68" s="540">
        <v>304</v>
      </c>
      <c r="K68" s="543">
        <v>0</v>
      </c>
      <c r="L68" s="548">
        <v>0</v>
      </c>
      <c r="M68" s="646">
        <v>0</v>
      </c>
      <c r="N68" s="1">
        <f t="shared" si="0"/>
        <v>304</v>
      </c>
      <c r="O68" s="459"/>
      <c r="P68" s="459"/>
      <c r="Q68" s="459"/>
      <c r="R68" s="459"/>
      <c r="S68" s="459"/>
      <c r="T68" s="459"/>
      <c r="U68" s="459"/>
      <c r="V68" s="459"/>
      <c r="W68" s="459"/>
      <c r="X68" s="459"/>
      <c r="Y68" s="459"/>
      <c r="Z68" s="459"/>
      <c r="AA68" s="459"/>
      <c r="AB68" s="459"/>
      <c r="AC68" s="459"/>
      <c r="AD68" s="459"/>
      <c r="AE68" s="459"/>
      <c r="AF68" s="459"/>
      <c r="AG68" s="459"/>
      <c r="AH68" s="459"/>
      <c r="AI68" s="459"/>
      <c r="AJ68" s="459"/>
      <c r="AK68" s="459"/>
      <c r="AL68" s="459"/>
      <c r="AM68" s="459"/>
      <c r="AN68" s="459"/>
      <c r="AO68" s="459"/>
      <c r="AP68" s="459"/>
      <c r="AQ68" s="459"/>
      <c r="AR68" s="459"/>
      <c r="AS68" s="459"/>
      <c r="AT68" s="459"/>
      <c r="AU68" s="459"/>
      <c r="AV68" s="459"/>
      <c r="AW68" s="459"/>
      <c r="AX68" s="459"/>
      <c r="AY68" s="459"/>
      <c r="AZ68" s="459"/>
      <c r="BA68" s="459"/>
      <c r="BB68" s="459"/>
      <c r="BC68" s="459"/>
      <c r="BD68" s="459"/>
      <c r="BE68" s="459"/>
      <c r="BF68" s="459"/>
      <c r="BG68" s="459"/>
      <c r="BH68" s="459"/>
      <c r="BI68" s="459"/>
      <c r="BJ68" s="459"/>
      <c r="BK68" s="459"/>
      <c r="BL68" s="459"/>
      <c r="BM68" s="459"/>
      <c r="BN68" s="459"/>
      <c r="BO68" s="459"/>
      <c r="BP68" s="459"/>
      <c r="BQ68" s="459"/>
      <c r="BR68" s="459"/>
      <c r="BS68" s="459"/>
      <c r="BT68" s="459"/>
      <c r="BU68" s="459"/>
      <c r="BV68" s="459"/>
      <c r="BW68" s="459"/>
      <c r="BX68" s="459"/>
      <c r="BY68" s="459"/>
      <c r="BZ68" s="459"/>
      <c r="CA68" s="459"/>
      <c r="CB68" s="459"/>
      <c r="CC68" s="459"/>
      <c r="CD68" s="459"/>
      <c r="CE68" s="459"/>
      <c r="CF68" s="459"/>
      <c r="CG68" s="459"/>
      <c r="CH68" s="459"/>
      <c r="CI68" s="459"/>
      <c r="CJ68" s="459"/>
      <c r="CK68" s="459"/>
      <c r="CL68" s="459"/>
      <c r="CM68" s="459"/>
      <c r="CN68" s="459"/>
      <c r="CO68" s="459"/>
      <c r="CP68" s="459"/>
      <c r="CQ68" s="459"/>
      <c r="CR68" s="459"/>
      <c r="CS68" s="459"/>
      <c r="CT68" s="459"/>
      <c r="CU68" s="459"/>
      <c r="CV68" s="459"/>
      <c r="CW68" s="459"/>
      <c r="CX68" s="459"/>
      <c r="CY68" s="459"/>
      <c r="CZ68" s="459"/>
      <c r="DA68" s="459"/>
      <c r="DB68" s="459"/>
      <c r="DC68" s="459"/>
      <c r="DD68" s="459"/>
      <c r="DE68" s="459"/>
      <c r="DF68" s="459"/>
      <c r="DG68" s="459"/>
      <c r="DH68" s="459"/>
      <c r="DI68" s="459"/>
      <c r="DJ68" s="459"/>
      <c r="DK68" s="459"/>
      <c r="DL68" s="459"/>
      <c r="DM68" s="459"/>
      <c r="DN68" s="459"/>
      <c r="DO68" s="459"/>
      <c r="DP68" s="459"/>
      <c r="DQ68" s="459"/>
      <c r="DR68" s="459"/>
      <c r="DS68" s="459"/>
      <c r="DT68" s="459"/>
      <c r="DU68" s="459"/>
      <c r="DV68" s="459"/>
      <c r="DW68" s="459"/>
      <c r="DX68" s="459"/>
      <c r="DY68" s="459"/>
      <c r="DZ68" s="459"/>
      <c r="EA68" s="459"/>
      <c r="EB68" s="459"/>
      <c r="EC68" s="459"/>
      <c r="ED68" s="459"/>
      <c r="EE68" s="459"/>
      <c r="EF68" s="459"/>
      <c r="EG68" s="459"/>
      <c r="EH68" s="459"/>
      <c r="EI68" s="459"/>
      <c r="EJ68" s="459"/>
      <c r="EK68" s="459"/>
      <c r="EL68" s="459"/>
      <c r="EM68" s="459"/>
      <c r="EN68" s="459"/>
      <c r="EO68" s="459"/>
      <c r="EP68" s="459"/>
      <c r="EQ68" s="459"/>
      <c r="ER68" s="459"/>
      <c r="ES68" s="459"/>
      <c r="ET68" s="459"/>
      <c r="EU68" s="459"/>
      <c r="EV68" s="459"/>
      <c r="EW68" s="459"/>
      <c r="EX68" s="459"/>
      <c r="EY68" s="459"/>
      <c r="EZ68" s="459"/>
      <c r="FA68" s="459"/>
      <c r="FB68" s="459"/>
      <c r="FC68" s="459"/>
      <c r="FD68" s="459"/>
      <c r="FE68" s="459"/>
      <c r="FF68" s="459"/>
      <c r="FG68" s="459"/>
      <c r="FH68" s="459"/>
      <c r="FI68" s="459"/>
      <c r="FJ68" s="459"/>
      <c r="FK68" s="459"/>
      <c r="FL68" s="459"/>
      <c r="FM68" s="459"/>
      <c r="FN68" s="459"/>
      <c r="FO68" s="459"/>
      <c r="FP68" s="459"/>
      <c r="FQ68" s="459"/>
      <c r="FR68" s="459"/>
      <c r="FS68" s="459"/>
      <c r="FT68" s="459"/>
      <c r="FU68" s="459"/>
      <c r="FV68" s="459"/>
      <c r="FW68" s="459"/>
      <c r="FX68" s="459"/>
      <c r="FY68" s="459"/>
      <c r="FZ68" s="459"/>
      <c r="GA68" s="459"/>
      <c r="GB68" s="459"/>
      <c r="GC68" s="459"/>
      <c r="GD68" s="459"/>
      <c r="GE68" s="459"/>
      <c r="GF68" s="459"/>
      <c r="GG68" s="459"/>
      <c r="GH68" s="459"/>
      <c r="GI68" s="459"/>
      <c r="GJ68" s="459"/>
      <c r="GK68" s="459"/>
      <c r="GL68" s="459"/>
      <c r="GM68" s="459"/>
      <c r="GN68" s="459"/>
      <c r="GO68" s="459"/>
      <c r="GP68" s="459"/>
      <c r="GQ68" s="459"/>
      <c r="GR68" s="459"/>
      <c r="GS68" s="459"/>
      <c r="GT68" s="459"/>
      <c r="GU68" s="459"/>
      <c r="GV68" s="459"/>
      <c r="GW68" s="459"/>
      <c r="GX68" s="459"/>
      <c r="GY68" s="459"/>
      <c r="GZ68" s="459"/>
      <c r="HA68" s="459"/>
      <c r="HB68" s="459"/>
      <c r="HC68" s="459"/>
      <c r="HD68" s="459"/>
      <c r="HE68" s="459"/>
      <c r="HF68" s="459"/>
      <c r="HG68" s="459"/>
      <c r="HH68" s="459"/>
      <c r="HI68" s="459"/>
      <c r="HJ68" s="459"/>
      <c r="HK68" s="459"/>
      <c r="HL68" s="459"/>
      <c r="HM68" s="459"/>
      <c r="HN68" s="459"/>
      <c r="HO68" s="459"/>
      <c r="HP68" s="459"/>
      <c r="HQ68" s="459"/>
      <c r="HR68" s="459"/>
      <c r="HS68" s="459"/>
      <c r="HT68" s="459"/>
      <c r="HU68" s="459"/>
      <c r="HV68" s="459"/>
      <c r="HW68" s="459"/>
      <c r="HX68" s="459"/>
      <c r="HY68" s="459"/>
      <c r="HZ68" s="459"/>
      <c r="IA68" s="459"/>
      <c r="IB68" s="459"/>
      <c r="IC68" s="459"/>
      <c r="ID68" s="459"/>
      <c r="IE68" s="459"/>
      <c r="IF68" s="459"/>
      <c r="IG68" s="459"/>
      <c r="IH68" s="459"/>
      <c r="II68" s="459"/>
      <c r="IJ68" s="459"/>
      <c r="IK68" s="459"/>
      <c r="IL68" s="459"/>
      <c r="IM68" s="459"/>
      <c r="IN68" s="459"/>
      <c r="IO68" s="459"/>
      <c r="IP68" s="459"/>
      <c r="IQ68" s="459"/>
      <c r="IR68" s="459"/>
      <c r="IS68" s="459"/>
      <c r="IT68" s="459"/>
      <c r="IU68" s="459"/>
      <c r="IV68" s="459"/>
    </row>
    <row r="69" spans="1:256" s="1" customFormat="1" ht="15.95" customHeight="1">
      <c r="A69" s="1">
        <v>7</v>
      </c>
      <c r="B69" s="9">
        <v>2</v>
      </c>
      <c r="C69" s="2">
        <v>2</v>
      </c>
      <c r="D69" s="474" t="s">
        <v>118</v>
      </c>
      <c r="E69" s="1167" t="s">
        <v>120</v>
      </c>
      <c r="F69" s="1199"/>
      <c r="G69" s="1191"/>
      <c r="H69" s="493" t="s">
        <v>47</v>
      </c>
      <c r="I69" s="490"/>
      <c r="J69" s="537">
        <v>0</v>
      </c>
      <c r="K69" s="538">
        <v>0</v>
      </c>
      <c r="L69" s="546">
        <v>0</v>
      </c>
      <c r="M69" s="546">
        <v>0</v>
      </c>
      <c r="N69" s="1">
        <f t="shared" si="0"/>
        <v>0</v>
      </c>
    </row>
    <row r="70" spans="1:256" s="1" customFormat="1" ht="15.95" customHeight="1">
      <c r="A70" s="1">
        <v>7</v>
      </c>
      <c r="B70" s="9">
        <v>2</v>
      </c>
      <c r="C70" s="2">
        <v>3</v>
      </c>
      <c r="D70" s="467"/>
      <c r="E70" s="489"/>
      <c r="F70" s="1202" t="s">
        <v>8</v>
      </c>
      <c r="G70" s="1203"/>
      <c r="H70" s="525" t="s">
        <v>50</v>
      </c>
      <c r="I70" s="490"/>
      <c r="J70" s="537">
        <v>0</v>
      </c>
      <c r="K70" s="538">
        <v>0</v>
      </c>
      <c r="L70" s="546">
        <v>0</v>
      </c>
      <c r="M70" s="546">
        <v>0</v>
      </c>
      <c r="N70" s="1">
        <f t="shared" si="0"/>
        <v>0</v>
      </c>
    </row>
    <row r="71" spans="1:256" s="1" customFormat="1" ht="15.95" customHeight="1">
      <c r="A71" s="1">
        <v>7</v>
      </c>
      <c r="B71" s="9">
        <v>2</v>
      </c>
      <c r="C71" s="2">
        <v>4</v>
      </c>
      <c r="D71" s="481" t="s">
        <v>173</v>
      </c>
      <c r="E71" s="498" t="s">
        <v>161</v>
      </c>
      <c r="F71" s="498"/>
      <c r="G71" s="498"/>
      <c r="H71" s="498"/>
      <c r="I71" s="498"/>
      <c r="J71" s="537">
        <v>0</v>
      </c>
      <c r="K71" s="538">
        <v>0</v>
      </c>
      <c r="L71" s="546">
        <v>0</v>
      </c>
      <c r="M71" s="546">
        <v>0</v>
      </c>
      <c r="N71" s="1">
        <f t="shared" ref="N71:N104" si="1">SUM(J71:M71)</f>
        <v>0</v>
      </c>
    </row>
    <row r="72" spans="1:256" s="1" customFormat="1" ht="15.95" customHeight="1">
      <c r="A72" s="1">
        <v>7</v>
      </c>
      <c r="B72" s="9">
        <v>2</v>
      </c>
      <c r="C72" s="2">
        <v>5</v>
      </c>
      <c r="D72" s="482"/>
      <c r="E72" s="499"/>
      <c r="F72" s="499"/>
      <c r="G72" s="516"/>
      <c r="H72" s="516"/>
      <c r="I72" s="516"/>
      <c r="J72" s="642"/>
      <c r="K72" s="643"/>
      <c r="L72" s="644"/>
      <c r="M72" s="644"/>
      <c r="N72" s="1">
        <f t="shared" si="1"/>
        <v>0</v>
      </c>
    </row>
    <row r="73" spans="1:256" s="1" customFormat="1" ht="15.95" customHeight="1">
      <c r="A73" s="1">
        <v>7</v>
      </c>
      <c r="B73" s="9">
        <v>2</v>
      </c>
      <c r="C73" s="2">
        <v>6</v>
      </c>
      <c r="D73" s="482"/>
      <c r="E73" s="499"/>
      <c r="F73" s="499"/>
      <c r="G73" s="516"/>
      <c r="H73" s="516"/>
      <c r="I73" s="516"/>
      <c r="J73" s="642"/>
      <c r="K73" s="643"/>
      <c r="L73" s="644"/>
      <c r="M73" s="644"/>
      <c r="N73" s="1">
        <f t="shared" si="1"/>
        <v>0</v>
      </c>
    </row>
    <row r="74" spans="1:256" s="1" customFormat="1" ht="15.95" customHeight="1">
      <c r="A74" s="1">
        <v>7</v>
      </c>
      <c r="B74" s="9">
        <v>2</v>
      </c>
      <c r="C74" s="2">
        <v>7</v>
      </c>
      <c r="D74" s="482"/>
      <c r="E74" s="499"/>
      <c r="F74" s="499"/>
      <c r="G74" s="516"/>
      <c r="H74" s="516"/>
      <c r="I74" s="516"/>
      <c r="J74" s="642"/>
      <c r="K74" s="643"/>
      <c r="L74" s="644"/>
      <c r="M74" s="644"/>
      <c r="N74" s="1">
        <f t="shared" si="1"/>
        <v>0</v>
      </c>
    </row>
    <row r="75" spans="1:256" s="1" customFormat="1" ht="15.95" customHeight="1">
      <c r="A75" s="1">
        <v>7</v>
      </c>
      <c r="B75" s="9">
        <v>2</v>
      </c>
      <c r="C75" s="2">
        <v>8</v>
      </c>
      <c r="D75" s="482"/>
      <c r="E75" s="499"/>
      <c r="F75" s="499"/>
      <c r="G75" s="516"/>
      <c r="H75" s="516"/>
      <c r="I75" s="516"/>
      <c r="J75" s="642"/>
      <c r="K75" s="643"/>
      <c r="L75" s="644"/>
      <c r="M75" s="644"/>
      <c r="N75" s="1">
        <f t="shared" si="1"/>
        <v>0</v>
      </c>
    </row>
    <row r="76" spans="1:256" s="1" customFormat="1" ht="15.95" customHeight="1">
      <c r="A76" s="1">
        <v>7</v>
      </c>
      <c r="B76" s="9">
        <v>2</v>
      </c>
      <c r="C76" s="2">
        <v>9</v>
      </c>
      <c r="D76" s="482"/>
      <c r="E76" s="499"/>
      <c r="F76" s="499"/>
      <c r="G76" s="516"/>
      <c r="H76" s="516"/>
      <c r="I76" s="516"/>
      <c r="J76" s="642"/>
      <c r="K76" s="643"/>
      <c r="L76" s="644"/>
      <c r="M76" s="644"/>
      <c r="N76" s="1">
        <f t="shared" si="1"/>
        <v>0</v>
      </c>
    </row>
    <row r="77" spans="1:256" s="1" customFormat="1" ht="15.95" customHeight="1">
      <c r="A77" s="1">
        <v>7</v>
      </c>
      <c r="B77" s="9">
        <v>2</v>
      </c>
      <c r="C77" s="2">
        <v>10</v>
      </c>
      <c r="D77" s="482"/>
      <c r="E77" s="499"/>
      <c r="F77" s="499"/>
      <c r="G77" s="516"/>
      <c r="H77" s="516"/>
      <c r="I77" s="516"/>
      <c r="J77" s="642"/>
      <c r="K77" s="643"/>
      <c r="L77" s="644"/>
      <c r="M77" s="644"/>
      <c r="N77" s="1">
        <f t="shared" si="1"/>
        <v>0</v>
      </c>
    </row>
    <row r="78" spans="1:256" s="1" customFormat="1" ht="15.95" customHeight="1">
      <c r="A78" s="1">
        <v>7</v>
      </c>
      <c r="B78" s="9">
        <v>2</v>
      </c>
      <c r="C78" s="2">
        <v>11</v>
      </c>
      <c r="D78" s="482"/>
      <c r="E78" s="499"/>
      <c r="F78" s="499"/>
      <c r="G78" s="516"/>
      <c r="H78" s="516"/>
      <c r="I78" s="516"/>
      <c r="J78" s="642"/>
      <c r="K78" s="643"/>
      <c r="L78" s="644"/>
      <c r="M78" s="644"/>
      <c r="N78" s="1">
        <f t="shared" si="1"/>
        <v>0</v>
      </c>
    </row>
    <row r="79" spans="1:256" s="1" customFormat="1" ht="15.95" customHeight="1">
      <c r="A79" s="1">
        <v>7</v>
      </c>
      <c r="B79" s="9">
        <v>2</v>
      </c>
      <c r="C79" s="2">
        <v>12</v>
      </c>
      <c r="D79" s="482"/>
      <c r="E79" s="499"/>
      <c r="F79" s="499"/>
      <c r="G79" s="516"/>
      <c r="H79" s="516"/>
      <c r="I79" s="516"/>
      <c r="J79" s="642"/>
      <c r="K79" s="643"/>
      <c r="L79" s="644"/>
      <c r="M79" s="644"/>
      <c r="N79" s="1">
        <f t="shared" si="1"/>
        <v>0</v>
      </c>
    </row>
    <row r="80" spans="1:256" s="1" customFormat="1" ht="15.95" customHeight="1">
      <c r="A80" s="1">
        <v>7</v>
      </c>
      <c r="B80" s="9">
        <v>2</v>
      </c>
      <c r="C80" s="2">
        <v>13</v>
      </c>
      <c r="D80" s="482"/>
      <c r="E80" s="499"/>
      <c r="F80" s="499"/>
      <c r="G80" s="516"/>
      <c r="H80" s="516"/>
      <c r="I80" s="516"/>
      <c r="J80" s="642"/>
      <c r="K80" s="643"/>
      <c r="L80" s="644"/>
      <c r="M80" s="644"/>
      <c r="N80" s="1">
        <f t="shared" si="1"/>
        <v>0</v>
      </c>
    </row>
    <row r="81" spans="1:14" s="1" customFormat="1" ht="15.95" customHeight="1">
      <c r="A81" s="1">
        <v>7</v>
      </c>
      <c r="B81" s="9">
        <v>2</v>
      </c>
      <c r="C81" s="2">
        <v>14</v>
      </c>
      <c r="D81" s="482"/>
      <c r="E81" s="499"/>
      <c r="F81" s="499"/>
      <c r="G81" s="516"/>
      <c r="H81" s="516"/>
      <c r="I81" s="516"/>
      <c r="J81" s="642"/>
      <c r="K81" s="643"/>
      <c r="L81" s="644"/>
      <c r="M81" s="644"/>
      <c r="N81" s="1">
        <f t="shared" si="1"/>
        <v>0</v>
      </c>
    </row>
    <row r="82" spans="1:14" s="1" customFormat="1" ht="15.95" customHeight="1">
      <c r="A82" s="1">
        <v>7</v>
      </c>
      <c r="B82" s="9">
        <v>2</v>
      </c>
      <c r="C82" s="2">
        <v>15</v>
      </c>
      <c r="D82" s="482"/>
      <c r="E82" s="499"/>
      <c r="F82" s="499"/>
      <c r="G82" s="516"/>
      <c r="H82" s="516"/>
      <c r="I82" s="516"/>
      <c r="J82" s="642"/>
      <c r="K82" s="643"/>
      <c r="L82" s="644"/>
      <c r="M82" s="644"/>
      <c r="N82" s="1">
        <f t="shared" si="1"/>
        <v>0</v>
      </c>
    </row>
    <row r="83" spans="1:14" s="1" customFormat="1" ht="15.95" customHeight="1">
      <c r="A83" s="1">
        <v>7</v>
      </c>
      <c r="B83" s="9">
        <v>2</v>
      </c>
      <c r="C83" s="2">
        <v>16</v>
      </c>
      <c r="D83" s="482"/>
      <c r="E83" s="499"/>
      <c r="F83" s="499"/>
      <c r="G83" s="516"/>
      <c r="H83" s="516"/>
      <c r="I83" s="516"/>
      <c r="J83" s="642"/>
      <c r="K83" s="643"/>
      <c r="L83" s="644"/>
      <c r="M83" s="644"/>
      <c r="N83" s="1">
        <f t="shared" si="1"/>
        <v>0</v>
      </c>
    </row>
    <row r="84" spans="1:14" s="1" customFormat="1" ht="15.95" customHeight="1">
      <c r="A84" s="1">
        <v>7</v>
      </c>
      <c r="B84" s="9">
        <v>2</v>
      </c>
      <c r="C84" s="2">
        <v>17</v>
      </c>
      <c r="D84" s="482"/>
      <c r="E84" s="499"/>
      <c r="F84" s="499"/>
      <c r="G84" s="516"/>
      <c r="H84" s="516"/>
      <c r="I84" s="516"/>
      <c r="J84" s="642"/>
      <c r="K84" s="643"/>
      <c r="L84" s="644"/>
      <c r="M84" s="644"/>
      <c r="N84" s="1">
        <f t="shared" si="1"/>
        <v>0</v>
      </c>
    </row>
    <row r="85" spans="1:14" s="1" customFormat="1" ht="15.95" customHeight="1">
      <c r="A85" s="1">
        <v>7</v>
      </c>
      <c r="B85" s="9">
        <v>2</v>
      </c>
      <c r="C85" s="2">
        <v>18</v>
      </c>
      <c r="D85" s="482"/>
      <c r="E85" s="499"/>
      <c r="F85" s="499"/>
      <c r="G85" s="516"/>
      <c r="H85" s="516"/>
      <c r="I85" s="516"/>
      <c r="J85" s="642"/>
      <c r="K85" s="643"/>
      <c r="L85" s="644"/>
      <c r="M85" s="644"/>
      <c r="N85" s="1">
        <f t="shared" si="1"/>
        <v>0</v>
      </c>
    </row>
    <row r="86" spans="1:14" s="1" customFormat="1" ht="15.95" customHeight="1">
      <c r="A86" s="1">
        <v>7</v>
      </c>
      <c r="B86" s="9">
        <v>2</v>
      </c>
      <c r="C86" s="2">
        <v>19</v>
      </c>
      <c r="D86" s="482"/>
      <c r="E86" s="499"/>
      <c r="F86" s="499"/>
      <c r="G86" s="516"/>
      <c r="H86" s="516"/>
      <c r="I86" s="516"/>
      <c r="J86" s="642"/>
      <c r="K86" s="643"/>
      <c r="L86" s="644"/>
      <c r="M86" s="644"/>
      <c r="N86" s="1">
        <f t="shared" si="1"/>
        <v>0</v>
      </c>
    </row>
    <row r="87" spans="1:14" s="1" customFormat="1" ht="15.95" customHeight="1">
      <c r="A87" s="1">
        <v>7</v>
      </c>
      <c r="B87" s="9">
        <v>2</v>
      </c>
      <c r="C87" s="2">
        <v>20</v>
      </c>
      <c r="D87" s="482"/>
      <c r="E87" s="499"/>
      <c r="F87" s="499"/>
      <c r="G87" s="516"/>
      <c r="H87" s="516"/>
      <c r="I87" s="516"/>
      <c r="J87" s="642"/>
      <c r="K87" s="643"/>
      <c r="L87" s="644"/>
      <c r="M87" s="644"/>
      <c r="N87" s="1">
        <f t="shared" si="1"/>
        <v>0</v>
      </c>
    </row>
    <row r="88" spans="1:14" s="1" customFormat="1" ht="15.95" customHeight="1">
      <c r="A88" s="1">
        <v>7</v>
      </c>
      <c r="B88" s="9">
        <v>2</v>
      </c>
      <c r="C88" s="2">
        <v>21</v>
      </c>
      <c r="D88" s="483" t="s">
        <v>228</v>
      </c>
      <c r="E88" s="1190" t="s">
        <v>230</v>
      </c>
      <c r="F88" s="1191"/>
      <c r="G88" s="508" t="s">
        <v>231</v>
      </c>
      <c r="H88" s="498"/>
      <c r="I88" s="498"/>
      <c r="J88" s="537">
        <v>0</v>
      </c>
      <c r="K88" s="538">
        <v>0</v>
      </c>
      <c r="L88" s="546">
        <v>0</v>
      </c>
      <c r="M88" s="546">
        <v>0</v>
      </c>
      <c r="N88" s="1">
        <f t="shared" si="1"/>
        <v>0</v>
      </c>
    </row>
    <row r="89" spans="1:14" s="1" customFormat="1" ht="15.95" customHeight="1">
      <c r="A89" s="1">
        <v>7</v>
      </c>
      <c r="B89" s="9">
        <v>2</v>
      </c>
      <c r="C89" s="2">
        <v>22</v>
      </c>
      <c r="D89" s="470"/>
      <c r="E89" s="496"/>
      <c r="F89" s="506"/>
      <c r="G89" s="500" t="s">
        <v>234</v>
      </c>
      <c r="H89" s="500"/>
      <c r="I89" s="498"/>
      <c r="J89" s="537">
        <v>0</v>
      </c>
      <c r="K89" s="538">
        <v>0</v>
      </c>
      <c r="L89" s="546">
        <v>0</v>
      </c>
      <c r="M89" s="546">
        <v>0</v>
      </c>
      <c r="N89" s="1">
        <f t="shared" si="1"/>
        <v>0</v>
      </c>
    </row>
    <row r="90" spans="1:14" s="1" customFormat="1" ht="15.95" customHeight="1">
      <c r="A90" s="1">
        <v>7</v>
      </c>
      <c r="B90" s="9">
        <v>2</v>
      </c>
      <c r="C90" s="2">
        <v>23</v>
      </c>
      <c r="D90" s="470"/>
      <c r="E90" s="496"/>
      <c r="F90" s="496"/>
      <c r="G90" s="508" t="s">
        <v>231</v>
      </c>
      <c r="H90" s="498"/>
      <c r="I90" s="498"/>
      <c r="J90" s="537">
        <v>0</v>
      </c>
      <c r="K90" s="538">
        <v>0</v>
      </c>
      <c r="L90" s="546">
        <v>0</v>
      </c>
      <c r="M90" s="546">
        <v>0</v>
      </c>
      <c r="N90" s="1">
        <f t="shared" si="1"/>
        <v>0</v>
      </c>
    </row>
    <row r="91" spans="1:14" s="1" customFormat="1" ht="15.95" customHeight="1">
      <c r="A91" s="1">
        <v>7</v>
      </c>
      <c r="B91" s="9">
        <v>2</v>
      </c>
      <c r="C91" s="2">
        <v>24</v>
      </c>
      <c r="D91" s="471"/>
      <c r="E91" s="500"/>
      <c r="F91" s="507"/>
      <c r="G91" s="500" t="s">
        <v>234</v>
      </c>
      <c r="H91" s="500"/>
      <c r="I91" s="498"/>
      <c r="J91" s="537">
        <v>0</v>
      </c>
      <c r="K91" s="538">
        <v>0</v>
      </c>
      <c r="L91" s="546">
        <v>0</v>
      </c>
      <c r="M91" s="546">
        <v>0</v>
      </c>
      <c r="N91" s="1">
        <f t="shared" si="1"/>
        <v>0</v>
      </c>
    </row>
    <row r="92" spans="1:14" s="1" customFormat="1" ht="15.95" customHeight="1">
      <c r="A92" s="1">
        <v>7</v>
      </c>
      <c r="B92" s="9">
        <v>2</v>
      </c>
      <c r="C92" s="2">
        <v>25</v>
      </c>
      <c r="D92" s="483" t="s">
        <v>285</v>
      </c>
      <c r="E92" s="1190" t="s">
        <v>479</v>
      </c>
      <c r="F92" s="1191"/>
      <c r="G92" s="508" t="s">
        <v>231</v>
      </c>
      <c r="H92" s="498"/>
      <c r="I92" s="498"/>
      <c r="J92" s="537">
        <v>0</v>
      </c>
      <c r="K92" s="538">
        <v>0</v>
      </c>
      <c r="L92" s="546">
        <v>0</v>
      </c>
      <c r="M92" s="546">
        <v>0</v>
      </c>
      <c r="N92" s="1">
        <f t="shared" si="1"/>
        <v>0</v>
      </c>
    </row>
    <row r="93" spans="1:14" s="1" customFormat="1" ht="15.95" customHeight="1">
      <c r="A93" s="1">
        <v>7</v>
      </c>
      <c r="B93" s="9">
        <v>2</v>
      </c>
      <c r="C93" s="2">
        <v>26</v>
      </c>
      <c r="D93" s="470"/>
      <c r="E93" s="496"/>
      <c r="F93" s="496"/>
      <c r="G93" s="500" t="s">
        <v>234</v>
      </c>
      <c r="H93" s="500"/>
      <c r="I93" s="498"/>
      <c r="J93" s="537">
        <v>8972</v>
      </c>
      <c r="K93" s="538">
        <v>0</v>
      </c>
      <c r="L93" s="546">
        <v>0</v>
      </c>
      <c r="M93" s="546">
        <v>0</v>
      </c>
      <c r="N93" s="1">
        <f t="shared" si="1"/>
        <v>8972</v>
      </c>
    </row>
    <row r="94" spans="1:14" s="1" customFormat="1" ht="15.95" customHeight="1">
      <c r="A94" s="1">
        <v>7</v>
      </c>
      <c r="B94" s="9">
        <v>2</v>
      </c>
      <c r="C94" s="2">
        <v>27</v>
      </c>
      <c r="D94" s="483" t="s">
        <v>602</v>
      </c>
      <c r="E94" s="1190" t="s">
        <v>590</v>
      </c>
      <c r="F94" s="1191"/>
      <c r="G94" s="508" t="s">
        <v>231</v>
      </c>
      <c r="H94" s="498"/>
      <c r="I94" s="498"/>
      <c r="J94" s="541">
        <v>0</v>
      </c>
      <c r="K94" s="538">
        <v>0</v>
      </c>
      <c r="L94" s="546">
        <v>0</v>
      </c>
      <c r="M94" s="546">
        <v>0</v>
      </c>
      <c r="N94" s="1">
        <f t="shared" si="1"/>
        <v>0</v>
      </c>
    </row>
    <row r="95" spans="1:14" s="1" customFormat="1" ht="15.95" customHeight="1">
      <c r="A95" s="1">
        <v>7</v>
      </c>
      <c r="B95" s="9">
        <v>2</v>
      </c>
      <c r="C95" s="2">
        <v>28</v>
      </c>
      <c r="D95" s="471"/>
      <c r="E95" s="500"/>
      <c r="F95" s="500"/>
      <c r="G95" s="471" t="s">
        <v>234</v>
      </c>
      <c r="H95" s="500"/>
      <c r="I95" s="498"/>
      <c r="J95" s="537">
        <v>8771</v>
      </c>
      <c r="K95" s="538">
        <v>0</v>
      </c>
      <c r="L95" s="546">
        <v>0</v>
      </c>
      <c r="M95" s="546">
        <v>0</v>
      </c>
      <c r="N95" s="1">
        <f t="shared" si="1"/>
        <v>8771</v>
      </c>
    </row>
    <row r="96" spans="1:14" s="1" customFormat="1" ht="15.95" customHeight="1">
      <c r="A96" s="1">
        <v>7</v>
      </c>
      <c r="B96" s="9">
        <v>2</v>
      </c>
      <c r="C96" s="2">
        <v>29</v>
      </c>
      <c r="D96" s="484" t="s">
        <v>235</v>
      </c>
      <c r="E96" s="476"/>
      <c r="F96" s="1188" t="s">
        <v>416</v>
      </c>
      <c r="G96" s="508" t="s">
        <v>164</v>
      </c>
      <c r="H96" s="498"/>
      <c r="I96" s="498"/>
      <c r="J96" s="537">
        <v>0</v>
      </c>
      <c r="K96" s="538">
        <v>0</v>
      </c>
      <c r="L96" s="546">
        <v>0</v>
      </c>
      <c r="M96" s="546">
        <v>0</v>
      </c>
      <c r="N96" s="1">
        <f t="shared" si="1"/>
        <v>0</v>
      </c>
    </row>
    <row r="97" spans="1:256" s="1" customFormat="1" ht="15.95" customHeight="1">
      <c r="A97" s="1">
        <v>7</v>
      </c>
      <c r="B97" s="9">
        <v>2</v>
      </c>
      <c r="C97" s="2">
        <v>30</v>
      </c>
      <c r="D97" s="485" t="s">
        <v>236</v>
      </c>
      <c r="E97" s="486" t="s">
        <v>417</v>
      </c>
      <c r="F97" s="1189"/>
      <c r="G97" s="471" t="s">
        <v>418</v>
      </c>
      <c r="H97" s="500"/>
      <c r="I97" s="498"/>
      <c r="J97" s="537">
        <v>0</v>
      </c>
      <c r="K97" s="538">
        <v>0</v>
      </c>
      <c r="L97" s="546">
        <v>0</v>
      </c>
      <c r="M97" s="546">
        <v>0</v>
      </c>
      <c r="N97" s="1">
        <f t="shared" si="1"/>
        <v>0</v>
      </c>
    </row>
    <row r="98" spans="1:256" s="1" customFormat="1" ht="15.95" customHeight="1">
      <c r="A98" s="1">
        <v>7</v>
      </c>
      <c r="B98" s="9">
        <v>2</v>
      </c>
      <c r="C98" s="2">
        <v>31</v>
      </c>
      <c r="D98" s="486" t="s">
        <v>107</v>
      </c>
      <c r="E98" s="486" t="s">
        <v>174</v>
      </c>
      <c r="F98" s="508" t="s">
        <v>238</v>
      </c>
      <c r="G98" s="498" t="s">
        <v>420</v>
      </c>
      <c r="H98" s="498" t="s">
        <v>232</v>
      </c>
      <c r="I98" s="498"/>
      <c r="J98" s="537">
        <v>0</v>
      </c>
      <c r="K98" s="538">
        <v>0</v>
      </c>
      <c r="L98" s="546">
        <v>0</v>
      </c>
      <c r="M98" s="546">
        <v>0</v>
      </c>
      <c r="N98" s="1">
        <f t="shared" si="1"/>
        <v>0</v>
      </c>
    </row>
    <row r="99" spans="1:256" s="1" customFormat="1" ht="15.95" customHeight="1">
      <c r="A99" s="1">
        <v>7</v>
      </c>
      <c r="B99" s="9">
        <v>2</v>
      </c>
      <c r="C99" s="4">
        <v>32</v>
      </c>
      <c r="D99" s="486" t="s">
        <v>28</v>
      </c>
      <c r="E99" s="501"/>
      <c r="F99" s="508" t="s">
        <v>240</v>
      </c>
      <c r="G99" s="500"/>
      <c r="H99" s="500" t="s">
        <v>94</v>
      </c>
      <c r="I99" s="498"/>
      <c r="J99" s="537">
        <v>0</v>
      </c>
      <c r="K99" s="538">
        <v>0</v>
      </c>
      <c r="L99" s="546">
        <v>0</v>
      </c>
      <c r="M99" s="546">
        <v>0</v>
      </c>
      <c r="N99" s="1">
        <f t="shared" si="1"/>
        <v>0</v>
      </c>
    </row>
    <row r="100" spans="1:256" s="1" customFormat="1" ht="15.95" customHeight="1">
      <c r="A100" s="1">
        <v>7</v>
      </c>
      <c r="B100" s="9">
        <v>2</v>
      </c>
      <c r="C100" s="4">
        <v>33</v>
      </c>
      <c r="D100" s="486" t="s">
        <v>242</v>
      </c>
      <c r="E100" s="486" t="s">
        <v>110</v>
      </c>
      <c r="F100" s="1188" t="s">
        <v>416</v>
      </c>
      <c r="G100" s="508" t="s">
        <v>421</v>
      </c>
      <c r="H100" s="498"/>
      <c r="I100" s="498"/>
      <c r="J100" s="537">
        <v>0</v>
      </c>
      <c r="K100" s="538">
        <v>0</v>
      </c>
      <c r="L100" s="546">
        <v>0</v>
      </c>
      <c r="M100" s="546">
        <v>0</v>
      </c>
      <c r="N100" s="1">
        <f t="shared" si="1"/>
        <v>0</v>
      </c>
    </row>
    <row r="101" spans="1:256" s="1" customFormat="1" ht="15.95" customHeight="1">
      <c r="A101" s="1">
        <v>7</v>
      </c>
      <c r="B101" s="9">
        <v>2</v>
      </c>
      <c r="C101" s="4">
        <v>34</v>
      </c>
      <c r="D101" s="486" t="s">
        <v>166</v>
      </c>
      <c r="E101" s="486" t="s">
        <v>248</v>
      </c>
      <c r="F101" s="1189"/>
      <c r="G101" s="471" t="s">
        <v>422</v>
      </c>
      <c r="H101" s="500"/>
      <c r="I101" s="498"/>
      <c r="J101" s="537">
        <v>0</v>
      </c>
      <c r="K101" s="538">
        <v>0</v>
      </c>
      <c r="L101" s="546">
        <v>0</v>
      </c>
      <c r="M101" s="546">
        <v>0</v>
      </c>
      <c r="N101" s="1">
        <f t="shared" si="1"/>
        <v>0</v>
      </c>
    </row>
    <row r="102" spans="1:256" s="1" customFormat="1" ht="15.95" customHeight="1">
      <c r="A102" s="1">
        <v>7</v>
      </c>
      <c r="B102" s="9">
        <v>2</v>
      </c>
      <c r="C102" s="4">
        <v>35</v>
      </c>
      <c r="D102" s="486" t="s">
        <v>249</v>
      </c>
      <c r="E102" s="486" t="s">
        <v>251</v>
      </c>
      <c r="F102" s="508" t="s">
        <v>424</v>
      </c>
      <c r="G102" s="498"/>
      <c r="H102" s="498" t="s">
        <v>253</v>
      </c>
      <c r="I102" s="498"/>
      <c r="J102" s="537">
        <v>0</v>
      </c>
      <c r="K102" s="538">
        <v>0</v>
      </c>
      <c r="L102" s="546">
        <v>0</v>
      </c>
      <c r="M102" s="546">
        <v>0</v>
      </c>
      <c r="N102" s="1">
        <f t="shared" si="1"/>
        <v>0</v>
      </c>
    </row>
    <row r="103" spans="1:256" s="1" customFormat="1" ht="15.95" customHeight="1">
      <c r="A103" s="1">
        <v>7</v>
      </c>
      <c r="B103" s="9">
        <v>2</v>
      </c>
      <c r="C103" s="4">
        <v>36</v>
      </c>
      <c r="D103" s="486" t="s">
        <v>255</v>
      </c>
      <c r="E103" s="501" t="s">
        <v>174</v>
      </c>
      <c r="F103" s="508" t="s">
        <v>65</v>
      </c>
      <c r="G103" s="500"/>
      <c r="H103" s="500" t="s">
        <v>256</v>
      </c>
      <c r="I103" s="498"/>
      <c r="J103" s="537">
        <v>0</v>
      </c>
      <c r="K103" s="538">
        <v>0</v>
      </c>
      <c r="L103" s="546">
        <v>0</v>
      </c>
      <c r="M103" s="546">
        <v>0</v>
      </c>
      <c r="N103" s="1">
        <f t="shared" si="1"/>
        <v>0</v>
      </c>
    </row>
    <row r="104" spans="1:256" s="460" customFormat="1" ht="15.95" customHeight="1">
      <c r="A104" s="90">
        <v>7</v>
      </c>
      <c r="B104" s="87">
        <v>2</v>
      </c>
      <c r="C104" s="465">
        <v>37</v>
      </c>
      <c r="D104" s="487" t="s">
        <v>2</v>
      </c>
      <c r="E104" s="471" t="s">
        <v>333</v>
      </c>
      <c r="F104" s="498"/>
      <c r="G104" s="517" t="s">
        <v>257</v>
      </c>
      <c r="H104" s="526"/>
      <c r="I104" s="536"/>
      <c r="J104" s="537">
        <v>0</v>
      </c>
      <c r="K104" s="538">
        <v>0</v>
      </c>
      <c r="L104" s="546">
        <v>0</v>
      </c>
      <c r="M104" s="548">
        <v>0</v>
      </c>
      <c r="N104" s="90">
        <f t="shared" si="1"/>
        <v>0</v>
      </c>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c r="BB104" s="90"/>
      <c r="BC104" s="90"/>
      <c r="BD104" s="90"/>
      <c r="BE104" s="90"/>
      <c r="BF104" s="90"/>
      <c r="BG104" s="90"/>
      <c r="BH104" s="90"/>
      <c r="BI104" s="90"/>
      <c r="BJ104" s="90"/>
      <c r="BK104" s="90"/>
      <c r="BL104" s="90"/>
      <c r="BM104" s="90"/>
      <c r="BN104" s="90"/>
      <c r="BO104" s="90"/>
      <c r="BP104" s="90"/>
      <c r="BQ104" s="90"/>
      <c r="BR104" s="90"/>
      <c r="BS104" s="90"/>
      <c r="BT104" s="90"/>
      <c r="BU104" s="90"/>
      <c r="BV104" s="90"/>
      <c r="BW104" s="90"/>
      <c r="BX104" s="90"/>
      <c r="BY104" s="90"/>
      <c r="BZ104" s="90"/>
      <c r="CA104" s="90"/>
      <c r="CB104" s="90"/>
      <c r="CC104" s="90"/>
      <c r="CD104" s="90"/>
      <c r="CE104" s="90"/>
      <c r="CF104" s="90"/>
      <c r="CG104" s="90"/>
      <c r="CH104" s="90"/>
      <c r="CI104" s="90"/>
      <c r="CJ104" s="90"/>
      <c r="CK104" s="90"/>
      <c r="CL104" s="90"/>
      <c r="CM104" s="90"/>
      <c r="CN104" s="90"/>
      <c r="CO104" s="90"/>
      <c r="CP104" s="90"/>
      <c r="CQ104" s="90"/>
      <c r="CR104" s="90"/>
      <c r="CS104" s="90"/>
      <c r="CT104" s="90"/>
      <c r="CU104" s="90"/>
      <c r="CV104" s="90"/>
      <c r="CW104" s="90"/>
      <c r="CX104" s="90"/>
      <c r="CY104" s="90"/>
      <c r="CZ104" s="90"/>
      <c r="DA104" s="90"/>
      <c r="DB104" s="90"/>
      <c r="DC104" s="90"/>
      <c r="DD104" s="90"/>
      <c r="DE104" s="90"/>
      <c r="DF104" s="90"/>
      <c r="DG104" s="90"/>
      <c r="DH104" s="90"/>
      <c r="DI104" s="90"/>
      <c r="DJ104" s="90"/>
      <c r="DK104" s="90"/>
      <c r="DL104" s="90"/>
      <c r="DM104" s="90"/>
      <c r="DN104" s="90"/>
      <c r="DO104" s="90"/>
      <c r="DP104" s="90"/>
      <c r="DQ104" s="90"/>
      <c r="DR104" s="90"/>
      <c r="DS104" s="90"/>
      <c r="DT104" s="90"/>
      <c r="DU104" s="90"/>
      <c r="DV104" s="90"/>
      <c r="DW104" s="90"/>
      <c r="DX104" s="90"/>
      <c r="DY104" s="90"/>
      <c r="DZ104" s="90"/>
      <c r="EA104" s="90"/>
      <c r="EB104" s="90"/>
      <c r="EC104" s="90"/>
      <c r="ED104" s="90"/>
      <c r="EE104" s="90"/>
      <c r="EF104" s="90"/>
      <c r="EG104" s="90"/>
      <c r="EH104" s="90"/>
      <c r="EI104" s="90"/>
      <c r="EJ104" s="90"/>
      <c r="EK104" s="90"/>
      <c r="EL104" s="90"/>
      <c r="EM104" s="90"/>
      <c r="EN104" s="90"/>
      <c r="EO104" s="90"/>
      <c r="EP104" s="90"/>
      <c r="EQ104" s="90"/>
      <c r="ER104" s="90"/>
      <c r="ES104" s="90"/>
      <c r="ET104" s="90"/>
      <c r="EU104" s="90"/>
      <c r="EV104" s="90"/>
      <c r="EW104" s="90"/>
      <c r="EX104" s="90"/>
      <c r="EY104" s="90"/>
      <c r="EZ104" s="90"/>
      <c r="FA104" s="90"/>
      <c r="FB104" s="90"/>
      <c r="FC104" s="90"/>
      <c r="FD104" s="90"/>
      <c r="FE104" s="90"/>
      <c r="FF104" s="90"/>
      <c r="FG104" s="90"/>
      <c r="FH104" s="90"/>
      <c r="FI104" s="90"/>
      <c r="FJ104" s="90"/>
      <c r="FK104" s="90"/>
      <c r="FL104" s="90"/>
      <c r="FM104" s="90"/>
      <c r="FN104" s="90"/>
      <c r="FO104" s="90"/>
      <c r="FP104" s="90"/>
      <c r="FQ104" s="90"/>
      <c r="FR104" s="90"/>
      <c r="FS104" s="90"/>
      <c r="FT104" s="90"/>
      <c r="FU104" s="90"/>
      <c r="FV104" s="90"/>
      <c r="FW104" s="90"/>
      <c r="FX104" s="90"/>
      <c r="FY104" s="90"/>
      <c r="FZ104" s="90"/>
      <c r="GA104" s="90"/>
      <c r="GB104" s="90"/>
      <c r="GC104" s="90"/>
      <c r="GD104" s="90"/>
      <c r="GE104" s="90"/>
      <c r="GF104" s="90"/>
      <c r="GG104" s="90"/>
      <c r="GH104" s="90"/>
      <c r="GI104" s="90"/>
      <c r="GJ104" s="90"/>
      <c r="GK104" s="90"/>
      <c r="GL104" s="90"/>
      <c r="GM104" s="90"/>
      <c r="GN104" s="90"/>
      <c r="GO104" s="90"/>
      <c r="GP104" s="90"/>
      <c r="GQ104" s="90"/>
      <c r="GR104" s="90"/>
      <c r="GS104" s="90"/>
      <c r="GT104" s="90"/>
      <c r="GU104" s="90"/>
      <c r="GV104" s="90"/>
      <c r="GW104" s="90"/>
      <c r="GX104" s="90"/>
      <c r="GY104" s="90"/>
      <c r="GZ104" s="90"/>
      <c r="HA104" s="90"/>
      <c r="HB104" s="90"/>
      <c r="HC104" s="90"/>
      <c r="HD104" s="90"/>
      <c r="HE104" s="90"/>
      <c r="HF104" s="90"/>
      <c r="HG104" s="90"/>
      <c r="HH104" s="90"/>
      <c r="HI104" s="90"/>
      <c r="HJ104" s="90"/>
      <c r="HK104" s="90"/>
      <c r="HL104" s="90"/>
      <c r="HM104" s="90"/>
      <c r="HN104" s="90"/>
      <c r="HO104" s="90"/>
      <c r="HP104" s="90"/>
      <c r="HQ104" s="90"/>
      <c r="HR104" s="90"/>
      <c r="HS104" s="90"/>
      <c r="HT104" s="90"/>
      <c r="HU104" s="90"/>
      <c r="HV104" s="90"/>
      <c r="HW104" s="90"/>
      <c r="HX104" s="90"/>
      <c r="HY104" s="90"/>
      <c r="HZ104" s="90"/>
      <c r="IA104" s="90"/>
      <c r="IB104" s="90"/>
      <c r="IC104" s="90"/>
      <c r="ID104" s="90"/>
      <c r="IE104" s="90"/>
      <c r="IF104" s="90"/>
      <c r="IG104" s="90"/>
      <c r="IH104" s="90"/>
      <c r="II104" s="90"/>
      <c r="IJ104" s="90"/>
      <c r="IK104" s="90"/>
      <c r="IL104" s="90"/>
      <c r="IM104" s="90"/>
      <c r="IN104" s="90"/>
      <c r="IO104" s="90"/>
      <c r="IP104" s="90"/>
      <c r="IQ104" s="90"/>
      <c r="IR104" s="90"/>
      <c r="IS104" s="90"/>
      <c r="IT104" s="90"/>
      <c r="IU104" s="90"/>
      <c r="IV104" s="90"/>
    </row>
    <row r="105" spans="1:256">
      <c r="A105" s="608">
        <v>7</v>
      </c>
      <c r="B105" s="609">
        <v>2</v>
      </c>
      <c r="C105" s="610">
        <v>38</v>
      </c>
      <c r="D105" s="1149" t="s">
        <v>623</v>
      </c>
      <c r="E105" s="1049"/>
      <c r="F105" s="1152" t="s">
        <v>624</v>
      </c>
      <c r="G105" s="1153"/>
      <c r="H105" s="1153"/>
      <c r="I105" s="603"/>
      <c r="J105" s="606">
        <v>0</v>
      </c>
      <c r="K105" s="606">
        <v>0</v>
      </c>
      <c r="L105" s="616">
        <v>0</v>
      </c>
      <c r="M105" s="607">
        <v>0</v>
      </c>
    </row>
    <row r="106" spans="1:256">
      <c r="A106" s="608">
        <v>7</v>
      </c>
      <c r="B106" s="609">
        <v>2</v>
      </c>
      <c r="C106" s="610">
        <v>39</v>
      </c>
      <c r="D106" s="1150"/>
      <c r="E106" s="1151"/>
      <c r="F106" s="1152" t="s">
        <v>625</v>
      </c>
      <c r="G106" s="1153"/>
      <c r="H106" s="1153"/>
      <c r="I106" s="605"/>
      <c r="J106" s="606">
        <v>0</v>
      </c>
      <c r="K106" s="606">
        <v>0</v>
      </c>
      <c r="L106" s="616">
        <v>0</v>
      </c>
      <c r="M106" s="607">
        <v>0</v>
      </c>
    </row>
    <row r="107" spans="1:256">
      <c r="A107" s="608">
        <v>7</v>
      </c>
      <c r="B107" s="609">
        <v>2</v>
      </c>
      <c r="C107" s="610">
        <v>40</v>
      </c>
      <c r="D107" s="1050"/>
      <c r="E107" s="1051"/>
      <c r="F107" s="1152" t="s">
        <v>626</v>
      </c>
      <c r="G107" s="1153"/>
      <c r="H107" s="1153"/>
      <c r="I107" s="604"/>
      <c r="J107" s="606">
        <v>0</v>
      </c>
      <c r="K107" s="606">
        <v>0</v>
      </c>
      <c r="L107" s="616">
        <v>0</v>
      </c>
      <c r="M107" s="607">
        <v>0</v>
      </c>
    </row>
    <row r="108" spans="1:256">
      <c r="A108" s="608">
        <v>7</v>
      </c>
      <c r="B108" s="609">
        <v>2</v>
      </c>
      <c r="C108" s="610">
        <v>41</v>
      </c>
      <c r="D108" s="1149" t="s">
        <v>627</v>
      </c>
      <c r="E108" s="1049"/>
      <c r="F108" s="1152" t="s">
        <v>624</v>
      </c>
      <c r="G108" s="1153"/>
      <c r="H108" s="1153"/>
      <c r="I108" s="603"/>
      <c r="J108" s="606">
        <v>0</v>
      </c>
      <c r="K108" s="606">
        <v>0</v>
      </c>
      <c r="L108" s="616">
        <v>0</v>
      </c>
      <c r="M108" s="607">
        <v>0</v>
      </c>
    </row>
    <row r="109" spans="1:256">
      <c r="A109" s="608">
        <v>7</v>
      </c>
      <c r="B109" s="609">
        <v>2</v>
      </c>
      <c r="C109" s="610">
        <v>42</v>
      </c>
      <c r="D109" s="1150"/>
      <c r="E109" s="1151"/>
      <c r="F109" s="1152" t="s">
        <v>625</v>
      </c>
      <c r="G109" s="1153"/>
      <c r="H109" s="1153"/>
      <c r="I109" s="605"/>
      <c r="J109" s="606">
        <v>0</v>
      </c>
      <c r="K109" s="606">
        <v>0</v>
      </c>
      <c r="L109" s="616">
        <v>0</v>
      </c>
      <c r="M109" s="607">
        <v>0</v>
      </c>
    </row>
    <row r="110" spans="1:256">
      <c r="A110" s="608">
        <v>7</v>
      </c>
      <c r="B110" s="609">
        <v>2</v>
      </c>
      <c r="C110" s="610">
        <v>43</v>
      </c>
      <c r="D110" s="1050"/>
      <c r="E110" s="1051"/>
      <c r="F110" s="1152" t="s">
        <v>626</v>
      </c>
      <c r="G110" s="1153"/>
      <c r="H110" s="1153"/>
      <c r="I110" s="604"/>
      <c r="J110" s="606">
        <v>0</v>
      </c>
      <c r="K110" s="606">
        <v>0</v>
      </c>
      <c r="L110" s="616">
        <v>0</v>
      </c>
      <c r="M110" s="607">
        <v>0</v>
      </c>
    </row>
  </sheetData>
  <mergeCells count="54">
    <mergeCell ref="F100:F101"/>
    <mergeCell ref="E92:F92"/>
    <mergeCell ref="E94:F94"/>
    <mergeCell ref="D11:D13"/>
    <mergeCell ref="E11:F13"/>
    <mergeCell ref="F96:F97"/>
    <mergeCell ref="E67:G67"/>
    <mergeCell ref="E68:G68"/>
    <mergeCell ref="E69:G69"/>
    <mergeCell ref="F70:G70"/>
    <mergeCell ref="E88:F88"/>
    <mergeCell ref="E61:I61"/>
    <mergeCell ref="E64:F64"/>
    <mergeCell ref="G64:H64"/>
    <mergeCell ref="G65:H65"/>
    <mergeCell ref="E66:G66"/>
    <mergeCell ref="E48:F48"/>
    <mergeCell ref="E53:F53"/>
    <mergeCell ref="E54:F54"/>
    <mergeCell ref="E56:I56"/>
    <mergeCell ref="E60:I60"/>
    <mergeCell ref="E41:G41"/>
    <mergeCell ref="F42:G42"/>
    <mergeCell ref="E43:G43"/>
    <mergeCell ref="F44:G44"/>
    <mergeCell ref="G45:H45"/>
    <mergeCell ref="E27:F27"/>
    <mergeCell ref="G30:H30"/>
    <mergeCell ref="G31:H31"/>
    <mergeCell ref="E36:F36"/>
    <mergeCell ref="G39:H39"/>
    <mergeCell ref="E16:F16"/>
    <mergeCell ref="G16:H16"/>
    <mergeCell ref="G17:H17"/>
    <mergeCell ref="D19:H19"/>
    <mergeCell ref="E20:F20"/>
    <mergeCell ref="G11:H11"/>
    <mergeCell ref="G12:H12"/>
    <mergeCell ref="G13:H13"/>
    <mergeCell ref="E14:I14"/>
    <mergeCell ref="E15:I15"/>
    <mergeCell ref="E1:F1"/>
    <mergeCell ref="E5:H5"/>
    <mergeCell ref="E6:H6"/>
    <mergeCell ref="D8:H8"/>
    <mergeCell ref="E10:H10"/>
    <mergeCell ref="D105:E107"/>
    <mergeCell ref="F105:H105"/>
    <mergeCell ref="F106:H106"/>
    <mergeCell ref="F107:H107"/>
    <mergeCell ref="D108:E110"/>
    <mergeCell ref="F108:H108"/>
    <mergeCell ref="F109:H109"/>
    <mergeCell ref="F110:H110"/>
  </mergeCells>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07表</vt:lpstr>
      <vt:lpstr>26表</vt:lpstr>
      <vt:lpstr>24・40表</vt:lpstr>
      <vt:lpstr>(入力用)７表以外</vt:lpstr>
      <vt:lpstr>（入力用）７表</vt:lpstr>
      <vt:lpstr>'07表'!Print_Area</vt:lpstr>
      <vt:lpstr>'24・40表'!Print_Area</vt:lpstr>
      <vt:lpstr>'26表'!Print_Area</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情報システム開発室</dc:creator>
  <cp:lastModifiedBy> </cp:lastModifiedBy>
  <cp:lastPrinted>2022-03-01T01:08:54Z</cp:lastPrinted>
  <dcterms:created xsi:type="dcterms:W3CDTF">1999-07-01T09:48:31Z</dcterms:created>
  <dcterms:modified xsi:type="dcterms:W3CDTF">2022-03-01T01:09:13Z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2020-10-07T01:43:40Z</vt:filetime>
  </property>
</Properties>
</file>