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1_水道事業\ｱ_ アセット・経営戦略・水道ビジョン・経営比較分析表\ｹ 経営比較分析表\【R4.1.20〆切】【市町村課】公営企業における経営比較分析表の作成について\"/>
    </mc:Choice>
  </mc:AlternateContent>
  <xr:revisionPtr revIDLastSave="0" documentId="13_ncr:1_{2727E3CB-77A4-4ED1-ADAA-E3C1691051CA}" xr6:coauthVersionLast="36" xr6:coauthVersionMax="36" xr10:uidLastSave="{00000000-0000-0000-0000-000000000000}"/>
  <workbookProtection workbookAlgorithmName="SHA-512" workbookHashValue="0+/Z9TZfw3iK5ZOROdq1iBPU6VZCzHRrJWyb0kq8y0F/d+2MxeD5OgE2MmQ6yLES+ODcBZ5FvMGHMX9GW5Dqww==" workbookSaltValue="6I0QsPItaa4gyTzn7v1A9A=="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AD10" i="4"/>
  <c r="I10" i="4"/>
  <c r="AL8" i="4"/>
  <c r="P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<sst xmlns="http://schemas.openxmlformats.org/spreadsheetml/2006/main" count="236" uniqueCount="119">
  <si>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</si>
  <si>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</si>
  <si>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</si>
  <si>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</si>
  <si>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</si>
  <si>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</si>
  <si>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</si>
  <si>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</si>
  <si>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</si>
  <si>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</si>
  <si>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</si>
  <si>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</si>
  <si>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</si>
  <si>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</si>
  <si>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</si>
  <si>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</si>
  <si>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</si>
  <si>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</si>
  <si>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</si>
  <si>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</si>
  <si>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</si>
  <si>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</si>
  <si>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</si>
  <si>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</si>
  <si>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</si>
  <si>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</si>
  <si>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</si>
  <si>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</si>
  <si>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</si>
  <si>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</si>
  <si>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</si>
  <si>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</si>
  <si>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</si>
  <si>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</si>
  <si>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</si>
  <si>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</si>
  <si>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</si>
  <si>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</si>
  <si>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</si>
  <si>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</si>
  <si>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</si>
  <si>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</si>
  <si>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</si>
  <si>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</si>
  <si>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</si>
  <si>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</si>
  <si>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</si>
  <si>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</si>
  <si>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</si>
  <si>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</si>
  <si>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</si>
  <si>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</si>
  <si>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</si>
  <si>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</si>
  <si>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</si>
  <si>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</si>
  <si>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</si>
  <si>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</si>
  <si>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</si>
  <si>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</si>
  <si>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</si>
  <si>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</si>
  <si>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</si>
  <si>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</si>
  <si>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</si>
  <si>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</si>
  <si>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</si>
  <si>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</si>
  <si>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</si>
  <si>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</si>
  <si>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</si>
  <si>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</si>
  <si>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</si>
  <si>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</si>
  <si>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</si>
  <si>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</si>
  <si>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</si>
  <si>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</si>
  <si>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</si>
  <si>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</si>
  <si>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</si>
  <si>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</si>
  <si>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</si>
  <si>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</si>
  <si>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</si>
  <si>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</si>
  <si>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</si>
  <si>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</si>
  <si>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</si>
  <si>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</si>
  <si>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</si>
  <si>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</si>
  <si>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</si>
  <si>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</si>
  <si>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</si>
  <si>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</si>
  <si>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</si>
  <si>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</si>
  <si>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</si>
  <si>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</si>
  <si>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</si>
  <si>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</si>
  <si>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</si>
  <si>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</si>
  <si>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</si>
  <si>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</si>
  <si>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</si>
  <si>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</si>
  <si>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</si>
  <si>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</si>
  <si>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</si>
  <si>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</si>
  <si>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</si>
  <si>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</si>
  <si>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</si>
  <si>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</si>
  <si>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現在の下水道事業は維持管理費用やその資金調達、更新手法等が直面している大きな課題となっています。しかし、一般会計繰入金の長期的かつ安定は期待できず、厳しい事業経営を迫られています。
　また人口減少により、施設の稼働率の低下・使用料の増収が見込めない現状や公営企業移行への移行、また使用機器の更新へ経費が増加することを考慮し、必要に応じて使用料の見直しの検討や、更なる経費削減策を図り、事業の健全化、効率化に取り組んでいきます。</t>
    <rPh sb="1" eb="3">
      <t>ゲンザイ</t>
    </rPh>
    <rPh sb="4" eb="7">
      <t>ゲスイドウ</t>
    </rPh>
    <rPh sb="7" eb="9">
      <t>ジギョウ</t>
    </rPh>
    <rPh sb="136" eb="138">
      <t>イコウ</t>
    </rPh>
    <rPh sb="152" eb="154">
      <t>ゾウカ</t>
    </rPh>
    <rPh sb="190" eb="191">
      <t>ハカ</t>
    </rPh>
    <phoneticPr fontId="4"/>
  </si>
  <si>
    <t>　特定環境保全公共下水道は面整備が令和元年度で概成しています。
　公共下水道の維持管理費と企業債の返済などの費用と下水道料金を比較する「収益的収支比率」は100％を維持しているが、経費を使用料で賄っているかの指標「経費回収率」は一般会計繰入金により類似団体平均値から25％ほど上回っています。
　「水洗化率」については、人口減少社会の到来により、類似団体平均値を大幅に下回っています。今後、下水道使用料の大幅な自然増は期待できず、現状は経営状況の大幅な改善は見込めないため、必要に応じて、収益の多くを占める下水道使用料の改定や、効率化による経費節減等の検討を進めていきます。</t>
    <rPh sb="13" eb="14">
      <t>メン</t>
    </rPh>
    <rPh sb="14" eb="16">
      <t>セイビ</t>
    </rPh>
    <rPh sb="17" eb="19">
      <t>レイワ</t>
    </rPh>
    <rPh sb="19" eb="21">
      <t>ガンネン</t>
    </rPh>
    <rPh sb="21" eb="22">
      <t>ド</t>
    </rPh>
    <rPh sb="23" eb="25">
      <t>ガイセイ</t>
    </rPh>
    <rPh sb="90" eb="92">
      <t>ケイヒ</t>
    </rPh>
    <rPh sb="93" eb="95">
      <t>シヨウ</t>
    </rPh>
    <rPh sb="95" eb="96">
      <t>リョウ</t>
    </rPh>
    <rPh sb="97" eb="98">
      <t>マカナ</t>
    </rPh>
    <rPh sb="104" eb="106">
      <t>シヒョウ</t>
    </rPh>
    <rPh sb="181" eb="183">
      <t>オオハバ</t>
    </rPh>
    <rPh sb="184" eb="186">
      <t>シタマワ</t>
    </rPh>
    <phoneticPr fontId="4"/>
  </si>
  <si>
    <t>　平成16年3月に供用を開始した特定環境保全公共下水道の処理施設「西馬音内浄化センター」も稼働から15年経過し、主要施設の主機材のオーバーホール、修繕費が今後の維持管理費が大きくなってきます。
　今後は、策定予定の「ストックマネジメント計画」に基づき施設の効率的な修繕を進めるとともに、国庫補助金や企業債を有効活用した資金計画との整合を図りながら、一般会計からの繰入金が現在より極端に増加とならないよう、施設整備に取り組んでいき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</si>
</sst>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2E-4781-AACB-EA91CFCE60F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0.13</c:v>
                </c:pt>
                <c:pt idx="2">
                  <c:v>0.13</c:v>
                </c:pt>
                <c:pt idx="3">
                  <c:v>0.36</c:v>
                </c:pt>
                <c:pt idx="4">
                  <c:v>0.39</c:v>
                </c:pt>
              </c:numCache>
            </c:numRef>
          </c:val>
          <c:smooth val="0"/>
          <c:extLst>
            <c:ext xmlns:c16="http://schemas.microsoft.com/office/drawing/2014/chart" uri="{C3380CC4-5D6E-409C-BE32-E72D297353CC}">
              <c16:uniqueId val="{00000001-A72E-4781-AACB-EA91CFCE60F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43.64</c:v>
                </c:pt>
                <c:pt idx="1">
                  <c:v>46.73</c:v>
                </c:pt>
                <c:pt idx="2">
                  <c:v>46.82</c:v>
                </c:pt>
                <c:pt idx="3">
                  <c:v>46.59</c:v>
                </c:pt>
                <c:pt idx="4">
                  <c:v>47.14</c:v>
                </c:pt>
              </c:numCache>
            </c:numRef>
          </c:val>
          <c:extLst>
            <c:ext xmlns:c16="http://schemas.microsoft.com/office/drawing/2014/chart" uri="{C3380CC4-5D6E-409C-BE32-E72D297353CC}">
              <c16:uniqueId val="{00000000-242B-49DE-A61E-B44478018AB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37.72</c:v>
                </c:pt>
                <c:pt idx="1">
                  <c:v>37.08</c:v>
                </c:pt>
                <c:pt idx="2">
                  <c:v>42.56</c:v>
                </c:pt>
                <c:pt idx="3">
                  <c:v>42.47</c:v>
                </c:pt>
                <c:pt idx="4">
                  <c:v>42.4</c:v>
                </c:pt>
              </c:numCache>
            </c:numRef>
          </c:val>
          <c:smooth val="0"/>
          <c:extLst>
            <c:ext xmlns:c16="http://schemas.microsoft.com/office/drawing/2014/chart" uri="{C3380CC4-5D6E-409C-BE32-E72D297353CC}">
              <c16:uniqueId val="{00000001-242B-49DE-A61E-B44478018AB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53.03</c:v>
                </c:pt>
                <c:pt idx="1">
                  <c:v>52.3</c:v>
                </c:pt>
                <c:pt idx="2">
                  <c:v>52.83</c:v>
                </c:pt>
                <c:pt idx="3">
                  <c:v>55.7</c:v>
                </c:pt>
                <c:pt idx="4">
                  <c:v>55.57</c:v>
                </c:pt>
              </c:numCache>
            </c:numRef>
          </c:val>
          <c:extLst>
            <c:ext xmlns:c16="http://schemas.microsoft.com/office/drawing/2014/chart" uri="{C3380CC4-5D6E-409C-BE32-E72D297353CC}">
              <c16:uniqueId val="{00000000-B921-4064-8679-390F7B4F905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68.459999999999994</c:v>
                </c:pt>
                <c:pt idx="1">
                  <c:v>67.22</c:v>
                </c:pt>
                <c:pt idx="2">
                  <c:v>83.32</c:v>
                </c:pt>
                <c:pt idx="3">
                  <c:v>83.75</c:v>
                </c:pt>
                <c:pt idx="4">
                  <c:v>84.19</c:v>
                </c:pt>
              </c:numCache>
            </c:numRef>
          </c:val>
          <c:smooth val="0"/>
          <c:extLst>
            <c:ext xmlns:c16="http://schemas.microsoft.com/office/drawing/2014/chart" uri="{C3380CC4-5D6E-409C-BE32-E72D297353CC}">
              <c16:uniqueId val="{00000001-B921-4064-8679-390F7B4F905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85.35</c:v>
                </c:pt>
                <c:pt idx="1">
                  <c:v>100.13</c:v>
                </c:pt>
                <c:pt idx="2">
                  <c:v>100.45</c:v>
                </c:pt>
                <c:pt idx="3">
                  <c:v>105.47</c:v>
                </c:pt>
                <c:pt idx="4">
                  <c:v>106.65</c:v>
                </c:pt>
              </c:numCache>
            </c:numRef>
          </c:val>
          <c:extLst>
            <c:ext xmlns:c16="http://schemas.microsoft.com/office/drawing/2014/chart" uri="{C3380CC4-5D6E-409C-BE32-E72D297353CC}">
              <c16:uniqueId val="{00000000-F981-4174-849F-9A751583CA3E}"/>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81-4174-849F-9A751583CA3E}"/>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74-4A64-A22B-EB71020A8CF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74-4A64-A22B-EB71020A8CF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307-406B-AE41-1730EC95C68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307-406B-AE41-1730EC95C68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74-4263-9CE9-710BF196684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74-4263-9CE9-710BF196684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30-4483-B51D-92F2EE12746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30-4483-B51D-92F2EE12746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1391.84</c:v>
                </c:pt>
                <c:pt idx="1">
                  <c:v>1010.25</c:v>
                </c:pt>
                <c:pt idx="2">
                  <c:v>973.12</c:v>
                </c:pt>
                <c:pt idx="3">
                  <c:v>978.32</c:v>
                </c:pt>
                <c:pt idx="4">
                  <c:v>908.06</c:v>
                </c:pt>
              </c:numCache>
            </c:numRef>
          </c:val>
          <c:extLst>
            <c:ext xmlns:c16="http://schemas.microsoft.com/office/drawing/2014/chart" uri="{C3380CC4-5D6E-409C-BE32-E72D297353CC}">
              <c16:uniqueId val="{00000000-53D7-47D9-B568-18C7D0448EE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1592.72</c:v>
                </c:pt>
                <c:pt idx="1">
                  <c:v>1223.96</c:v>
                </c:pt>
                <c:pt idx="2">
                  <c:v>1194.1500000000001</c:v>
                </c:pt>
                <c:pt idx="3">
                  <c:v>1206.79</c:v>
                </c:pt>
                <c:pt idx="4">
                  <c:v>1258.43</c:v>
                </c:pt>
              </c:numCache>
            </c:numRef>
          </c:val>
          <c:smooth val="0"/>
          <c:extLst>
            <c:ext xmlns:c16="http://schemas.microsoft.com/office/drawing/2014/chart" uri="{C3380CC4-5D6E-409C-BE32-E72D297353CC}">
              <c16:uniqueId val="{00000001-53D7-47D9-B568-18C7D0448EE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72.569999999999993</c:v>
                </c:pt>
                <c:pt idx="1">
                  <c:v>100</c:v>
                </c:pt>
                <c:pt idx="2">
                  <c:v>100</c:v>
                </c:pt>
                <c:pt idx="3">
                  <c:v>100</c:v>
                </c:pt>
                <c:pt idx="4">
                  <c:v>100</c:v>
                </c:pt>
              </c:numCache>
            </c:numRef>
          </c:val>
          <c:extLst>
            <c:ext xmlns:c16="http://schemas.microsoft.com/office/drawing/2014/chart" uri="{C3380CC4-5D6E-409C-BE32-E72D297353CC}">
              <c16:uniqueId val="{00000000-A211-49D8-8559-BA85BDF9825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53.7</c:v>
                </c:pt>
                <c:pt idx="1">
                  <c:v>61.54</c:v>
                </c:pt>
                <c:pt idx="2">
                  <c:v>72.260000000000005</c:v>
                </c:pt>
                <c:pt idx="3">
                  <c:v>71.84</c:v>
                </c:pt>
                <c:pt idx="4">
                  <c:v>73.36</c:v>
                </c:pt>
              </c:numCache>
            </c:numRef>
          </c:val>
          <c:smooth val="0"/>
          <c:extLst>
            <c:ext xmlns:c16="http://schemas.microsoft.com/office/drawing/2014/chart" uri="{C3380CC4-5D6E-409C-BE32-E72D297353CC}">
              <c16:uniqueId val="{00000001-A211-49D8-8559-BA85BDF9825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245.37</c:v>
                </c:pt>
                <c:pt idx="1">
                  <c:v>178.65</c:v>
                </c:pt>
                <c:pt idx="2">
                  <c:v>178.67</c:v>
                </c:pt>
                <c:pt idx="3">
                  <c:v>179.16</c:v>
                </c:pt>
                <c:pt idx="4">
                  <c:v>181.33</c:v>
                </c:pt>
              </c:numCache>
            </c:numRef>
          </c:val>
          <c:extLst>
            <c:ext xmlns:c16="http://schemas.microsoft.com/office/drawing/2014/chart" uri="{C3380CC4-5D6E-409C-BE32-E72D297353CC}">
              <c16:uniqueId val="{00000000-BD40-4710-B6DE-80872D724E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300.35000000000002</c:v>
                </c:pt>
                <c:pt idx="1">
                  <c:v>267.86</c:v>
                </c:pt>
                <c:pt idx="2">
                  <c:v>230.02</c:v>
                </c:pt>
                <c:pt idx="3">
                  <c:v>228.47</c:v>
                </c:pt>
                <c:pt idx="4">
                  <c:v>224.88</c:v>
                </c:pt>
              </c:numCache>
            </c:numRef>
          </c:val>
          <c:smooth val="0"/>
          <c:extLst>
            <c:ext xmlns:c16="http://schemas.microsoft.com/office/drawing/2014/chart" uri="{C3380CC4-5D6E-409C-BE32-E72D297353CC}">
              <c16:uniqueId val="{00000001-BD40-4710-B6DE-80872D724E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羽後町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14344</v>
      </c>
      <c r="AM8" s="51"/>
      <c r="AN8" s="51"/>
      <c r="AO8" s="51"/>
      <c r="AP8" s="51"/>
      <c r="AQ8" s="51"/>
      <c r="AR8" s="51"/>
      <c r="AS8" s="51"/>
      <c r="AT8" s="46">
        <f>データ!T6</f>
        <v>230.78</v>
      </c>
      <c r="AU8" s="46"/>
      <c r="AV8" s="46"/>
      <c r="AW8" s="46"/>
      <c r="AX8" s="46"/>
      <c r="AY8" s="46"/>
      <c r="AZ8" s="46"/>
      <c r="BA8" s="46"/>
      <c r="BB8" s="46">
        <f>データ!U6</f>
        <v>62.15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44.49</v>
      </c>
      <c r="Q10" s="46"/>
      <c r="R10" s="46"/>
      <c r="S10" s="46"/>
      <c r="T10" s="46"/>
      <c r="U10" s="46"/>
      <c r="V10" s="46"/>
      <c r="W10" s="46">
        <f>データ!Q6</f>
        <v>89.24</v>
      </c>
      <c r="X10" s="46"/>
      <c r="Y10" s="46"/>
      <c r="Z10" s="46"/>
      <c r="AA10" s="46"/>
      <c r="AB10" s="46"/>
      <c r="AC10" s="46"/>
      <c r="AD10" s="51">
        <f>データ!R6</f>
        <v>3300</v>
      </c>
      <c r="AE10" s="51"/>
      <c r="AF10" s="51"/>
      <c r="AG10" s="51"/>
      <c r="AH10" s="51"/>
      <c r="AI10" s="51"/>
      <c r="AJ10" s="51"/>
      <c r="AK10" s="2"/>
      <c r="AL10" s="51">
        <f>データ!V6</f>
        <v>6316</v>
      </c>
      <c r="AM10" s="51"/>
      <c r="AN10" s="51"/>
      <c r="AO10" s="51"/>
      <c r="AP10" s="51"/>
      <c r="AQ10" s="51"/>
      <c r="AR10" s="51"/>
      <c r="AS10" s="51"/>
      <c r="AT10" s="46">
        <f>データ!W6</f>
        <v>2.39</v>
      </c>
      <c r="AU10" s="46"/>
      <c r="AV10" s="46"/>
      <c r="AW10" s="46"/>
      <c r="AX10" s="46"/>
      <c r="AY10" s="46"/>
      <c r="AZ10" s="46"/>
      <c r="BA10" s="46"/>
      <c r="BB10" s="46">
        <f>データ!X6</f>
        <v>2642.68</v>
      </c>
      <c r="BC10" s="46"/>
      <c r="BD10" s="46"/>
      <c r="BE10" s="46"/>
      <c r="BF10" s="46"/>
      <c r="BG10" s="46"/>
      <c r="BH10" s="46"/>
      <c r="BI10" s="46"/>
      <c r="BJ10" s="2"/>
      <c r="BK10" s="2"/>
      <c r="BL10" s="75" t="s">
        <v>22</v>
      </c>
      <c r="BM10" s="76"/>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7" t="s">
        <v>24</v>
      </c>
      <c r="BM11" s="77"/>
      <c r="BN11" s="77"/>
      <c r="BO11" s="77"/>
      <c r="BP11" s="77"/>
      <c r="BQ11" s="77"/>
      <c r="BR11" s="77"/>
      <c r="BS11" s="77"/>
      <c r="BT11" s="77"/>
      <c r="BU11" s="77"/>
      <c r="BV11" s="77"/>
      <c r="BW11" s="77"/>
      <c r="BX11" s="77"/>
      <c r="BY11" s="77"/>
      <c r="BZ11" s="7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7"/>
      <c r="BM12" s="77"/>
      <c r="BN12" s="77"/>
      <c r="BO12" s="77"/>
      <c r="BP12" s="77"/>
      <c r="BQ12" s="77"/>
      <c r="BR12" s="77"/>
      <c r="BS12" s="77"/>
      <c r="BT12" s="77"/>
      <c r="BU12" s="77"/>
      <c r="BV12" s="77"/>
      <c r="BW12" s="77"/>
      <c r="BX12" s="77"/>
      <c r="BY12" s="77"/>
      <c r="BZ12" s="7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8"/>
      <c r="BM13" s="78"/>
      <c r="BN13" s="78"/>
      <c r="BO13" s="78"/>
      <c r="BP13" s="78"/>
      <c r="BQ13" s="78"/>
      <c r="BR13" s="78"/>
      <c r="BS13" s="78"/>
      <c r="BT13" s="78"/>
      <c r="BU13" s="78"/>
      <c r="BV13" s="78"/>
      <c r="BW13" s="78"/>
      <c r="BX13" s="78"/>
      <c r="BY13" s="78"/>
      <c r="BZ13" s="78"/>
    </row>
    <row r="14" spans="1:78" ht="13.5" customHeight="1" x14ac:dyDescent="0.15">
      <c r="A14" s="2"/>
      <c r="B14" s="79" t="s">
        <v>25</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1"/>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116</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44</v>
      </c>
      <c r="N86" s="26" t="s">
        <v>44</v>
      </c>
      <c r="O86" s="26" t="str">
        <f>データ!EO6</f>
        <v>【0.30】</v>
      </c>
    </row>
  </sheetData>
  <sheetProtection algorithmName="SHA-512" hashValue="Rj7oksemMITIBzHXM06IMnFapfoiRl8/d/WJvN8gdOo4WQLh4y0KS0TfMg1L5JHVOzqNlgZBDYynkjfEBHtldw==" saltValue="BOEQiB0/G4hJLiYKEImG5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3" t="s">
        <v>54</v>
      </c>
      <c r="I3" s="84"/>
      <c r="J3" s="84"/>
      <c r="K3" s="84"/>
      <c r="L3" s="84"/>
      <c r="M3" s="84"/>
      <c r="N3" s="84"/>
      <c r="O3" s="84"/>
      <c r="P3" s="84"/>
      <c r="Q3" s="84"/>
      <c r="R3" s="84"/>
      <c r="S3" s="84"/>
      <c r="T3" s="84"/>
      <c r="U3" s="84"/>
      <c r="V3" s="84"/>
      <c r="W3" s="84"/>
      <c r="X3" s="85"/>
      <c r="Y3" s="89" t="s">
        <v>55</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56</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5" x14ac:dyDescent="0.15">
      <c r="A4" s="28" t="s">
        <v>57</v>
      </c>
      <c r="B4" s="30"/>
      <c r="C4" s="30"/>
      <c r="D4" s="30"/>
      <c r="E4" s="30"/>
      <c r="F4" s="30"/>
      <c r="G4" s="30"/>
      <c r="H4" s="86"/>
      <c r="I4" s="87"/>
      <c r="J4" s="87"/>
      <c r="K4" s="87"/>
      <c r="L4" s="87"/>
      <c r="M4" s="87"/>
      <c r="N4" s="87"/>
      <c r="O4" s="87"/>
      <c r="P4" s="87"/>
      <c r="Q4" s="87"/>
      <c r="R4" s="87"/>
      <c r="S4" s="87"/>
      <c r="T4" s="87"/>
      <c r="U4" s="87"/>
      <c r="V4" s="87"/>
      <c r="W4" s="87"/>
      <c r="X4" s="88"/>
      <c r="Y4" s="82" t="s">
        <v>58</v>
      </c>
      <c r="Z4" s="82"/>
      <c r="AA4" s="82"/>
      <c r="AB4" s="82"/>
      <c r="AC4" s="82"/>
      <c r="AD4" s="82"/>
      <c r="AE4" s="82"/>
      <c r="AF4" s="82"/>
      <c r="AG4" s="82"/>
      <c r="AH4" s="82"/>
      <c r="AI4" s="82"/>
      <c r="AJ4" s="82" t="s">
        <v>59</v>
      </c>
      <c r="AK4" s="82"/>
      <c r="AL4" s="82"/>
      <c r="AM4" s="82"/>
      <c r="AN4" s="82"/>
      <c r="AO4" s="82"/>
      <c r="AP4" s="82"/>
      <c r="AQ4" s="82"/>
      <c r="AR4" s="82"/>
      <c r="AS4" s="82"/>
      <c r="AT4" s="82"/>
      <c r="AU4" s="82" t="s">
        <v>60</v>
      </c>
      <c r="AV4" s="82"/>
      <c r="AW4" s="82"/>
      <c r="AX4" s="82"/>
      <c r="AY4" s="82"/>
      <c r="AZ4" s="82"/>
      <c r="BA4" s="82"/>
      <c r="BB4" s="82"/>
      <c r="BC4" s="82"/>
      <c r="BD4" s="82"/>
      <c r="BE4" s="82"/>
      <c r="BF4" s="82" t="s">
        <v>61</v>
      </c>
      <c r="BG4" s="82"/>
      <c r="BH4" s="82"/>
      <c r="BI4" s="82"/>
      <c r="BJ4" s="82"/>
      <c r="BK4" s="82"/>
      <c r="BL4" s="82"/>
      <c r="BM4" s="82"/>
      <c r="BN4" s="82"/>
      <c r="BO4" s="82"/>
      <c r="BP4" s="82"/>
      <c r="BQ4" s="82" t="s">
        <v>62</v>
      </c>
      <c r="BR4" s="82"/>
      <c r="BS4" s="82"/>
      <c r="BT4" s="82"/>
      <c r="BU4" s="82"/>
      <c r="BV4" s="82"/>
      <c r="BW4" s="82"/>
      <c r="BX4" s="82"/>
      <c r="BY4" s="82"/>
      <c r="BZ4" s="82"/>
      <c r="CA4" s="82"/>
      <c r="CB4" s="82" t="s">
        <v>63</v>
      </c>
      <c r="CC4" s="82"/>
      <c r="CD4" s="82"/>
      <c r="CE4" s="82"/>
      <c r="CF4" s="82"/>
      <c r="CG4" s="82"/>
      <c r="CH4" s="82"/>
      <c r="CI4" s="82"/>
      <c r="CJ4" s="82"/>
      <c r="CK4" s="82"/>
      <c r="CL4" s="82"/>
      <c r="CM4" s="82" t="s">
        <v>64</v>
      </c>
      <c r="CN4" s="82"/>
      <c r="CO4" s="82"/>
      <c r="CP4" s="82"/>
      <c r="CQ4" s="82"/>
      <c r="CR4" s="82"/>
      <c r="CS4" s="82"/>
      <c r="CT4" s="82"/>
      <c r="CU4" s="82"/>
      <c r="CV4" s="82"/>
      <c r="CW4" s="82"/>
      <c r="CX4" s="82" t="s">
        <v>65</v>
      </c>
      <c r="CY4" s="82"/>
      <c r="CZ4" s="82"/>
      <c r="DA4" s="82"/>
      <c r="DB4" s="82"/>
      <c r="DC4" s="82"/>
      <c r="DD4" s="82"/>
      <c r="DE4" s="82"/>
      <c r="DF4" s="82"/>
      <c r="DG4" s="82"/>
      <c r="DH4" s="82"/>
      <c r="DI4" s="82" t="s">
        <v>66</v>
      </c>
      <c r="DJ4" s="82"/>
      <c r="DK4" s="82"/>
      <c r="DL4" s="82"/>
      <c r="DM4" s="82"/>
      <c r="DN4" s="82"/>
      <c r="DO4" s="82"/>
      <c r="DP4" s="82"/>
      <c r="DQ4" s="82"/>
      <c r="DR4" s="82"/>
      <c r="DS4" s="82"/>
      <c r="DT4" s="82" t="s">
        <v>67</v>
      </c>
      <c r="DU4" s="82"/>
      <c r="DV4" s="82"/>
      <c r="DW4" s="82"/>
      <c r="DX4" s="82"/>
      <c r="DY4" s="82"/>
      <c r="DZ4" s="82"/>
      <c r="EA4" s="82"/>
      <c r="EB4" s="82"/>
      <c r="EC4" s="82"/>
      <c r="ED4" s="82"/>
      <c r="EE4" s="82" t="s">
        <v>68</v>
      </c>
      <c r="EF4" s="82"/>
      <c r="EG4" s="82"/>
      <c r="EH4" s="82"/>
      <c r="EI4" s="82"/>
      <c r="EJ4" s="82"/>
      <c r="EK4" s="82"/>
      <c r="EL4" s="82"/>
      <c r="EM4" s="82"/>
      <c r="EN4" s="82"/>
      <c r="EO4" s="82"/>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54631</v>
      </c>
      <c r="D6" s="33">
        <f t="shared" si="3"/>
        <v>47</v>
      </c>
      <c r="E6" s="33">
        <f t="shared" si="3"/>
        <v>17</v>
      </c>
      <c r="F6" s="33">
        <f t="shared" si="3"/>
        <v>4</v>
      </c>
      <c r="G6" s="33">
        <f t="shared" si="3"/>
        <v>0</v>
      </c>
      <c r="H6" s="33" t="str">
        <f t="shared" si="3"/>
        <v>秋田県　羽後町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44.49</v>
      </c>
      <c r="Q6" s="34">
        <f t="shared" si="3"/>
        <v>89.24</v>
      </c>
      <c r="R6" s="34">
        <f t="shared" si="3"/>
        <v>3300</v>
      </c>
      <c r="S6" s="34">
        <f t="shared" si="3"/>
        <v>14344</v>
      </c>
      <c r="T6" s="34">
        <f t="shared" si="3"/>
        <v>230.78</v>
      </c>
      <c r="U6" s="34">
        <f t="shared" si="3"/>
        <v>62.15</v>
      </c>
      <c r="V6" s="34">
        <f t="shared" si="3"/>
        <v>6316</v>
      </c>
      <c r="W6" s="34">
        <f t="shared" si="3"/>
        <v>2.39</v>
      </c>
      <c r="X6" s="34">
        <f t="shared" si="3"/>
        <v>2642.68</v>
      </c>
      <c r="Y6" s="35">
        <f>IF(Y7="",NA(),Y7)</f>
        <v>85.35</v>
      </c>
      <c r="Z6" s="35">
        <f t="shared" ref="Z6:AH6" si="4">IF(Z7="",NA(),Z7)</f>
        <v>100.13</v>
      </c>
      <c r="AA6" s="35">
        <f t="shared" si="4"/>
        <v>100.45</v>
      </c>
      <c r="AB6" s="35">
        <f t="shared" si="4"/>
        <v>105.47</v>
      </c>
      <c r="AC6" s="35">
        <f t="shared" si="4"/>
        <v>106.65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1391.84</v>
      </c>
      <c r="BG6" s="35">
        <f t="shared" ref="BG6:BO6" si="7">IF(BG7="",NA(),BG7)</f>
        <v>1010.25</v>
      </c>
      <c r="BH6" s="35">
        <f t="shared" si="7"/>
        <v>973.12</v>
      </c>
      <c r="BI6" s="35">
        <f t="shared" si="7"/>
        <v>978.32</v>
      </c>
      <c r="BJ6" s="35">
        <f t="shared" si="7"/>
        <v>908.06</v>
      </c>
      <c r="BK6" s="35">
        <f t="shared" si="7"/>
        <v>1592.72</v>
      </c>
      <c r="BL6" s="35">
        <f t="shared" si="7"/>
        <v>1223.96</v>
      </c>
      <c r="BM6" s="35">
        <f t="shared" si="7"/>
        <v>1194.1500000000001</v>
      </c>
      <c r="BN6" s="35">
        <f t="shared" si="7"/>
        <v>1206.79</v>
      </c>
      <c r="BO6" s="35">
        <f t="shared" si="7"/>
        <v>1258.43</v>
      </c>
      <c r="BP6" s="34" t="str">
        <f>IF(BP7="","",IF(BP7="-","【-】","【"&amp;SUBSTITUTE(TEXT(BP7,"#,##0.00"),"-","△")&amp;"】"))</f>
        <v>【1,260.21】</v>
      </c>
      <c r="BQ6" s="35">
        <f>IF(BQ7="",NA(),BQ7)</f>
        <v>72.569999999999993</v>
      </c>
      <c r="BR6" s="35">
        <f t="shared" ref="BR6:BZ6" si="8">IF(BR7="",NA(),BR7)</f>
        <v>100</v>
      </c>
      <c r="BS6" s="35">
        <f t="shared" si="8"/>
        <v>100</v>
      </c>
      <c r="BT6" s="35">
        <f t="shared" si="8"/>
        <v>100</v>
      </c>
      <c r="BU6" s="35">
        <f t="shared" si="8"/>
        <v>100</v>
      </c>
      <c r="BV6" s="35">
        <f t="shared" si="8"/>
        <v>53.7</v>
      </c>
      <c r="BW6" s="35">
        <f t="shared" si="8"/>
        <v>61.54</v>
      </c>
      <c r="BX6" s="35">
        <f t="shared" si="8"/>
        <v>72.260000000000005</v>
      </c>
      <c r="BY6" s="35">
        <f t="shared" si="8"/>
        <v>71.84</v>
      </c>
      <c r="BZ6" s="35">
        <f t="shared" si="8"/>
        <v>73.36</v>
      </c>
      <c r="CA6" s="34" t="str">
        <f>IF(CA7="","",IF(CA7="-","【-】","【"&amp;SUBSTITUTE(TEXT(CA7,"#,##0.00"),"-","△")&amp;"】"))</f>
        <v>【75.29】</v>
      </c>
      <c r="CB6" s="35">
        <f>IF(CB7="",NA(),CB7)</f>
        <v>245.37</v>
      </c>
      <c r="CC6" s="35">
        <f t="shared" ref="CC6:CK6" si="9">IF(CC7="",NA(),CC7)</f>
        <v>178.65</v>
      </c>
      <c r="CD6" s="35">
        <f t="shared" si="9"/>
        <v>178.67</v>
      </c>
      <c r="CE6" s="35">
        <f t="shared" si="9"/>
        <v>179.16</v>
      </c>
      <c r="CF6" s="35">
        <f t="shared" si="9"/>
        <v>181.33</v>
      </c>
      <c r="CG6" s="35">
        <f t="shared" si="9"/>
        <v>300.35000000000002</v>
      </c>
      <c r="CH6" s="35">
        <f t="shared" si="9"/>
        <v>267.86</v>
      </c>
      <c r="CI6" s="35">
        <f t="shared" si="9"/>
        <v>230.02</v>
      </c>
      <c r="CJ6" s="35">
        <f t="shared" si="9"/>
        <v>228.47</v>
      </c>
      <c r="CK6" s="35">
        <f t="shared" si="9"/>
        <v>224.88</v>
      </c>
      <c r="CL6" s="34" t="str">
        <f>IF(CL7="","",IF(CL7="-","【-】","【"&amp;SUBSTITUTE(TEXT(CL7,"#,##0.00"),"-","△")&amp;"】"))</f>
        <v>【215.41】</v>
      </c>
      <c r="CM6" s="35">
        <f>IF(CM7="",NA(),CM7)</f>
        <v>43.64</v>
      </c>
      <c r="CN6" s="35">
        <f t="shared" ref="CN6:CV6" si="10">IF(CN7="",NA(),CN7)</f>
        <v>46.73</v>
      </c>
      <c r="CO6" s="35">
        <f t="shared" si="10"/>
        <v>46.82</v>
      </c>
      <c r="CP6" s="35">
        <f t="shared" si="10"/>
        <v>46.59</v>
      </c>
      <c r="CQ6" s="35">
        <f t="shared" si="10"/>
        <v>47.14</v>
      </c>
      <c r="CR6" s="35">
        <f t="shared" si="10"/>
        <v>37.72</v>
      </c>
      <c r="CS6" s="35">
        <f t="shared" si="10"/>
        <v>37.08</v>
      </c>
      <c r="CT6" s="35">
        <f t="shared" si="10"/>
        <v>42.56</v>
      </c>
      <c r="CU6" s="35">
        <f t="shared" si="10"/>
        <v>42.47</v>
      </c>
      <c r="CV6" s="35">
        <f t="shared" si="10"/>
        <v>42.4</v>
      </c>
      <c r="CW6" s="34" t="str">
        <f>IF(CW7="","",IF(CW7="-","【-】","【"&amp;SUBSTITUTE(TEXT(CW7,"#,##0.00"),"-","△")&amp;"】"))</f>
        <v>【42.90】</v>
      </c>
      <c r="CX6" s="35">
        <f>IF(CX7="",NA(),CX7)</f>
        <v>53.03</v>
      </c>
      <c r="CY6" s="35">
        <f t="shared" ref="CY6:DG6" si="11">IF(CY7="",NA(),CY7)</f>
        <v>52.3</v>
      </c>
      <c r="CZ6" s="35">
        <f t="shared" si="11"/>
        <v>52.83</v>
      </c>
      <c r="DA6" s="35">
        <f t="shared" si="11"/>
        <v>55.7</v>
      </c>
      <c r="DB6" s="35">
        <f t="shared" si="11"/>
        <v>55.57</v>
      </c>
      <c r="DC6" s="35">
        <f t="shared" si="11"/>
        <v>68.459999999999994</v>
      </c>
      <c r="DD6" s="35">
        <f t="shared" si="11"/>
        <v>67.22</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0.13</v>
      </c>
      <c r="EK6" s="35">
        <f t="shared" si="14"/>
        <v>0.13</v>
      </c>
      <c r="EL6" s="35">
        <f t="shared" si="14"/>
        <v>0.13</v>
      </c>
      <c r="EM6" s="35">
        <f t="shared" si="14"/>
        <v>0.36</v>
      </c>
      <c r="EN6" s="35">
        <f t="shared" si="14"/>
        <v>0.39</v>
      </c>
      <c r="EO6" s="34" t="str">
        <f>IF(EO7="","",IF(EO7="-","【-】","【"&amp;SUBSTITUTE(TEXT(EO7,"#,##0.00"),"-","△")&amp;"】"))</f>
        <v>【0.30】</v>
      </c>
    </row>
    <row r="7" spans="1:145" s="36" customFormat="1" x14ac:dyDescent="0.15">
      <c r="A7" s="28"/>
      <c r="B7" s="37">
        <v>2020</v>
      </c>
      <c r="C7" s="37">
        <v>54631</v>
      </c>
      <c r="D7" s="37">
        <v>47</v>
      </c>
      <c r="E7" s="37">
        <v>17</v>
      </c>
      <c r="F7" s="37">
        <v>4</v>
      </c>
      <c r="G7" s="37">
        <v>0</v>
      </c>
      <c r="H7" s="37" t="s">
        <v>98</v>
      </c>
      <c r="I7" s="37" t="s">
        <v>99</v>
      </c>
      <c r="J7" s="37" t="s">
        <v>100</v>
      </c>
      <c r="K7" s="37" t="s">
        <v>101</v>
      </c>
      <c r="L7" s="37" t="s">
        <v>102</v>
      </c>
      <c r="M7" s="37" t="s">
        <v>103</v>
      </c>
      <c r="N7" s="38" t="s">
        <v>104</v>
      </c>
      <c r="O7" s="38" t="s">
        <v>105</v>
      </c>
      <c r="P7" s="38">
        <v>44.49</v>
      </c>
      <c r="Q7" s="38">
        <v>89.24</v>
      </c>
      <c r="R7" s="38">
        <v>3300</v>
      </c>
      <c r="S7" s="38">
        <v>14344</v>
      </c>
      <c r="T7" s="38">
        <v>230.78</v>
      </c>
      <c r="U7" s="38">
        <v>62.15</v>
      </c>
      <c r="V7" s="38">
        <v>6316</v>
      </c>
      <c r="W7" s="38">
        <v>2.39</v>
      </c>
      <c r="X7" s="38">
        <v>2642.68</v>
      </c>
      <c r="Y7" s="38">
        <v>85.35</v>
      </c>
      <c r="Z7" s="38">
        <v>100.13</v>
      </c>
      <c r="AA7" s="38">
        <v>100.45</v>
      </c>
      <c r="AB7" s="38">
        <v>105.47</v>
      </c>
      <c r="AC7" s="38">
        <v>106.65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1391.84</v>
      </c>
      <c r="BG7" s="38">
        <v>1010.25</v>
      </c>
      <c r="BH7" s="38">
        <v>973.12</v>
      </c>
      <c r="BI7" s="38">
        <v>978.32</v>
      </c>
      <c r="BJ7" s="38">
        <v>908.06</v>
      </c>
      <c r="BK7" s="38">
        <v>1592.72</v>
      </c>
      <c r="BL7" s="38">
        <v>1223.96</v>
      </c>
      <c r="BM7" s="38">
        <v>1194.1500000000001</v>
      </c>
      <c r="BN7" s="38">
        <v>1206.79</v>
      </c>
      <c r="BO7" s="38">
        <v>1258.43</v>
      </c>
      <c r="BP7" s="38">
        <v>1260.21</v>
      </c>
      <c r="BQ7" s="38">
        <v>72.569999999999993</v>
      </c>
      <c r="BR7" s="38">
        <v>100</v>
      </c>
      <c r="BS7" s="38">
        <v>100</v>
      </c>
      <c r="BT7" s="38">
        <v>100</v>
      </c>
      <c r="BU7" s="38">
        <v>100</v>
      </c>
      <c r="BV7" s="38">
        <v>53.7</v>
      </c>
      <c r="BW7" s="38">
        <v>61.54</v>
      </c>
      <c r="BX7" s="38">
        <v>72.260000000000005</v>
      </c>
      <c r="BY7" s="38">
        <v>71.84</v>
      </c>
      <c r="BZ7" s="38">
        <v>73.36</v>
      </c>
      <c r="CA7" s="38">
        <v>75.290000000000006</v>
      </c>
      <c r="CB7" s="38">
        <v>245.37</v>
      </c>
      <c r="CC7" s="38">
        <v>178.65</v>
      </c>
      <c r="CD7" s="38">
        <v>178.67</v>
      </c>
      <c r="CE7" s="38">
        <v>179.16</v>
      </c>
      <c r="CF7" s="38">
        <v>181.33</v>
      </c>
      <c r="CG7" s="38">
        <v>300.35000000000002</v>
      </c>
      <c r="CH7" s="38">
        <v>267.86</v>
      </c>
      <c r="CI7" s="38">
        <v>230.02</v>
      </c>
      <c r="CJ7" s="38">
        <v>228.47</v>
      </c>
      <c r="CK7" s="38">
        <v>224.88</v>
      </c>
      <c r="CL7" s="38">
        <v>215.41</v>
      </c>
      <c r="CM7" s="38">
        <v>43.64</v>
      </c>
      <c r="CN7" s="38">
        <v>46.73</v>
      </c>
      <c r="CO7" s="38">
        <v>46.82</v>
      </c>
      <c r="CP7" s="38">
        <v>46.59</v>
      </c>
      <c r="CQ7" s="38">
        <v>47.14</v>
      </c>
      <c r="CR7" s="38">
        <v>37.72</v>
      </c>
      <c r="CS7" s="38">
        <v>37.08</v>
      </c>
      <c r="CT7" s="38">
        <v>42.56</v>
      </c>
      <c r="CU7" s="38">
        <v>42.47</v>
      </c>
      <c r="CV7" s="38">
        <v>42.4</v>
      </c>
      <c r="CW7" s="38">
        <v>42.9</v>
      </c>
      <c r="CX7" s="38">
        <v>53.03</v>
      </c>
      <c r="CY7" s="38">
        <v>52.3</v>
      </c>
      <c r="CZ7" s="38">
        <v>52.83</v>
      </c>
      <c r="DA7" s="38">
        <v>55.7</v>
      </c>
      <c r="DB7" s="38">
        <v>55.57</v>
      </c>
      <c r="DC7" s="38">
        <v>68.459999999999994</v>
      </c>
      <c r="DD7" s="38">
        <v>67.22</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0.13</v>
      </c>
      <c r="EK7" s="38">
        <v>0.13</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康弘（LGWAN端末）</cp:lastModifiedBy>
  <cp:lastPrinted>2022-01-07T05:12:25Z</cp:lastPrinted>
  <dcterms:created xsi:type="dcterms:W3CDTF">2021-12-03T07:49:42Z</dcterms:created>
  <dcterms:modified xsi:type="dcterms:W3CDTF">2022-01-07T05:13:28Z</dcterms:modified>
  <cp:category/>
</cp:coreProperties>
</file>