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hachirougata24\Desktop\文書管理\1-⓪総括\市町村課関係\経営比較分析表\R3\【経営比較分析表】2020_053635_46_010\"/>
    </mc:Choice>
  </mc:AlternateContent>
  <xr:revisionPtr revIDLastSave="0" documentId="13_ncr:1_{7D857178-436F-471E-B253-2C14A91B7016}" xr6:coauthVersionLast="43" xr6:coauthVersionMax="43" xr10:uidLastSave="{00000000-0000-0000-0000-000000000000}"/>
  <workbookProtection workbookAlgorithmName="SHA-512" workbookHashValue="Q17dDtYzpk1m6q0uLC1omANcfOBONKU90xjjV7r7jr71jL4luf/yRd+WQjlciBslMUweOOyMHmVBYAK0fA+svg==" workbookSaltValue="pA0/y7p5CXO6clSpLiqVaQ=="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<sst xmlns="http://schemas.openxmlformats.org/spreadsheetml/2006/main" count="228" uniqueCount="113">
  <si>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</si>
  <si>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</si>
  <si>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</si>
  <si>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</si>
  <si>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</si>
  <si>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</si>
  <si>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</si>
  <si>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</si>
  <si>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</si>
  <si>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</si>
  <si>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</si>
  <si>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</si>
  <si>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</si>
  <si>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</si>
  <si>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</si>
  <si>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</si>
  <si>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</si>
  <si>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</si>
  <si>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</si>
  <si>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</si>
  <si>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</si>
  <si>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</si>
  <si>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</si>
  <si>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</si>
  <si>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</si>
  <si>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</si>
  <si>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</si>
  <si>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</si>
  <si>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</si>
  <si>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</si>
  <si>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</si>
  <si>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</si>
  <si>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</si>
  <si>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</si>
  <si>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</si>
  <si>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</si>
  <si>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</si>
  <si>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</si>
  <si>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</si>
  <si>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</si>
  <si>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</si>
  <si>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</si>
  <si>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</si>
  <si>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</si>
  <si>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</si>
  <si>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</si>
  <si>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</si>
  <si>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</si>
  <si>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</si>
  <si>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</si>
  <si>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</si>
  <si>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</si>
  <si>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</si>
  <si>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</si>
  <si>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</si>
  <si>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</si>
  <si>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</si>
  <si>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</si>
  <si>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</si>
  <si>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</si>
  <si>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</si>
  <si>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</si>
  <si>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</si>
  <si>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</si>
  <si>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</si>
  <si>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</si>
  <si>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</si>
  <si>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</si>
  <si>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</si>
  <si>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</si>
  <si>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</si>
  <si>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</si>
  <si>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</si>
  <si>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</si>
  <si>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</si>
  <si>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</si>
  <si>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</si>
  <si>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</si>
  <si>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</si>
  <si>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</si>
  <si>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</si>
  <si>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</si>
  <si>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</si>
  <si>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</si>
  <si>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</si>
  <si>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</si>
  <si>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</si>
  <si>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</si>
  <si>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</si>
  <si>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</si>
  <si>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</si>
  <si>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</si>
  <si>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</si>
  <si>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</si>
  <si>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</si>
  <si>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</si>
  <si>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</si>
  <si>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</si>
  <si>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</si>
  <si>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</si>
  <si>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</si>
  <si>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</si>
  <si>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</si>
  <si>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</si>
  <si>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</si>
  <si>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</si>
  <si>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</si>
  <si>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</si>
  <si>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</si>
  <si>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</si>
  <si>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経常収支比率は100％以上で推移しており、②累積欠損金も発生していないため経営の健全性が確保されていると言える。④企業債残高対給水収益比率は緩やかな上昇傾向にある。現在は類似団体平均と比べ良好な数値を維持しているが、今後管路更新事業や施設更新事業を継続するにあたってこれが増加しすぎないよう留意しながら計画的に進める必要がある。
　料金回収率は令和2年度決算で100％を下回っているが、これは職員1名分の増員にかかる費用を一般会計からの繰入金で補填したためで、令和2年度のみの措置であることからこの費用を除いた場合の料金回収率は約101％となり、適切な料金収入を確保していると言える。
　施設の利用状況についてはH29年度より管路の漏水調査及び修繕に取り組んでおり、その成果として⑧有収率が類似団体平均を上回る結果となった。しかし数値がより実態に近づいたことで配水量の減少幅が増加し⑦施設利用率が大幅に減少する結果となった。そのため、設備の効率化を図るためダウンサイジング等を検討していく必要がある。</t>
    <rPh sb="2" eb="4">
      <t>ケイジョウ</t>
    </rPh>
    <rPh sb="4" eb="6">
      <t>シュウシ</t>
    </rPh>
    <rPh sb="6" eb="8">
      <t>ヒリツ</t>
    </rPh>
    <rPh sb="13" eb="15">
      <t>イジョウ</t>
    </rPh>
    <rPh sb="16" eb="18">
      <t>スイイ</t>
    </rPh>
    <rPh sb="24" eb="26">
      <t>ルイセキ</t>
    </rPh>
    <rPh sb="26" eb="28">
      <t>ケッソン</t>
    </rPh>
    <rPh sb="28" eb="29">
      <t>キン</t>
    </rPh>
    <rPh sb="30" eb="32">
      <t>ハッセイ</t>
    </rPh>
    <rPh sb="39" eb="41">
      <t>ケイエイ</t>
    </rPh>
    <rPh sb="42" eb="45">
      <t>ケンゼンセイ</t>
    </rPh>
    <rPh sb="46" eb="48">
      <t>カクホ</t>
    </rPh>
    <rPh sb="54" eb="55">
      <t>イ</t>
    </rPh>
    <rPh sb="59" eb="61">
      <t>キギョウ</t>
    </rPh>
    <rPh sb="61" eb="62">
      <t>サイ</t>
    </rPh>
    <rPh sb="62" eb="64">
      <t>ザンダカ</t>
    </rPh>
    <rPh sb="64" eb="65">
      <t>タイ</t>
    </rPh>
    <rPh sb="65" eb="67">
      <t>キュウスイ</t>
    </rPh>
    <rPh sb="67" eb="69">
      <t>シュウエキ</t>
    </rPh>
    <rPh sb="69" eb="71">
      <t>ヒリツ</t>
    </rPh>
    <rPh sb="72" eb="73">
      <t>ユル</t>
    </rPh>
    <rPh sb="76" eb="78">
      <t>ジョウショウ</t>
    </rPh>
    <rPh sb="78" eb="80">
      <t>ケイコウ</t>
    </rPh>
    <rPh sb="84" eb="86">
      <t>ゲンザイ</t>
    </rPh>
    <rPh sb="87" eb="89">
      <t>ルイジ</t>
    </rPh>
    <rPh sb="89" eb="91">
      <t>ダンタイ</t>
    </rPh>
    <rPh sb="91" eb="93">
      <t>ヘイキン</t>
    </rPh>
    <rPh sb="94" eb="95">
      <t>クラ</t>
    </rPh>
    <rPh sb="96" eb="98">
      <t>リョウコウ</t>
    </rPh>
    <rPh sb="99" eb="101">
      <t>スウチ</t>
    </rPh>
    <rPh sb="102" eb="104">
      <t>イジ</t>
    </rPh>
    <rPh sb="110" eb="112">
      <t>コンゴ</t>
    </rPh>
    <rPh sb="112" eb="114">
      <t>カンロ</t>
    </rPh>
    <rPh sb="114" eb="116">
      <t>コウシン</t>
    </rPh>
    <rPh sb="116" eb="118">
      <t>ジギョウ</t>
    </rPh>
    <rPh sb="119" eb="121">
      <t>シセツ</t>
    </rPh>
    <rPh sb="121" eb="123">
      <t>コウシン</t>
    </rPh>
    <rPh sb="123" eb="125">
      <t>ジギョウ</t>
    </rPh>
    <rPh sb="126" eb="128">
      <t>ケイゾク</t>
    </rPh>
    <rPh sb="138" eb="140">
      <t>ゾウカ</t>
    </rPh>
    <rPh sb="147" eb="149">
      <t>リュウイ</t>
    </rPh>
    <rPh sb="153" eb="156">
      <t>ケイカクテキ</t>
    </rPh>
    <rPh sb="157" eb="158">
      <t>スス</t>
    </rPh>
    <rPh sb="160" eb="162">
      <t>ヒツヨウ</t>
    </rPh>
    <rPh sb="168" eb="170">
      <t>リョウキン</t>
    </rPh>
    <rPh sb="170" eb="172">
      <t>カイシュウ</t>
    </rPh>
    <rPh sb="172" eb="173">
      <t>リツ</t>
    </rPh>
    <rPh sb="174" eb="176">
      <t>レイワ</t>
    </rPh>
    <rPh sb="177" eb="179">
      <t>ネンド</t>
    </rPh>
    <rPh sb="179" eb="181">
      <t>ケッサン</t>
    </rPh>
    <rPh sb="187" eb="189">
      <t>シタマワ</t>
    </rPh>
    <rPh sb="198" eb="200">
      <t>ショクイン</t>
    </rPh>
    <rPh sb="201" eb="202">
      <t>メイ</t>
    </rPh>
    <rPh sb="202" eb="203">
      <t>ブン</t>
    </rPh>
    <rPh sb="204" eb="206">
      <t>ゾウイン</t>
    </rPh>
    <rPh sb="210" eb="212">
      <t>ヒヨウ</t>
    </rPh>
    <rPh sb="213" eb="215">
      <t>イッパン</t>
    </rPh>
    <rPh sb="215" eb="217">
      <t>カイケイ</t>
    </rPh>
    <rPh sb="220" eb="222">
      <t>クリイレ</t>
    </rPh>
    <rPh sb="222" eb="223">
      <t>キン</t>
    </rPh>
    <rPh sb="224" eb="226">
      <t>ホテン</t>
    </rPh>
    <rPh sb="232" eb="234">
      <t>レイワ</t>
    </rPh>
    <rPh sb="235" eb="237">
      <t>ネンド</t>
    </rPh>
    <rPh sb="240" eb="242">
      <t>ソチ</t>
    </rPh>
    <rPh sb="251" eb="253">
      <t>ヒヨウ</t>
    </rPh>
    <rPh sb="254" eb="255">
      <t>ノゾ</t>
    </rPh>
    <rPh sb="257" eb="259">
      <t>バアイ</t>
    </rPh>
    <rPh sb="260" eb="262">
      <t>リョウキン</t>
    </rPh>
    <rPh sb="262" eb="264">
      <t>カイシュウ</t>
    </rPh>
    <rPh sb="264" eb="265">
      <t>リツ</t>
    </rPh>
    <rPh sb="266" eb="267">
      <t>ヤク</t>
    </rPh>
    <rPh sb="275" eb="277">
      <t>テキセツ</t>
    </rPh>
    <rPh sb="278" eb="280">
      <t>リョウキン</t>
    </rPh>
    <rPh sb="280" eb="282">
      <t>シュウニュウ</t>
    </rPh>
    <rPh sb="283" eb="285">
      <t>カクホ</t>
    </rPh>
    <rPh sb="290" eb="291">
      <t>イ</t>
    </rPh>
    <rPh sb="296" eb="298">
      <t>シセツ</t>
    </rPh>
    <rPh sb="299" eb="301">
      <t>リヨウ</t>
    </rPh>
    <rPh sb="301" eb="303">
      <t>ジョウキョウ</t>
    </rPh>
    <rPh sb="311" eb="313">
      <t>ネンド</t>
    </rPh>
    <rPh sb="315" eb="317">
      <t>カンロ</t>
    </rPh>
    <rPh sb="318" eb="320">
      <t>ロウスイ</t>
    </rPh>
    <rPh sb="320" eb="322">
      <t>チョウサ</t>
    </rPh>
    <rPh sb="322" eb="323">
      <t>オヨ</t>
    </rPh>
    <rPh sb="324" eb="326">
      <t>シュウゼン</t>
    </rPh>
    <rPh sb="327" eb="328">
      <t>ト</t>
    </rPh>
    <rPh sb="329" eb="330">
      <t>ク</t>
    </rPh>
    <rPh sb="337" eb="339">
      <t>セイカ</t>
    </rPh>
    <rPh sb="343" eb="346">
      <t>ユウシュウリツ</t>
    </rPh>
    <rPh sb="347" eb="349">
      <t>ルイジ</t>
    </rPh>
    <rPh sb="349" eb="351">
      <t>ダンタイ</t>
    </rPh>
    <rPh sb="351" eb="353">
      <t>ヘイキン</t>
    </rPh>
    <rPh sb="354" eb="356">
      <t>ウワマワ</t>
    </rPh>
    <rPh sb="357" eb="359">
      <t>ケッカ</t>
    </rPh>
    <rPh sb="367" eb="369">
      <t>スウチ</t>
    </rPh>
    <rPh sb="372" eb="374">
      <t>ジッタイ</t>
    </rPh>
    <rPh sb="375" eb="376">
      <t>チカ</t>
    </rPh>
    <rPh sb="382" eb="384">
      <t>ハイスイ</t>
    </rPh>
    <rPh sb="384" eb="385">
      <t>リョウ</t>
    </rPh>
    <rPh sb="386" eb="389">
      <t>ゲンショウハバ</t>
    </rPh>
    <rPh sb="390" eb="392">
      <t>ゾウカ</t>
    </rPh>
    <rPh sb="394" eb="396">
      <t>シセツ</t>
    </rPh>
    <rPh sb="396" eb="398">
      <t>リヨウ</t>
    </rPh>
    <rPh sb="398" eb="399">
      <t>リツ</t>
    </rPh>
    <rPh sb="400" eb="402">
      <t>オオハバ</t>
    </rPh>
    <rPh sb="403" eb="405">
      <t>ゲンショウ</t>
    </rPh>
    <rPh sb="407" eb="409">
      <t>ケッカ</t>
    </rPh>
    <rPh sb="419" eb="421">
      <t>セツビ</t>
    </rPh>
    <rPh sb="422" eb="425">
      <t>コウリツカ</t>
    </rPh>
    <rPh sb="426" eb="427">
      <t>ハカ</t>
    </rPh>
    <rPh sb="438" eb="439">
      <t>トウ</t>
    </rPh>
    <rPh sb="440" eb="442">
      <t>ケントウ</t>
    </rPh>
    <rPh sb="446" eb="448">
      <t>ヒツヨウ</t>
    </rPh>
    <phoneticPr fontId="4"/>
  </si>
  <si>
    <t>　経営の健全性については現在確保されているが、今後料金収入の減少が見込まれることや、老朽化した管路の更新等の施設更新事業に費用をかけていかなければならないため、①経常収支比率、③流動比率、④企業債残高対給水収益比率といった数値が悪化することが見込まれるが、⑥給水原価及び水道料金は全国平均と比較してすでに高い水準にある。引き続き経営の安定化を図るため水道ビジョンの活用、アセットマネジメント・経営戦略の見直し、広域連携の協議といった経営の効率化についてより一層取り組む必要がある。
　管路の更新については管路更新事業の継続により、徐々に②管路経年化率が改善しているため、今後も継続して実施する必要がある。</t>
    <rPh sb="1" eb="3">
      <t>ケイエイ</t>
    </rPh>
    <rPh sb="4" eb="7">
      <t>ケンゼンセイ</t>
    </rPh>
    <rPh sb="12" eb="14">
      <t>ゲンザイ</t>
    </rPh>
    <rPh sb="14" eb="16">
      <t>カクホ</t>
    </rPh>
    <rPh sb="23" eb="25">
      <t>コンゴ</t>
    </rPh>
    <rPh sb="25" eb="27">
      <t>リョウキン</t>
    </rPh>
    <rPh sb="27" eb="29">
      <t>シュウニュウ</t>
    </rPh>
    <rPh sb="30" eb="32">
      <t>ゲンショウ</t>
    </rPh>
    <rPh sb="33" eb="35">
      <t>ミコ</t>
    </rPh>
    <phoneticPr fontId="4"/>
  </si>
  <si>
    <t>　①有形固定資産減価償却率は類似団体平均よりも10%以上高い水準となっており、施設の老朽化に対して更新事業を進めていく必要がある。また、②管路経年化率も類似団体平均より上回っており、現在は平成29年度より実施している浦大町地区水道管路緊急改善事業により改善傾向にはあるものの、昭和50年代に布設された水道管が今後耐用年数を迎えることから事業が終了する令和5年度以降も継続して管路更新事業を行っていく必要がある。</t>
    <rPh sb="2" eb="4">
      <t>ユウケイ</t>
    </rPh>
    <rPh sb="4" eb="6">
      <t>コテイ</t>
    </rPh>
    <rPh sb="6" eb="8">
      <t>シサン</t>
    </rPh>
    <rPh sb="8" eb="10">
      <t>ゲンカ</t>
    </rPh>
    <rPh sb="10" eb="12">
      <t>ショウキャク</t>
    </rPh>
    <rPh sb="12" eb="13">
      <t>リツ</t>
    </rPh>
    <rPh sb="14" eb="20">
      <t>ルイジダンタイヘイキン</t>
    </rPh>
    <rPh sb="26" eb="28">
      <t>イジョウ</t>
    </rPh>
    <rPh sb="28" eb="29">
      <t>タカ</t>
    </rPh>
    <rPh sb="30" eb="32">
      <t>スイジュン</t>
    </rPh>
    <rPh sb="39" eb="41">
      <t>シセツ</t>
    </rPh>
    <rPh sb="42" eb="45">
      <t>ロウキュウカ</t>
    </rPh>
    <rPh sb="46" eb="47">
      <t>タイ</t>
    </rPh>
    <rPh sb="49" eb="53">
      <t>コウシンジギョウ</t>
    </rPh>
    <rPh sb="54" eb="55">
      <t>スス</t>
    </rPh>
    <rPh sb="59" eb="61">
      <t>ヒツヨウ</t>
    </rPh>
    <rPh sb="69" eb="71">
      <t>カンロ</t>
    </rPh>
    <rPh sb="71" eb="74">
      <t>ケイネンカ</t>
    </rPh>
    <rPh sb="74" eb="75">
      <t>リツ</t>
    </rPh>
    <rPh sb="76" eb="82">
      <t>ルイジダンタイヘイキン</t>
    </rPh>
    <rPh sb="84" eb="86">
      <t>ウワマワ</t>
    </rPh>
    <rPh sb="91" eb="93">
      <t>ゲンザイ</t>
    </rPh>
    <rPh sb="94" eb="96">
      <t>ヘイセイ</t>
    </rPh>
    <rPh sb="98" eb="100">
      <t>ネンド</t>
    </rPh>
    <rPh sb="102" eb="104">
      <t>ジッシ</t>
    </rPh>
    <rPh sb="108" eb="111">
      <t>ウラオオマチ</t>
    </rPh>
    <rPh sb="111" eb="113">
      <t>チク</t>
    </rPh>
    <rPh sb="113" eb="115">
      <t>スイドウ</t>
    </rPh>
    <rPh sb="115" eb="117">
      <t>カンロ</t>
    </rPh>
    <rPh sb="117" eb="119">
      <t>キンキュウ</t>
    </rPh>
    <rPh sb="119" eb="121">
      <t>カイゼン</t>
    </rPh>
    <rPh sb="121" eb="123">
      <t>ジギョウ</t>
    </rPh>
    <rPh sb="126" eb="128">
      <t>カイゼン</t>
    </rPh>
    <rPh sb="128" eb="130">
      <t>ケイコウ</t>
    </rPh>
    <rPh sb="138" eb="140">
      <t>ショウワ</t>
    </rPh>
    <rPh sb="142" eb="144">
      <t>ネンダイ</t>
    </rPh>
    <rPh sb="145" eb="147">
      <t>フセツ</t>
    </rPh>
    <rPh sb="150" eb="153">
      <t>スイドウカン</t>
    </rPh>
    <rPh sb="154" eb="156">
      <t>コンゴ</t>
    </rPh>
    <rPh sb="156" eb="158">
      <t>タイヨウ</t>
    </rPh>
    <rPh sb="158" eb="160">
      <t>ネンスウ</t>
    </rPh>
    <rPh sb="161" eb="162">
      <t>ムカ</t>
    </rPh>
    <rPh sb="168" eb="170">
      <t>ジギョウ</t>
    </rPh>
    <rPh sb="171" eb="173">
      <t>シュウリョウ</t>
    </rPh>
    <rPh sb="175" eb="177">
      <t>レイワ</t>
    </rPh>
    <rPh sb="178" eb="180">
      <t>ネンド</t>
    </rPh>
    <rPh sb="180" eb="182">
      <t>イコウ</t>
    </rPh>
    <rPh sb="183" eb="185">
      <t>ケイゾク</t>
    </rPh>
    <rPh sb="187" eb="189">
      <t>カンロ</t>
    </rPh>
    <rPh sb="189" eb="191">
      <t>コウシン</t>
    </rPh>
    <rPh sb="191" eb="193">
      <t>ジギョウ</t>
    </rPh>
    <rPh sb="194" eb="195">
      <t>オコナ</t>
    </rPh>
    <rPh sb="199" eb="20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</si>
</sst>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formatCode="#,##0.00;&quot;△&quot;#,##0.00;&quot;-&quot;">
                  <c:v>0.51</c:v>
                </c:pt>
                <c:pt idx="3" formatCode="#,##0.00;&quot;△&quot;#,##0.00;&quot;-&quot;">
                  <c:v>1.3</c:v>
                </c:pt>
                <c:pt idx="4" formatCode="#,##0.00;&quot;△&quot;#,##0.00;&quot;-&quot;">
                  <c:v>1.45</c:v>
                </c:pt>
              </c:numCache>
            </c:numRef>
          </c:val>
          <c:extLst>
            <c:ext xmlns:c16="http://schemas.microsoft.com/office/drawing/2014/chart" uri="{C3380CC4-5D6E-409C-BE32-E72D297353CC}">
              <c16:uniqueId val="{00000000-4A5D-497D-8EA5-EEB1A03E3045}"/>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0.44</c:v>
                </c:pt>
                <c:pt idx="2">
                  <c:v>0.52</c:v>
                </c:pt>
                <c:pt idx="3">
                  <c:v>0.47</c:v>
                </c:pt>
                <c:pt idx="4">
                  <c:v>0.4</c:v>
                </c:pt>
              </c:numCache>
            </c:numRef>
          </c:val>
          <c:smooth val="0"/>
          <c:extLst>
            <c:ext xmlns:c16="http://schemas.microsoft.com/office/drawing/2014/chart" uri="{C3380CC4-5D6E-409C-BE32-E72D297353CC}">
              <c16:uniqueId val="{00000001-4A5D-497D-8EA5-EEB1A03E3045}"/>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77.290000000000006</c:v>
                </c:pt>
                <c:pt idx="1">
                  <c:v>72.3</c:v>
                </c:pt>
                <c:pt idx="2">
                  <c:v>68.61</c:v>
                </c:pt>
                <c:pt idx="3">
                  <c:v>65.56</c:v>
                </c:pt>
                <c:pt idx="4">
                  <c:v>58.57</c:v>
                </c:pt>
              </c:numCache>
            </c:numRef>
          </c:val>
          <c:extLst>
            <c:ext xmlns:c16="http://schemas.microsoft.com/office/drawing/2014/chart" uri="{C3380CC4-5D6E-409C-BE32-E72D297353CC}">
              <c16:uniqueId val="{00000000-AE13-4D75-9104-E55A8E7AC31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49.32</c:v>
                </c:pt>
                <c:pt idx="1">
                  <c:v>50.24</c:v>
                </c:pt>
                <c:pt idx="2">
                  <c:v>50.29</c:v>
                </c:pt>
                <c:pt idx="3">
                  <c:v>49.64</c:v>
                </c:pt>
                <c:pt idx="4">
                  <c:v>49.38</c:v>
                </c:pt>
              </c:numCache>
            </c:numRef>
          </c:val>
          <c:smooth val="0"/>
          <c:extLst>
            <c:ext xmlns:c16="http://schemas.microsoft.com/office/drawing/2014/chart" uri="{C3380CC4-5D6E-409C-BE32-E72D297353CC}">
              <c16:uniqueId val="{00000001-AE13-4D75-9104-E55A8E7AC31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63.19</c:v>
                </c:pt>
                <c:pt idx="1">
                  <c:v>65.44</c:v>
                </c:pt>
                <c:pt idx="2">
                  <c:v>70.599999999999994</c:v>
                </c:pt>
                <c:pt idx="3">
                  <c:v>72.12</c:v>
                </c:pt>
                <c:pt idx="4">
                  <c:v>81.19</c:v>
                </c:pt>
              </c:numCache>
            </c:numRef>
          </c:val>
          <c:extLst>
            <c:ext xmlns:c16="http://schemas.microsoft.com/office/drawing/2014/chart" uri="{C3380CC4-5D6E-409C-BE32-E72D297353CC}">
              <c16:uniqueId val="{00000000-4CB6-4628-B6B3-75CD3701BE9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79.34</c:v>
                </c:pt>
                <c:pt idx="1">
                  <c:v>78.650000000000006</c:v>
                </c:pt>
                <c:pt idx="2">
                  <c:v>77.73</c:v>
                </c:pt>
                <c:pt idx="3">
                  <c:v>78.09</c:v>
                </c:pt>
                <c:pt idx="4">
                  <c:v>78.010000000000005</c:v>
                </c:pt>
              </c:numCache>
            </c:numRef>
          </c:val>
          <c:smooth val="0"/>
          <c:extLst>
            <c:ext xmlns:c16="http://schemas.microsoft.com/office/drawing/2014/chart" uri="{C3380CC4-5D6E-409C-BE32-E72D297353CC}">
              <c16:uniqueId val="{00000001-4CB6-4628-B6B3-75CD3701BE9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105.77</c:v>
                </c:pt>
                <c:pt idx="1">
                  <c:v>111.75</c:v>
                </c:pt>
                <c:pt idx="2">
                  <c:v>116.12</c:v>
                </c:pt>
                <c:pt idx="3">
                  <c:v>105.48</c:v>
                </c:pt>
                <c:pt idx="4">
                  <c:v>104.48</c:v>
                </c:pt>
              </c:numCache>
            </c:numRef>
          </c:val>
          <c:extLst>
            <c:ext xmlns:c16="http://schemas.microsoft.com/office/drawing/2014/chart" uri="{C3380CC4-5D6E-409C-BE32-E72D297353CC}">
              <c16:uniqueId val="{00000000-4C76-47BE-A7C7-730B1546E61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107.95</c:v>
                </c:pt>
                <c:pt idx="1">
                  <c:v>104.47</c:v>
                </c:pt>
                <c:pt idx="2">
                  <c:v>103.81</c:v>
                </c:pt>
                <c:pt idx="3">
                  <c:v>104.35</c:v>
                </c:pt>
                <c:pt idx="4">
                  <c:v>105.34</c:v>
                </c:pt>
              </c:numCache>
            </c:numRef>
          </c:val>
          <c:smooth val="0"/>
          <c:extLst>
            <c:ext xmlns:c16="http://schemas.microsoft.com/office/drawing/2014/chart" uri="{C3380CC4-5D6E-409C-BE32-E72D297353CC}">
              <c16:uniqueId val="{00000001-4C76-47BE-A7C7-730B1546E61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59.49</c:v>
                </c:pt>
                <c:pt idx="1">
                  <c:v>56.81</c:v>
                </c:pt>
                <c:pt idx="2">
                  <c:v>57.38</c:v>
                </c:pt>
                <c:pt idx="3">
                  <c:v>58.04</c:v>
                </c:pt>
                <c:pt idx="4">
                  <c:v>58.22</c:v>
                </c:pt>
              </c:numCache>
            </c:numRef>
          </c:val>
          <c:extLst>
            <c:ext xmlns:c16="http://schemas.microsoft.com/office/drawing/2014/chart" uri="{C3380CC4-5D6E-409C-BE32-E72D297353CC}">
              <c16:uniqueId val="{00000000-FD83-4EB9-9CF0-92685104E29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48.3</c:v>
                </c:pt>
                <c:pt idx="1">
                  <c:v>45.14</c:v>
                </c:pt>
                <c:pt idx="2">
                  <c:v>45.85</c:v>
                </c:pt>
                <c:pt idx="3">
                  <c:v>47.31</c:v>
                </c:pt>
                <c:pt idx="4">
                  <c:v>47.5</c:v>
                </c:pt>
              </c:numCache>
            </c:numRef>
          </c:val>
          <c:smooth val="0"/>
          <c:extLst>
            <c:ext xmlns:c16="http://schemas.microsoft.com/office/drawing/2014/chart" uri="{C3380CC4-5D6E-409C-BE32-E72D297353CC}">
              <c16:uniqueId val="{00000001-FD83-4EB9-9CF0-92685104E29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24.81</c:v>
                </c:pt>
                <c:pt idx="1">
                  <c:v>28.62</c:v>
                </c:pt>
                <c:pt idx="2">
                  <c:v>28.15</c:v>
                </c:pt>
                <c:pt idx="3">
                  <c:v>26.6</c:v>
                </c:pt>
                <c:pt idx="4">
                  <c:v>23.73</c:v>
                </c:pt>
              </c:numCache>
            </c:numRef>
          </c:val>
          <c:extLst>
            <c:ext xmlns:c16="http://schemas.microsoft.com/office/drawing/2014/chart" uri="{C3380CC4-5D6E-409C-BE32-E72D297353CC}">
              <c16:uniqueId val="{00000000-2522-4C41-968E-2400E27CEE60}"/>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12.43</c:v>
                </c:pt>
                <c:pt idx="1">
                  <c:v>13.58</c:v>
                </c:pt>
                <c:pt idx="2">
                  <c:v>14.13</c:v>
                </c:pt>
                <c:pt idx="3">
                  <c:v>16.77</c:v>
                </c:pt>
                <c:pt idx="4">
                  <c:v>17.399999999999999</c:v>
                </c:pt>
              </c:numCache>
            </c:numRef>
          </c:val>
          <c:smooth val="0"/>
          <c:extLst>
            <c:ext xmlns:c16="http://schemas.microsoft.com/office/drawing/2014/chart" uri="{C3380CC4-5D6E-409C-BE32-E72D297353CC}">
              <c16:uniqueId val="{00000001-2522-4C41-968E-2400E27CEE60}"/>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AB4-4663-88BD-D8D44A9C278D}"/>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12.44</c:v>
                </c:pt>
                <c:pt idx="1">
                  <c:v>16.399999999999999</c:v>
                </c:pt>
                <c:pt idx="2">
                  <c:v>25.66</c:v>
                </c:pt>
                <c:pt idx="3">
                  <c:v>21.69</c:v>
                </c:pt>
                <c:pt idx="4">
                  <c:v>24.04</c:v>
                </c:pt>
              </c:numCache>
            </c:numRef>
          </c:val>
          <c:smooth val="0"/>
          <c:extLst>
            <c:ext xmlns:c16="http://schemas.microsoft.com/office/drawing/2014/chart" uri="{C3380CC4-5D6E-409C-BE32-E72D297353CC}">
              <c16:uniqueId val="{00000001-0AB4-4663-88BD-D8D44A9C278D}"/>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346.27</c:v>
                </c:pt>
                <c:pt idx="1">
                  <c:v>417.79</c:v>
                </c:pt>
                <c:pt idx="2">
                  <c:v>595.05999999999995</c:v>
                </c:pt>
                <c:pt idx="3">
                  <c:v>698.05</c:v>
                </c:pt>
                <c:pt idx="4">
                  <c:v>565.35</c:v>
                </c:pt>
              </c:numCache>
            </c:numRef>
          </c:val>
          <c:extLst>
            <c:ext xmlns:c16="http://schemas.microsoft.com/office/drawing/2014/chart" uri="{C3380CC4-5D6E-409C-BE32-E72D297353CC}">
              <c16:uniqueId val="{00000000-E47E-438C-A649-4A0938CADCCC}"/>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371.89</c:v>
                </c:pt>
                <c:pt idx="1">
                  <c:v>293.23</c:v>
                </c:pt>
                <c:pt idx="2">
                  <c:v>300.14</c:v>
                </c:pt>
                <c:pt idx="3">
                  <c:v>301.04000000000002</c:v>
                </c:pt>
                <c:pt idx="4">
                  <c:v>305.08</c:v>
                </c:pt>
              </c:numCache>
            </c:numRef>
          </c:val>
          <c:smooth val="0"/>
          <c:extLst>
            <c:ext xmlns:c16="http://schemas.microsoft.com/office/drawing/2014/chart" uri="{C3380CC4-5D6E-409C-BE32-E72D297353CC}">
              <c16:uniqueId val="{00000001-E47E-438C-A649-4A0938CADCCC}"/>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292.39</c:v>
                </c:pt>
                <c:pt idx="1">
                  <c:v>367.3</c:v>
                </c:pt>
                <c:pt idx="2">
                  <c:v>362.68</c:v>
                </c:pt>
                <c:pt idx="3">
                  <c:v>373.75</c:v>
                </c:pt>
                <c:pt idx="4">
                  <c:v>381.89</c:v>
                </c:pt>
              </c:numCache>
            </c:numRef>
          </c:val>
          <c:extLst>
            <c:ext xmlns:c16="http://schemas.microsoft.com/office/drawing/2014/chart" uri="{C3380CC4-5D6E-409C-BE32-E72D297353CC}">
              <c16:uniqueId val="{00000000-5F0B-4EB9-B4EF-B18F8A08AF4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483.11</c:v>
                </c:pt>
                <c:pt idx="1">
                  <c:v>542.29999999999995</c:v>
                </c:pt>
                <c:pt idx="2">
                  <c:v>566.65</c:v>
                </c:pt>
                <c:pt idx="3">
                  <c:v>551.62</c:v>
                </c:pt>
                <c:pt idx="4">
                  <c:v>585.59</c:v>
                </c:pt>
              </c:numCache>
            </c:numRef>
          </c:val>
          <c:smooth val="0"/>
          <c:extLst>
            <c:ext xmlns:c16="http://schemas.microsoft.com/office/drawing/2014/chart" uri="{C3380CC4-5D6E-409C-BE32-E72D297353CC}">
              <c16:uniqueId val="{00000001-5F0B-4EB9-B4EF-B18F8A08AF4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102.72</c:v>
                </c:pt>
                <c:pt idx="1">
                  <c:v>108.64</c:v>
                </c:pt>
                <c:pt idx="2">
                  <c:v>113.2</c:v>
                </c:pt>
                <c:pt idx="3">
                  <c:v>102.26</c:v>
                </c:pt>
                <c:pt idx="4">
                  <c:v>95.18</c:v>
                </c:pt>
              </c:numCache>
            </c:numRef>
          </c:val>
          <c:extLst>
            <c:ext xmlns:c16="http://schemas.microsoft.com/office/drawing/2014/chart" uri="{C3380CC4-5D6E-409C-BE32-E72D297353CC}">
              <c16:uniqueId val="{00000000-205B-4EDC-9629-5607B6751B9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93.28</c:v>
                </c:pt>
                <c:pt idx="1">
                  <c:v>87.51</c:v>
                </c:pt>
                <c:pt idx="2">
                  <c:v>84.77</c:v>
                </c:pt>
                <c:pt idx="3">
                  <c:v>87.11</c:v>
                </c:pt>
                <c:pt idx="4">
                  <c:v>82.78</c:v>
                </c:pt>
              </c:numCache>
            </c:numRef>
          </c:val>
          <c:smooth val="0"/>
          <c:extLst>
            <c:ext xmlns:c16="http://schemas.microsoft.com/office/drawing/2014/chart" uri="{C3380CC4-5D6E-409C-BE32-E72D297353CC}">
              <c16:uniqueId val="{00000001-205B-4EDC-9629-5607B6751B9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233.09</c:v>
                </c:pt>
                <c:pt idx="1">
                  <c:v>228.73</c:v>
                </c:pt>
                <c:pt idx="2">
                  <c:v>217.82</c:v>
                </c:pt>
                <c:pt idx="3">
                  <c:v>241.82</c:v>
                </c:pt>
                <c:pt idx="4">
                  <c:v>260.42</c:v>
                </c:pt>
              </c:numCache>
            </c:numRef>
          </c:val>
          <c:extLst>
            <c:ext xmlns:c16="http://schemas.microsoft.com/office/drawing/2014/chart" uri="{C3380CC4-5D6E-409C-BE32-E72D297353CC}">
              <c16:uniqueId val="{00000000-1E10-4DA8-90B8-F5A5604CDBE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208.29</c:v>
                </c:pt>
                <c:pt idx="1">
                  <c:v>218.42</c:v>
                </c:pt>
                <c:pt idx="2">
                  <c:v>227.27</c:v>
                </c:pt>
                <c:pt idx="3">
                  <c:v>223.98</c:v>
                </c:pt>
                <c:pt idx="4">
                  <c:v>225.09</c:v>
                </c:pt>
              </c:numCache>
            </c:numRef>
          </c:val>
          <c:smooth val="0"/>
          <c:extLst>
            <c:ext xmlns:c16="http://schemas.microsoft.com/office/drawing/2014/chart" uri="{C3380CC4-5D6E-409C-BE32-E72D297353CC}">
              <c16:uniqueId val="{00000001-1E10-4DA8-90B8-F5A5604CDBE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46" zoomScale="80" zoomScaleNormal="8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八郎潟町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A8</v>
      </c>
      <c r="X8" s="83"/>
      <c r="Y8" s="83"/>
      <c r="Z8" s="83"/>
      <c r="AA8" s="83"/>
      <c r="AB8" s="83"/>
      <c r="AC8" s="83"/>
      <c r="AD8" s="83" t="str">
        <f>データ!$M$6</f>
        <v>非設置</v>
      </c>
      <c r="AE8" s="83"/>
      <c r="AF8" s="83"/>
      <c r="AG8" s="83"/>
      <c r="AH8" s="83"/>
      <c r="AI8" s="83"/>
      <c r="AJ8" s="83"/>
      <c r="AK8" s="4"/>
      <c r="AL8" s="71">
        <f>データ!$R$6</f>
        <v>5617</v>
      </c>
      <c r="AM8" s="71"/>
      <c r="AN8" s="71"/>
      <c r="AO8" s="71"/>
      <c r="AP8" s="71"/>
      <c r="AQ8" s="71"/>
      <c r="AR8" s="71"/>
      <c r="AS8" s="71"/>
      <c r="AT8" s="67">
        <f>データ!$S$6</f>
        <v>17</v>
      </c>
      <c r="AU8" s="68"/>
      <c r="AV8" s="68"/>
      <c r="AW8" s="68"/>
      <c r="AX8" s="68"/>
      <c r="AY8" s="68"/>
      <c r="AZ8" s="68"/>
      <c r="BA8" s="68"/>
      <c r="BB8" s="70">
        <f>データ!$T$6</f>
        <v>330.41</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64.55</v>
      </c>
      <c r="J10" s="68"/>
      <c r="K10" s="68"/>
      <c r="L10" s="68"/>
      <c r="M10" s="68"/>
      <c r="N10" s="68"/>
      <c r="O10" s="69"/>
      <c r="P10" s="70">
        <f>データ!$P$6</f>
        <v>99.77</v>
      </c>
      <c r="Q10" s="70"/>
      <c r="R10" s="70"/>
      <c r="S10" s="70"/>
      <c r="T10" s="70"/>
      <c r="U10" s="70"/>
      <c r="V10" s="70"/>
      <c r="W10" s="71">
        <f>データ!$Q$6</f>
        <v>5280</v>
      </c>
      <c r="X10" s="71"/>
      <c r="Y10" s="71"/>
      <c r="Z10" s="71"/>
      <c r="AA10" s="71"/>
      <c r="AB10" s="71"/>
      <c r="AC10" s="71"/>
      <c r="AD10" s="2"/>
      <c r="AE10" s="2"/>
      <c r="AF10" s="2"/>
      <c r="AG10" s="2"/>
      <c r="AH10" s="4"/>
      <c r="AI10" s="4"/>
      <c r="AJ10" s="4"/>
      <c r="AK10" s="4"/>
      <c r="AL10" s="71">
        <f>データ!$U$6</f>
        <v>5549</v>
      </c>
      <c r="AM10" s="71"/>
      <c r="AN10" s="71"/>
      <c r="AO10" s="71"/>
      <c r="AP10" s="71"/>
      <c r="AQ10" s="71"/>
      <c r="AR10" s="71"/>
      <c r="AS10" s="71"/>
      <c r="AT10" s="67">
        <f>データ!$V$6</f>
        <v>15.61</v>
      </c>
      <c r="AU10" s="68"/>
      <c r="AV10" s="68"/>
      <c r="AW10" s="68"/>
      <c r="AX10" s="68"/>
      <c r="AY10" s="68"/>
      <c r="AZ10" s="68"/>
      <c r="BA10" s="68"/>
      <c r="BB10" s="70">
        <f>データ!$W$6</f>
        <v>355.48</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110</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112</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111</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LChSBDXqtwjxm1pXlhGoutdpyzTMgQOM9H6FyrPRB7yzKkk6hnBrZEUO7y+BlM7ZPbPo7dZ2VImCRCb4C/mL2w==" saltValue="mBFPw1kcoOyX3xcRwCH1U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53635</v>
      </c>
      <c r="D6" s="34">
        <f t="shared" si="3"/>
        <v>46</v>
      </c>
      <c r="E6" s="34">
        <f t="shared" si="3"/>
        <v>1</v>
      </c>
      <c r="F6" s="34">
        <f t="shared" si="3"/>
        <v>0</v>
      </c>
      <c r="G6" s="34">
        <f t="shared" si="3"/>
        <v>1</v>
      </c>
      <c r="H6" s="34" t="str">
        <f t="shared" si="3"/>
        <v>秋田県　八郎潟町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64.55</v>
      </c>
      <c r="P6" s="35">
        <f t="shared" si="3"/>
        <v>99.77</v>
      </c>
      <c r="Q6" s="35">
        <f t="shared" si="3"/>
        <v>5280</v>
      </c>
      <c r="R6" s="35">
        <f t="shared" si="3"/>
        <v>5617</v>
      </c>
      <c r="S6" s="35">
        <f t="shared" si="3"/>
        <v>17</v>
      </c>
      <c r="T6" s="35">
        <f t="shared" si="3"/>
        <v>330.41</v>
      </c>
      <c r="U6" s="35">
        <f t="shared" si="3"/>
        <v>5549</v>
      </c>
      <c r="V6" s="35">
        <f t="shared" si="3"/>
        <v>15.61</v>
      </c>
      <c r="W6" s="35">
        <f t="shared" si="3"/>
        <v>355.48</v>
      </c>
      <c r="X6" s="36">
        <f>IF(X7="",NA(),X7)</f>
        <v>105.77</v>
      </c>
      <c r="Y6" s="36">
        <f t="shared" ref="Y6:AG6" si="4">IF(Y7="",NA(),Y7)</f>
        <v>111.75</v>
      </c>
      <c r="Z6" s="36">
        <f t="shared" si="4"/>
        <v>116.12</v>
      </c>
      <c r="AA6" s="36">
        <f t="shared" si="4"/>
        <v>105.48</v>
      </c>
      <c r="AB6" s="36">
        <f t="shared" si="4"/>
        <v>104.48</v>
      </c>
      <c r="AC6" s="36">
        <f t="shared" si="4"/>
        <v>107.95</v>
      </c>
      <c r="AD6" s="36">
        <f t="shared" si="4"/>
        <v>104.47</v>
      </c>
      <c r="AE6" s="36">
        <f t="shared" si="4"/>
        <v>103.81</v>
      </c>
      <c r="AF6" s="36">
        <f t="shared" si="4"/>
        <v>104.35</v>
      </c>
      <c r="AG6" s="36">
        <f t="shared" si="4"/>
        <v>105.34</v>
      </c>
      <c r="AH6" s="35" t="str">
        <f>IF(AH7="","",IF(AH7="-","【-】","【"&amp;SUBSTITUTE(TEXT(AH7,"#,##0.00"),"-","△")&amp;"】"))</f>
        <v>【110.27】</v>
      </c>
      <c r="AI6" s="35">
        <f>IF(AI7="",NA(),AI7)</f>
        <v>0</v>
      </c>
      <c r="AJ6" s="35">
        <f t="shared" ref="AJ6:AR6" si="5">IF(AJ7="",NA(),AJ7)</f>
        <v>0</v>
      </c>
      <c r="AK6" s="35">
        <f t="shared" si="5"/>
        <v>0</v>
      </c>
      <c r="AL6" s="35">
        <f t="shared" si="5"/>
        <v>0</v>
      </c>
      <c r="AM6" s="35">
        <f t="shared" si="5"/>
        <v>0</v>
      </c>
      <c r="AN6" s="36">
        <f t="shared" si="5"/>
        <v>12.44</v>
      </c>
      <c r="AO6" s="36">
        <f t="shared" si="5"/>
        <v>16.399999999999999</v>
      </c>
      <c r="AP6" s="36">
        <f t="shared" si="5"/>
        <v>25.66</v>
      </c>
      <c r="AQ6" s="36">
        <f t="shared" si="5"/>
        <v>21.69</v>
      </c>
      <c r="AR6" s="36">
        <f t="shared" si="5"/>
        <v>24.04</v>
      </c>
      <c r="AS6" s="35" t="str">
        <f>IF(AS7="","",IF(AS7="-","【-】","【"&amp;SUBSTITUTE(TEXT(AS7,"#,##0.00"),"-","△")&amp;"】"))</f>
        <v>【1.15】</v>
      </c>
      <c r="AT6" s="36">
        <f>IF(AT7="",NA(),AT7)</f>
        <v>346.27</v>
      </c>
      <c r="AU6" s="36">
        <f t="shared" ref="AU6:BC6" si="6">IF(AU7="",NA(),AU7)</f>
        <v>417.79</v>
      </c>
      <c r="AV6" s="36">
        <f t="shared" si="6"/>
        <v>595.05999999999995</v>
      </c>
      <c r="AW6" s="36">
        <f t="shared" si="6"/>
        <v>698.05</v>
      </c>
      <c r="AX6" s="36">
        <f t="shared" si="6"/>
        <v>565.35</v>
      </c>
      <c r="AY6" s="36">
        <f t="shared" si="6"/>
        <v>371.89</v>
      </c>
      <c r="AZ6" s="36">
        <f t="shared" si="6"/>
        <v>293.23</v>
      </c>
      <c r="BA6" s="36">
        <f t="shared" si="6"/>
        <v>300.14</v>
      </c>
      <c r="BB6" s="36">
        <f t="shared" si="6"/>
        <v>301.04000000000002</v>
      </c>
      <c r="BC6" s="36">
        <f t="shared" si="6"/>
        <v>305.08</v>
      </c>
      <c r="BD6" s="35" t="str">
        <f>IF(BD7="","",IF(BD7="-","【-】","【"&amp;SUBSTITUTE(TEXT(BD7,"#,##0.00"),"-","△")&amp;"】"))</f>
        <v>【260.31】</v>
      </c>
      <c r="BE6" s="36">
        <f>IF(BE7="",NA(),BE7)</f>
        <v>292.39</v>
      </c>
      <c r="BF6" s="36">
        <f t="shared" ref="BF6:BN6" si="7">IF(BF7="",NA(),BF7)</f>
        <v>367.3</v>
      </c>
      <c r="BG6" s="36">
        <f t="shared" si="7"/>
        <v>362.68</v>
      </c>
      <c r="BH6" s="36">
        <f t="shared" si="7"/>
        <v>373.75</v>
      </c>
      <c r="BI6" s="36">
        <f t="shared" si="7"/>
        <v>381.89</v>
      </c>
      <c r="BJ6" s="36">
        <f t="shared" si="7"/>
        <v>483.11</v>
      </c>
      <c r="BK6" s="36">
        <f t="shared" si="7"/>
        <v>542.29999999999995</v>
      </c>
      <c r="BL6" s="36">
        <f t="shared" si="7"/>
        <v>566.65</v>
      </c>
      <c r="BM6" s="36">
        <f t="shared" si="7"/>
        <v>551.62</v>
      </c>
      <c r="BN6" s="36">
        <f t="shared" si="7"/>
        <v>585.59</v>
      </c>
      <c r="BO6" s="35" t="str">
        <f>IF(BO7="","",IF(BO7="-","【-】","【"&amp;SUBSTITUTE(TEXT(BO7,"#,##0.00"),"-","△")&amp;"】"))</f>
        <v>【275.67】</v>
      </c>
      <c r="BP6" s="36">
        <f>IF(BP7="",NA(),BP7)</f>
        <v>102.72</v>
      </c>
      <c r="BQ6" s="36">
        <f t="shared" ref="BQ6:BY6" si="8">IF(BQ7="",NA(),BQ7)</f>
        <v>108.64</v>
      </c>
      <c r="BR6" s="36">
        <f t="shared" si="8"/>
        <v>113.2</v>
      </c>
      <c r="BS6" s="36">
        <f t="shared" si="8"/>
        <v>102.26</v>
      </c>
      <c r="BT6" s="36">
        <f t="shared" si="8"/>
        <v>95.18</v>
      </c>
      <c r="BU6" s="36">
        <f t="shared" si="8"/>
        <v>93.28</v>
      </c>
      <c r="BV6" s="36">
        <f t="shared" si="8"/>
        <v>87.51</v>
      </c>
      <c r="BW6" s="36">
        <f t="shared" si="8"/>
        <v>84.77</v>
      </c>
      <c r="BX6" s="36">
        <f t="shared" si="8"/>
        <v>87.11</v>
      </c>
      <c r="BY6" s="36">
        <f t="shared" si="8"/>
        <v>82.78</v>
      </c>
      <c r="BZ6" s="35" t="str">
        <f>IF(BZ7="","",IF(BZ7="-","【-】","【"&amp;SUBSTITUTE(TEXT(BZ7,"#,##0.00"),"-","△")&amp;"】"))</f>
        <v>【100.05】</v>
      </c>
      <c r="CA6" s="36">
        <f>IF(CA7="",NA(),CA7)</f>
        <v>233.09</v>
      </c>
      <c r="CB6" s="36">
        <f t="shared" ref="CB6:CJ6" si="9">IF(CB7="",NA(),CB7)</f>
        <v>228.73</v>
      </c>
      <c r="CC6" s="36">
        <f t="shared" si="9"/>
        <v>217.82</v>
      </c>
      <c r="CD6" s="36">
        <f t="shared" si="9"/>
        <v>241.82</v>
      </c>
      <c r="CE6" s="36">
        <f t="shared" si="9"/>
        <v>260.42</v>
      </c>
      <c r="CF6" s="36">
        <f t="shared" si="9"/>
        <v>208.29</v>
      </c>
      <c r="CG6" s="36">
        <f t="shared" si="9"/>
        <v>218.42</v>
      </c>
      <c r="CH6" s="36">
        <f t="shared" si="9"/>
        <v>227.27</v>
      </c>
      <c r="CI6" s="36">
        <f t="shared" si="9"/>
        <v>223.98</v>
      </c>
      <c r="CJ6" s="36">
        <f t="shared" si="9"/>
        <v>225.09</v>
      </c>
      <c r="CK6" s="35" t="str">
        <f>IF(CK7="","",IF(CK7="-","【-】","【"&amp;SUBSTITUTE(TEXT(CK7,"#,##0.00"),"-","△")&amp;"】"))</f>
        <v>【166.40】</v>
      </c>
      <c r="CL6" s="36">
        <f>IF(CL7="",NA(),CL7)</f>
        <v>77.290000000000006</v>
      </c>
      <c r="CM6" s="36">
        <f t="shared" ref="CM6:CU6" si="10">IF(CM7="",NA(),CM7)</f>
        <v>72.3</v>
      </c>
      <c r="CN6" s="36">
        <f t="shared" si="10"/>
        <v>68.61</v>
      </c>
      <c r="CO6" s="36">
        <f t="shared" si="10"/>
        <v>65.56</v>
      </c>
      <c r="CP6" s="36">
        <f t="shared" si="10"/>
        <v>58.57</v>
      </c>
      <c r="CQ6" s="36">
        <f t="shared" si="10"/>
        <v>49.32</v>
      </c>
      <c r="CR6" s="36">
        <f t="shared" si="10"/>
        <v>50.24</v>
      </c>
      <c r="CS6" s="36">
        <f t="shared" si="10"/>
        <v>50.29</v>
      </c>
      <c r="CT6" s="36">
        <f t="shared" si="10"/>
        <v>49.64</v>
      </c>
      <c r="CU6" s="36">
        <f t="shared" si="10"/>
        <v>49.38</v>
      </c>
      <c r="CV6" s="35" t="str">
        <f>IF(CV7="","",IF(CV7="-","【-】","【"&amp;SUBSTITUTE(TEXT(CV7,"#,##0.00"),"-","△")&amp;"】"))</f>
        <v>【60.69】</v>
      </c>
      <c r="CW6" s="36">
        <f>IF(CW7="",NA(),CW7)</f>
        <v>63.19</v>
      </c>
      <c r="CX6" s="36">
        <f t="shared" ref="CX6:DF6" si="11">IF(CX7="",NA(),CX7)</f>
        <v>65.44</v>
      </c>
      <c r="CY6" s="36">
        <f t="shared" si="11"/>
        <v>70.599999999999994</v>
      </c>
      <c r="CZ6" s="36">
        <f t="shared" si="11"/>
        <v>72.12</v>
      </c>
      <c r="DA6" s="36">
        <f t="shared" si="11"/>
        <v>81.19</v>
      </c>
      <c r="DB6" s="36">
        <f t="shared" si="11"/>
        <v>79.34</v>
      </c>
      <c r="DC6" s="36">
        <f t="shared" si="11"/>
        <v>78.650000000000006</v>
      </c>
      <c r="DD6" s="36">
        <f t="shared" si="11"/>
        <v>77.73</v>
      </c>
      <c r="DE6" s="36">
        <f t="shared" si="11"/>
        <v>78.09</v>
      </c>
      <c r="DF6" s="36">
        <f t="shared" si="11"/>
        <v>78.010000000000005</v>
      </c>
      <c r="DG6" s="35" t="str">
        <f>IF(DG7="","",IF(DG7="-","【-】","【"&amp;SUBSTITUTE(TEXT(DG7,"#,##0.00"),"-","△")&amp;"】"))</f>
        <v>【89.82】</v>
      </c>
      <c r="DH6" s="36">
        <f>IF(DH7="",NA(),DH7)</f>
        <v>59.49</v>
      </c>
      <c r="DI6" s="36">
        <f t="shared" ref="DI6:DQ6" si="12">IF(DI7="",NA(),DI7)</f>
        <v>56.81</v>
      </c>
      <c r="DJ6" s="36">
        <f t="shared" si="12"/>
        <v>57.38</v>
      </c>
      <c r="DK6" s="36">
        <f t="shared" si="12"/>
        <v>58.04</v>
      </c>
      <c r="DL6" s="36">
        <f t="shared" si="12"/>
        <v>58.22</v>
      </c>
      <c r="DM6" s="36">
        <f t="shared" si="12"/>
        <v>48.3</v>
      </c>
      <c r="DN6" s="36">
        <f t="shared" si="12"/>
        <v>45.14</v>
      </c>
      <c r="DO6" s="36">
        <f t="shared" si="12"/>
        <v>45.85</v>
      </c>
      <c r="DP6" s="36">
        <f t="shared" si="12"/>
        <v>47.31</v>
      </c>
      <c r="DQ6" s="36">
        <f t="shared" si="12"/>
        <v>47.5</v>
      </c>
      <c r="DR6" s="35" t="str">
        <f>IF(DR7="","",IF(DR7="-","【-】","【"&amp;SUBSTITUTE(TEXT(DR7,"#,##0.00"),"-","△")&amp;"】"))</f>
        <v>【50.19】</v>
      </c>
      <c r="DS6" s="36">
        <f>IF(DS7="",NA(),DS7)</f>
        <v>24.81</v>
      </c>
      <c r="DT6" s="36">
        <f t="shared" ref="DT6:EB6" si="13">IF(DT7="",NA(),DT7)</f>
        <v>28.62</v>
      </c>
      <c r="DU6" s="36">
        <f t="shared" si="13"/>
        <v>28.15</v>
      </c>
      <c r="DV6" s="36">
        <f t="shared" si="13"/>
        <v>26.6</v>
      </c>
      <c r="DW6" s="36">
        <f t="shared" si="13"/>
        <v>23.73</v>
      </c>
      <c r="DX6" s="36">
        <f t="shared" si="13"/>
        <v>12.43</v>
      </c>
      <c r="DY6" s="36">
        <f t="shared" si="13"/>
        <v>13.58</v>
      </c>
      <c r="DZ6" s="36">
        <f t="shared" si="13"/>
        <v>14.13</v>
      </c>
      <c r="EA6" s="36">
        <f t="shared" si="13"/>
        <v>16.77</v>
      </c>
      <c r="EB6" s="36">
        <f t="shared" si="13"/>
        <v>17.399999999999999</v>
      </c>
      <c r="EC6" s="35" t="str">
        <f>IF(EC7="","",IF(EC7="-","【-】","【"&amp;SUBSTITUTE(TEXT(EC7,"#,##0.00"),"-","△")&amp;"】"))</f>
        <v>【20.63】</v>
      </c>
      <c r="ED6" s="35">
        <f>IF(ED7="",NA(),ED7)</f>
        <v>0</v>
      </c>
      <c r="EE6" s="35">
        <f t="shared" ref="EE6:EM6" si="14">IF(EE7="",NA(),EE7)</f>
        <v>0</v>
      </c>
      <c r="EF6" s="36">
        <f t="shared" si="14"/>
        <v>0.51</v>
      </c>
      <c r="EG6" s="36">
        <f t="shared" si="14"/>
        <v>1.3</v>
      </c>
      <c r="EH6" s="36">
        <f t="shared" si="14"/>
        <v>1.45</v>
      </c>
      <c r="EI6" s="36">
        <f t="shared" si="14"/>
        <v>0.46</v>
      </c>
      <c r="EJ6" s="36">
        <f t="shared" si="14"/>
        <v>0.44</v>
      </c>
      <c r="EK6" s="36">
        <f t="shared" si="14"/>
        <v>0.52</v>
      </c>
      <c r="EL6" s="36">
        <f t="shared" si="14"/>
        <v>0.47</v>
      </c>
      <c r="EM6" s="36">
        <f t="shared" si="14"/>
        <v>0.4</v>
      </c>
      <c r="EN6" s="35" t="str">
        <f>IF(EN7="","",IF(EN7="-","【-】","【"&amp;SUBSTITUTE(TEXT(EN7,"#,##0.00"),"-","△")&amp;"】"))</f>
        <v>【0.69】</v>
      </c>
    </row>
    <row r="7" spans="1:144" s="37" customFormat="1" x14ac:dyDescent="0.15">
      <c r="A7" s="29"/>
      <c r="B7" s="38">
        <v>2020</v>
      </c>
      <c r="C7" s="38">
        <v>53635</v>
      </c>
      <c r="D7" s="38">
        <v>46</v>
      </c>
      <c r="E7" s="38">
        <v>1</v>
      </c>
      <c r="F7" s="38">
        <v>0</v>
      </c>
      <c r="G7" s="38">
        <v>1</v>
      </c>
      <c r="H7" s="38" t="s">
        <v>93</v>
      </c>
      <c r="I7" s="38" t="s">
        <v>94</v>
      </c>
      <c r="J7" s="38" t="s">
        <v>95</v>
      </c>
      <c r="K7" s="38" t="s">
        <v>96</v>
      </c>
      <c r="L7" s="38" t="s">
        <v>97</v>
      </c>
      <c r="M7" s="38" t="s">
        <v>98</v>
      </c>
      <c r="N7" s="39" t="s">
        <v>99</v>
      </c>
      <c r="O7" s="39">
        <v>64.55</v>
      </c>
      <c r="P7" s="39">
        <v>99.77</v>
      </c>
      <c r="Q7" s="39">
        <v>5280</v>
      </c>
      <c r="R7" s="39">
        <v>5617</v>
      </c>
      <c r="S7" s="39">
        <v>17</v>
      </c>
      <c r="T7" s="39">
        <v>330.41</v>
      </c>
      <c r="U7" s="39">
        <v>5549</v>
      </c>
      <c r="V7" s="39">
        <v>15.61</v>
      </c>
      <c r="W7" s="39">
        <v>355.48</v>
      </c>
      <c r="X7" s="39">
        <v>105.77</v>
      </c>
      <c r="Y7" s="39">
        <v>111.75</v>
      </c>
      <c r="Z7" s="39">
        <v>116.12</v>
      </c>
      <c r="AA7" s="39">
        <v>105.48</v>
      </c>
      <c r="AB7" s="39">
        <v>104.48</v>
      </c>
      <c r="AC7" s="39">
        <v>107.95</v>
      </c>
      <c r="AD7" s="39">
        <v>104.47</v>
      </c>
      <c r="AE7" s="39">
        <v>103.81</v>
      </c>
      <c r="AF7" s="39">
        <v>104.35</v>
      </c>
      <c r="AG7" s="39">
        <v>105.34</v>
      </c>
      <c r="AH7" s="39">
        <v>110.27</v>
      </c>
      <c r="AI7" s="39">
        <v>0</v>
      </c>
      <c r="AJ7" s="39">
        <v>0</v>
      </c>
      <c r="AK7" s="39">
        <v>0</v>
      </c>
      <c r="AL7" s="39">
        <v>0</v>
      </c>
      <c r="AM7" s="39">
        <v>0</v>
      </c>
      <c r="AN7" s="39">
        <v>12.44</v>
      </c>
      <c r="AO7" s="39">
        <v>16.399999999999999</v>
      </c>
      <c r="AP7" s="39">
        <v>25.66</v>
      </c>
      <c r="AQ7" s="39">
        <v>21.69</v>
      </c>
      <c r="AR7" s="39">
        <v>24.04</v>
      </c>
      <c r="AS7" s="39">
        <v>1.1499999999999999</v>
      </c>
      <c r="AT7" s="39">
        <v>346.27</v>
      </c>
      <c r="AU7" s="39">
        <v>417.79</v>
      </c>
      <c r="AV7" s="39">
        <v>595.05999999999995</v>
      </c>
      <c r="AW7" s="39">
        <v>698.05</v>
      </c>
      <c r="AX7" s="39">
        <v>565.35</v>
      </c>
      <c r="AY7" s="39">
        <v>371.89</v>
      </c>
      <c r="AZ7" s="39">
        <v>293.23</v>
      </c>
      <c r="BA7" s="39">
        <v>300.14</v>
      </c>
      <c r="BB7" s="39">
        <v>301.04000000000002</v>
      </c>
      <c r="BC7" s="39">
        <v>305.08</v>
      </c>
      <c r="BD7" s="39">
        <v>260.31</v>
      </c>
      <c r="BE7" s="39">
        <v>292.39</v>
      </c>
      <c r="BF7" s="39">
        <v>367.3</v>
      </c>
      <c r="BG7" s="39">
        <v>362.68</v>
      </c>
      <c r="BH7" s="39">
        <v>373.75</v>
      </c>
      <c r="BI7" s="39">
        <v>381.89</v>
      </c>
      <c r="BJ7" s="39">
        <v>483.11</v>
      </c>
      <c r="BK7" s="39">
        <v>542.29999999999995</v>
      </c>
      <c r="BL7" s="39">
        <v>566.65</v>
      </c>
      <c r="BM7" s="39">
        <v>551.62</v>
      </c>
      <c r="BN7" s="39">
        <v>585.59</v>
      </c>
      <c r="BO7" s="39">
        <v>275.67</v>
      </c>
      <c r="BP7" s="39">
        <v>102.72</v>
      </c>
      <c r="BQ7" s="39">
        <v>108.64</v>
      </c>
      <c r="BR7" s="39">
        <v>113.2</v>
      </c>
      <c r="BS7" s="39">
        <v>102.26</v>
      </c>
      <c r="BT7" s="39">
        <v>95.18</v>
      </c>
      <c r="BU7" s="39">
        <v>93.28</v>
      </c>
      <c r="BV7" s="39">
        <v>87.51</v>
      </c>
      <c r="BW7" s="39">
        <v>84.77</v>
      </c>
      <c r="BX7" s="39">
        <v>87.11</v>
      </c>
      <c r="BY7" s="39">
        <v>82.78</v>
      </c>
      <c r="BZ7" s="39">
        <v>100.05</v>
      </c>
      <c r="CA7" s="39">
        <v>233.09</v>
      </c>
      <c r="CB7" s="39">
        <v>228.73</v>
      </c>
      <c r="CC7" s="39">
        <v>217.82</v>
      </c>
      <c r="CD7" s="39">
        <v>241.82</v>
      </c>
      <c r="CE7" s="39">
        <v>260.42</v>
      </c>
      <c r="CF7" s="39">
        <v>208.29</v>
      </c>
      <c r="CG7" s="39">
        <v>218.42</v>
      </c>
      <c r="CH7" s="39">
        <v>227.27</v>
      </c>
      <c r="CI7" s="39">
        <v>223.98</v>
      </c>
      <c r="CJ7" s="39">
        <v>225.09</v>
      </c>
      <c r="CK7" s="39">
        <v>166.4</v>
      </c>
      <c r="CL7" s="39">
        <v>77.290000000000006</v>
      </c>
      <c r="CM7" s="39">
        <v>72.3</v>
      </c>
      <c r="CN7" s="39">
        <v>68.61</v>
      </c>
      <c r="CO7" s="39">
        <v>65.56</v>
      </c>
      <c r="CP7" s="39">
        <v>58.57</v>
      </c>
      <c r="CQ7" s="39">
        <v>49.32</v>
      </c>
      <c r="CR7" s="39">
        <v>50.24</v>
      </c>
      <c r="CS7" s="39">
        <v>50.29</v>
      </c>
      <c r="CT7" s="39">
        <v>49.64</v>
      </c>
      <c r="CU7" s="39">
        <v>49.38</v>
      </c>
      <c r="CV7" s="39">
        <v>60.69</v>
      </c>
      <c r="CW7" s="39">
        <v>63.19</v>
      </c>
      <c r="CX7" s="39">
        <v>65.44</v>
      </c>
      <c r="CY7" s="39">
        <v>70.599999999999994</v>
      </c>
      <c r="CZ7" s="39">
        <v>72.12</v>
      </c>
      <c r="DA7" s="39">
        <v>81.19</v>
      </c>
      <c r="DB7" s="39">
        <v>79.34</v>
      </c>
      <c r="DC7" s="39">
        <v>78.650000000000006</v>
      </c>
      <c r="DD7" s="39">
        <v>77.73</v>
      </c>
      <c r="DE7" s="39">
        <v>78.09</v>
      </c>
      <c r="DF7" s="39">
        <v>78.010000000000005</v>
      </c>
      <c r="DG7" s="39">
        <v>89.82</v>
      </c>
      <c r="DH7" s="39">
        <v>59.49</v>
      </c>
      <c r="DI7" s="39">
        <v>56.81</v>
      </c>
      <c r="DJ7" s="39">
        <v>57.38</v>
      </c>
      <c r="DK7" s="39">
        <v>58.04</v>
      </c>
      <c r="DL7" s="39">
        <v>58.22</v>
      </c>
      <c r="DM7" s="39">
        <v>48.3</v>
      </c>
      <c r="DN7" s="39">
        <v>45.14</v>
      </c>
      <c r="DO7" s="39">
        <v>45.85</v>
      </c>
      <c r="DP7" s="39">
        <v>47.31</v>
      </c>
      <c r="DQ7" s="39">
        <v>47.5</v>
      </c>
      <c r="DR7" s="39">
        <v>50.19</v>
      </c>
      <c r="DS7" s="39">
        <v>24.81</v>
      </c>
      <c r="DT7" s="39">
        <v>28.62</v>
      </c>
      <c r="DU7" s="39">
        <v>28.15</v>
      </c>
      <c r="DV7" s="39">
        <v>26.6</v>
      </c>
      <c r="DW7" s="39">
        <v>23.73</v>
      </c>
      <c r="DX7" s="39">
        <v>12.43</v>
      </c>
      <c r="DY7" s="39">
        <v>13.58</v>
      </c>
      <c r="DZ7" s="39">
        <v>14.13</v>
      </c>
      <c r="EA7" s="39">
        <v>16.77</v>
      </c>
      <c r="EB7" s="39">
        <v>17.399999999999999</v>
      </c>
      <c r="EC7" s="39">
        <v>20.63</v>
      </c>
      <c r="ED7" s="39">
        <v>0</v>
      </c>
      <c r="EE7" s="39">
        <v>0</v>
      </c>
      <c r="EF7" s="39">
        <v>0.51</v>
      </c>
      <c r="EG7" s="39">
        <v>1.3</v>
      </c>
      <c r="EH7" s="39">
        <v>1.45</v>
      </c>
      <c r="EI7" s="39">
        <v>0.46</v>
      </c>
      <c r="EJ7" s="39">
        <v>0.44</v>
      </c>
      <c r="EK7" s="39">
        <v>0.52</v>
      </c>
      <c r="EL7" s="39">
        <v>0.47</v>
      </c>
      <c r="EM7" s="39">
        <v>0.4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hachirougata24</cp:lastModifiedBy>
  <cp:lastPrinted>2022-01-19T07:56:11Z</cp:lastPrinted>
  <dcterms:created xsi:type="dcterms:W3CDTF">2021-12-03T06:43:58Z</dcterms:created>
  <dcterms:modified xsi:type="dcterms:W3CDTF">2022-01-19T08:07:16Z</dcterms:modified>
  <cp:category/>
</cp:coreProperties>
</file>