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8KLAIKprRQf2XcPWJGL6mwhlIH+/47ljg5XLPoA7Ni4XfoJYDihXoemKcHLocmTbBFw7n+ESIG7guK9LC6gTSQ==" workbookSaltValue="h3bfWMHKtos2mJtafk/EV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<sst xmlns="http://schemas.openxmlformats.org/spreadsheetml/2006/main" xmlns:r="http://schemas.openxmlformats.org/officeDocument/2006/relationships" count="116" uniqueCount="116">
  <si>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1④</t>
  </si>
  <si>
    <t>2. 老朽化の状況について</t>
  </si>
  <si>
    <t>経営比較分析表（令和2年度決算）</t>
    <rPh sb="8" eb="10">
      <t>レイワ</t>
    </rPh>
    <rPh sb="11" eb="13">
      <t>ネンド</t>
    </rPh>
    <phoneticPr fontId="1"/>
  </si>
  <si>
    <t>業務名</t>
    <rPh sb="2" eb="3">
      <t>メイ</t>
    </rPh>
    <phoneticPr fontId="1"/>
  </si>
  <si>
    <t>事業名</t>
  </si>
  <si>
    <t>　令和２年度時点では、管渠工事等の予定はない。収益的収支比率と経費回収率は改善されてきているが、町一般会計からの繰入金に依存している。令和５年度に予定している公営企業会計への移行について現在作業中であり、経営の課題を明確にし町として取り組んでいかなければならない。使用料金未納分の回収強化を継続しつつ、総収益向上の方策を具体化する必要がある。　　　　　　　　　　　　　　　　　　　　　　　汚水処理原価が低くなっており、維持管理費の削減効果が現れている。今後、管渠更新等の事業を行うために、財源確保に努めるものである。　　　　　　　　　　　　　　公営企業会計移行後は、経営課題が更に明確となり、起債や国庫補助交付金を活用して安定した経営となるよう進めていかなければならない。　　　　　　　　　　　　　　　　　　　　　　　</t>
    <rPh sb="1" eb="3">
      <t>レイワ</t>
    </rPh>
    <rPh sb="4" eb="6">
      <t>ネンド</t>
    </rPh>
    <rPh sb="6" eb="8">
      <t>ジテン</t>
    </rPh>
    <rPh sb="11" eb="13">
      <t>カンキョ</t>
    </rPh>
    <rPh sb="13" eb="15">
      <t>コウジ</t>
    </rPh>
    <rPh sb="15" eb="16">
      <t>トウ</t>
    </rPh>
    <rPh sb="17" eb="19">
      <t>ヨテイ</t>
    </rPh>
    <rPh sb="23" eb="26">
      <t>シュウエキテキ</t>
    </rPh>
    <rPh sb="26" eb="28">
      <t>シュウシ</t>
    </rPh>
    <rPh sb="28" eb="30">
      <t>ヒリツ</t>
    </rPh>
    <rPh sb="31" eb="33">
      <t>ケイヒ</t>
    </rPh>
    <rPh sb="33" eb="36">
      <t>カイシュウリツ</t>
    </rPh>
    <rPh sb="37" eb="39">
      <t>カイゼン</t>
    </rPh>
    <rPh sb="48" eb="49">
      <t>マチ</t>
    </rPh>
    <rPh sb="49" eb="51">
      <t>イッパン</t>
    </rPh>
    <rPh sb="51" eb="53">
      <t>カイケイ</t>
    </rPh>
    <rPh sb="56" eb="59">
      <t>クリイレキン</t>
    </rPh>
    <rPh sb="60" eb="62">
      <t>イゾン</t>
    </rPh>
    <rPh sb="67" eb="69">
      <t>レイワ</t>
    </rPh>
    <rPh sb="70" eb="72">
      <t>ネンド</t>
    </rPh>
    <rPh sb="73" eb="75">
      <t>ヨテイ</t>
    </rPh>
    <rPh sb="79" eb="81">
      <t>コウエイ</t>
    </rPh>
    <rPh sb="81" eb="83">
      <t>キギョウ</t>
    </rPh>
    <rPh sb="83" eb="85">
      <t>カイケイ</t>
    </rPh>
    <rPh sb="87" eb="89">
      <t>イコウ</t>
    </rPh>
    <rPh sb="93" eb="95">
      <t>ゲンザイ</t>
    </rPh>
    <rPh sb="95" eb="98">
      <t>サギョウチュウ</t>
    </rPh>
    <rPh sb="102" eb="104">
      <t>ケイエイ</t>
    </rPh>
    <rPh sb="105" eb="107">
      <t>カダイ</t>
    </rPh>
    <rPh sb="108" eb="110">
      <t>メイカク</t>
    </rPh>
    <rPh sb="112" eb="113">
      <t>マチ</t>
    </rPh>
    <rPh sb="116" eb="117">
      <t>ト</t>
    </rPh>
    <rPh sb="118" eb="119">
      <t>ク</t>
    </rPh>
    <rPh sb="132" eb="134">
      <t>シヨウ</t>
    </rPh>
    <rPh sb="134" eb="136">
      <t>リョウキン</t>
    </rPh>
    <rPh sb="136" eb="138">
      <t>ミノウ</t>
    </rPh>
    <rPh sb="138" eb="139">
      <t>ブン</t>
    </rPh>
    <rPh sb="140" eb="142">
      <t>カイシュウ</t>
    </rPh>
    <rPh sb="142" eb="144">
      <t>キョウカ</t>
    </rPh>
    <rPh sb="145" eb="147">
      <t>ケイゾク</t>
    </rPh>
    <rPh sb="151" eb="154">
      <t>ソウシュウエキ</t>
    </rPh>
    <rPh sb="154" eb="156">
      <t>コウジョウ</t>
    </rPh>
    <rPh sb="157" eb="159">
      <t>ホウサク</t>
    </rPh>
    <rPh sb="160" eb="163">
      <t>グタイカ</t>
    </rPh>
    <rPh sb="165" eb="167">
      <t>ヒツヨウ</t>
    </rPh>
    <rPh sb="194" eb="196">
      <t>オスイ</t>
    </rPh>
    <rPh sb="196" eb="198">
      <t>ショリ</t>
    </rPh>
    <rPh sb="198" eb="200">
      <t>ゲンカ</t>
    </rPh>
    <rPh sb="201" eb="202">
      <t>ヒク</t>
    </rPh>
    <rPh sb="209" eb="211">
      <t>イジ</t>
    </rPh>
    <rPh sb="211" eb="214">
      <t>カンリヒ</t>
    </rPh>
    <rPh sb="215" eb="217">
      <t>サクゲン</t>
    </rPh>
    <rPh sb="217" eb="219">
      <t>コウカ</t>
    </rPh>
    <rPh sb="220" eb="221">
      <t>アラワ</t>
    </rPh>
    <rPh sb="226" eb="228">
      <t>コンゴ</t>
    </rPh>
    <rPh sb="229" eb="231">
      <t>カンキョ</t>
    </rPh>
    <rPh sb="231" eb="233">
      <t>コウシン</t>
    </rPh>
    <rPh sb="233" eb="234">
      <t>トウ</t>
    </rPh>
    <rPh sb="235" eb="237">
      <t>ジギョウ</t>
    </rPh>
    <rPh sb="238" eb="239">
      <t>オコナ</t>
    </rPh>
    <rPh sb="244" eb="246">
      <t>ザイゲン</t>
    </rPh>
    <rPh sb="246" eb="248">
      <t>カクホ</t>
    </rPh>
    <rPh sb="249" eb="250">
      <t>ツト</t>
    </rPh>
    <rPh sb="272" eb="274">
      <t>コウエイ</t>
    </rPh>
    <rPh sb="274" eb="276">
      <t>キギョウ</t>
    </rPh>
    <rPh sb="276" eb="278">
      <t>カイケイ</t>
    </rPh>
    <rPh sb="278" eb="281">
      <t>イコウゴ</t>
    </rPh>
    <rPh sb="283" eb="285">
      <t>ケイエイ</t>
    </rPh>
    <rPh sb="285" eb="287">
      <t>カダイ</t>
    </rPh>
    <rPh sb="288" eb="289">
      <t>サラ</t>
    </rPh>
    <rPh sb="290" eb="292">
      <t>メイカク</t>
    </rPh>
    <rPh sb="296" eb="298">
      <t>キサイ</t>
    </rPh>
    <rPh sb="299" eb="301">
      <t>コッコ</t>
    </rPh>
    <rPh sb="301" eb="303">
      <t>ホジョ</t>
    </rPh>
    <rPh sb="303" eb="306">
      <t>コウフキン</t>
    </rPh>
    <rPh sb="307" eb="309">
      <t>カツヨウ</t>
    </rPh>
    <rPh sb="311" eb="313">
      <t>アンテイ</t>
    </rPh>
    <rPh sb="315" eb="317">
      <t>ケイエイ</t>
    </rPh>
    <rPh sb="322" eb="323">
      <t>スス</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</si>
  <si>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</si>
  <si>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</si>
  <si>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</si>
  <si>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</si>
  <si>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</si>
  <si>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</si>
  <si>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</si>
  <si>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</si>
  <si>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</si>
  <si>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</si>
  <si>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</si>
  <si>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</si>
  <si>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</si>
  <si>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</si>
  <si>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</si>
  <si>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</si>
  <si>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</si>
  <si>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</si>
  <si>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</si>
  <si>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</si>
  <si>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</si>
  <si>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</si>
  <si>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</si>
  <si>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</si>
  <si>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</si>
  <si>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</si>
  <si>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</si>
  <si>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</si>
  <si>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</si>
  <si>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</si>
  <si>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</si>
  <si>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</si>
  <si>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</si>
  <si>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</si>
  <si>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</si>
  <si>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</si>
  <si>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t>
  </si>
  <si>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</si>
  <si>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</si>
  <si>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</si>
  <si>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</si>
  <si>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</si>
  <si>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</si>
  <si>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</si>
  <si>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</si>
  <si>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</si>
  <si>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</si>
  <si>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</si>
  <si>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</si>
  <si>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</si>
  <si>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</si>
  <si>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</si>
  <si>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</si>
  <si>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</si>
  <si>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</si>
  <si>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</si>
  <si>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</si>
  <si>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</si>
  <si>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</si>
  <si>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</si>
  <si>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</si>
  <si>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</si>
  <si>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</si>
  <si>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</si>
  <si>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</si>
  <si>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</si>
  <si>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</si>
  <si>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</si>
  <si>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</si>
  <si>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</si>
  <si>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</si>
  <si>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</si>
  <si>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</si>
  <si>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</si>
  <si>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Cd1</t>
  </si>
  <si>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</si>
  <si>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</si>
  <si>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</si>
  <si>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</si>
  <si>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</si>
  <si>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</si>
  <si>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</si>
  <si>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</si>
  <si>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</si>
  <si>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</si>
  <si>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</si>
  <si>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</si>
  <si>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</si>
  <si>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</si>
  <si>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</si>
  <si>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</si>
  <si>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</si>
  <si>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八郎潟町</t>
  </si>
  <si>
    <t>法非適用</t>
  </si>
  <si>
    <t>下水道事業</t>
  </si>
  <si>
    <t>公共下水道</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</si>
  <si>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</si>
  <si>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</si>
  <si>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</si>
  <si>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</si>
  <si>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</si>
  <si>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</si>
  <si>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</si>
  <si>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</si>
  <si>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</si>
  <si>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</si>
  <si>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</si>
  <si>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</si>
  <si>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本町には処理場がなく、下水道管は耐用年数を５０年とすると令和１５年頃から更新時期を迎える。長寿命化を図るため、マンホールポンプの点検整備を引き続き実施する。令和３年度には下水道台帳システムを導入する予定であり、システムを活用し効率的な老朽化対策を実施していく。</t>
    <rPh sb="1" eb="3">
      <t>ホンチョウ</t>
    </rPh>
    <rPh sb="5" eb="8">
      <t>ショリジョウ</t>
    </rPh>
    <rPh sb="12" eb="15">
      <t>ゲスイドウ</t>
    </rPh>
    <rPh sb="15" eb="16">
      <t>カン</t>
    </rPh>
    <rPh sb="17" eb="19">
      <t>タイヨウ</t>
    </rPh>
    <rPh sb="19" eb="21">
      <t>ネンスウ</t>
    </rPh>
    <rPh sb="24" eb="25">
      <t>ネン</t>
    </rPh>
    <rPh sb="29" eb="31">
      <t>レイワ</t>
    </rPh>
    <rPh sb="33" eb="35">
      <t>ネンゴロ</t>
    </rPh>
    <rPh sb="37" eb="39">
      <t>コウシン</t>
    </rPh>
    <rPh sb="39" eb="41">
      <t>ジキ</t>
    </rPh>
    <rPh sb="42" eb="43">
      <t>ムカ</t>
    </rPh>
    <rPh sb="46" eb="50">
      <t>チョウジュミョウカ</t>
    </rPh>
    <rPh sb="51" eb="52">
      <t>ハカ</t>
    </rPh>
    <rPh sb="65" eb="67">
      <t>テンケン</t>
    </rPh>
    <rPh sb="67" eb="69">
      <t>セイビ</t>
    </rPh>
    <rPh sb="70" eb="71">
      <t>ヒ</t>
    </rPh>
    <rPh sb="72" eb="73">
      <t>ツヅ</t>
    </rPh>
    <rPh sb="74" eb="76">
      <t>ジッシ</t>
    </rPh>
    <rPh sb="79" eb="81">
      <t>レイワ</t>
    </rPh>
    <rPh sb="82" eb="84">
      <t>ネンド</t>
    </rPh>
    <rPh sb="86" eb="89">
      <t>ゲスイドウ</t>
    </rPh>
    <rPh sb="89" eb="91">
      <t>ダイチョウ</t>
    </rPh>
    <rPh sb="96" eb="98">
      <t>ドウニュウ</t>
    </rPh>
    <rPh sb="100" eb="102">
      <t>ヨテイ</t>
    </rPh>
    <rPh sb="111" eb="113">
      <t>カツヨウ</t>
    </rPh>
    <rPh sb="114" eb="117">
      <t>コウリツテキ</t>
    </rPh>
    <rPh sb="118" eb="121">
      <t>ロウキュウカ</t>
    </rPh>
    <rPh sb="121" eb="123">
      <t>タイサク</t>
    </rPh>
    <rPh sb="124" eb="126">
      <t>ジッシ</t>
    </rPh>
    <phoneticPr fontId="1"/>
  </si>
  <si>
    <t>管渠の更新時期を迎える令和１５年から企業債の増加が予想される。国庫補助交付金等を活用し事業実施することとなるが、自主財源の不足が懸念されるため、使用料金改定について検討していく。　　　　　公営企業会計の法適用化、秋田湾・雄物川流域下水道(臨海処理区)関連の広域連携を進めている。今後、経営改善の取り組みを一層強化しなければならない。　　　　　　　　　　　　　　　　　　　　　　水洗化率が高く、公共下水道への新たな接続はほぼ見込まれない。個別処理区域における合併処理浄化槽の推進を引き続き実施するとともに、計画的な施設整備を進めていく。　　　　　　　　　　　　　　　　　　　　　　　　　　　　　　　　　　　　　　　　　　　　　　　　　　　</t>
    <rPh sb="0" eb="2">
      <t>カンキョ</t>
    </rPh>
    <rPh sb="3" eb="5">
      <t>コウシン</t>
    </rPh>
    <rPh sb="5" eb="7">
      <t>ジキ</t>
    </rPh>
    <rPh sb="8" eb="9">
      <t>ムカ</t>
    </rPh>
    <rPh sb="11" eb="13">
      <t>レイワ</t>
    </rPh>
    <rPh sb="15" eb="16">
      <t>ネン</t>
    </rPh>
    <rPh sb="18" eb="21">
      <t>キギョウサイ</t>
    </rPh>
    <rPh sb="22" eb="24">
      <t>ゾウカ</t>
    </rPh>
    <rPh sb="25" eb="27">
      <t>ヨソウ</t>
    </rPh>
    <rPh sb="31" eb="33">
      <t>コッコ</t>
    </rPh>
    <rPh sb="33" eb="35">
      <t>ホジョ</t>
    </rPh>
    <rPh sb="35" eb="38">
      <t>コウフキン</t>
    </rPh>
    <rPh sb="38" eb="39">
      <t>トウ</t>
    </rPh>
    <rPh sb="40" eb="42">
      <t>カツヨウ</t>
    </rPh>
    <rPh sb="43" eb="45">
      <t>ジギョウ</t>
    </rPh>
    <rPh sb="45" eb="47">
      <t>ジッシ</t>
    </rPh>
    <rPh sb="56" eb="58">
      <t>ジシュ</t>
    </rPh>
    <rPh sb="58" eb="60">
      <t>ザイゲン</t>
    </rPh>
    <rPh sb="61" eb="63">
      <t>フソク</t>
    </rPh>
    <rPh sb="64" eb="66">
      <t>ケネン</t>
    </rPh>
    <rPh sb="72" eb="74">
      <t>シヨウ</t>
    </rPh>
    <rPh sb="74" eb="76">
      <t>リョウキン</t>
    </rPh>
    <rPh sb="76" eb="78">
      <t>カイテイ</t>
    </rPh>
    <rPh sb="82" eb="84">
      <t>ケントウ</t>
    </rPh>
    <rPh sb="94" eb="96">
      <t>コウエイ</t>
    </rPh>
    <rPh sb="96" eb="98">
      <t>キギョウ</t>
    </rPh>
    <rPh sb="98" eb="100">
      <t>カイケイ</t>
    </rPh>
    <rPh sb="101" eb="104">
      <t>ホウテキヨウ</t>
    </rPh>
    <rPh sb="104" eb="105">
      <t>カ</t>
    </rPh>
    <rPh sb="106" eb="109">
      <t>アキタワン</t>
    </rPh>
    <rPh sb="110" eb="113">
      <t>オモノガワ</t>
    </rPh>
    <rPh sb="113" eb="115">
      <t>リュウイキ</t>
    </rPh>
    <rPh sb="115" eb="118">
      <t>ゲスイドウ</t>
    </rPh>
    <rPh sb="119" eb="121">
      <t>リンカイ</t>
    </rPh>
    <rPh sb="121" eb="123">
      <t>ショリ</t>
    </rPh>
    <rPh sb="123" eb="124">
      <t>ク</t>
    </rPh>
    <rPh sb="125" eb="127">
      <t>カンレン</t>
    </rPh>
    <rPh sb="128" eb="130">
      <t>コウイキ</t>
    </rPh>
    <rPh sb="130" eb="132">
      <t>レンケイ</t>
    </rPh>
    <rPh sb="133" eb="134">
      <t>スス</t>
    </rPh>
    <rPh sb="139" eb="141">
      <t>コンゴ</t>
    </rPh>
    <rPh sb="142" eb="144">
      <t>ケイエイ</t>
    </rPh>
    <rPh sb="144" eb="146">
      <t>カイゼン</t>
    </rPh>
    <rPh sb="147" eb="148">
      <t>ト</t>
    </rPh>
    <rPh sb="149" eb="150">
      <t>ク</t>
    </rPh>
    <rPh sb="152" eb="154">
      <t>イッソウ</t>
    </rPh>
    <rPh sb="154" eb="156">
      <t>キョウカ</t>
    </rPh>
    <rPh sb="188" eb="191">
      <t>スイセンカ</t>
    </rPh>
    <rPh sb="191" eb="192">
      <t>リツ</t>
    </rPh>
    <rPh sb="193" eb="194">
      <t>タカ</t>
    </rPh>
    <rPh sb="196" eb="198">
      <t>コウキョウ</t>
    </rPh>
    <rPh sb="198" eb="201">
      <t>ゲスイドウ</t>
    </rPh>
    <rPh sb="203" eb="204">
      <t>アラ</t>
    </rPh>
    <rPh sb="206" eb="208">
      <t>セツゾク</t>
    </rPh>
    <rPh sb="211" eb="213">
      <t>ミコ</t>
    </rPh>
    <rPh sb="218" eb="220">
      <t>コベツ</t>
    </rPh>
    <rPh sb="220" eb="222">
      <t>ショリ</t>
    </rPh>
    <rPh sb="222" eb="224">
      <t>クイキ</t>
    </rPh>
    <rPh sb="228" eb="230">
      <t>ガッペイ</t>
    </rPh>
    <rPh sb="230" eb="232">
      <t>ショリ</t>
    </rPh>
    <rPh sb="232" eb="235">
      <t>ジョウカソウ</t>
    </rPh>
    <rPh sb="236" eb="238">
      <t>スイシン</t>
    </rPh>
    <rPh sb="239" eb="240">
      <t>ヒ</t>
    </rPh>
    <rPh sb="241" eb="242">
      <t>ツヅ</t>
    </rPh>
    <rPh sb="243" eb="245">
      <t>ジッシ</t>
    </rPh>
    <rPh sb="252" eb="255">
      <t>ケイカクテキ</t>
    </rPh>
    <rPh sb="256" eb="258">
      <t>シセツ</t>
    </rPh>
    <rPh sb="258" eb="260">
      <t>セイビ</t>
    </rPh>
    <rPh sb="261" eb="262">
      <t>スス</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</si>
</sst>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c:v>0.13</c:v>
                </c:pt>
                <c:pt idx="2">
                  <c:v>0.12</c:v>
                </c:pt>
                <c:pt idx="3">
                  <c:v>0.1</c:v>
                </c:pt>
                <c:pt idx="4">
                  <c:v>9.e-002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49.25</c:v>
                </c:pt>
                <c:pt idx="1">
                  <c:v>50.24</c:v>
                </c:pt>
                <c:pt idx="2">
                  <c:v>49.68</c:v>
                </c:pt>
                <c:pt idx="3">
                  <c:v>49.27</c:v>
                </c:pt>
                <c:pt idx="4">
                  <c:v>55.84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90.43</c:v>
                </c:pt>
                <c:pt idx="1">
                  <c:v>92.12</c:v>
                </c:pt>
                <c:pt idx="2">
                  <c:v>92.43</c:v>
                </c:pt>
                <c:pt idx="3">
                  <c:v>92.27</c:v>
                </c:pt>
                <c:pt idx="4">
                  <c:v>91.86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84.12</c:v>
                </c:pt>
                <c:pt idx="1">
                  <c:v>84.17</c:v>
                </c:pt>
                <c:pt idx="2">
                  <c:v>83.35</c:v>
                </c:pt>
                <c:pt idx="3">
                  <c:v>83.16</c:v>
                </c:pt>
                <c:pt idx="4">
                  <c:v>92.34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50.59</c:v>
                </c:pt>
                <c:pt idx="1">
                  <c:v>68.45</c:v>
                </c:pt>
                <c:pt idx="2">
                  <c:v>72.78</c:v>
                </c:pt>
                <c:pt idx="3">
                  <c:v>72.64</c:v>
                </c:pt>
                <c:pt idx="4">
                  <c:v>68.34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396.66</c:v>
                </c:pt>
                <c:pt idx="1">
                  <c:v>306.14999999999998</c:v>
                </c:pt>
                <c:pt idx="2">
                  <c:v>172.27</c:v>
                </c:pt>
                <c:pt idx="3">
                  <c:v>155.57</c:v>
                </c:pt>
                <c:pt idx="4">
                  <c:v>1033.1199999999999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1047.6500000000001</c:v>
                </c:pt>
                <c:pt idx="1">
                  <c:v>1124.26</c:v>
                </c:pt>
                <c:pt idx="2">
                  <c:v>1048.23</c:v>
                </c:pt>
                <c:pt idx="3">
                  <c:v>1130.42</c:v>
                </c:pt>
                <c:pt idx="4">
                  <c:v>812.92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56.08</c:v>
                </c:pt>
                <c:pt idx="1">
                  <c:v>99.44</c:v>
                </c:pt>
                <c:pt idx="2">
                  <c:v>100</c:v>
                </c:pt>
                <c:pt idx="3">
                  <c:v>100.57</c:v>
                </c:pt>
                <c:pt idx="4">
                  <c:v>97.69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74.040000000000006</c:v>
                </c:pt>
                <c:pt idx="1">
                  <c:v>80.58</c:v>
                </c:pt>
                <c:pt idx="2">
                  <c:v>78.92</c:v>
                </c:pt>
                <c:pt idx="3">
                  <c:v>74.17</c:v>
                </c:pt>
                <c:pt idx="4">
                  <c:v>85.4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286.8</c:v>
                </c:pt>
                <c:pt idx="1">
                  <c:v>164.83</c:v>
                </c:pt>
                <c:pt idx="2">
                  <c:v>164.11</c:v>
                </c:pt>
                <c:pt idx="3">
                  <c:v>165.46</c:v>
                </c:pt>
                <c:pt idx="4">
                  <c:v>173.23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235.61</c:v>
                </c:pt>
                <c:pt idx="1">
                  <c:v>216.21</c:v>
                </c:pt>
                <c:pt idx="2">
                  <c:v>220.31</c:v>
                </c:pt>
                <c:pt idx="3">
                  <c:v>230.95</c:v>
                </c:pt>
                <c:pt idx="4">
                  <c:v>188.57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【705.21】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【134.52】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【98.96】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P41" workbookViewId="0">
      <selection activeCell="BH57" sqref="BH57"/>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八郎潟町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Cd1</v>
      </c>
      <c r="X8" s="6"/>
      <c r="Y8" s="6"/>
      <c r="Z8" s="6"/>
      <c r="AA8" s="6"/>
      <c r="AB8" s="6"/>
      <c r="AC8" s="6"/>
      <c r="AD8" s="21" t="str">
        <f>データ!$M$6</f>
        <v>非設置</v>
      </c>
      <c r="AE8" s="21"/>
      <c r="AF8" s="21"/>
      <c r="AG8" s="21"/>
      <c r="AH8" s="21"/>
      <c r="AI8" s="21"/>
      <c r="AJ8" s="21"/>
      <c r="AK8" s="3"/>
      <c r="AL8" s="22">
        <f>データ!S6</f>
        <v>5617</v>
      </c>
      <c r="AM8" s="22"/>
      <c r="AN8" s="22"/>
      <c r="AO8" s="22"/>
      <c r="AP8" s="22"/>
      <c r="AQ8" s="22"/>
      <c r="AR8" s="22"/>
      <c r="AS8" s="22"/>
      <c r="AT8" s="7">
        <f>データ!T6</f>
        <v>17</v>
      </c>
      <c r="AU8" s="7"/>
      <c r="AV8" s="7"/>
      <c r="AW8" s="7"/>
      <c r="AX8" s="7"/>
      <c r="AY8" s="7"/>
      <c r="AZ8" s="7"/>
      <c r="BA8" s="7"/>
      <c r="BB8" s="7">
        <f>データ!U6</f>
        <v>330.41</v>
      </c>
      <c r="BC8" s="7"/>
      <c r="BD8" s="7"/>
      <c r="BE8" s="7"/>
      <c r="BF8" s="7"/>
      <c r="BG8" s="7"/>
      <c r="BH8" s="7"/>
      <c r="BI8" s="7"/>
      <c r="BJ8" s="3"/>
      <c r="BK8" s="3"/>
      <c r="BL8" s="28" t="s">
        <v>14</v>
      </c>
      <c r="BM8" s="38"/>
      <c r="BN8" s="45" t="s">
        <v>21</v>
      </c>
      <c r="BO8" s="48"/>
      <c r="BP8" s="48"/>
      <c r="BQ8" s="48"/>
      <c r="BR8" s="48"/>
      <c r="BS8" s="48"/>
      <c r="BT8" s="48"/>
      <c r="BU8" s="48"/>
      <c r="BV8" s="48"/>
      <c r="BW8" s="48"/>
      <c r="BX8" s="48"/>
      <c r="BY8" s="52"/>
    </row>
    <row r="9" spans="1:78" ht="18.75" customHeight="1">
      <c r="A9" s="2"/>
      <c r="B9" s="5" t="s">
        <v>22</v>
      </c>
      <c r="C9" s="5"/>
      <c r="D9" s="5"/>
      <c r="E9" s="5"/>
      <c r="F9" s="5"/>
      <c r="G9" s="5"/>
      <c r="H9" s="5"/>
      <c r="I9" s="5" t="s">
        <v>24</v>
      </c>
      <c r="J9" s="5"/>
      <c r="K9" s="5"/>
      <c r="L9" s="5"/>
      <c r="M9" s="5"/>
      <c r="N9" s="5"/>
      <c r="O9" s="5"/>
      <c r="P9" s="5" t="s">
        <v>26</v>
      </c>
      <c r="Q9" s="5"/>
      <c r="R9" s="5"/>
      <c r="S9" s="5"/>
      <c r="T9" s="5"/>
      <c r="U9" s="5"/>
      <c r="V9" s="5"/>
      <c r="W9" s="5" t="s">
        <v>29</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33</v>
      </c>
      <c r="BC9" s="5"/>
      <c r="BD9" s="5"/>
      <c r="BE9" s="5"/>
      <c r="BF9" s="5"/>
      <c r="BG9" s="5"/>
      <c r="BH9" s="5"/>
      <c r="BI9" s="5"/>
      <c r="BJ9" s="3"/>
      <c r="BK9" s="3"/>
      <c r="BL9" s="29" t="s">
        <v>36</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98.72</v>
      </c>
      <c r="Q10" s="7"/>
      <c r="R10" s="7"/>
      <c r="S10" s="7"/>
      <c r="T10" s="7"/>
      <c r="U10" s="7"/>
      <c r="V10" s="7"/>
      <c r="W10" s="7">
        <f>データ!Q6</f>
        <v>77.819999999999993</v>
      </c>
      <c r="X10" s="7"/>
      <c r="Y10" s="7"/>
      <c r="Z10" s="7"/>
      <c r="AA10" s="7"/>
      <c r="AB10" s="7"/>
      <c r="AC10" s="7"/>
      <c r="AD10" s="22">
        <f>データ!R6</f>
        <v>3300</v>
      </c>
      <c r="AE10" s="22"/>
      <c r="AF10" s="22"/>
      <c r="AG10" s="22"/>
      <c r="AH10" s="22"/>
      <c r="AI10" s="22"/>
      <c r="AJ10" s="22"/>
      <c r="AK10" s="2"/>
      <c r="AL10" s="22">
        <f>データ!V6</f>
        <v>5491</v>
      </c>
      <c r="AM10" s="22"/>
      <c r="AN10" s="22"/>
      <c r="AO10" s="22"/>
      <c r="AP10" s="22"/>
      <c r="AQ10" s="22"/>
      <c r="AR10" s="22"/>
      <c r="AS10" s="22"/>
      <c r="AT10" s="7">
        <f>データ!W6</f>
        <v>2.83</v>
      </c>
      <c r="AU10" s="7"/>
      <c r="AV10" s="7"/>
      <c r="AW10" s="7"/>
      <c r="AX10" s="7"/>
      <c r="AY10" s="7"/>
      <c r="AZ10" s="7"/>
      <c r="BA10" s="7"/>
      <c r="BB10" s="7">
        <f>データ!X6</f>
        <v>1940.28</v>
      </c>
      <c r="BC10" s="7"/>
      <c r="BD10" s="7"/>
      <c r="BE10" s="7"/>
      <c r="BF10" s="7"/>
      <c r="BG10" s="7"/>
      <c r="BH10" s="7"/>
      <c r="BI10" s="7"/>
      <c r="BJ10" s="2"/>
      <c r="BK10" s="2"/>
      <c r="BL10" s="30" t="s">
        <v>39</v>
      </c>
      <c r="BM10" s="40"/>
      <c r="BN10" s="47" t="s">
        <v>40</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43</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c r="C84" s="2"/>
    </row>
    <row r="85" spans="1:78" hidden="1">
      <c r="B85" s="12" t="s">
        <v>45</v>
      </c>
      <c r="C85" s="12"/>
      <c r="D85" s="12"/>
      <c r="E85" s="12" t="s">
        <v>46</v>
      </c>
      <c r="F85" s="12" t="s">
        <v>48</v>
      </c>
      <c r="G85" s="12" t="s">
        <v>49</v>
      </c>
      <c r="H85" s="12" t="s">
        <v>0</v>
      </c>
      <c r="I85" s="12" t="s">
        <v>12</v>
      </c>
      <c r="J85" s="12" t="s">
        <v>50</v>
      </c>
      <c r="K85" s="12" t="s">
        <v>51</v>
      </c>
      <c r="L85" s="12" t="s">
        <v>34</v>
      </c>
      <c r="M85" s="12" t="s">
        <v>38</v>
      </c>
      <c r="N85" s="12" t="s">
        <v>52</v>
      </c>
      <c r="O85" s="12" t="s">
        <v>53</v>
      </c>
    </row>
    <row r="86" spans="1:78" hidden="1">
      <c r="B86" s="12"/>
      <c r="C86" s="12"/>
      <c r="D86" s="12"/>
      <c r="E86" s="12" t="str">
        <f>データ!AI6</f>
        <v/>
      </c>
      <c r="F86" s="12" t="s">
        <v>42</v>
      </c>
      <c r="G86" s="12" t="s">
        <v>42</v>
      </c>
      <c r="H86" s="12" t="str">
        <f>データ!BP6</f>
        <v>【705.21】</v>
      </c>
      <c r="I86" s="12" t="str">
        <f>データ!CA6</f>
        <v>【98.96】</v>
      </c>
      <c r="J86" s="12" t="str">
        <f>データ!CL6</f>
        <v>【134.52】</v>
      </c>
      <c r="K86" s="12" t="str">
        <f>データ!CW6</f>
        <v>【59.57】</v>
      </c>
      <c r="L86" s="12" t="str">
        <f>データ!DH6</f>
        <v>【95.57】</v>
      </c>
      <c r="M86" s="12" t="s">
        <v>42</v>
      </c>
      <c r="N86" s="12" t="s">
        <v>42</v>
      </c>
      <c r="O86" s="12" t="str">
        <f>データ!EO6</f>
        <v>【0.30】</v>
      </c>
    </row>
  </sheetData>
  <sheetProtection algorithmName="SHA-512" hashValue="4kEEqud0aDyqHsi2cSFRNU/RSHzX50xmSJB43OLQhVd97+vXRVASRTqYxUpo/6MbN0luQv4h6h5ck+gSrprGqg==" saltValue="RnVcTeNfd6PMZwKkl4xbl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57</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35</v>
      </c>
      <c r="C3" s="62" t="s">
        <v>59</v>
      </c>
      <c r="D3" s="62" t="s">
        <v>60</v>
      </c>
      <c r="E3" s="62" t="s">
        <v>7</v>
      </c>
      <c r="F3" s="62" t="s">
        <v>6</v>
      </c>
      <c r="G3" s="62" t="s">
        <v>25</v>
      </c>
      <c r="H3" s="69" t="s">
        <v>56</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61</v>
      </c>
      <c r="B4" s="63"/>
      <c r="C4" s="63"/>
      <c r="D4" s="63"/>
      <c r="E4" s="63"/>
      <c r="F4" s="63"/>
      <c r="G4" s="63"/>
      <c r="H4" s="70"/>
      <c r="I4" s="73"/>
      <c r="J4" s="73"/>
      <c r="K4" s="73"/>
      <c r="L4" s="73"/>
      <c r="M4" s="73"/>
      <c r="N4" s="73"/>
      <c r="O4" s="73"/>
      <c r="P4" s="73"/>
      <c r="Q4" s="73"/>
      <c r="R4" s="73"/>
      <c r="S4" s="73"/>
      <c r="T4" s="73"/>
      <c r="U4" s="73"/>
      <c r="V4" s="73"/>
      <c r="W4" s="73"/>
      <c r="X4" s="78"/>
      <c r="Y4" s="81" t="s">
        <v>27</v>
      </c>
      <c r="Z4" s="81"/>
      <c r="AA4" s="81"/>
      <c r="AB4" s="81"/>
      <c r="AC4" s="81"/>
      <c r="AD4" s="81"/>
      <c r="AE4" s="81"/>
      <c r="AF4" s="81"/>
      <c r="AG4" s="81"/>
      <c r="AH4" s="81"/>
      <c r="AI4" s="81"/>
      <c r="AJ4" s="81" t="s">
        <v>47</v>
      </c>
      <c r="AK4" s="81"/>
      <c r="AL4" s="81"/>
      <c r="AM4" s="81"/>
      <c r="AN4" s="81"/>
      <c r="AO4" s="81"/>
      <c r="AP4" s="81"/>
      <c r="AQ4" s="81"/>
      <c r="AR4" s="81"/>
      <c r="AS4" s="81"/>
      <c r="AT4" s="81"/>
      <c r="AU4" s="81" t="s">
        <v>30</v>
      </c>
      <c r="AV4" s="81"/>
      <c r="AW4" s="81"/>
      <c r="AX4" s="81"/>
      <c r="AY4" s="81"/>
      <c r="AZ4" s="81"/>
      <c r="BA4" s="81"/>
      <c r="BB4" s="81"/>
      <c r="BC4" s="81"/>
      <c r="BD4" s="81"/>
      <c r="BE4" s="81"/>
      <c r="BF4" s="81" t="s">
        <v>62</v>
      </c>
      <c r="BG4" s="81"/>
      <c r="BH4" s="81"/>
      <c r="BI4" s="81"/>
      <c r="BJ4" s="81"/>
      <c r="BK4" s="81"/>
      <c r="BL4" s="81"/>
      <c r="BM4" s="81"/>
      <c r="BN4" s="81"/>
      <c r="BO4" s="81"/>
      <c r="BP4" s="81"/>
      <c r="BQ4" s="81" t="s">
        <v>16</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c r="A5" s="60" t="s">
        <v>70</v>
      </c>
      <c r="B5" s="64"/>
      <c r="C5" s="64"/>
      <c r="D5" s="64"/>
      <c r="E5" s="64"/>
      <c r="F5" s="64"/>
      <c r="G5" s="64"/>
      <c r="H5" s="71" t="s">
        <v>58</v>
      </c>
      <c r="I5" s="71" t="s">
        <v>71</v>
      </c>
      <c r="J5" s="71" t="s">
        <v>72</v>
      </c>
      <c r="K5" s="71" t="s">
        <v>73</v>
      </c>
      <c r="L5" s="71" t="s">
        <v>74</v>
      </c>
      <c r="M5" s="71" t="s">
        <v>8</v>
      </c>
      <c r="N5" s="71" t="s">
        <v>75</v>
      </c>
      <c r="O5" s="71" t="s">
        <v>76</v>
      </c>
      <c r="P5" s="71" t="s">
        <v>77</v>
      </c>
      <c r="Q5" s="71" t="s">
        <v>78</v>
      </c>
      <c r="R5" s="71" t="s">
        <v>79</v>
      </c>
      <c r="S5" s="71" t="s">
        <v>81</v>
      </c>
      <c r="T5" s="71" t="s">
        <v>82</v>
      </c>
      <c r="U5" s="71" t="s">
        <v>65</v>
      </c>
      <c r="V5" s="71" t="s">
        <v>83</v>
      </c>
      <c r="W5" s="71" t="s">
        <v>84</v>
      </c>
      <c r="X5" s="71" t="s">
        <v>85</v>
      </c>
      <c r="Y5" s="71" t="s">
        <v>86</v>
      </c>
      <c r="Z5" s="71" t="s">
        <v>87</v>
      </c>
      <c r="AA5" s="71" t="s">
        <v>88</v>
      </c>
      <c r="AB5" s="71" t="s">
        <v>89</v>
      </c>
      <c r="AC5" s="71" t="s">
        <v>90</v>
      </c>
      <c r="AD5" s="71" t="s">
        <v>91</v>
      </c>
      <c r="AE5" s="71" t="s">
        <v>93</v>
      </c>
      <c r="AF5" s="71" t="s">
        <v>94</v>
      </c>
      <c r="AG5" s="71" t="s">
        <v>95</v>
      </c>
      <c r="AH5" s="71" t="s">
        <v>96</v>
      </c>
      <c r="AI5" s="71" t="s">
        <v>45</v>
      </c>
      <c r="AJ5" s="71" t="s">
        <v>86</v>
      </c>
      <c r="AK5" s="71" t="s">
        <v>87</v>
      </c>
      <c r="AL5" s="71" t="s">
        <v>88</v>
      </c>
      <c r="AM5" s="71" t="s">
        <v>89</v>
      </c>
      <c r="AN5" s="71" t="s">
        <v>90</v>
      </c>
      <c r="AO5" s="71" t="s">
        <v>91</v>
      </c>
      <c r="AP5" s="71" t="s">
        <v>93</v>
      </c>
      <c r="AQ5" s="71" t="s">
        <v>94</v>
      </c>
      <c r="AR5" s="71" t="s">
        <v>95</v>
      </c>
      <c r="AS5" s="71" t="s">
        <v>96</v>
      </c>
      <c r="AT5" s="71" t="s">
        <v>92</v>
      </c>
      <c r="AU5" s="71" t="s">
        <v>86</v>
      </c>
      <c r="AV5" s="71" t="s">
        <v>87</v>
      </c>
      <c r="AW5" s="71" t="s">
        <v>88</v>
      </c>
      <c r="AX5" s="71" t="s">
        <v>89</v>
      </c>
      <c r="AY5" s="71" t="s">
        <v>90</v>
      </c>
      <c r="AZ5" s="71" t="s">
        <v>91</v>
      </c>
      <c r="BA5" s="71" t="s">
        <v>93</v>
      </c>
      <c r="BB5" s="71" t="s">
        <v>94</v>
      </c>
      <c r="BC5" s="71" t="s">
        <v>95</v>
      </c>
      <c r="BD5" s="71" t="s">
        <v>96</v>
      </c>
      <c r="BE5" s="71" t="s">
        <v>92</v>
      </c>
      <c r="BF5" s="71" t="s">
        <v>86</v>
      </c>
      <c r="BG5" s="71" t="s">
        <v>87</v>
      </c>
      <c r="BH5" s="71" t="s">
        <v>88</v>
      </c>
      <c r="BI5" s="71" t="s">
        <v>89</v>
      </c>
      <c r="BJ5" s="71" t="s">
        <v>90</v>
      </c>
      <c r="BK5" s="71" t="s">
        <v>91</v>
      </c>
      <c r="BL5" s="71" t="s">
        <v>93</v>
      </c>
      <c r="BM5" s="71" t="s">
        <v>94</v>
      </c>
      <c r="BN5" s="71" t="s">
        <v>95</v>
      </c>
      <c r="BO5" s="71" t="s">
        <v>96</v>
      </c>
      <c r="BP5" s="71" t="s">
        <v>92</v>
      </c>
      <c r="BQ5" s="71" t="s">
        <v>86</v>
      </c>
      <c r="BR5" s="71" t="s">
        <v>87</v>
      </c>
      <c r="BS5" s="71" t="s">
        <v>88</v>
      </c>
      <c r="BT5" s="71" t="s">
        <v>89</v>
      </c>
      <c r="BU5" s="71" t="s">
        <v>90</v>
      </c>
      <c r="BV5" s="71" t="s">
        <v>91</v>
      </c>
      <c r="BW5" s="71" t="s">
        <v>93</v>
      </c>
      <c r="BX5" s="71" t="s">
        <v>94</v>
      </c>
      <c r="BY5" s="71" t="s">
        <v>95</v>
      </c>
      <c r="BZ5" s="71" t="s">
        <v>96</v>
      </c>
      <c r="CA5" s="71" t="s">
        <v>92</v>
      </c>
      <c r="CB5" s="71" t="s">
        <v>86</v>
      </c>
      <c r="CC5" s="71" t="s">
        <v>87</v>
      </c>
      <c r="CD5" s="71" t="s">
        <v>88</v>
      </c>
      <c r="CE5" s="71" t="s">
        <v>89</v>
      </c>
      <c r="CF5" s="71" t="s">
        <v>90</v>
      </c>
      <c r="CG5" s="71" t="s">
        <v>91</v>
      </c>
      <c r="CH5" s="71" t="s">
        <v>93</v>
      </c>
      <c r="CI5" s="71" t="s">
        <v>94</v>
      </c>
      <c r="CJ5" s="71" t="s">
        <v>95</v>
      </c>
      <c r="CK5" s="71" t="s">
        <v>96</v>
      </c>
      <c r="CL5" s="71" t="s">
        <v>92</v>
      </c>
      <c r="CM5" s="71" t="s">
        <v>86</v>
      </c>
      <c r="CN5" s="71" t="s">
        <v>87</v>
      </c>
      <c r="CO5" s="71" t="s">
        <v>88</v>
      </c>
      <c r="CP5" s="71" t="s">
        <v>89</v>
      </c>
      <c r="CQ5" s="71" t="s">
        <v>90</v>
      </c>
      <c r="CR5" s="71" t="s">
        <v>91</v>
      </c>
      <c r="CS5" s="71" t="s">
        <v>93</v>
      </c>
      <c r="CT5" s="71" t="s">
        <v>94</v>
      </c>
      <c r="CU5" s="71" t="s">
        <v>95</v>
      </c>
      <c r="CV5" s="71" t="s">
        <v>96</v>
      </c>
      <c r="CW5" s="71" t="s">
        <v>92</v>
      </c>
      <c r="CX5" s="71" t="s">
        <v>86</v>
      </c>
      <c r="CY5" s="71" t="s">
        <v>87</v>
      </c>
      <c r="CZ5" s="71" t="s">
        <v>88</v>
      </c>
      <c r="DA5" s="71" t="s">
        <v>89</v>
      </c>
      <c r="DB5" s="71" t="s">
        <v>90</v>
      </c>
      <c r="DC5" s="71" t="s">
        <v>91</v>
      </c>
      <c r="DD5" s="71" t="s">
        <v>93</v>
      </c>
      <c r="DE5" s="71" t="s">
        <v>94</v>
      </c>
      <c r="DF5" s="71" t="s">
        <v>95</v>
      </c>
      <c r="DG5" s="71" t="s">
        <v>96</v>
      </c>
      <c r="DH5" s="71" t="s">
        <v>92</v>
      </c>
      <c r="DI5" s="71" t="s">
        <v>86</v>
      </c>
      <c r="DJ5" s="71" t="s">
        <v>87</v>
      </c>
      <c r="DK5" s="71" t="s">
        <v>88</v>
      </c>
      <c r="DL5" s="71" t="s">
        <v>89</v>
      </c>
      <c r="DM5" s="71" t="s">
        <v>90</v>
      </c>
      <c r="DN5" s="71" t="s">
        <v>91</v>
      </c>
      <c r="DO5" s="71" t="s">
        <v>93</v>
      </c>
      <c r="DP5" s="71" t="s">
        <v>94</v>
      </c>
      <c r="DQ5" s="71" t="s">
        <v>95</v>
      </c>
      <c r="DR5" s="71" t="s">
        <v>96</v>
      </c>
      <c r="DS5" s="71" t="s">
        <v>92</v>
      </c>
      <c r="DT5" s="71" t="s">
        <v>86</v>
      </c>
      <c r="DU5" s="71" t="s">
        <v>87</v>
      </c>
      <c r="DV5" s="71" t="s">
        <v>88</v>
      </c>
      <c r="DW5" s="71" t="s">
        <v>89</v>
      </c>
      <c r="DX5" s="71" t="s">
        <v>90</v>
      </c>
      <c r="DY5" s="71" t="s">
        <v>91</v>
      </c>
      <c r="DZ5" s="71" t="s">
        <v>93</v>
      </c>
      <c r="EA5" s="71" t="s">
        <v>94</v>
      </c>
      <c r="EB5" s="71" t="s">
        <v>95</v>
      </c>
      <c r="EC5" s="71" t="s">
        <v>96</v>
      </c>
      <c r="ED5" s="71" t="s">
        <v>92</v>
      </c>
      <c r="EE5" s="71" t="s">
        <v>86</v>
      </c>
      <c r="EF5" s="71" t="s">
        <v>87</v>
      </c>
      <c r="EG5" s="71" t="s">
        <v>88</v>
      </c>
      <c r="EH5" s="71" t="s">
        <v>89</v>
      </c>
      <c r="EI5" s="71" t="s">
        <v>90</v>
      </c>
      <c r="EJ5" s="71" t="s">
        <v>91</v>
      </c>
      <c r="EK5" s="71" t="s">
        <v>93</v>
      </c>
      <c r="EL5" s="71" t="s">
        <v>94</v>
      </c>
      <c r="EM5" s="71" t="s">
        <v>95</v>
      </c>
      <c r="EN5" s="71" t="s">
        <v>96</v>
      </c>
      <c r="EO5" s="71" t="s">
        <v>92</v>
      </c>
    </row>
    <row r="6" spans="1:145" s="59" customFormat="1">
      <c r="A6" s="60" t="s">
        <v>97</v>
      </c>
      <c r="B6" s="65">
        <f t="shared" ref="B6:X6" si="1">B7</f>
        <v>2020</v>
      </c>
      <c r="C6" s="65">
        <f t="shared" si="1"/>
        <v>53635</v>
      </c>
      <c r="D6" s="65">
        <f t="shared" si="1"/>
        <v>47</v>
      </c>
      <c r="E6" s="65">
        <f t="shared" si="1"/>
        <v>17</v>
      </c>
      <c r="F6" s="65">
        <f t="shared" si="1"/>
        <v>1</v>
      </c>
      <c r="G6" s="65">
        <f t="shared" si="1"/>
        <v>0</v>
      </c>
      <c r="H6" s="65" t="str">
        <f t="shared" si="1"/>
        <v>秋田県　八郎潟町</v>
      </c>
      <c r="I6" s="65" t="str">
        <f t="shared" si="1"/>
        <v>法非適用</v>
      </c>
      <c r="J6" s="65" t="str">
        <f t="shared" si="1"/>
        <v>下水道事業</v>
      </c>
      <c r="K6" s="65" t="str">
        <f t="shared" si="1"/>
        <v>公共下水道</v>
      </c>
      <c r="L6" s="65" t="str">
        <f t="shared" si="1"/>
        <v>Cd1</v>
      </c>
      <c r="M6" s="65" t="str">
        <f t="shared" si="1"/>
        <v>非設置</v>
      </c>
      <c r="N6" s="74" t="str">
        <f t="shared" si="1"/>
        <v>-</v>
      </c>
      <c r="O6" s="74" t="str">
        <f t="shared" si="1"/>
        <v>該当数値なし</v>
      </c>
      <c r="P6" s="74">
        <f t="shared" si="1"/>
        <v>98.72</v>
      </c>
      <c r="Q6" s="74">
        <f t="shared" si="1"/>
        <v>77.819999999999993</v>
      </c>
      <c r="R6" s="74">
        <f t="shared" si="1"/>
        <v>3300</v>
      </c>
      <c r="S6" s="74">
        <f t="shared" si="1"/>
        <v>5617</v>
      </c>
      <c r="T6" s="74">
        <f t="shared" si="1"/>
        <v>17</v>
      </c>
      <c r="U6" s="74">
        <f t="shared" si="1"/>
        <v>330.41</v>
      </c>
      <c r="V6" s="74">
        <f t="shared" si="1"/>
        <v>5491</v>
      </c>
      <c r="W6" s="74">
        <f t="shared" si="1"/>
        <v>2.83</v>
      </c>
      <c r="X6" s="74">
        <f t="shared" si="1"/>
        <v>1940.28</v>
      </c>
      <c r="Y6" s="82">
        <f t="shared" ref="Y6:AH6" si="2">IF(Y7="",NA(),Y7)</f>
        <v>50.59</v>
      </c>
      <c r="Z6" s="82">
        <f t="shared" si="2"/>
        <v>68.45</v>
      </c>
      <c r="AA6" s="82">
        <f t="shared" si="2"/>
        <v>72.78</v>
      </c>
      <c r="AB6" s="82">
        <f t="shared" si="2"/>
        <v>72.64</v>
      </c>
      <c r="AC6" s="82">
        <f t="shared" si="2"/>
        <v>68.34</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396.66</v>
      </c>
      <c r="BG6" s="82">
        <f t="shared" si="5"/>
        <v>306.14999999999998</v>
      </c>
      <c r="BH6" s="82">
        <f t="shared" si="5"/>
        <v>172.27</v>
      </c>
      <c r="BI6" s="82">
        <f t="shared" si="5"/>
        <v>155.57</v>
      </c>
      <c r="BJ6" s="82">
        <f t="shared" si="5"/>
        <v>1033.1199999999999</v>
      </c>
      <c r="BK6" s="82">
        <f t="shared" si="5"/>
        <v>1047.6500000000001</v>
      </c>
      <c r="BL6" s="82">
        <f t="shared" si="5"/>
        <v>1124.26</v>
      </c>
      <c r="BM6" s="82">
        <f t="shared" si="5"/>
        <v>1048.23</v>
      </c>
      <c r="BN6" s="82">
        <f t="shared" si="5"/>
        <v>1130.42</v>
      </c>
      <c r="BO6" s="82">
        <f t="shared" si="5"/>
        <v>812.92</v>
      </c>
      <c r="BP6" s="74" t="str">
        <f>IF(BP7="","",IF(BP7="-","【-】","【"&amp;SUBSTITUTE(TEXT(BP7,"#,##0.00"),"-","△")&amp;"】"))</f>
        <v>【705.21】</v>
      </c>
      <c r="BQ6" s="82">
        <f t="shared" ref="BQ6:BZ6" si="6">IF(BQ7="",NA(),BQ7)</f>
        <v>56.08</v>
      </c>
      <c r="BR6" s="82">
        <f t="shared" si="6"/>
        <v>99.44</v>
      </c>
      <c r="BS6" s="82">
        <f t="shared" si="6"/>
        <v>100</v>
      </c>
      <c r="BT6" s="82">
        <f t="shared" si="6"/>
        <v>100.57</v>
      </c>
      <c r="BU6" s="82">
        <f t="shared" si="6"/>
        <v>97.69</v>
      </c>
      <c r="BV6" s="82">
        <f t="shared" si="6"/>
        <v>74.040000000000006</v>
      </c>
      <c r="BW6" s="82">
        <f t="shared" si="6"/>
        <v>80.58</v>
      </c>
      <c r="BX6" s="82">
        <f t="shared" si="6"/>
        <v>78.92</v>
      </c>
      <c r="BY6" s="82">
        <f t="shared" si="6"/>
        <v>74.17</v>
      </c>
      <c r="BZ6" s="82">
        <f t="shared" si="6"/>
        <v>85.4</v>
      </c>
      <c r="CA6" s="74" t="str">
        <f>IF(CA7="","",IF(CA7="-","【-】","【"&amp;SUBSTITUTE(TEXT(CA7,"#,##0.00"),"-","△")&amp;"】"))</f>
        <v>【98.96】</v>
      </c>
      <c r="CB6" s="82">
        <f t="shared" ref="CB6:CK6" si="7">IF(CB7="",NA(),CB7)</f>
        <v>286.8</v>
      </c>
      <c r="CC6" s="82">
        <f t="shared" si="7"/>
        <v>164.83</v>
      </c>
      <c r="CD6" s="82">
        <f t="shared" si="7"/>
        <v>164.11</v>
      </c>
      <c r="CE6" s="82">
        <f t="shared" si="7"/>
        <v>165.46</v>
      </c>
      <c r="CF6" s="82">
        <f t="shared" si="7"/>
        <v>173.23</v>
      </c>
      <c r="CG6" s="82">
        <f t="shared" si="7"/>
        <v>235.61</v>
      </c>
      <c r="CH6" s="82">
        <f t="shared" si="7"/>
        <v>216.21</v>
      </c>
      <c r="CI6" s="82">
        <f t="shared" si="7"/>
        <v>220.31</v>
      </c>
      <c r="CJ6" s="82">
        <f t="shared" si="7"/>
        <v>230.95</v>
      </c>
      <c r="CK6" s="82">
        <f t="shared" si="7"/>
        <v>188.57</v>
      </c>
      <c r="CL6" s="74" t="str">
        <f>IF(CL7="","",IF(CL7="-","【-】","【"&amp;SUBSTITUTE(TEXT(CL7,"#,##0.00"),"-","△")&amp;"】"))</f>
        <v>【134.52】</v>
      </c>
      <c r="CM6" s="82" t="str">
        <f t="shared" ref="CM6:CV6" si="8">IF(CM7="",NA(),CM7)</f>
        <v>-</v>
      </c>
      <c r="CN6" s="82" t="str">
        <f t="shared" si="8"/>
        <v>-</v>
      </c>
      <c r="CO6" s="82" t="str">
        <f t="shared" si="8"/>
        <v>-</v>
      </c>
      <c r="CP6" s="82" t="str">
        <f t="shared" si="8"/>
        <v>-</v>
      </c>
      <c r="CQ6" s="82" t="str">
        <f t="shared" si="8"/>
        <v>-</v>
      </c>
      <c r="CR6" s="82">
        <f t="shared" si="8"/>
        <v>49.25</v>
      </c>
      <c r="CS6" s="82">
        <f t="shared" si="8"/>
        <v>50.24</v>
      </c>
      <c r="CT6" s="82">
        <f t="shared" si="8"/>
        <v>49.68</v>
      </c>
      <c r="CU6" s="82">
        <f t="shared" si="8"/>
        <v>49.27</v>
      </c>
      <c r="CV6" s="82">
        <f t="shared" si="8"/>
        <v>55.84</v>
      </c>
      <c r="CW6" s="74" t="str">
        <f>IF(CW7="","",IF(CW7="-","【-】","【"&amp;SUBSTITUTE(TEXT(CW7,"#,##0.00"),"-","△")&amp;"】"))</f>
        <v>【59.57】</v>
      </c>
      <c r="CX6" s="82">
        <f t="shared" ref="CX6:DG6" si="9">IF(CX7="",NA(),CX7)</f>
        <v>90.43</v>
      </c>
      <c r="CY6" s="82">
        <f t="shared" si="9"/>
        <v>92.12</v>
      </c>
      <c r="CZ6" s="82">
        <f t="shared" si="9"/>
        <v>92.43</v>
      </c>
      <c r="DA6" s="82">
        <f t="shared" si="9"/>
        <v>92.27</v>
      </c>
      <c r="DB6" s="82">
        <f t="shared" si="9"/>
        <v>91.86</v>
      </c>
      <c r="DC6" s="82">
        <f t="shared" si="9"/>
        <v>84.12</v>
      </c>
      <c r="DD6" s="82">
        <f t="shared" si="9"/>
        <v>84.17</v>
      </c>
      <c r="DE6" s="82">
        <f t="shared" si="9"/>
        <v>83.35</v>
      </c>
      <c r="DF6" s="82">
        <f t="shared" si="9"/>
        <v>83.16</v>
      </c>
      <c r="DG6" s="82">
        <f t="shared" si="9"/>
        <v>92.34</v>
      </c>
      <c r="DH6" s="74" t="str">
        <f>IF(DH7="","",IF(DH7="-","【-】","【"&amp;SUBSTITUTE(TEXT(DH7,"#,##0.00"),"-","△")&amp;"】"))</f>
        <v>【95.57】</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0.1</v>
      </c>
      <c r="EK6" s="82">
        <f t="shared" si="12"/>
        <v>0.13</v>
      </c>
      <c r="EL6" s="82">
        <f t="shared" si="12"/>
        <v>0.12</v>
      </c>
      <c r="EM6" s="82">
        <f t="shared" si="12"/>
        <v>0.1</v>
      </c>
      <c r="EN6" s="82">
        <f t="shared" si="12"/>
        <v>9.e-002</v>
      </c>
      <c r="EO6" s="74" t="str">
        <f>IF(EO7="","",IF(EO7="-","【-】","【"&amp;SUBSTITUTE(TEXT(EO7,"#,##0.00"),"-","△")&amp;"】"))</f>
        <v>【0.30】</v>
      </c>
    </row>
    <row r="7" spans="1:145" s="59" customFormat="1">
      <c r="A7" s="60"/>
      <c r="B7" s="66">
        <v>2020</v>
      </c>
      <c r="C7" s="66">
        <v>53635</v>
      </c>
      <c r="D7" s="66">
        <v>47</v>
      </c>
      <c r="E7" s="66">
        <v>17</v>
      </c>
      <c r="F7" s="66">
        <v>1</v>
      </c>
      <c r="G7" s="66">
        <v>0</v>
      </c>
      <c r="H7" s="66" t="s">
        <v>98</v>
      </c>
      <c r="I7" s="66" t="s">
        <v>99</v>
      </c>
      <c r="J7" s="66" t="s">
        <v>100</v>
      </c>
      <c r="K7" s="66" t="s">
        <v>101</v>
      </c>
      <c r="L7" s="66" t="s">
        <v>80</v>
      </c>
      <c r="M7" s="66" t="s">
        <v>102</v>
      </c>
      <c r="N7" s="75" t="s">
        <v>42</v>
      </c>
      <c r="O7" s="75" t="s">
        <v>103</v>
      </c>
      <c r="P7" s="75">
        <v>98.72</v>
      </c>
      <c r="Q7" s="75">
        <v>77.819999999999993</v>
      </c>
      <c r="R7" s="75">
        <v>3300</v>
      </c>
      <c r="S7" s="75">
        <v>5617</v>
      </c>
      <c r="T7" s="75">
        <v>17</v>
      </c>
      <c r="U7" s="75">
        <v>330.41</v>
      </c>
      <c r="V7" s="75">
        <v>5491</v>
      </c>
      <c r="W7" s="75">
        <v>2.83</v>
      </c>
      <c r="X7" s="75">
        <v>1940.28</v>
      </c>
      <c r="Y7" s="75">
        <v>50.59</v>
      </c>
      <c r="Z7" s="75">
        <v>68.45</v>
      </c>
      <c r="AA7" s="75">
        <v>72.78</v>
      </c>
      <c r="AB7" s="75">
        <v>72.64</v>
      </c>
      <c r="AC7" s="75">
        <v>68.34</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396.66</v>
      </c>
      <c r="BG7" s="75">
        <v>306.14999999999998</v>
      </c>
      <c r="BH7" s="75">
        <v>172.27</v>
      </c>
      <c r="BI7" s="75">
        <v>155.57</v>
      </c>
      <c r="BJ7" s="75">
        <v>1033.1199999999999</v>
      </c>
      <c r="BK7" s="75">
        <v>1047.6500000000001</v>
      </c>
      <c r="BL7" s="75">
        <v>1124.26</v>
      </c>
      <c r="BM7" s="75">
        <v>1048.23</v>
      </c>
      <c r="BN7" s="75">
        <v>1130.42</v>
      </c>
      <c r="BO7" s="75">
        <v>812.92</v>
      </c>
      <c r="BP7" s="75">
        <v>705.21</v>
      </c>
      <c r="BQ7" s="75">
        <v>56.08</v>
      </c>
      <c r="BR7" s="75">
        <v>99.44</v>
      </c>
      <c r="BS7" s="75">
        <v>100</v>
      </c>
      <c r="BT7" s="75">
        <v>100.57</v>
      </c>
      <c r="BU7" s="75">
        <v>97.69</v>
      </c>
      <c r="BV7" s="75">
        <v>74.040000000000006</v>
      </c>
      <c r="BW7" s="75">
        <v>80.58</v>
      </c>
      <c r="BX7" s="75">
        <v>78.92</v>
      </c>
      <c r="BY7" s="75">
        <v>74.17</v>
      </c>
      <c r="BZ7" s="75">
        <v>85.4</v>
      </c>
      <c r="CA7" s="75">
        <v>98.96</v>
      </c>
      <c r="CB7" s="75">
        <v>286.8</v>
      </c>
      <c r="CC7" s="75">
        <v>164.83</v>
      </c>
      <c r="CD7" s="75">
        <v>164.11</v>
      </c>
      <c r="CE7" s="75">
        <v>165.46</v>
      </c>
      <c r="CF7" s="75">
        <v>173.23</v>
      </c>
      <c r="CG7" s="75">
        <v>235.61</v>
      </c>
      <c r="CH7" s="75">
        <v>216.21</v>
      </c>
      <c r="CI7" s="75">
        <v>220.31</v>
      </c>
      <c r="CJ7" s="75">
        <v>230.95</v>
      </c>
      <c r="CK7" s="75">
        <v>188.57</v>
      </c>
      <c r="CL7" s="75">
        <v>134.52000000000001</v>
      </c>
      <c r="CM7" s="75" t="s">
        <v>42</v>
      </c>
      <c r="CN7" s="75" t="s">
        <v>42</v>
      </c>
      <c r="CO7" s="75" t="s">
        <v>42</v>
      </c>
      <c r="CP7" s="75" t="s">
        <v>42</v>
      </c>
      <c r="CQ7" s="75" t="s">
        <v>42</v>
      </c>
      <c r="CR7" s="75">
        <v>49.25</v>
      </c>
      <c r="CS7" s="75">
        <v>50.24</v>
      </c>
      <c r="CT7" s="75">
        <v>49.68</v>
      </c>
      <c r="CU7" s="75">
        <v>49.27</v>
      </c>
      <c r="CV7" s="75">
        <v>55.84</v>
      </c>
      <c r="CW7" s="75">
        <v>59.57</v>
      </c>
      <c r="CX7" s="75">
        <v>90.43</v>
      </c>
      <c r="CY7" s="75">
        <v>92.12</v>
      </c>
      <c r="CZ7" s="75">
        <v>92.43</v>
      </c>
      <c r="DA7" s="75">
        <v>92.27</v>
      </c>
      <c r="DB7" s="75">
        <v>91.86</v>
      </c>
      <c r="DC7" s="75">
        <v>84.12</v>
      </c>
      <c r="DD7" s="75">
        <v>84.17</v>
      </c>
      <c r="DE7" s="75">
        <v>83.35</v>
      </c>
      <c r="DF7" s="75">
        <v>83.16</v>
      </c>
      <c r="DG7" s="75">
        <v>92.34</v>
      </c>
      <c r="DH7" s="75">
        <v>95.57</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0.1</v>
      </c>
      <c r="EK7" s="75">
        <v>0.13</v>
      </c>
      <c r="EL7" s="75">
        <v>0.12</v>
      </c>
      <c r="EM7" s="75">
        <v>0.1</v>
      </c>
      <c r="EN7" s="75">
        <v>9.e-002</v>
      </c>
      <c r="EO7" s="75">
        <v>0.3</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35</v>
      </c>
      <c r="B10" s="67">
        <f>DATEVALUE($B7+12-B11&amp;"/1/"&amp;B12)</f>
        <v>46753</v>
      </c>
      <c r="C10" s="67">
        <f>DATEVALUE($B7+12-C11&amp;"/1/"&amp;C12)</f>
        <v>47119</v>
      </c>
      <c r="D10" s="67">
        <f>DATEVALUE($B7+12-D11&amp;"/1/"&amp;D12)</f>
        <v>47484</v>
      </c>
      <c r="E10" s="68">
        <f>DATEVALUE($B7+12-E11&amp;"/1/"&amp;E12)</f>
        <v>47849</v>
      </c>
      <c r="F10" s="68">
        <f>DATEVALUE($B7+12-F11&amp;"/1/"&amp;F12)</f>
        <v>48215</v>
      </c>
    </row>
    <row r="11" spans="1:145">
      <c r="B11">
        <v>4</v>
      </c>
      <c r="C11">
        <v>3</v>
      </c>
      <c r="D11">
        <v>2</v>
      </c>
      <c r="E11">
        <v>1</v>
      </c>
      <c r="F11">
        <v>0</v>
      </c>
      <c r="G11" t="s">
        <v>109</v>
      </c>
    </row>
    <row r="12" spans="1:145">
      <c r="B12">
        <v>1</v>
      </c>
      <c r="C12">
        <v>1</v>
      </c>
      <c r="D12">
        <v>1</v>
      </c>
      <c r="E12">
        <v>1</v>
      </c>
      <c r="F12">
        <v>2</v>
      </c>
      <c r="G12" t="s">
        <v>110</v>
      </c>
    </row>
    <row r="13" spans="1:145">
      <c r="B13" t="s">
        <v>111</v>
      </c>
      <c r="C13" t="s">
        <v>111</v>
      </c>
      <c r="D13" t="s">
        <v>111</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HL037</cp:lastModifiedBy>
  <dcterms:created xsi:type="dcterms:W3CDTF">2021-12-03T07:43:32Z</dcterms:created>
  <dcterms:modified xsi:type="dcterms:W3CDTF">2022-01-17T02:54:00Z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2022-01-17T02:54:00Z</vt:filetime>
  </property>
</Properties>
</file>