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OE4LleK/+LMiyAEjM8umLkyVCVSriy07QmTxxThOM/AtCtDE8NZz3NPmodtlrBd3BS2+LiVsZiYQHh5tyLVWfQ==" workbookSaltValue="sMR6t9Ozd8N+qAJWBtLgCA=="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<sst xmlns="http://schemas.openxmlformats.org/spreadsheetml/2006/main" xmlns:r="http://schemas.openxmlformats.org/officeDocument/2006/relationships" count="116" uniqueCount="116">
  <si>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</si>
  <si>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</si>
  <si>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</si>
  <si>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</si>
  <si>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</si>
  <si>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</si>
  <si>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</si>
  <si>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</si>
  <si>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</si>
  <si>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</si>
  <si>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</si>
  <si>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</si>
  <si>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</si>
  <si>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</si>
  <si>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</si>
  <si>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</si>
  <si>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</si>
  <si>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</si>
  <si>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</si>
  <si>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</si>
  <si>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</si>
  <si>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</si>
  <si>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</si>
  <si>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</si>
  <si>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</si>
  <si>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</si>
  <si>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</si>
  <si>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</si>
  <si>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</si>
  <si>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</si>
  <si>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</si>
  <si>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</si>
  <si>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</si>
  <si>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</si>
  <si>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</si>
  <si>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</si>
  <si>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</si>
  <si>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</si>
  <si>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</si>
  <si>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令和2年度全国平均</t>
    <rPh sb="0" eb="2">
      <t>レイワ</t>
    </rPh>
    <rPh sb="3" eb="5">
      <t>ネンド</t>
    </rPh>
    <phoneticPr fontId="1"/>
  </si>
  <si>
    <t>-</t>
  </si>
  <si>
    <t>分析欄</t>
    <rPh sb="0" eb="2">
      <t>ブンセキ</t>
    </rPh>
    <rPh sb="2" eb="3">
      <t>ラン</t>
    </rPh>
    <phoneticPr fontId="1"/>
  </si>
  <si>
    <t>1. 経営の健全性・効率性について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</si>
  <si>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</si>
  <si>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</si>
  <si>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</si>
  <si>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</si>
  <si>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</si>
  <si>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</si>
  <si>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</si>
  <si>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</si>
  <si>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</si>
  <si>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</si>
  <si>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</si>
  <si>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</si>
  <si>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</si>
  <si>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</si>
  <si>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</si>
  <si>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</si>
  <si>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</si>
  <si>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</si>
  <si>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</si>
  <si>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</si>
  <si>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</si>
  <si>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</si>
  <si>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</si>
  <si>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</si>
  <si>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</si>
  <si>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</si>
  <si>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</si>
  <si>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</si>
  <si>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</si>
  <si>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</si>
  <si>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</si>
  <si>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</si>
  <si>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</si>
  <si>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</si>
  <si>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</si>
  <si>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</si>
  <si>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</si>
  <si>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</si>
  <si>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</si>
  <si>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</si>
  <si>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</si>
  <si>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</si>
  <si>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</si>
  <si>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</si>
  <si>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</si>
  <si>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</si>
  <si>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</si>
  <si>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</si>
  <si>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</si>
  <si>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</si>
  <si>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</si>
  <si>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</si>
  <si>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</si>
  <si>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</si>
  <si>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法非適用</t>
  </si>
  <si>
    <t>下水道事業</t>
  </si>
  <si>
    <t>特定地域生活排水処理</t>
  </si>
  <si>
    <t>K3</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</si>
  <si>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</si>
  <si>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</si>
  <si>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</si>
  <si>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</si>
  <si>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</si>
  <si>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</si>
  <si>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</si>
  <si>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</si>
  <si>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</si>
  <si>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</si>
  <si>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</si>
  <si>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</si>
  <si>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収益的収支比率は、平成24年度までは100％を超えていたが平成25年度以降約80％を下回っていた。平成28年度からは収支比率が再び改善している。企業債の元利償還のピークを過ぎたことによるが、今後も適正な使用料を設定することにより収入を確保し、一層の数値の改善を図ることが必要である。
２．企業債残高対事業規模比率は、平成23年度の事業終了以後、毎年改善している。今後も、適正な使用料を設定することにより収入の確保に努める必要がある。
３．経費回収率は、平成27年度から4年連続で回収率が上がっていたが、耐用年数を経過したブロワー交換等を行っていて、前年度と比較してほぼ同水準の率となった。今後、企業債元利償還金は減少する見込みである一方で設置から9年以上経過し、設備の修繕等も発生してきていることから、今後も、適正な使用料を設定することにより収入を確保し、一層の数値の改善を図ることが必要である。
４．汚水処理原価は、令和元年度は類似団体平均を上回る結果となったが、３．で示したブロワー交換等を行ったことによる。今後も、維持管理費の節減を行い、原価上昇の抑制に努めていく。</t>
    <rPh sb="286" eb="289">
      <t>ドウスイジュン</t>
    </rPh>
    <phoneticPr fontId="1"/>
  </si>
  <si>
    <t>浄化槽の設置件数は24基である。事業着手は平成22年度であり、経過年数は10年で一般的な浄化槽本体の耐用年数が30年であることから、浄化槽本体の老朽化対策は現在不要であるが、ブロワー等機械設備の修繕は必要になってきているものもあるため、令和元年度から計画的な更新修繕を図っている。費用の平準化に引き続き取り組むが、財源の確保が課題となる。</t>
  </si>
  <si>
    <t>事業規模は非常に小さいが、概ね安定的な経営を行っている。今後も、使用料の見直しにより収入を確保し、持続可能な事業経営をめざしていく。</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</si>
</sst>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43.33</c:v>
                </c:pt>
                <c:pt idx="1">
                  <c:v>40</c:v>
                </c:pt>
                <c:pt idx="2">
                  <c:v>40</c:v>
                </c:pt>
                <c:pt idx="3">
                  <c:v>40</c:v>
                </c:pt>
                <c:pt idx="4">
                  <c:v>40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61.55</c:v>
                </c:pt>
                <c:pt idx="1">
                  <c:v>57.22</c:v>
                </c:pt>
                <c:pt idx="2">
                  <c:v>54.93</c:v>
                </c:pt>
                <c:pt idx="3">
                  <c:v>55.96</c:v>
                </c:pt>
                <c:pt idx="4">
                  <c:v>56.45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67.489999999999995</c:v>
                </c:pt>
                <c:pt idx="1">
                  <c:v>67.290000000000006</c:v>
                </c:pt>
                <c:pt idx="2">
                  <c:v>65.569999999999993</c:v>
                </c:pt>
                <c:pt idx="3">
                  <c:v>60.12</c:v>
                </c:pt>
                <c:pt idx="4">
                  <c:v>54.99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71.64</c:v>
                </c:pt>
                <c:pt idx="1">
                  <c:v>105.25</c:v>
                </c:pt>
                <c:pt idx="2">
                  <c:v>136.63999999999999</c:v>
                </c:pt>
                <c:pt idx="3">
                  <c:v>120.5</c:v>
                </c:pt>
                <c:pt idx="4">
                  <c:v>134.93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365.56</c:v>
                </c:pt>
                <c:pt idx="1">
                  <c:v>309.27999999999997</c:v>
                </c:pt>
                <c:pt idx="2">
                  <c:v>246.29</c:v>
                </c:pt>
                <c:pt idx="3">
                  <c:v>188.07</c:v>
                </c:pt>
                <c:pt idx="4">
                  <c:v>121.73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413.5</c:v>
                </c:pt>
                <c:pt idx="1">
                  <c:v>407.42</c:v>
                </c:pt>
                <c:pt idx="2">
                  <c:v>386.46</c:v>
                </c:pt>
                <c:pt idx="3">
                  <c:v>421.25</c:v>
                </c:pt>
                <c:pt idx="4">
                  <c:v>398.42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55.72</c:v>
                </c:pt>
                <c:pt idx="1">
                  <c:v>74.959999999999994</c:v>
                </c:pt>
                <c:pt idx="2">
                  <c:v>80.64</c:v>
                </c:pt>
                <c:pt idx="3">
                  <c:v>60.99</c:v>
                </c:pt>
                <c:pt idx="4">
                  <c:v>63.84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55.84</c:v>
                </c:pt>
                <c:pt idx="1">
                  <c:v>57.08</c:v>
                </c:pt>
                <c:pt idx="2">
                  <c:v>55.85</c:v>
                </c:pt>
                <c:pt idx="3">
                  <c:v>53.23</c:v>
                </c:pt>
                <c:pt idx="4">
                  <c:v>50.7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336.9</c:v>
                </c:pt>
                <c:pt idx="1">
                  <c:v>255.95</c:v>
                </c:pt>
                <c:pt idx="2">
                  <c:v>242.18</c:v>
                </c:pt>
                <c:pt idx="3">
                  <c:v>318.27999999999997</c:v>
                </c:pt>
                <c:pt idx="4">
                  <c:v>312.33999999999997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287.57</c:v>
                </c:pt>
                <c:pt idx="1">
                  <c:v>286.86</c:v>
                </c:pt>
                <c:pt idx="2">
                  <c:v>287.91000000000003</c:v>
                </c:pt>
                <c:pt idx="3">
                  <c:v>283.3</c:v>
                </c:pt>
                <c:pt idx="4">
                  <c:v>289.81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【314.13】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【77.67】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【57.83】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【282.28】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【58.42】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G1"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7</v>
      </c>
      <c r="C7" s="5"/>
      <c r="D7" s="5"/>
      <c r="E7" s="5"/>
      <c r="F7" s="5"/>
      <c r="G7" s="5"/>
      <c r="H7" s="5"/>
      <c r="I7" s="5" t="s">
        <v>13</v>
      </c>
      <c r="J7" s="5"/>
      <c r="K7" s="5"/>
      <c r="L7" s="5"/>
      <c r="M7" s="5"/>
      <c r="N7" s="5"/>
      <c r="O7" s="5"/>
      <c r="P7" s="5" t="s">
        <v>6</v>
      </c>
      <c r="Q7" s="5"/>
      <c r="R7" s="5"/>
      <c r="S7" s="5"/>
      <c r="T7" s="5"/>
      <c r="U7" s="5"/>
      <c r="V7" s="5"/>
      <c r="W7" s="5" t="s">
        <v>15</v>
      </c>
      <c r="X7" s="5"/>
      <c r="Y7" s="5"/>
      <c r="Z7" s="5"/>
      <c r="AA7" s="5"/>
      <c r="AB7" s="5"/>
      <c r="AC7" s="5"/>
      <c r="AD7" s="5" t="s">
        <v>5</v>
      </c>
      <c r="AE7" s="5"/>
      <c r="AF7" s="5"/>
      <c r="AG7" s="5"/>
      <c r="AH7" s="5"/>
      <c r="AI7" s="5"/>
      <c r="AJ7" s="5"/>
      <c r="AK7" s="3"/>
      <c r="AL7" s="5" t="s">
        <v>16</v>
      </c>
      <c r="AM7" s="5"/>
      <c r="AN7" s="5"/>
      <c r="AO7" s="5"/>
      <c r="AP7" s="5"/>
      <c r="AQ7" s="5"/>
      <c r="AR7" s="5"/>
      <c r="AS7" s="5"/>
      <c r="AT7" s="5" t="s">
        <v>11</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K3</v>
      </c>
      <c r="X8" s="6"/>
      <c r="Y8" s="6"/>
      <c r="Z8" s="6"/>
      <c r="AA8" s="6"/>
      <c r="AB8" s="6"/>
      <c r="AC8" s="6"/>
      <c r="AD8" s="21" t="str">
        <f>データ!$M$6</f>
        <v>非設置</v>
      </c>
      <c r="AE8" s="21"/>
      <c r="AF8" s="21"/>
      <c r="AG8" s="21"/>
      <c r="AH8" s="21"/>
      <c r="AI8" s="21"/>
      <c r="AJ8" s="21"/>
      <c r="AK8" s="3"/>
      <c r="AL8" s="22">
        <f>データ!S6</f>
        <v>6866</v>
      </c>
      <c r="AM8" s="22"/>
      <c r="AN8" s="22"/>
      <c r="AO8" s="22"/>
      <c r="AP8" s="22"/>
      <c r="AQ8" s="22"/>
      <c r="AR8" s="22"/>
      <c r="AS8" s="22"/>
      <c r="AT8" s="7">
        <f>データ!T6</f>
        <v>234.14</v>
      </c>
      <c r="AU8" s="7"/>
      <c r="AV8" s="7"/>
      <c r="AW8" s="7"/>
      <c r="AX8" s="7"/>
      <c r="AY8" s="7"/>
      <c r="AZ8" s="7"/>
      <c r="BA8" s="7"/>
      <c r="BB8" s="7">
        <f>データ!U6</f>
        <v>29.32</v>
      </c>
      <c r="BC8" s="7"/>
      <c r="BD8" s="7"/>
      <c r="BE8" s="7"/>
      <c r="BF8" s="7"/>
      <c r="BG8" s="7"/>
      <c r="BH8" s="7"/>
      <c r="BI8" s="7"/>
      <c r="BJ8" s="3"/>
      <c r="BK8" s="3"/>
      <c r="BL8" s="28" t="s">
        <v>12</v>
      </c>
      <c r="BM8" s="38"/>
      <c r="BN8" s="45" t="s">
        <v>20</v>
      </c>
      <c r="BO8" s="48"/>
      <c r="BP8" s="48"/>
      <c r="BQ8" s="48"/>
      <c r="BR8" s="48"/>
      <c r="BS8" s="48"/>
      <c r="BT8" s="48"/>
      <c r="BU8" s="48"/>
      <c r="BV8" s="48"/>
      <c r="BW8" s="48"/>
      <c r="BX8" s="48"/>
      <c r="BY8" s="52"/>
    </row>
    <row r="9" spans="1:78" ht="18.75" customHeight="1">
      <c r="A9" s="2"/>
      <c r="B9" s="5" t="s">
        <v>22</v>
      </c>
      <c r="C9" s="5"/>
      <c r="D9" s="5"/>
      <c r="E9" s="5"/>
      <c r="F9" s="5"/>
      <c r="G9" s="5"/>
      <c r="H9" s="5"/>
      <c r="I9" s="5" t="s">
        <v>23</v>
      </c>
      <c r="J9" s="5"/>
      <c r="K9" s="5"/>
      <c r="L9" s="5"/>
      <c r="M9" s="5"/>
      <c r="N9" s="5"/>
      <c r="O9" s="5"/>
      <c r="P9" s="5" t="s">
        <v>24</v>
      </c>
      <c r="Q9" s="5"/>
      <c r="R9" s="5"/>
      <c r="S9" s="5"/>
      <c r="T9" s="5"/>
      <c r="U9" s="5"/>
      <c r="V9" s="5"/>
      <c r="W9" s="5" t="s">
        <v>27</v>
      </c>
      <c r="X9" s="5"/>
      <c r="Y9" s="5"/>
      <c r="Z9" s="5"/>
      <c r="AA9" s="5"/>
      <c r="AB9" s="5"/>
      <c r="AC9" s="5"/>
      <c r="AD9" s="5" t="s">
        <v>21</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0.96</v>
      </c>
      <c r="Q10" s="7"/>
      <c r="R10" s="7"/>
      <c r="S10" s="7"/>
      <c r="T10" s="7"/>
      <c r="U10" s="7"/>
      <c r="V10" s="7"/>
      <c r="W10" s="7">
        <f>データ!Q6</f>
        <v>100</v>
      </c>
      <c r="X10" s="7"/>
      <c r="Y10" s="7"/>
      <c r="Z10" s="7"/>
      <c r="AA10" s="7"/>
      <c r="AB10" s="7"/>
      <c r="AC10" s="7"/>
      <c r="AD10" s="22">
        <f>データ!R6</f>
        <v>3140</v>
      </c>
      <c r="AE10" s="22"/>
      <c r="AF10" s="22"/>
      <c r="AG10" s="22"/>
      <c r="AH10" s="22"/>
      <c r="AI10" s="22"/>
      <c r="AJ10" s="22"/>
      <c r="AK10" s="2"/>
      <c r="AL10" s="22">
        <f>データ!V6</f>
        <v>65</v>
      </c>
      <c r="AM10" s="22"/>
      <c r="AN10" s="22"/>
      <c r="AO10" s="22"/>
      <c r="AP10" s="22"/>
      <c r="AQ10" s="22"/>
      <c r="AR10" s="22"/>
      <c r="AS10" s="22"/>
      <c r="AT10" s="7">
        <f>データ!W6</f>
        <v>231.14</v>
      </c>
      <c r="AU10" s="7"/>
      <c r="AV10" s="7"/>
      <c r="AW10" s="7"/>
      <c r="AX10" s="7"/>
      <c r="AY10" s="7"/>
      <c r="AZ10" s="7"/>
      <c r="BA10" s="7"/>
      <c r="BB10" s="7">
        <f>データ!X6</f>
        <v>0.28000000000000003</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42</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113</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9</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115</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43</v>
      </c>
    </row>
    <row r="84" spans="1:78">
      <c r="C84" s="2"/>
    </row>
    <row r="85" spans="1:78" hidden="1">
      <c r="B85" s="12" t="s">
        <v>44</v>
      </c>
      <c r="C85" s="12"/>
      <c r="D85" s="12"/>
      <c r="E85" s="12" t="s">
        <v>46</v>
      </c>
      <c r="F85" s="12" t="s">
        <v>47</v>
      </c>
      <c r="G85" s="12" t="s">
        <v>48</v>
      </c>
      <c r="H85" s="12" t="s">
        <v>0</v>
      </c>
      <c r="I85" s="12" t="s">
        <v>8</v>
      </c>
      <c r="J85" s="12" t="s">
        <v>49</v>
      </c>
      <c r="K85" s="12" t="s">
        <v>50</v>
      </c>
      <c r="L85" s="12" t="s">
        <v>33</v>
      </c>
      <c r="M85" s="12" t="s">
        <v>36</v>
      </c>
      <c r="N85" s="12" t="s">
        <v>51</v>
      </c>
      <c r="O85" s="12" t="s">
        <v>53</v>
      </c>
    </row>
    <row r="86" spans="1:78" hidden="1">
      <c r="B86" s="12"/>
      <c r="C86" s="12"/>
      <c r="D86" s="12"/>
      <c r="E86" s="12" t="str">
        <f>データ!AI6</f>
        <v/>
      </c>
      <c r="F86" s="12" t="s">
        <v>40</v>
      </c>
      <c r="G86" s="12" t="s">
        <v>40</v>
      </c>
      <c r="H86" s="12" t="str">
        <f>データ!BP6</f>
        <v>【314.13】</v>
      </c>
      <c r="I86" s="12" t="str">
        <f>データ!CA6</f>
        <v>【58.42】</v>
      </c>
      <c r="J86" s="12" t="str">
        <f>データ!CL6</f>
        <v>【282.28】</v>
      </c>
      <c r="K86" s="12" t="str">
        <f>データ!CW6</f>
        <v>【57.83】</v>
      </c>
      <c r="L86" s="12" t="str">
        <f>データ!DH6</f>
        <v>【77.67】</v>
      </c>
      <c r="M86" s="12" t="s">
        <v>40</v>
      </c>
      <c r="N86" s="12" t="s">
        <v>40</v>
      </c>
      <c r="O86" s="12" t="str">
        <f>データ!EO6</f>
        <v>【-】</v>
      </c>
    </row>
  </sheetData>
  <sheetProtection algorithmName="SHA-512" hashValue="BuNcTgQ9t78Ehhul3WyFu61JWao12+C1XQJ2gpjkmdhNOxsR0rrgXUuF0/bkpMsxOjqBSQPjVXlLaMk5/aSOiA==" saltValue="Sj64XIyT5FTq8mPe0K12L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56</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19</v>
      </c>
      <c r="B3" s="62" t="s">
        <v>32</v>
      </c>
      <c r="C3" s="62" t="s">
        <v>58</v>
      </c>
      <c r="D3" s="62" t="s">
        <v>59</v>
      </c>
      <c r="E3" s="62" t="s">
        <v>4</v>
      </c>
      <c r="F3" s="62" t="s">
        <v>3</v>
      </c>
      <c r="G3" s="62" t="s">
        <v>26</v>
      </c>
      <c r="H3" s="69" t="s">
        <v>55</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60</v>
      </c>
      <c r="B4" s="63"/>
      <c r="C4" s="63"/>
      <c r="D4" s="63"/>
      <c r="E4" s="63"/>
      <c r="F4" s="63"/>
      <c r="G4" s="63"/>
      <c r="H4" s="70"/>
      <c r="I4" s="73"/>
      <c r="J4" s="73"/>
      <c r="K4" s="73"/>
      <c r="L4" s="73"/>
      <c r="M4" s="73"/>
      <c r="N4" s="73"/>
      <c r="O4" s="73"/>
      <c r="P4" s="73"/>
      <c r="Q4" s="73"/>
      <c r="R4" s="73"/>
      <c r="S4" s="73"/>
      <c r="T4" s="73"/>
      <c r="U4" s="73"/>
      <c r="V4" s="73"/>
      <c r="W4" s="73"/>
      <c r="X4" s="78"/>
      <c r="Y4" s="81" t="s">
        <v>25</v>
      </c>
      <c r="Z4" s="81"/>
      <c r="AA4" s="81"/>
      <c r="AB4" s="81"/>
      <c r="AC4" s="81"/>
      <c r="AD4" s="81"/>
      <c r="AE4" s="81"/>
      <c r="AF4" s="81"/>
      <c r="AG4" s="81"/>
      <c r="AH4" s="81"/>
      <c r="AI4" s="81"/>
      <c r="AJ4" s="81" t="s">
        <v>45</v>
      </c>
      <c r="AK4" s="81"/>
      <c r="AL4" s="81"/>
      <c r="AM4" s="81"/>
      <c r="AN4" s="81"/>
      <c r="AO4" s="81"/>
      <c r="AP4" s="81"/>
      <c r="AQ4" s="81"/>
      <c r="AR4" s="81"/>
      <c r="AS4" s="81"/>
      <c r="AT4" s="81"/>
      <c r="AU4" s="81" t="s">
        <v>28</v>
      </c>
      <c r="AV4" s="81"/>
      <c r="AW4" s="81"/>
      <c r="AX4" s="81"/>
      <c r="AY4" s="81"/>
      <c r="AZ4" s="81"/>
      <c r="BA4" s="81"/>
      <c r="BB4" s="81"/>
      <c r="BC4" s="81"/>
      <c r="BD4" s="81"/>
      <c r="BE4" s="81"/>
      <c r="BF4" s="81" t="s">
        <v>62</v>
      </c>
      <c r="BG4" s="81"/>
      <c r="BH4" s="81"/>
      <c r="BI4" s="81"/>
      <c r="BJ4" s="81"/>
      <c r="BK4" s="81"/>
      <c r="BL4" s="81"/>
      <c r="BM4" s="81"/>
      <c r="BN4" s="81"/>
      <c r="BO4" s="81"/>
      <c r="BP4" s="81"/>
      <c r="BQ4" s="81" t="s">
        <v>14</v>
      </c>
      <c r="BR4" s="81"/>
      <c r="BS4" s="81"/>
      <c r="BT4" s="81"/>
      <c r="BU4" s="81"/>
      <c r="BV4" s="81"/>
      <c r="BW4" s="81"/>
      <c r="BX4" s="81"/>
      <c r="BY4" s="81"/>
      <c r="BZ4" s="81"/>
      <c r="CA4" s="81"/>
      <c r="CB4" s="81" t="s">
        <v>61</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c r="A5" s="60" t="s">
        <v>69</v>
      </c>
      <c r="B5" s="64"/>
      <c r="C5" s="64"/>
      <c r="D5" s="64"/>
      <c r="E5" s="64"/>
      <c r="F5" s="64"/>
      <c r="G5" s="64"/>
      <c r="H5" s="71" t="s">
        <v>57</v>
      </c>
      <c r="I5" s="71" t="s">
        <v>70</v>
      </c>
      <c r="J5" s="71" t="s">
        <v>71</v>
      </c>
      <c r="K5" s="71" t="s">
        <v>72</v>
      </c>
      <c r="L5" s="71" t="s">
        <v>73</v>
      </c>
      <c r="M5" s="71" t="s">
        <v>5</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90</v>
      </c>
      <c r="AE5" s="71" t="s">
        <v>91</v>
      </c>
      <c r="AF5" s="71" t="s">
        <v>92</v>
      </c>
      <c r="AG5" s="71" t="s">
        <v>93</v>
      </c>
      <c r="AH5" s="71" t="s">
        <v>94</v>
      </c>
      <c r="AI5" s="71" t="s">
        <v>44</v>
      </c>
      <c r="AJ5" s="71" t="s">
        <v>84</v>
      </c>
      <c r="AK5" s="71" t="s">
        <v>85</v>
      </c>
      <c r="AL5" s="71" t="s">
        <v>86</v>
      </c>
      <c r="AM5" s="71" t="s">
        <v>87</v>
      </c>
      <c r="AN5" s="71" t="s">
        <v>88</v>
      </c>
      <c r="AO5" s="71" t="s">
        <v>90</v>
      </c>
      <c r="AP5" s="71" t="s">
        <v>91</v>
      </c>
      <c r="AQ5" s="71" t="s">
        <v>92</v>
      </c>
      <c r="AR5" s="71" t="s">
        <v>93</v>
      </c>
      <c r="AS5" s="71" t="s">
        <v>94</v>
      </c>
      <c r="AT5" s="71" t="s">
        <v>89</v>
      </c>
      <c r="AU5" s="71" t="s">
        <v>84</v>
      </c>
      <c r="AV5" s="71" t="s">
        <v>85</v>
      </c>
      <c r="AW5" s="71" t="s">
        <v>86</v>
      </c>
      <c r="AX5" s="71" t="s">
        <v>87</v>
      </c>
      <c r="AY5" s="71" t="s">
        <v>88</v>
      </c>
      <c r="AZ5" s="71" t="s">
        <v>90</v>
      </c>
      <c r="BA5" s="71" t="s">
        <v>91</v>
      </c>
      <c r="BB5" s="71" t="s">
        <v>92</v>
      </c>
      <c r="BC5" s="71" t="s">
        <v>93</v>
      </c>
      <c r="BD5" s="71" t="s">
        <v>94</v>
      </c>
      <c r="BE5" s="71" t="s">
        <v>89</v>
      </c>
      <c r="BF5" s="71" t="s">
        <v>84</v>
      </c>
      <c r="BG5" s="71" t="s">
        <v>85</v>
      </c>
      <c r="BH5" s="71" t="s">
        <v>86</v>
      </c>
      <c r="BI5" s="71" t="s">
        <v>87</v>
      </c>
      <c r="BJ5" s="71" t="s">
        <v>88</v>
      </c>
      <c r="BK5" s="71" t="s">
        <v>90</v>
      </c>
      <c r="BL5" s="71" t="s">
        <v>91</v>
      </c>
      <c r="BM5" s="71" t="s">
        <v>92</v>
      </c>
      <c r="BN5" s="71" t="s">
        <v>93</v>
      </c>
      <c r="BO5" s="71" t="s">
        <v>94</v>
      </c>
      <c r="BP5" s="71" t="s">
        <v>89</v>
      </c>
      <c r="BQ5" s="71" t="s">
        <v>84</v>
      </c>
      <c r="BR5" s="71" t="s">
        <v>85</v>
      </c>
      <c r="BS5" s="71" t="s">
        <v>86</v>
      </c>
      <c r="BT5" s="71" t="s">
        <v>87</v>
      </c>
      <c r="BU5" s="71" t="s">
        <v>88</v>
      </c>
      <c r="BV5" s="71" t="s">
        <v>90</v>
      </c>
      <c r="BW5" s="71" t="s">
        <v>91</v>
      </c>
      <c r="BX5" s="71" t="s">
        <v>92</v>
      </c>
      <c r="BY5" s="71" t="s">
        <v>93</v>
      </c>
      <c r="BZ5" s="71" t="s">
        <v>94</v>
      </c>
      <c r="CA5" s="71" t="s">
        <v>89</v>
      </c>
      <c r="CB5" s="71" t="s">
        <v>84</v>
      </c>
      <c r="CC5" s="71" t="s">
        <v>85</v>
      </c>
      <c r="CD5" s="71" t="s">
        <v>86</v>
      </c>
      <c r="CE5" s="71" t="s">
        <v>87</v>
      </c>
      <c r="CF5" s="71" t="s">
        <v>88</v>
      </c>
      <c r="CG5" s="71" t="s">
        <v>90</v>
      </c>
      <c r="CH5" s="71" t="s">
        <v>91</v>
      </c>
      <c r="CI5" s="71" t="s">
        <v>92</v>
      </c>
      <c r="CJ5" s="71" t="s">
        <v>93</v>
      </c>
      <c r="CK5" s="71" t="s">
        <v>94</v>
      </c>
      <c r="CL5" s="71" t="s">
        <v>89</v>
      </c>
      <c r="CM5" s="71" t="s">
        <v>84</v>
      </c>
      <c r="CN5" s="71" t="s">
        <v>85</v>
      </c>
      <c r="CO5" s="71" t="s">
        <v>86</v>
      </c>
      <c r="CP5" s="71" t="s">
        <v>87</v>
      </c>
      <c r="CQ5" s="71" t="s">
        <v>88</v>
      </c>
      <c r="CR5" s="71" t="s">
        <v>90</v>
      </c>
      <c r="CS5" s="71" t="s">
        <v>91</v>
      </c>
      <c r="CT5" s="71" t="s">
        <v>92</v>
      </c>
      <c r="CU5" s="71" t="s">
        <v>93</v>
      </c>
      <c r="CV5" s="71" t="s">
        <v>94</v>
      </c>
      <c r="CW5" s="71" t="s">
        <v>89</v>
      </c>
      <c r="CX5" s="71" t="s">
        <v>84</v>
      </c>
      <c r="CY5" s="71" t="s">
        <v>85</v>
      </c>
      <c r="CZ5" s="71" t="s">
        <v>86</v>
      </c>
      <c r="DA5" s="71" t="s">
        <v>87</v>
      </c>
      <c r="DB5" s="71" t="s">
        <v>88</v>
      </c>
      <c r="DC5" s="71" t="s">
        <v>90</v>
      </c>
      <c r="DD5" s="71" t="s">
        <v>91</v>
      </c>
      <c r="DE5" s="71" t="s">
        <v>92</v>
      </c>
      <c r="DF5" s="71" t="s">
        <v>93</v>
      </c>
      <c r="DG5" s="71" t="s">
        <v>94</v>
      </c>
      <c r="DH5" s="71" t="s">
        <v>89</v>
      </c>
      <c r="DI5" s="71" t="s">
        <v>84</v>
      </c>
      <c r="DJ5" s="71" t="s">
        <v>85</v>
      </c>
      <c r="DK5" s="71" t="s">
        <v>86</v>
      </c>
      <c r="DL5" s="71" t="s">
        <v>87</v>
      </c>
      <c r="DM5" s="71" t="s">
        <v>88</v>
      </c>
      <c r="DN5" s="71" t="s">
        <v>90</v>
      </c>
      <c r="DO5" s="71" t="s">
        <v>91</v>
      </c>
      <c r="DP5" s="71" t="s">
        <v>92</v>
      </c>
      <c r="DQ5" s="71" t="s">
        <v>93</v>
      </c>
      <c r="DR5" s="71" t="s">
        <v>94</v>
      </c>
      <c r="DS5" s="71" t="s">
        <v>89</v>
      </c>
      <c r="DT5" s="71" t="s">
        <v>84</v>
      </c>
      <c r="DU5" s="71" t="s">
        <v>85</v>
      </c>
      <c r="DV5" s="71" t="s">
        <v>86</v>
      </c>
      <c r="DW5" s="71" t="s">
        <v>87</v>
      </c>
      <c r="DX5" s="71" t="s">
        <v>88</v>
      </c>
      <c r="DY5" s="71" t="s">
        <v>90</v>
      </c>
      <c r="DZ5" s="71" t="s">
        <v>91</v>
      </c>
      <c r="EA5" s="71" t="s">
        <v>92</v>
      </c>
      <c r="EB5" s="71" t="s">
        <v>93</v>
      </c>
      <c r="EC5" s="71" t="s">
        <v>94</v>
      </c>
      <c r="ED5" s="71" t="s">
        <v>89</v>
      </c>
      <c r="EE5" s="71" t="s">
        <v>84</v>
      </c>
      <c r="EF5" s="71" t="s">
        <v>85</v>
      </c>
      <c r="EG5" s="71" t="s">
        <v>86</v>
      </c>
      <c r="EH5" s="71" t="s">
        <v>87</v>
      </c>
      <c r="EI5" s="71" t="s">
        <v>88</v>
      </c>
      <c r="EJ5" s="71" t="s">
        <v>90</v>
      </c>
      <c r="EK5" s="71" t="s">
        <v>91</v>
      </c>
      <c r="EL5" s="71" t="s">
        <v>92</v>
      </c>
      <c r="EM5" s="71" t="s">
        <v>93</v>
      </c>
      <c r="EN5" s="71" t="s">
        <v>94</v>
      </c>
      <c r="EO5" s="71" t="s">
        <v>89</v>
      </c>
    </row>
    <row r="6" spans="1:145" s="59" customFormat="1">
      <c r="A6" s="60" t="s">
        <v>95</v>
      </c>
      <c r="B6" s="65">
        <f t="shared" ref="B6:X6" si="1">B7</f>
        <v>2020</v>
      </c>
      <c r="C6" s="65">
        <f t="shared" si="1"/>
        <v>53490</v>
      </c>
      <c r="D6" s="65">
        <f t="shared" si="1"/>
        <v>47</v>
      </c>
      <c r="E6" s="65">
        <f t="shared" si="1"/>
        <v>18</v>
      </c>
      <c r="F6" s="65">
        <f t="shared" si="1"/>
        <v>0</v>
      </c>
      <c r="G6" s="65">
        <f t="shared" si="1"/>
        <v>0</v>
      </c>
      <c r="H6" s="65" t="str">
        <f t="shared" si="1"/>
        <v>秋田県　八峰町</v>
      </c>
      <c r="I6" s="65" t="str">
        <f t="shared" si="1"/>
        <v>法非適用</v>
      </c>
      <c r="J6" s="65" t="str">
        <f t="shared" si="1"/>
        <v>下水道事業</v>
      </c>
      <c r="K6" s="65" t="str">
        <f t="shared" si="1"/>
        <v>特定地域生活排水処理</v>
      </c>
      <c r="L6" s="65" t="str">
        <f t="shared" si="1"/>
        <v>K3</v>
      </c>
      <c r="M6" s="65" t="str">
        <f t="shared" si="1"/>
        <v>非設置</v>
      </c>
      <c r="N6" s="74" t="str">
        <f t="shared" si="1"/>
        <v>-</v>
      </c>
      <c r="O6" s="74" t="str">
        <f t="shared" si="1"/>
        <v>該当数値なし</v>
      </c>
      <c r="P6" s="74">
        <f t="shared" si="1"/>
        <v>0.96</v>
      </c>
      <c r="Q6" s="74">
        <f t="shared" si="1"/>
        <v>100</v>
      </c>
      <c r="R6" s="74">
        <f t="shared" si="1"/>
        <v>3140</v>
      </c>
      <c r="S6" s="74">
        <f t="shared" si="1"/>
        <v>6866</v>
      </c>
      <c r="T6" s="74">
        <f t="shared" si="1"/>
        <v>234.14</v>
      </c>
      <c r="U6" s="74">
        <f t="shared" si="1"/>
        <v>29.32</v>
      </c>
      <c r="V6" s="74">
        <f t="shared" si="1"/>
        <v>65</v>
      </c>
      <c r="W6" s="74">
        <f t="shared" si="1"/>
        <v>231.14</v>
      </c>
      <c r="X6" s="74">
        <f t="shared" si="1"/>
        <v>0.28000000000000003</v>
      </c>
      <c r="Y6" s="82">
        <f t="shared" ref="Y6:AH6" si="2">IF(Y7="",NA(),Y7)</f>
        <v>71.64</v>
      </c>
      <c r="Z6" s="82">
        <f t="shared" si="2"/>
        <v>105.25</v>
      </c>
      <c r="AA6" s="82">
        <f t="shared" si="2"/>
        <v>136.63999999999999</v>
      </c>
      <c r="AB6" s="82">
        <f t="shared" si="2"/>
        <v>120.5</v>
      </c>
      <c r="AC6" s="82">
        <f t="shared" si="2"/>
        <v>134.93</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365.56</v>
      </c>
      <c r="BG6" s="82">
        <f t="shared" si="5"/>
        <v>309.27999999999997</v>
      </c>
      <c r="BH6" s="82">
        <f t="shared" si="5"/>
        <v>246.29</v>
      </c>
      <c r="BI6" s="82">
        <f t="shared" si="5"/>
        <v>188.07</v>
      </c>
      <c r="BJ6" s="82">
        <f t="shared" si="5"/>
        <v>121.73</v>
      </c>
      <c r="BK6" s="82">
        <f t="shared" si="5"/>
        <v>413.5</v>
      </c>
      <c r="BL6" s="82">
        <f t="shared" si="5"/>
        <v>407.42</v>
      </c>
      <c r="BM6" s="82">
        <f t="shared" si="5"/>
        <v>386.46</v>
      </c>
      <c r="BN6" s="82">
        <f t="shared" si="5"/>
        <v>421.25</v>
      </c>
      <c r="BO6" s="82">
        <f t="shared" si="5"/>
        <v>398.42</v>
      </c>
      <c r="BP6" s="74" t="str">
        <f>IF(BP7="","",IF(BP7="-","【-】","【"&amp;SUBSTITUTE(TEXT(BP7,"#,##0.00"),"-","△")&amp;"】"))</f>
        <v>【314.13】</v>
      </c>
      <c r="BQ6" s="82">
        <f t="shared" ref="BQ6:BZ6" si="6">IF(BQ7="",NA(),BQ7)</f>
        <v>55.72</v>
      </c>
      <c r="BR6" s="82">
        <f t="shared" si="6"/>
        <v>74.959999999999994</v>
      </c>
      <c r="BS6" s="82">
        <f t="shared" si="6"/>
        <v>80.64</v>
      </c>
      <c r="BT6" s="82">
        <f t="shared" si="6"/>
        <v>60.99</v>
      </c>
      <c r="BU6" s="82">
        <f t="shared" si="6"/>
        <v>63.84</v>
      </c>
      <c r="BV6" s="82">
        <f t="shared" si="6"/>
        <v>55.84</v>
      </c>
      <c r="BW6" s="82">
        <f t="shared" si="6"/>
        <v>57.08</v>
      </c>
      <c r="BX6" s="82">
        <f t="shared" si="6"/>
        <v>55.85</v>
      </c>
      <c r="BY6" s="82">
        <f t="shared" si="6"/>
        <v>53.23</v>
      </c>
      <c r="BZ6" s="82">
        <f t="shared" si="6"/>
        <v>50.7</v>
      </c>
      <c r="CA6" s="74" t="str">
        <f>IF(CA7="","",IF(CA7="-","【-】","【"&amp;SUBSTITUTE(TEXT(CA7,"#,##0.00"),"-","△")&amp;"】"))</f>
        <v>【58.42】</v>
      </c>
      <c r="CB6" s="82">
        <f t="shared" ref="CB6:CK6" si="7">IF(CB7="",NA(),CB7)</f>
        <v>336.9</v>
      </c>
      <c r="CC6" s="82">
        <f t="shared" si="7"/>
        <v>255.95</v>
      </c>
      <c r="CD6" s="82">
        <f t="shared" si="7"/>
        <v>242.18</v>
      </c>
      <c r="CE6" s="82">
        <f t="shared" si="7"/>
        <v>318.27999999999997</v>
      </c>
      <c r="CF6" s="82">
        <f t="shared" si="7"/>
        <v>312.33999999999997</v>
      </c>
      <c r="CG6" s="82">
        <f t="shared" si="7"/>
        <v>287.57</v>
      </c>
      <c r="CH6" s="82">
        <f t="shared" si="7"/>
        <v>286.86</v>
      </c>
      <c r="CI6" s="82">
        <f t="shared" si="7"/>
        <v>287.91000000000003</v>
      </c>
      <c r="CJ6" s="82">
        <f t="shared" si="7"/>
        <v>283.3</v>
      </c>
      <c r="CK6" s="82">
        <f t="shared" si="7"/>
        <v>289.81</v>
      </c>
      <c r="CL6" s="74" t="str">
        <f>IF(CL7="","",IF(CL7="-","【-】","【"&amp;SUBSTITUTE(TEXT(CL7,"#,##0.00"),"-","△")&amp;"】"))</f>
        <v>【282.28】</v>
      </c>
      <c r="CM6" s="82">
        <f t="shared" ref="CM6:CV6" si="8">IF(CM7="",NA(),CM7)</f>
        <v>43.33</v>
      </c>
      <c r="CN6" s="82">
        <f t="shared" si="8"/>
        <v>40</v>
      </c>
      <c r="CO6" s="82">
        <f t="shared" si="8"/>
        <v>40</v>
      </c>
      <c r="CP6" s="82">
        <f t="shared" si="8"/>
        <v>40</v>
      </c>
      <c r="CQ6" s="82">
        <f t="shared" si="8"/>
        <v>40</v>
      </c>
      <c r="CR6" s="82">
        <f t="shared" si="8"/>
        <v>61.55</v>
      </c>
      <c r="CS6" s="82">
        <f t="shared" si="8"/>
        <v>57.22</v>
      </c>
      <c r="CT6" s="82">
        <f t="shared" si="8"/>
        <v>54.93</v>
      </c>
      <c r="CU6" s="82">
        <f t="shared" si="8"/>
        <v>55.96</v>
      </c>
      <c r="CV6" s="82">
        <f t="shared" si="8"/>
        <v>56.45</v>
      </c>
      <c r="CW6" s="74" t="str">
        <f>IF(CW7="","",IF(CW7="-","【-】","【"&amp;SUBSTITUTE(TEXT(CW7,"#,##0.00"),"-","△")&amp;"】"))</f>
        <v>【57.83】</v>
      </c>
      <c r="CX6" s="82">
        <f t="shared" ref="CX6:DG6" si="9">IF(CX7="",NA(),CX7)</f>
        <v>100</v>
      </c>
      <c r="CY6" s="82">
        <f t="shared" si="9"/>
        <v>100</v>
      </c>
      <c r="CZ6" s="82">
        <f t="shared" si="9"/>
        <v>100</v>
      </c>
      <c r="DA6" s="82">
        <f t="shared" si="9"/>
        <v>100</v>
      </c>
      <c r="DB6" s="82">
        <f t="shared" si="9"/>
        <v>100</v>
      </c>
      <c r="DC6" s="82">
        <f t="shared" si="9"/>
        <v>67.489999999999995</v>
      </c>
      <c r="DD6" s="82">
        <f t="shared" si="9"/>
        <v>67.290000000000006</v>
      </c>
      <c r="DE6" s="82">
        <f t="shared" si="9"/>
        <v>65.569999999999993</v>
      </c>
      <c r="DF6" s="82">
        <f t="shared" si="9"/>
        <v>60.12</v>
      </c>
      <c r="DG6" s="82">
        <f t="shared" si="9"/>
        <v>54.99</v>
      </c>
      <c r="DH6" s="74" t="str">
        <f>IF(DH7="","",IF(DH7="-","【-】","【"&amp;SUBSTITUTE(TEXT(DH7,"#,##0.00"),"-","△")&amp;"】"))</f>
        <v>【77.67】</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82" t="str">
        <f t="shared" ref="EE6:EN6" si="12">IF(EE7="",NA(),EE7)</f>
        <v>-</v>
      </c>
      <c r="EF6" s="82" t="str">
        <f t="shared" si="12"/>
        <v>-</v>
      </c>
      <c r="EG6" s="82" t="str">
        <f t="shared" si="12"/>
        <v>-</v>
      </c>
      <c r="EH6" s="82" t="str">
        <f t="shared" si="12"/>
        <v>-</v>
      </c>
      <c r="EI6" s="82" t="str">
        <f t="shared" si="12"/>
        <v>-</v>
      </c>
      <c r="EJ6" s="82" t="str">
        <f t="shared" si="12"/>
        <v>-</v>
      </c>
      <c r="EK6" s="82" t="str">
        <f t="shared" si="12"/>
        <v>-</v>
      </c>
      <c r="EL6" s="82" t="str">
        <f t="shared" si="12"/>
        <v>-</v>
      </c>
      <c r="EM6" s="82" t="str">
        <f t="shared" si="12"/>
        <v>-</v>
      </c>
      <c r="EN6" s="82" t="str">
        <f t="shared" si="12"/>
        <v>-</v>
      </c>
      <c r="EO6" s="74" t="str">
        <f>IF(EO7="","",IF(EO7="-","【-】","【"&amp;SUBSTITUTE(TEXT(EO7,"#,##0.00"),"-","△")&amp;"】"))</f>
        <v>【-】</v>
      </c>
    </row>
    <row r="7" spans="1:145" s="59" customFormat="1">
      <c r="A7" s="60"/>
      <c r="B7" s="66">
        <v>2020</v>
      </c>
      <c r="C7" s="66">
        <v>53490</v>
      </c>
      <c r="D7" s="66">
        <v>47</v>
      </c>
      <c r="E7" s="66">
        <v>18</v>
      </c>
      <c r="F7" s="66">
        <v>0</v>
      </c>
      <c r="G7" s="66">
        <v>0</v>
      </c>
      <c r="H7" s="66" t="s">
        <v>96</v>
      </c>
      <c r="I7" s="66" t="s">
        <v>97</v>
      </c>
      <c r="J7" s="66" t="s">
        <v>98</v>
      </c>
      <c r="K7" s="66" t="s">
        <v>99</v>
      </c>
      <c r="L7" s="66" t="s">
        <v>100</v>
      </c>
      <c r="M7" s="66" t="s">
        <v>101</v>
      </c>
      <c r="N7" s="75" t="s">
        <v>40</v>
      </c>
      <c r="O7" s="75" t="s">
        <v>102</v>
      </c>
      <c r="P7" s="75">
        <v>0.96</v>
      </c>
      <c r="Q7" s="75">
        <v>100</v>
      </c>
      <c r="R7" s="75">
        <v>3140</v>
      </c>
      <c r="S7" s="75">
        <v>6866</v>
      </c>
      <c r="T7" s="75">
        <v>234.14</v>
      </c>
      <c r="U7" s="75">
        <v>29.32</v>
      </c>
      <c r="V7" s="75">
        <v>65</v>
      </c>
      <c r="W7" s="75">
        <v>231.14</v>
      </c>
      <c r="X7" s="75">
        <v>0.28000000000000003</v>
      </c>
      <c r="Y7" s="75">
        <v>71.64</v>
      </c>
      <c r="Z7" s="75">
        <v>105.25</v>
      </c>
      <c r="AA7" s="75">
        <v>136.63999999999999</v>
      </c>
      <c r="AB7" s="75">
        <v>120.5</v>
      </c>
      <c r="AC7" s="75">
        <v>134.93</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365.56</v>
      </c>
      <c r="BG7" s="75">
        <v>309.27999999999997</v>
      </c>
      <c r="BH7" s="75">
        <v>246.29</v>
      </c>
      <c r="BI7" s="75">
        <v>188.07</v>
      </c>
      <c r="BJ7" s="75">
        <v>121.73</v>
      </c>
      <c r="BK7" s="75">
        <v>413.5</v>
      </c>
      <c r="BL7" s="75">
        <v>407.42</v>
      </c>
      <c r="BM7" s="75">
        <v>386.46</v>
      </c>
      <c r="BN7" s="75">
        <v>421.25</v>
      </c>
      <c r="BO7" s="75">
        <v>398.42</v>
      </c>
      <c r="BP7" s="75">
        <v>314.13</v>
      </c>
      <c r="BQ7" s="75">
        <v>55.72</v>
      </c>
      <c r="BR7" s="75">
        <v>74.959999999999994</v>
      </c>
      <c r="BS7" s="75">
        <v>80.64</v>
      </c>
      <c r="BT7" s="75">
        <v>60.99</v>
      </c>
      <c r="BU7" s="75">
        <v>63.84</v>
      </c>
      <c r="BV7" s="75">
        <v>55.84</v>
      </c>
      <c r="BW7" s="75">
        <v>57.08</v>
      </c>
      <c r="BX7" s="75">
        <v>55.85</v>
      </c>
      <c r="BY7" s="75">
        <v>53.23</v>
      </c>
      <c r="BZ7" s="75">
        <v>50.7</v>
      </c>
      <c r="CA7" s="75">
        <v>58.42</v>
      </c>
      <c r="CB7" s="75">
        <v>336.9</v>
      </c>
      <c r="CC7" s="75">
        <v>255.95</v>
      </c>
      <c r="CD7" s="75">
        <v>242.18</v>
      </c>
      <c r="CE7" s="75">
        <v>318.27999999999997</v>
      </c>
      <c r="CF7" s="75">
        <v>312.33999999999997</v>
      </c>
      <c r="CG7" s="75">
        <v>287.57</v>
      </c>
      <c r="CH7" s="75">
        <v>286.86</v>
      </c>
      <c r="CI7" s="75">
        <v>287.91000000000003</v>
      </c>
      <c r="CJ7" s="75">
        <v>283.3</v>
      </c>
      <c r="CK7" s="75">
        <v>289.81</v>
      </c>
      <c r="CL7" s="75">
        <v>282.27999999999997</v>
      </c>
      <c r="CM7" s="75">
        <v>43.33</v>
      </c>
      <c r="CN7" s="75">
        <v>40</v>
      </c>
      <c r="CO7" s="75">
        <v>40</v>
      </c>
      <c r="CP7" s="75">
        <v>40</v>
      </c>
      <c r="CQ7" s="75">
        <v>40</v>
      </c>
      <c r="CR7" s="75">
        <v>61.55</v>
      </c>
      <c r="CS7" s="75">
        <v>57.22</v>
      </c>
      <c r="CT7" s="75">
        <v>54.93</v>
      </c>
      <c r="CU7" s="75">
        <v>55.96</v>
      </c>
      <c r="CV7" s="75">
        <v>56.45</v>
      </c>
      <c r="CW7" s="75">
        <v>57.83</v>
      </c>
      <c r="CX7" s="75">
        <v>100</v>
      </c>
      <c r="CY7" s="75">
        <v>100</v>
      </c>
      <c r="CZ7" s="75">
        <v>100</v>
      </c>
      <c r="DA7" s="75">
        <v>100</v>
      </c>
      <c r="DB7" s="75">
        <v>100</v>
      </c>
      <c r="DC7" s="75">
        <v>67.489999999999995</v>
      </c>
      <c r="DD7" s="75">
        <v>67.290000000000006</v>
      </c>
      <c r="DE7" s="75">
        <v>65.569999999999993</v>
      </c>
      <c r="DF7" s="75">
        <v>60.12</v>
      </c>
      <c r="DG7" s="75">
        <v>54.99</v>
      </c>
      <c r="DH7" s="75">
        <v>77.67</v>
      </c>
      <c r="DI7" s="75"/>
      <c r="DJ7" s="75"/>
      <c r="DK7" s="75"/>
      <c r="DL7" s="75"/>
      <c r="DM7" s="75"/>
      <c r="DN7" s="75"/>
      <c r="DO7" s="75"/>
      <c r="DP7" s="75"/>
      <c r="DQ7" s="75"/>
      <c r="DR7" s="75"/>
      <c r="DS7" s="75"/>
      <c r="DT7" s="75"/>
      <c r="DU7" s="75"/>
      <c r="DV7" s="75"/>
      <c r="DW7" s="75"/>
      <c r="DX7" s="75"/>
      <c r="DY7" s="75"/>
      <c r="DZ7" s="75"/>
      <c r="EA7" s="75"/>
      <c r="EB7" s="75"/>
      <c r="EC7" s="75"/>
      <c r="ED7" s="75"/>
      <c r="EE7" s="75" t="s">
        <v>40</v>
      </c>
      <c r="EF7" s="75" t="s">
        <v>40</v>
      </c>
      <c r="EG7" s="75" t="s">
        <v>40</v>
      </c>
      <c r="EH7" s="75" t="s">
        <v>40</v>
      </c>
      <c r="EI7" s="75" t="s">
        <v>40</v>
      </c>
      <c r="EJ7" s="75" t="s">
        <v>40</v>
      </c>
      <c r="EK7" s="75" t="s">
        <v>40</v>
      </c>
      <c r="EL7" s="75" t="s">
        <v>40</v>
      </c>
      <c r="EM7" s="75" t="s">
        <v>40</v>
      </c>
      <c r="EN7" s="75" t="s">
        <v>40</v>
      </c>
      <c r="EO7" s="75" t="s">
        <v>40</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32</v>
      </c>
      <c r="B10" s="67">
        <f>DATEVALUE($B7+12-B11&amp;"/1/"&amp;B12)</f>
        <v>46753</v>
      </c>
      <c r="C10" s="67">
        <f>DATEVALUE($B7+12-C11&amp;"/1/"&amp;C12)</f>
        <v>47119</v>
      </c>
      <c r="D10" s="67">
        <f>DATEVALUE($B7+12-D11&amp;"/1/"&amp;D12)</f>
        <v>47484</v>
      </c>
      <c r="E10" s="68">
        <f>DATEVALUE($B7+12-E11&amp;"/1/"&amp;E12)</f>
        <v>47849</v>
      </c>
      <c r="F10" s="68">
        <f>DATEVALUE($B7+12-F11&amp;"/1/"&amp;F12)</f>
        <v>48215</v>
      </c>
    </row>
    <row r="11" spans="1:145">
      <c r="B11">
        <v>4</v>
      </c>
      <c r="C11">
        <v>3</v>
      </c>
      <c r="D11">
        <v>2</v>
      </c>
      <c r="E11">
        <v>1</v>
      </c>
      <c r="F11">
        <v>0</v>
      </c>
      <c r="G11" t="s">
        <v>108</v>
      </c>
    </row>
    <row r="12" spans="1:145">
      <c r="B12">
        <v>1</v>
      </c>
      <c r="C12">
        <v>1</v>
      </c>
      <c r="D12">
        <v>1</v>
      </c>
      <c r="E12">
        <v>1</v>
      </c>
      <c r="F12">
        <v>2</v>
      </c>
      <c r="G12" t="s">
        <v>109</v>
      </c>
    </row>
    <row r="13" spans="1:145">
      <c r="B13" t="s">
        <v>110</v>
      </c>
      <c r="C13" t="s">
        <v>110</v>
      </c>
      <c r="D13" t="s">
        <v>110</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2021-12-03T08:09:11Z</dcterms:created>
  <dcterms:modified xsi:type="dcterms:W3CDTF">2022-01-25T07:21:21Z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2022-01-25T07:21:21Z</vt:filetime>
  </property>
</Properties>
</file>