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D:\ToDoファイル\20220106 公営企業における経営比較分析表の作成について\03 下水担当より\【経営比較分析表】2020_053465_47_1718\"/>
    </mc:Choice>
  </mc:AlternateContent>
  <xr:revisionPtr revIDLastSave="0" documentId="13_ncr:1_{93F692A7-AAC8-46D0-8EA2-AFA43B82F187}" xr6:coauthVersionLast="45" xr6:coauthVersionMax="45" xr10:uidLastSave="{00000000-0000-0000-0000-000000000000}"/>
  <workbookProtection workbookAlgorithmName="SHA-512" workbookHashValue="uEjYNUH11qiZadmmvWiV4uFqRMmSGdsUF2u3zPyXICwjzqsMZ6GMWVLbJULezQuDEwhckSIkmdkZ4Rpf5WnQ8w==" workbookSaltValue="YW4kmagxyNrQNFg5qq5XGg=="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W10" i="4"/>
  <c r="I10" i="4"/>
  <c r="BB8" i="4"/>
  <c r="AL8" i="4"/>
  <c r="P8" i="4"/>
  <c r="I8" i="4"/>
</calcChain>
</file>

<file path=xl/sharedStrings.xml><?xml version="1.0" encoding="utf-8"?>
<sst xmlns="http://schemas.openxmlformats.org/spreadsheetml/2006/main" count="236" uniqueCount="122">
  <si>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</si>
  <si>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</si>
  <si>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</si>
  <si>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</si>
  <si>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</si>
  <si>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</si>
  <si>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</si>
  <si>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</si>
  <si>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</si>
  <si>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</si>
  <si>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</si>
  <si>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</si>
  <si>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</si>
  <si>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</si>
  <si>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</si>
  <si>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</si>
  <si>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</si>
  <si>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</si>
  <si>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</si>
  <si>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</si>
  <si>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</si>
  <si>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</si>
  <si>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</si>
  <si>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</si>
  <si>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</si>
  <si>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</si>
  <si>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</si>
  <si>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</si>
  <si>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</si>
  <si>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</si>
  <si>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</si>
  <si>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</si>
  <si>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</si>
  <si>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</si>
  <si>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</si>
  <si>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</si>
  <si>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</si>
  <si>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</si>
  <si>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</si>
  <si>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</si>
  <si>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</si>
  <si>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</si>
  <si>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</si>
  <si>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</si>
  <si>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</si>
  <si>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</si>
  <si>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</si>
  <si>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</si>
  <si>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</si>
  <si>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</si>
  <si>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</si>
  <si>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</si>
  <si>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</si>
  <si>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</si>
  <si>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</si>
  <si>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</si>
  <si>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</si>
  <si>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</si>
  <si>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</si>
  <si>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</si>
  <si>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</si>
  <si>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</si>
  <si>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</si>
  <si>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</si>
  <si>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</si>
  <si>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</si>
  <si>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</si>
  <si>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</si>
  <si>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</si>
  <si>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</si>
  <si>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</si>
  <si>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</si>
  <si>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</si>
  <si>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</si>
  <si>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</si>
  <si>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</si>
  <si>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</si>
  <si>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</si>
  <si>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</si>
  <si>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</si>
  <si>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</si>
  <si>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</si>
  <si>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</si>
  <si>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</si>
  <si>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</si>
  <si>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</si>
  <si>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</si>
  <si>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</si>
  <si>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</si>
  <si>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</si>
  <si>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</si>
  <si>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</si>
  <si>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</si>
  <si>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</si>
  <si>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</si>
  <si>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</si>
  <si>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</si>
  <si>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</si>
  <si>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</si>
  <si>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</si>
  <si>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</si>
  <si>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</si>
  <si>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</si>
  <si>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</si>
  <si>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</si>
  <si>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</si>
  <si>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</si>
  <si>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</si>
  <si>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</si>
  <si>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</si>
  <si>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</si>
  <si>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</si>
  <si>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</si>
  <si>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</si>
  <si>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</si>
  <si>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</si>
  <si>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</si>
  <si>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</si>
  <si>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</si>
  <si>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①収益的収支比率は、当該指数が約50％前後にあり赤字経営である。年々進行する人口減少に伴い、料金収入の減少が予想されることから、使用料の見直しについて検討する必要がある。
④企業債残高対事業規模比率は、面整備事業が完了していることから、建設改良費に対する企業債割合としては減少傾向にある。ただし、今年度及び来年度一部繰越事業として実施する、長寿命化対策工事等により増加傾向にあるため、使用料の見直しについて検討する必要がある。
⑤経費回収率は、使用料で回収すべき経費を賄えていないことから、適正な使用料収入の確保及び費用削減が求められる。
⑥汚水処理原価は、汚泥減量のため脱水・乾燥を行っていることもあり、汚水処理経費が類似団体より高く平均値を上回っている。今後、人口減少に伴う有収水量の減少も予想されることから、引き続き効率的な長寿命化対策を実施するなど、長期的なスパンで維持管理費等の削減に取り組む必要がある。
⑦施設利用率は、人口減少に伴い減少傾向にあり平均値を下回っている。ピーク時の計画人口との乖離が生じているため、処理施設の大規模更新が迫っている農業集落排水処理区との統合により、利用率の向上を図りたい。
⑧水洗化率は、類似団体平均を上回っているが、安定した経営を行うため、引き続き未加入世帯に対し加入及び接続の促進に努める。</t>
    <rPh sb="148" eb="151">
      <t>コンネンド</t>
    </rPh>
    <rPh sb="151" eb="152">
      <t>オヨ</t>
    </rPh>
    <rPh sb="153" eb="156">
      <t>ライネンド</t>
    </rPh>
    <rPh sb="156" eb="158">
      <t>イチブ</t>
    </rPh>
    <rPh sb="158" eb="160">
      <t>クリコシ</t>
    </rPh>
    <rPh sb="160" eb="162">
      <t>ジギョウ</t>
    </rPh>
    <rPh sb="165" eb="167">
      <t>ジッシ</t>
    </rPh>
    <rPh sb="184" eb="186">
      <t>ケイコウ</t>
    </rPh>
    <rPh sb="357" eb="358">
      <t>ヒ</t>
    </rPh>
    <rPh sb="359" eb="360">
      <t>ツヅ</t>
    </rPh>
    <phoneticPr fontId="4"/>
  </si>
  <si>
    <t>　特定環境保全公共下水道事業は、平成10年に事業着手し平成15年に供用開始している。管渠他施設については比較的新しいものとなっているが、処理施設については今年度から来年度にかけて第１期工事部分に関する長寿命化対策工事を実施している。また、数年後には第２期工事部分に関する長寿命化対策も必要と見込んでいることから、長期的な視点でコスト削減を意識し、適切な維持管理に努めていく。</t>
    <rPh sb="68" eb="72">
      <t>ショリシセツ</t>
    </rPh>
    <rPh sb="77" eb="79">
      <t>コンネン</t>
    </rPh>
    <rPh sb="89" eb="90">
      <t>ダイ</t>
    </rPh>
    <rPh sb="91" eb="94">
      <t>キコウジ</t>
    </rPh>
    <rPh sb="94" eb="96">
      <t>ブブン</t>
    </rPh>
    <rPh sb="97" eb="98">
      <t>カン</t>
    </rPh>
    <rPh sb="100" eb="108">
      <t>チョウジュミョウカタイサクコウジ</t>
    </rPh>
    <rPh sb="109" eb="111">
      <t>ジッシ</t>
    </rPh>
    <rPh sb="119" eb="122">
      <t>スウネンゴ</t>
    </rPh>
    <rPh sb="124" eb="125">
      <t>ダイ</t>
    </rPh>
    <rPh sb="126" eb="129">
      <t>キコウジ</t>
    </rPh>
    <rPh sb="129" eb="131">
      <t>ブブン</t>
    </rPh>
    <rPh sb="132" eb="133">
      <t>カン</t>
    </rPh>
    <rPh sb="135" eb="141">
      <t>チョウジュミョウカタイサク</t>
    </rPh>
    <rPh sb="142" eb="144">
      <t>ヒツヨウ</t>
    </rPh>
    <rPh sb="145" eb="147">
      <t>ミコ</t>
    </rPh>
    <phoneticPr fontId="4"/>
  </si>
  <si>
    <t>　経営比較分析表により、使用料で回収すべき経費を賄えておらず、一般会計からの繰入金により収益を維持していることがわかる。
　Ｒ６年度の公営企業会計化に向け、固定資産、経営成績及び財政状況の正確な把握、長期的な視点に立った施設設備の更新など、経営改善に向けた取り組みを行う。
　引き続き、未加入世帯への柔軟な対応による加入・接続勧奨に努め、水洗化率の向上を図る。</t>
    <rPh sb="138" eb="139">
      <t>ヒ</t>
    </rPh>
    <rPh sb="140" eb="141">
      <t>ツヅ</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</si>
</sst>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F8E-4531-B676-2EDD797F409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0.09</c:v>
                </c:pt>
                <c:pt idx="2">
                  <c:v>0.13</c:v>
                </c:pt>
                <c:pt idx="3">
                  <c:v>0.36</c:v>
                </c:pt>
                <c:pt idx="4">
                  <c:v>0.39</c:v>
                </c:pt>
              </c:numCache>
            </c:numRef>
          </c:val>
          <c:smooth val="0"/>
          <c:extLst>
            <c:ext xmlns:c16="http://schemas.microsoft.com/office/drawing/2014/chart" uri="{C3380CC4-5D6E-409C-BE32-E72D297353CC}">
              <c16:uniqueId val="{00000001-9F8E-4531-B676-2EDD797F409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42.19</c:v>
                </c:pt>
                <c:pt idx="1">
                  <c:v>42.25</c:v>
                </c:pt>
                <c:pt idx="2">
                  <c:v>42</c:v>
                </c:pt>
                <c:pt idx="3">
                  <c:v>40.380000000000003</c:v>
                </c:pt>
                <c:pt idx="4">
                  <c:v>41.5</c:v>
                </c:pt>
              </c:numCache>
            </c:numRef>
          </c:val>
          <c:extLst>
            <c:ext xmlns:c16="http://schemas.microsoft.com/office/drawing/2014/chart" uri="{C3380CC4-5D6E-409C-BE32-E72D297353CC}">
              <c16:uniqueId val="{00000000-C81F-4E2B-A6E4-E539374C836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37.72</c:v>
                </c:pt>
                <c:pt idx="1">
                  <c:v>43.36</c:v>
                </c:pt>
                <c:pt idx="2">
                  <c:v>42.56</c:v>
                </c:pt>
                <c:pt idx="3">
                  <c:v>42.47</c:v>
                </c:pt>
                <c:pt idx="4">
                  <c:v>42.4</c:v>
                </c:pt>
              </c:numCache>
            </c:numRef>
          </c:val>
          <c:smooth val="0"/>
          <c:extLst>
            <c:ext xmlns:c16="http://schemas.microsoft.com/office/drawing/2014/chart" uri="{C3380CC4-5D6E-409C-BE32-E72D297353CC}">
              <c16:uniqueId val="{00000001-C81F-4E2B-A6E4-E539374C836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85.91</c:v>
                </c:pt>
                <c:pt idx="1">
                  <c:v>86.49</c:v>
                </c:pt>
                <c:pt idx="2">
                  <c:v>86.37</c:v>
                </c:pt>
                <c:pt idx="3">
                  <c:v>85.91</c:v>
                </c:pt>
                <c:pt idx="4">
                  <c:v>84.67</c:v>
                </c:pt>
              </c:numCache>
            </c:numRef>
          </c:val>
          <c:extLst>
            <c:ext xmlns:c16="http://schemas.microsoft.com/office/drawing/2014/chart" uri="{C3380CC4-5D6E-409C-BE32-E72D297353CC}">
              <c16:uniqueId val="{00000000-4F4A-4983-AA32-9E2B8065181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68.459999999999994</c:v>
                </c:pt>
                <c:pt idx="1">
                  <c:v>83.06</c:v>
                </c:pt>
                <c:pt idx="2">
                  <c:v>83.32</c:v>
                </c:pt>
                <c:pt idx="3">
                  <c:v>83.75</c:v>
                </c:pt>
                <c:pt idx="4">
                  <c:v>84.19</c:v>
                </c:pt>
              </c:numCache>
            </c:numRef>
          </c:val>
          <c:smooth val="0"/>
          <c:extLst>
            <c:ext xmlns:c16="http://schemas.microsoft.com/office/drawing/2014/chart" uri="{C3380CC4-5D6E-409C-BE32-E72D297353CC}">
              <c16:uniqueId val="{00000001-4F4A-4983-AA32-9E2B8065181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43.8</c:v>
                </c:pt>
                <c:pt idx="1">
                  <c:v>76.599999999999994</c:v>
                </c:pt>
                <c:pt idx="2">
                  <c:v>82.96</c:v>
                </c:pt>
                <c:pt idx="3">
                  <c:v>51.47</c:v>
                </c:pt>
                <c:pt idx="4">
                  <c:v>51.37</c:v>
                </c:pt>
              </c:numCache>
            </c:numRef>
          </c:val>
          <c:extLst>
            <c:ext xmlns:c16="http://schemas.microsoft.com/office/drawing/2014/chart" uri="{C3380CC4-5D6E-409C-BE32-E72D297353CC}">
              <c16:uniqueId val="{00000000-8667-4F06-B480-3E6177A043D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667-4F06-B480-3E6177A043D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5B9-4C37-AF9C-EE8147A7D4A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5B9-4C37-AF9C-EE8147A7D4A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C16-4364-9CA2-EFC47F3CEC7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C16-4364-9CA2-EFC47F3CEC7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239-4C3C-A2D4-F4994291BAA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239-4C3C-A2D4-F4994291BAA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2E8-4EE2-A601-91D43CA7038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2E8-4EE2-A601-91D43CA7038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2674.22</c:v>
                </c:pt>
                <c:pt idx="1">
                  <c:v>1809.95</c:v>
                </c:pt>
                <c:pt idx="2">
                  <c:v>1698.56</c:v>
                </c:pt>
                <c:pt idx="3">
                  <c:v>2035.9</c:v>
                </c:pt>
                <c:pt idx="4">
                  <c:v>2321.34</c:v>
                </c:pt>
              </c:numCache>
            </c:numRef>
          </c:val>
          <c:extLst>
            <c:ext xmlns:c16="http://schemas.microsoft.com/office/drawing/2014/chart" uri="{C3380CC4-5D6E-409C-BE32-E72D297353CC}">
              <c16:uniqueId val="{00000000-0B02-4D4B-903C-443453B1EE1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1592.72</c:v>
                </c:pt>
                <c:pt idx="1">
                  <c:v>1243.71</c:v>
                </c:pt>
                <c:pt idx="2">
                  <c:v>1194.1500000000001</c:v>
                </c:pt>
                <c:pt idx="3">
                  <c:v>1206.79</c:v>
                </c:pt>
                <c:pt idx="4">
                  <c:v>1258.43</c:v>
                </c:pt>
              </c:numCache>
            </c:numRef>
          </c:val>
          <c:smooth val="0"/>
          <c:extLst>
            <c:ext xmlns:c16="http://schemas.microsoft.com/office/drawing/2014/chart" uri="{C3380CC4-5D6E-409C-BE32-E72D297353CC}">
              <c16:uniqueId val="{00000001-0B02-4D4B-903C-443453B1EE1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32.909999999999997</c:v>
                </c:pt>
                <c:pt idx="1">
                  <c:v>87.08</c:v>
                </c:pt>
                <c:pt idx="2">
                  <c:v>72.069999999999993</c:v>
                </c:pt>
                <c:pt idx="3">
                  <c:v>34.67</c:v>
                </c:pt>
                <c:pt idx="4">
                  <c:v>36.450000000000003</c:v>
                </c:pt>
              </c:numCache>
            </c:numRef>
          </c:val>
          <c:extLst>
            <c:ext xmlns:c16="http://schemas.microsoft.com/office/drawing/2014/chart" uri="{C3380CC4-5D6E-409C-BE32-E72D297353CC}">
              <c16:uniqueId val="{00000000-350F-486C-928C-8ECBDB66B4A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53.7</c:v>
                </c:pt>
                <c:pt idx="1">
                  <c:v>74.3</c:v>
                </c:pt>
                <c:pt idx="2">
                  <c:v>72.260000000000005</c:v>
                </c:pt>
                <c:pt idx="3">
                  <c:v>71.84</c:v>
                </c:pt>
                <c:pt idx="4">
                  <c:v>73.36</c:v>
                </c:pt>
              </c:numCache>
            </c:numRef>
          </c:val>
          <c:smooth val="0"/>
          <c:extLst>
            <c:ext xmlns:c16="http://schemas.microsoft.com/office/drawing/2014/chart" uri="{C3380CC4-5D6E-409C-BE32-E72D297353CC}">
              <c16:uniqueId val="{00000001-350F-486C-928C-8ECBDB66B4A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415.72</c:v>
                </c:pt>
                <c:pt idx="1">
                  <c:v>152.63</c:v>
                </c:pt>
                <c:pt idx="2">
                  <c:v>186.63</c:v>
                </c:pt>
                <c:pt idx="3">
                  <c:v>394.08</c:v>
                </c:pt>
                <c:pt idx="4">
                  <c:v>382.52</c:v>
                </c:pt>
              </c:numCache>
            </c:numRef>
          </c:val>
          <c:extLst>
            <c:ext xmlns:c16="http://schemas.microsoft.com/office/drawing/2014/chart" uri="{C3380CC4-5D6E-409C-BE32-E72D297353CC}">
              <c16:uniqueId val="{00000000-B8F7-49E1-97CA-3CE5F4E9234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300.35000000000002</c:v>
                </c:pt>
                <c:pt idx="1">
                  <c:v>221.81</c:v>
                </c:pt>
                <c:pt idx="2">
                  <c:v>230.02</c:v>
                </c:pt>
                <c:pt idx="3">
                  <c:v>228.47</c:v>
                </c:pt>
                <c:pt idx="4">
                  <c:v>224.88</c:v>
                </c:pt>
              </c:numCache>
            </c:numRef>
          </c:val>
          <c:smooth val="0"/>
          <c:extLst>
            <c:ext xmlns:c16="http://schemas.microsoft.com/office/drawing/2014/chart" uri="{C3380CC4-5D6E-409C-BE32-E72D297353CC}">
              <c16:uniqueId val="{00000001-B8F7-49E1-97CA-3CE5F4E9234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E40" zoomScale="85" zoomScaleNormal="85"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藤里町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3083</v>
      </c>
      <c r="AM8" s="69"/>
      <c r="AN8" s="69"/>
      <c r="AO8" s="69"/>
      <c r="AP8" s="69"/>
      <c r="AQ8" s="69"/>
      <c r="AR8" s="69"/>
      <c r="AS8" s="69"/>
      <c r="AT8" s="68">
        <f>データ!T6</f>
        <v>282.13</v>
      </c>
      <c r="AU8" s="68"/>
      <c r="AV8" s="68"/>
      <c r="AW8" s="68"/>
      <c r="AX8" s="68"/>
      <c r="AY8" s="68"/>
      <c r="AZ8" s="68"/>
      <c r="BA8" s="68"/>
      <c r="BB8" s="68">
        <f>データ!U6</f>
        <v>10.93</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75.91</v>
      </c>
      <c r="Q10" s="68"/>
      <c r="R10" s="68"/>
      <c r="S10" s="68"/>
      <c r="T10" s="68"/>
      <c r="U10" s="68"/>
      <c r="V10" s="68"/>
      <c r="W10" s="68">
        <f>データ!Q6</f>
        <v>89.44</v>
      </c>
      <c r="X10" s="68"/>
      <c r="Y10" s="68"/>
      <c r="Z10" s="68"/>
      <c r="AA10" s="68"/>
      <c r="AB10" s="68"/>
      <c r="AC10" s="68"/>
      <c r="AD10" s="69">
        <f>データ!R6</f>
        <v>2640</v>
      </c>
      <c r="AE10" s="69"/>
      <c r="AF10" s="69"/>
      <c r="AG10" s="69"/>
      <c r="AH10" s="69"/>
      <c r="AI10" s="69"/>
      <c r="AJ10" s="69"/>
      <c r="AK10" s="2"/>
      <c r="AL10" s="69">
        <f>データ!V6</f>
        <v>2322</v>
      </c>
      <c r="AM10" s="69"/>
      <c r="AN10" s="69"/>
      <c r="AO10" s="69"/>
      <c r="AP10" s="69"/>
      <c r="AQ10" s="69"/>
      <c r="AR10" s="69"/>
      <c r="AS10" s="69"/>
      <c r="AT10" s="68">
        <f>データ!W6</f>
        <v>1</v>
      </c>
      <c r="AU10" s="68"/>
      <c r="AV10" s="68"/>
      <c r="AW10" s="68"/>
      <c r="AX10" s="68"/>
      <c r="AY10" s="68"/>
      <c r="AZ10" s="68"/>
      <c r="BA10" s="68"/>
      <c r="BB10" s="68">
        <f>データ!X6</f>
        <v>2322</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119</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120</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121</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【1,260.21】</v>
      </c>
      <c r="I86" s="26" t="str">
        <f>データ!CA6</f>
        <v>【75.29】</v>
      </c>
      <c r="J86" s="26" t="str">
        <f>データ!CL6</f>
        <v>【215.41】</v>
      </c>
      <c r="K86" s="26" t="str">
        <f>データ!CW6</f>
        <v>【42.90】</v>
      </c>
      <c r="L86" s="26" t="str">
        <f>データ!DH6</f>
        <v>【84.75】</v>
      </c>
      <c r="M86" s="26" t="s">
        <v>43</v>
      </c>
      <c r="N86" s="26" t="s">
        <v>45</v>
      </c>
      <c r="O86" s="26" t="str">
        <f>データ!EO6</f>
        <v>【0.30】</v>
      </c>
    </row>
  </sheetData>
  <sheetProtection algorithmName="SHA-512" hashValue="iSNuieaiXtMg8NYd3fZg6KfR7FZw7bQMgxIcUWuFzN0p/UEJTV6YakD9l5SVKc6XmIqbe5uQmPVoq8QQhqIITg==" saltValue="ZBLeVMlQBirOgGZrLu7uU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58</v>
      </c>
      <c r="B4" s="30"/>
      <c r="C4" s="30"/>
      <c r="D4" s="30"/>
      <c r="E4" s="30"/>
      <c r="F4" s="30"/>
      <c r="G4" s="30"/>
      <c r="H4" s="80"/>
      <c r="I4" s="81"/>
      <c r="J4" s="81"/>
      <c r="K4" s="81"/>
      <c r="L4" s="81"/>
      <c r="M4" s="81"/>
      <c r="N4" s="81"/>
      <c r="O4" s="81"/>
      <c r="P4" s="81"/>
      <c r="Q4" s="81"/>
      <c r="R4" s="81"/>
      <c r="S4" s="81"/>
      <c r="T4" s="81"/>
      <c r="U4" s="81"/>
      <c r="V4" s="81"/>
      <c r="W4" s="81"/>
      <c r="X4" s="82"/>
      <c r="Y4" s="76" t="s">
        <v>59</v>
      </c>
      <c r="Z4" s="76"/>
      <c r="AA4" s="76"/>
      <c r="AB4" s="76"/>
      <c r="AC4" s="76"/>
      <c r="AD4" s="76"/>
      <c r="AE4" s="76"/>
      <c r="AF4" s="76"/>
      <c r="AG4" s="76"/>
      <c r="AH4" s="76"/>
      <c r="AI4" s="76"/>
      <c r="AJ4" s="76" t="s">
        <v>60</v>
      </c>
      <c r="AK4" s="76"/>
      <c r="AL4" s="76"/>
      <c r="AM4" s="76"/>
      <c r="AN4" s="76"/>
      <c r="AO4" s="76"/>
      <c r="AP4" s="76"/>
      <c r="AQ4" s="76"/>
      <c r="AR4" s="76"/>
      <c r="AS4" s="76"/>
      <c r="AT4" s="76"/>
      <c r="AU4" s="76" t="s">
        <v>61</v>
      </c>
      <c r="AV4" s="76"/>
      <c r="AW4" s="76"/>
      <c r="AX4" s="76"/>
      <c r="AY4" s="76"/>
      <c r="AZ4" s="76"/>
      <c r="BA4" s="76"/>
      <c r="BB4" s="76"/>
      <c r="BC4" s="76"/>
      <c r="BD4" s="76"/>
      <c r="BE4" s="76"/>
      <c r="BF4" s="76" t="s">
        <v>62</v>
      </c>
      <c r="BG4" s="76"/>
      <c r="BH4" s="76"/>
      <c r="BI4" s="76"/>
      <c r="BJ4" s="76"/>
      <c r="BK4" s="76"/>
      <c r="BL4" s="76"/>
      <c r="BM4" s="76"/>
      <c r="BN4" s="76"/>
      <c r="BO4" s="76"/>
      <c r="BP4" s="76"/>
      <c r="BQ4" s="76" t="s">
        <v>63</v>
      </c>
      <c r="BR4" s="76"/>
      <c r="BS4" s="76"/>
      <c r="BT4" s="76"/>
      <c r="BU4" s="76"/>
      <c r="BV4" s="76"/>
      <c r="BW4" s="76"/>
      <c r="BX4" s="76"/>
      <c r="BY4" s="76"/>
      <c r="BZ4" s="76"/>
      <c r="CA4" s="76"/>
      <c r="CB4" s="76" t="s">
        <v>64</v>
      </c>
      <c r="CC4" s="76"/>
      <c r="CD4" s="76"/>
      <c r="CE4" s="76"/>
      <c r="CF4" s="76"/>
      <c r="CG4" s="76"/>
      <c r="CH4" s="76"/>
      <c r="CI4" s="76"/>
      <c r="CJ4" s="76"/>
      <c r="CK4" s="76"/>
      <c r="CL4" s="76"/>
      <c r="CM4" s="76" t="s">
        <v>65</v>
      </c>
      <c r="CN4" s="76"/>
      <c r="CO4" s="76"/>
      <c r="CP4" s="76"/>
      <c r="CQ4" s="76"/>
      <c r="CR4" s="76"/>
      <c r="CS4" s="76"/>
      <c r="CT4" s="76"/>
      <c r="CU4" s="76"/>
      <c r="CV4" s="76"/>
      <c r="CW4" s="76"/>
      <c r="CX4" s="76" t="s">
        <v>66</v>
      </c>
      <c r="CY4" s="76"/>
      <c r="CZ4" s="76"/>
      <c r="DA4" s="76"/>
      <c r="DB4" s="76"/>
      <c r="DC4" s="76"/>
      <c r="DD4" s="76"/>
      <c r="DE4" s="76"/>
      <c r="DF4" s="76"/>
      <c r="DG4" s="76"/>
      <c r="DH4" s="76"/>
      <c r="DI4" s="76" t="s">
        <v>67</v>
      </c>
      <c r="DJ4" s="76"/>
      <c r="DK4" s="76"/>
      <c r="DL4" s="76"/>
      <c r="DM4" s="76"/>
      <c r="DN4" s="76"/>
      <c r="DO4" s="76"/>
      <c r="DP4" s="76"/>
      <c r="DQ4" s="76"/>
      <c r="DR4" s="76"/>
      <c r="DS4" s="76"/>
      <c r="DT4" s="76" t="s">
        <v>68</v>
      </c>
      <c r="DU4" s="76"/>
      <c r="DV4" s="76"/>
      <c r="DW4" s="76"/>
      <c r="DX4" s="76"/>
      <c r="DY4" s="76"/>
      <c r="DZ4" s="76"/>
      <c r="EA4" s="76"/>
      <c r="EB4" s="76"/>
      <c r="EC4" s="76"/>
      <c r="ED4" s="76"/>
      <c r="EE4" s="76" t="s">
        <v>69</v>
      </c>
      <c r="EF4" s="76"/>
      <c r="EG4" s="76"/>
      <c r="EH4" s="76"/>
      <c r="EI4" s="76"/>
      <c r="EJ4" s="76"/>
      <c r="EK4" s="76"/>
      <c r="EL4" s="76"/>
      <c r="EM4" s="76"/>
      <c r="EN4" s="76"/>
      <c r="EO4" s="76"/>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2020</v>
      </c>
      <c r="C6" s="33">
        <f t="shared" ref="C6:X6" si="3">C7</f>
        <v>53465</v>
      </c>
      <c r="D6" s="33">
        <f t="shared" si="3"/>
        <v>47</v>
      </c>
      <c r="E6" s="33">
        <f t="shared" si="3"/>
        <v>17</v>
      </c>
      <c r="F6" s="33">
        <f t="shared" si="3"/>
        <v>4</v>
      </c>
      <c r="G6" s="33">
        <f t="shared" si="3"/>
        <v>0</v>
      </c>
      <c r="H6" s="33" t="str">
        <f t="shared" si="3"/>
        <v>秋田県　藤里町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75.91</v>
      </c>
      <c r="Q6" s="34">
        <f t="shared" si="3"/>
        <v>89.44</v>
      </c>
      <c r="R6" s="34">
        <f t="shared" si="3"/>
        <v>2640</v>
      </c>
      <c r="S6" s="34">
        <f t="shared" si="3"/>
        <v>3083</v>
      </c>
      <c r="T6" s="34">
        <f t="shared" si="3"/>
        <v>282.13</v>
      </c>
      <c r="U6" s="34">
        <f t="shared" si="3"/>
        <v>10.93</v>
      </c>
      <c r="V6" s="34">
        <f t="shared" si="3"/>
        <v>2322</v>
      </c>
      <c r="W6" s="34">
        <f t="shared" si="3"/>
        <v>1</v>
      </c>
      <c r="X6" s="34">
        <f t="shared" si="3"/>
        <v>2322</v>
      </c>
      <c r="Y6" s="35">
        <f>IF(Y7="",NA(),Y7)</f>
        <v>43.8</v>
      </c>
      <c r="Z6" s="35">
        <f t="shared" ref="Z6:AH6" si="4">IF(Z7="",NA(),Z7)</f>
        <v>76.599999999999994</v>
      </c>
      <c r="AA6" s="35">
        <f t="shared" si="4"/>
        <v>82.96</v>
      </c>
      <c r="AB6" s="35">
        <f t="shared" si="4"/>
        <v>51.47</v>
      </c>
      <c r="AC6" s="35">
        <f t="shared" si="4"/>
        <v>51.37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2674.22</v>
      </c>
      <c r="BG6" s="35">
        <f t="shared" ref="BG6:BO6" si="7">IF(BG7="",NA(),BG7)</f>
        <v>1809.95</v>
      </c>
      <c r="BH6" s="35">
        <f t="shared" si="7"/>
        <v>1698.56</v>
      </c>
      <c r="BI6" s="35">
        <f t="shared" si="7"/>
        <v>2035.9</v>
      </c>
      <c r="BJ6" s="35">
        <f t="shared" si="7"/>
        <v>2321.34</v>
      </c>
      <c r="BK6" s="35">
        <f t="shared" si="7"/>
        <v>1592.72</v>
      </c>
      <c r="BL6" s="35">
        <f t="shared" si="7"/>
        <v>1243.71</v>
      </c>
      <c r="BM6" s="35">
        <f t="shared" si="7"/>
        <v>1194.1500000000001</v>
      </c>
      <c r="BN6" s="35">
        <f t="shared" si="7"/>
        <v>1206.79</v>
      </c>
      <c r="BO6" s="35">
        <f t="shared" si="7"/>
        <v>1258.43</v>
      </c>
      <c r="BP6" s="34" t="str">
        <f>IF(BP7="","",IF(BP7="-","【-】","【"&amp;SUBSTITUTE(TEXT(BP7,"#,##0.00"),"-","△")&amp;"】"))</f>
        <v>【1,260.21】</v>
      </c>
      <c r="BQ6" s="35">
        <f>IF(BQ7="",NA(),BQ7)</f>
        <v>32.909999999999997</v>
      </c>
      <c r="BR6" s="35">
        <f t="shared" ref="BR6:BZ6" si="8">IF(BR7="",NA(),BR7)</f>
        <v>87.08</v>
      </c>
      <c r="BS6" s="35">
        <f t="shared" si="8"/>
        <v>72.069999999999993</v>
      </c>
      <c r="BT6" s="35">
        <f t="shared" si="8"/>
        <v>34.67</v>
      </c>
      <c r="BU6" s="35">
        <f t="shared" si="8"/>
        <v>36.450000000000003</v>
      </c>
      <c r="BV6" s="35">
        <f t="shared" si="8"/>
        <v>53.7</v>
      </c>
      <c r="BW6" s="35">
        <f t="shared" si="8"/>
        <v>74.3</v>
      </c>
      <c r="BX6" s="35">
        <f t="shared" si="8"/>
        <v>72.260000000000005</v>
      </c>
      <c r="BY6" s="35">
        <f t="shared" si="8"/>
        <v>71.84</v>
      </c>
      <c r="BZ6" s="35">
        <f t="shared" si="8"/>
        <v>73.36</v>
      </c>
      <c r="CA6" s="34" t="str">
        <f>IF(CA7="","",IF(CA7="-","【-】","【"&amp;SUBSTITUTE(TEXT(CA7,"#,##0.00"),"-","△")&amp;"】"))</f>
        <v>【75.29】</v>
      </c>
      <c r="CB6" s="35">
        <f>IF(CB7="",NA(),CB7)</f>
        <v>415.72</v>
      </c>
      <c r="CC6" s="35">
        <f t="shared" ref="CC6:CK6" si="9">IF(CC7="",NA(),CC7)</f>
        <v>152.63</v>
      </c>
      <c r="CD6" s="35">
        <f t="shared" si="9"/>
        <v>186.63</v>
      </c>
      <c r="CE6" s="35">
        <f t="shared" si="9"/>
        <v>394.08</v>
      </c>
      <c r="CF6" s="35">
        <f t="shared" si="9"/>
        <v>382.52</v>
      </c>
      <c r="CG6" s="35">
        <f t="shared" si="9"/>
        <v>300.35000000000002</v>
      </c>
      <c r="CH6" s="35">
        <f t="shared" si="9"/>
        <v>221.81</v>
      </c>
      <c r="CI6" s="35">
        <f t="shared" si="9"/>
        <v>230.02</v>
      </c>
      <c r="CJ6" s="35">
        <f t="shared" si="9"/>
        <v>228.47</v>
      </c>
      <c r="CK6" s="35">
        <f t="shared" si="9"/>
        <v>224.88</v>
      </c>
      <c r="CL6" s="34" t="str">
        <f>IF(CL7="","",IF(CL7="-","【-】","【"&amp;SUBSTITUTE(TEXT(CL7,"#,##0.00"),"-","△")&amp;"】"))</f>
        <v>【215.41】</v>
      </c>
      <c r="CM6" s="35">
        <f>IF(CM7="",NA(),CM7)</f>
        <v>42.19</v>
      </c>
      <c r="CN6" s="35">
        <f t="shared" ref="CN6:CV6" si="10">IF(CN7="",NA(),CN7)</f>
        <v>42.25</v>
      </c>
      <c r="CO6" s="35">
        <f t="shared" si="10"/>
        <v>42</v>
      </c>
      <c r="CP6" s="35">
        <f t="shared" si="10"/>
        <v>40.380000000000003</v>
      </c>
      <c r="CQ6" s="35">
        <f t="shared" si="10"/>
        <v>41.5</v>
      </c>
      <c r="CR6" s="35">
        <f t="shared" si="10"/>
        <v>37.72</v>
      </c>
      <c r="CS6" s="35">
        <f t="shared" si="10"/>
        <v>43.36</v>
      </c>
      <c r="CT6" s="35">
        <f t="shared" si="10"/>
        <v>42.56</v>
      </c>
      <c r="CU6" s="35">
        <f t="shared" si="10"/>
        <v>42.47</v>
      </c>
      <c r="CV6" s="35">
        <f t="shared" si="10"/>
        <v>42.4</v>
      </c>
      <c r="CW6" s="34" t="str">
        <f>IF(CW7="","",IF(CW7="-","【-】","【"&amp;SUBSTITUTE(TEXT(CW7,"#,##0.00"),"-","△")&amp;"】"))</f>
        <v>【42.90】</v>
      </c>
      <c r="CX6" s="35">
        <f>IF(CX7="",NA(),CX7)</f>
        <v>85.91</v>
      </c>
      <c r="CY6" s="35">
        <f t="shared" ref="CY6:DG6" si="11">IF(CY7="",NA(),CY7)</f>
        <v>86.49</v>
      </c>
      <c r="CZ6" s="35">
        <f t="shared" si="11"/>
        <v>86.37</v>
      </c>
      <c r="DA6" s="35">
        <f t="shared" si="11"/>
        <v>85.91</v>
      </c>
      <c r="DB6" s="35">
        <f t="shared" si="11"/>
        <v>84.67</v>
      </c>
      <c r="DC6" s="35">
        <f t="shared" si="11"/>
        <v>68.459999999999994</v>
      </c>
      <c r="DD6" s="35">
        <f t="shared" si="11"/>
        <v>83.06</v>
      </c>
      <c r="DE6" s="35">
        <f t="shared" si="11"/>
        <v>83.32</v>
      </c>
      <c r="DF6" s="35">
        <f t="shared" si="11"/>
        <v>83.75</v>
      </c>
      <c r="DG6" s="35">
        <f t="shared" si="11"/>
        <v>84.19</v>
      </c>
      <c r="DH6" s="34" t="str">
        <f>IF(DH7="","",IF(DH7="-","【-】","【"&amp;SUBSTITUTE(TEXT(DH7,"#,##0.00"),"-","△")&amp;"】"))</f>
        <v>【84.75】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0.13</v>
      </c>
      <c r="EK6" s="35">
        <f t="shared" si="14"/>
        <v>0.09</v>
      </c>
      <c r="EL6" s="35">
        <f t="shared" si="14"/>
        <v>0.13</v>
      </c>
      <c r="EM6" s="35">
        <f t="shared" si="14"/>
        <v>0.36</v>
      </c>
      <c r="EN6" s="35">
        <f t="shared" si="14"/>
        <v>0.39</v>
      </c>
      <c r="EO6" s="34" t="str">
        <f>IF(EO7="","",IF(EO7="-","【-】","【"&amp;SUBSTITUTE(TEXT(EO7,"#,##0.00"),"-","△")&amp;"】"))</f>
        <v>【0.30】</v>
      </c>
    </row>
    <row r="7" spans="1:145" s="36" customFormat="1" x14ac:dyDescent="0.15">
      <c r="A7" s="28"/>
      <c r="B7" s="37">
        <v>2020</v>
      </c>
      <c r="C7" s="37">
        <v>53465</v>
      </c>
      <c r="D7" s="37">
        <v>47</v>
      </c>
      <c r="E7" s="37">
        <v>17</v>
      </c>
      <c r="F7" s="37">
        <v>4</v>
      </c>
      <c r="G7" s="37">
        <v>0</v>
      </c>
      <c r="H7" s="37" t="s">
        <v>99</v>
      </c>
      <c r="I7" s="37" t="s">
        <v>100</v>
      </c>
      <c r="J7" s="37" t="s">
        <v>101</v>
      </c>
      <c r="K7" s="37" t="s">
        <v>102</v>
      </c>
      <c r="L7" s="37" t="s">
        <v>103</v>
      </c>
      <c r="M7" s="37" t="s">
        <v>104</v>
      </c>
      <c r="N7" s="38" t="s">
        <v>105</v>
      </c>
      <c r="O7" s="38" t="s">
        <v>106</v>
      </c>
      <c r="P7" s="38">
        <v>75.91</v>
      </c>
      <c r="Q7" s="38">
        <v>89.44</v>
      </c>
      <c r="R7" s="38">
        <v>2640</v>
      </c>
      <c r="S7" s="38">
        <v>3083</v>
      </c>
      <c r="T7" s="38">
        <v>282.13</v>
      </c>
      <c r="U7" s="38">
        <v>10.93</v>
      </c>
      <c r="V7" s="38">
        <v>2322</v>
      </c>
      <c r="W7" s="38">
        <v>1</v>
      </c>
      <c r="X7" s="38">
        <v>2322</v>
      </c>
      <c r="Y7" s="38">
        <v>43.8</v>
      </c>
      <c r="Z7" s="38">
        <v>76.599999999999994</v>
      </c>
      <c r="AA7" s="38">
        <v>82.96</v>
      </c>
      <c r="AB7" s="38">
        <v>51.47</v>
      </c>
      <c r="AC7" s="38">
        <v>51.37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2674.22</v>
      </c>
      <c r="BG7" s="38">
        <v>1809.95</v>
      </c>
      <c r="BH7" s="38">
        <v>1698.56</v>
      </c>
      <c r="BI7" s="38">
        <v>2035.9</v>
      </c>
      <c r="BJ7" s="38">
        <v>2321.34</v>
      </c>
      <c r="BK7" s="38">
        <v>1592.72</v>
      </c>
      <c r="BL7" s="38">
        <v>1243.71</v>
      </c>
      <c r="BM7" s="38">
        <v>1194.1500000000001</v>
      </c>
      <c r="BN7" s="38">
        <v>1206.79</v>
      </c>
      <c r="BO7" s="38">
        <v>1258.43</v>
      </c>
      <c r="BP7" s="38">
        <v>1260.21</v>
      </c>
      <c r="BQ7" s="38">
        <v>32.909999999999997</v>
      </c>
      <c r="BR7" s="38">
        <v>87.08</v>
      </c>
      <c r="BS7" s="38">
        <v>72.069999999999993</v>
      </c>
      <c r="BT7" s="38">
        <v>34.67</v>
      </c>
      <c r="BU7" s="38">
        <v>36.450000000000003</v>
      </c>
      <c r="BV7" s="38">
        <v>53.7</v>
      </c>
      <c r="BW7" s="38">
        <v>74.3</v>
      </c>
      <c r="BX7" s="38">
        <v>72.260000000000005</v>
      </c>
      <c r="BY7" s="38">
        <v>71.84</v>
      </c>
      <c r="BZ7" s="38">
        <v>73.36</v>
      </c>
      <c r="CA7" s="38">
        <v>75.290000000000006</v>
      </c>
      <c r="CB7" s="38">
        <v>415.72</v>
      </c>
      <c r="CC7" s="38">
        <v>152.63</v>
      </c>
      <c r="CD7" s="38">
        <v>186.63</v>
      </c>
      <c r="CE7" s="38">
        <v>394.08</v>
      </c>
      <c r="CF7" s="38">
        <v>382.52</v>
      </c>
      <c r="CG7" s="38">
        <v>300.35000000000002</v>
      </c>
      <c r="CH7" s="38">
        <v>221.81</v>
      </c>
      <c r="CI7" s="38">
        <v>230.02</v>
      </c>
      <c r="CJ7" s="38">
        <v>228.47</v>
      </c>
      <c r="CK7" s="38">
        <v>224.88</v>
      </c>
      <c r="CL7" s="38">
        <v>215.41</v>
      </c>
      <c r="CM7" s="38">
        <v>42.19</v>
      </c>
      <c r="CN7" s="38">
        <v>42.25</v>
      </c>
      <c r="CO7" s="38">
        <v>42</v>
      </c>
      <c r="CP7" s="38">
        <v>40.380000000000003</v>
      </c>
      <c r="CQ7" s="38">
        <v>41.5</v>
      </c>
      <c r="CR7" s="38">
        <v>37.72</v>
      </c>
      <c r="CS7" s="38">
        <v>43.36</v>
      </c>
      <c r="CT7" s="38">
        <v>42.56</v>
      </c>
      <c r="CU7" s="38">
        <v>42.47</v>
      </c>
      <c r="CV7" s="38">
        <v>42.4</v>
      </c>
      <c r="CW7" s="38">
        <v>42.9</v>
      </c>
      <c r="CX7" s="38">
        <v>85.91</v>
      </c>
      <c r="CY7" s="38">
        <v>86.49</v>
      </c>
      <c r="CZ7" s="38">
        <v>86.37</v>
      </c>
      <c r="DA7" s="38">
        <v>85.91</v>
      </c>
      <c r="DB7" s="38">
        <v>84.67</v>
      </c>
      <c r="DC7" s="38">
        <v>68.459999999999994</v>
      </c>
      <c r="DD7" s="38">
        <v>83.06</v>
      </c>
      <c r="DE7" s="38">
        <v>83.32</v>
      </c>
      <c r="DF7" s="38">
        <v>83.75</v>
      </c>
      <c r="DG7" s="38">
        <v>84.19</v>
      </c>
      <c r="DH7" s="38">
        <v>84.75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0.13</v>
      </c>
      <c r="EK7" s="38">
        <v>0.09</v>
      </c>
      <c r="EL7" s="38">
        <v>0.13</v>
      </c>
      <c r="EM7" s="38">
        <v>0.36</v>
      </c>
      <c r="EN7" s="38">
        <v>0.39</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112</v>
      </c>
    </row>
    <row r="12" spans="1:145" x14ac:dyDescent="0.15">
      <c r="B12">
        <v>1</v>
      </c>
      <c r="C12">
        <v>1</v>
      </c>
      <c r="D12">
        <v>1</v>
      </c>
      <c r="E12">
        <v>1</v>
      </c>
      <c r="F12">
        <v>2</v>
      </c>
      <c r="G12" t="s">
        <v>113</v>
      </c>
    </row>
    <row r="13" spans="1:145" x14ac:dyDescent="0.15">
      <c r="B13" t="s">
        <v>114</v>
      </c>
      <c r="C13" t="s">
        <v>115</v>
      </c>
      <c r="D13" t="s">
        <v>116</v>
      </c>
      <c r="E13" t="s">
        <v>117</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2021-12-03T07:49:37Z</dcterms:created>
  <dcterms:modified xsi:type="dcterms:W3CDTF">2022-01-20T06:27:23Z</dcterms:modified>
  <cp:category/>
</cp:coreProperties>
</file>