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727"/>
  <workbookPr/>
  <mc:AlternateContent xmlns:mc="http://schemas.openxmlformats.org/markup-compatibility/2006">
    <mc:Choice Requires="x15">
      <x15ac:absPath xmlns:x15ac="http://schemas.microsoft.com/office/spreadsheetml/2010/11/ac" url="D:\北林\令和3年度\R3調査\市町村課\【市町村課】公営企業における経営比較分析表の作成について\【経営比較分析表】2020_053279_47_1718\"/>
    </mc:Choice>
  </mc:AlternateContent>
  <xr:revisionPtr revIDLastSave="0" documentId="13_ncr:1_{50C463B6-7B0E-4310-BA3C-BC00E6199216}" xr6:coauthVersionLast="43" xr6:coauthVersionMax="43" xr10:uidLastSave="{00000000-0000-0000-0000-000000000000}"/>
  <workbookProtection workbookAlgorithmName="SHA-512" workbookHashValue="dgzVaKy6yOvnH1AqD3iKZpqZPFLP1Osm3YeleMuffMekhhF/kd5u2qeZntK5YCZiU84YOh1L3lgeh7yadlfQ0w==" workbookSaltValue="FnPssRpAwQHYksX19netSQ=="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AL8" i="4" s="1"/>
  <c r="R6" i="5"/>
  <c r="Q6" i="5"/>
  <c r="W10" i="4" s="1"/>
  <c r="P6" i="5"/>
  <c r="P10" i="4" s="1"/>
  <c r="O6" i="5"/>
  <c r="I10" i="4" s="1"/>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6" i="4"/>
  <c r="J86" i="4"/>
  <c r="E86" i="4"/>
  <c r="AT10" i="4"/>
  <c r="AL10" i="4"/>
  <c r="AD10" i="4"/>
  <c r="P8" i="4"/>
  <c r="I8" i="4"/>
</calcChain>
</file>

<file path=xl/sharedStrings.xml><?xml version="1.0" encoding="utf-8"?>
<sst xmlns="http://schemas.openxmlformats.org/spreadsheetml/2006/main" count="236" uniqueCount="120">
  <si>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</si>
  <si>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</si>
  <si>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</si>
  <si>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</si>
  <si>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</si>
  <si>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</si>
  <si>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</si>
  <si>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</si>
  <si>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</si>
  <si>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</si>
  <si>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</si>
  <si>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</si>
  <si>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</si>
  <si>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</si>
  <si>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</si>
  <si>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</si>
  <si>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</si>
  <si>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</si>
  <si>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</si>
  <si>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</si>
  <si>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</si>
  <si>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</si>
  <si>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</si>
  <si>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</si>
  <si>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</si>
  <si>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</si>
  <si>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</si>
  <si>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</si>
  <si>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</si>
  <si>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</si>
  <si>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</si>
  <si>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</si>
  <si>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</si>
  <si>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</si>
  <si>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</si>
  <si>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</si>
  <si>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</si>
  <si>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</si>
  <si>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</si>
  <si>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</si>
  <si>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</si>
  <si>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</si>
  <si>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</si>
  <si>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</si>
  <si>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</si>
  <si>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</si>
  <si>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</si>
  <si>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</si>
  <si>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</si>
  <si>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</si>
  <si>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</si>
  <si>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</si>
  <si>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</si>
  <si>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</si>
  <si>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</si>
  <si>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</si>
  <si>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</si>
  <si>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</si>
  <si>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</si>
  <si>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</si>
  <si>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</si>
  <si>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</si>
  <si>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</si>
  <si>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</si>
  <si>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</si>
  <si>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</si>
  <si>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</si>
  <si>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</si>
  <si>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</si>
  <si>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</si>
  <si>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</si>
  <si>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</si>
  <si>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</si>
  <si>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</si>
  <si>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</si>
  <si>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</si>
  <si>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</si>
  <si>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</si>
  <si>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</si>
  <si>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</si>
  <si>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</si>
  <si>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</si>
  <si>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</si>
  <si>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</si>
  <si>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</si>
  <si>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</si>
  <si>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</si>
  <si>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</si>
  <si>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</si>
  <si>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</si>
  <si>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</si>
  <si>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</si>
  <si>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</si>
  <si>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</si>
  <si>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</si>
  <si>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</si>
  <si>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</si>
  <si>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</si>
  <si>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上小阿仁村</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</si>
  <si>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</si>
  <si>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</si>
  <si>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</si>
  <si>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</si>
  <si>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</si>
  <si>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</si>
  <si>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</si>
  <si>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</si>
  <si>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</si>
  <si>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</si>
  <si>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</si>
  <si>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</si>
  <si>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</si>
  <si>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</si>
  <si>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</si>
  <si>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</si>
  <si>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</si>
  <si>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</si>
  <si>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平成１３年度の供用開始から１５年以上経過しているが、管路は耐用年数からみても当面更新する予定はない。
　施設関係については、更新時期を迎えていることから、修繕計画に基づき、財政負担が集中しないよう、中長期的に更新を進めていく。</t>
    <rPh sb="1" eb="3">
      <t>ヘイセイ</t>
    </rPh>
    <rPh sb="5" eb="6">
      <t>ネン</t>
    </rPh>
    <rPh sb="6" eb="7">
      <t>ド</t>
    </rPh>
    <rPh sb="8" eb="10">
      <t>キョウヨウ</t>
    </rPh>
    <rPh sb="10" eb="12">
      <t>カイシ</t>
    </rPh>
    <rPh sb="16" eb="17">
      <t>ネン</t>
    </rPh>
    <rPh sb="17" eb="19">
      <t>イジョウ</t>
    </rPh>
    <rPh sb="19" eb="21">
      <t>ケイカ</t>
    </rPh>
    <rPh sb="27" eb="29">
      <t>カンロ</t>
    </rPh>
    <rPh sb="30" eb="32">
      <t>タイヨウ</t>
    </rPh>
    <rPh sb="32" eb="34">
      <t>ネンスウ</t>
    </rPh>
    <rPh sb="39" eb="41">
      <t>トウメン</t>
    </rPh>
    <rPh sb="41" eb="43">
      <t>コウシン</t>
    </rPh>
    <rPh sb="45" eb="47">
      <t>ヨテイ</t>
    </rPh>
    <rPh sb="53" eb="55">
      <t>シセツ</t>
    </rPh>
    <rPh sb="55" eb="57">
      <t>カンケイ</t>
    </rPh>
    <rPh sb="63" eb="65">
      <t>コウシン</t>
    </rPh>
    <rPh sb="65" eb="67">
      <t>ジキ</t>
    </rPh>
    <rPh sb="68" eb="69">
      <t>ムカ</t>
    </rPh>
    <rPh sb="78" eb="80">
      <t>シュウゼン</t>
    </rPh>
    <rPh sb="80" eb="82">
      <t>ケイカク</t>
    </rPh>
    <rPh sb="83" eb="84">
      <t>モト</t>
    </rPh>
    <rPh sb="87" eb="89">
      <t>ザイセイ</t>
    </rPh>
    <rPh sb="89" eb="91">
      <t>フタン</t>
    </rPh>
    <rPh sb="92" eb="94">
      <t>シュウチュウ</t>
    </rPh>
    <rPh sb="100" eb="104">
      <t>チュウチョウキテキ</t>
    </rPh>
    <rPh sb="105" eb="107">
      <t>コウシン</t>
    </rPh>
    <rPh sb="108" eb="109">
      <t>スス</t>
    </rPh>
    <phoneticPr fontId="4"/>
  </si>
  <si>
    <t>　財源構成は、下水道接続事業が始まったことから歳出総額が昨年より増加したが、使用料収入は僅かに減少したことから、歳出総額のうち使用料収入が占める割合は約２８％ほどに留まった。また、約５３％を一般会計繰入金で賄われ、主に償還金及び人件費に充てられている。残り約１９％は事業費への国庫補助金等となっている。
　上記の状況により経費回収率は約５．３％減少し、全国及び類似団体平均値を下回った。それに伴い、総収益が減少したため、収益的支出比率は前年度から約１．４％減少した。
　汚水処理原価は前年度より約１７．１円増加し、全国及び類似団体平均値より依然として高い数値となっており、施設稼働率は０．５％増加したが依然として３０％以下の数値であり、平均値を大きく下回った。
　平成２５年度の料金改定や消費税増税により使用料単価は３，７７４円／２０㎥となり県内の他自治体と比べて高い設定となっているものの、施設稼働率が低いため汚水処理原価が高く、汚水処理費が嵩んでいる。</t>
    <rPh sb="7" eb="10">
      <t>ゲスイドウ</t>
    </rPh>
    <rPh sb="10" eb="12">
      <t>セツゾク</t>
    </rPh>
    <rPh sb="12" eb="14">
      <t>ジギョウ</t>
    </rPh>
    <rPh sb="15" eb="16">
      <t>ハジ</t>
    </rPh>
    <rPh sb="23" eb="25">
      <t>サイシュツ</t>
    </rPh>
    <rPh sb="25" eb="27">
      <t>ソウガク</t>
    </rPh>
    <rPh sb="28" eb="30">
      <t>サクネン</t>
    </rPh>
    <rPh sb="32" eb="34">
      <t>ゾウカ</t>
    </rPh>
    <rPh sb="38" eb="40">
      <t>シヨウ</t>
    </rPh>
    <rPh sb="40" eb="41">
      <t>リョウ</t>
    </rPh>
    <rPh sb="41" eb="43">
      <t>シュウニュウ</t>
    </rPh>
    <rPh sb="44" eb="45">
      <t>ワズ</t>
    </rPh>
    <rPh sb="47" eb="49">
      <t>ゲンショウ</t>
    </rPh>
    <rPh sb="56" eb="58">
      <t>サイシュツ</t>
    </rPh>
    <rPh sb="58" eb="60">
      <t>ソウガク</t>
    </rPh>
    <rPh sb="63" eb="66">
      <t>シヨウリョウ</t>
    </rPh>
    <rPh sb="66" eb="68">
      <t>シュウニュウ</t>
    </rPh>
    <rPh sb="69" eb="70">
      <t>シ</t>
    </rPh>
    <rPh sb="72" eb="74">
      <t>ワリアイ</t>
    </rPh>
    <rPh sb="75" eb="76">
      <t>ヤク</t>
    </rPh>
    <rPh sb="82" eb="83">
      <t>トド</t>
    </rPh>
    <rPh sb="90" eb="91">
      <t>ヤク</t>
    </rPh>
    <rPh sb="95" eb="97">
      <t>イッパン</t>
    </rPh>
    <rPh sb="97" eb="99">
      <t>カイケイ</t>
    </rPh>
    <rPh sb="99" eb="101">
      <t>クリイレ</t>
    </rPh>
    <rPh sb="101" eb="102">
      <t>キン</t>
    </rPh>
    <rPh sb="103" eb="104">
      <t>マカナ</t>
    </rPh>
    <rPh sb="107" eb="108">
      <t>オモ</t>
    </rPh>
    <rPh sb="109" eb="112">
      <t>ショウカンキン</t>
    </rPh>
    <rPh sb="112" eb="113">
      <t>オヨ</t>
    </rPh>
    <rPh sb="114" eb="117">
      <t>ジンケンヒ</t>
    </rPh>
    <rPh sb="118" eb="119">
      <t>ア</t>
    </rPh>
    <rPh sb="126" eb="127">
      <t>ノコ</t>
    </rPh>
    <rPh sb="128" eb="129">
      <t>ヤク</t>
    </rPh>
    <rPh sb="133" eb="136">
      <t>ジギョウヒ</t>
    </rPh>
    <rPh sb="138" eb="140">
      <t>コッコ</t>
    </rPh>
    <rPh sb="140" eb="143">
      <t>ホジョキン</t>
    </rPh>
    <rPh sb="143" eb="144">
      <t>ナド</t>
    </rPh>
    <rPh sb="196" eb="197">
      <t>トモナ</t>
    </rPh>
    <rPh sb="231" eb="234">
      <t>ヘイキンチ</t>
    </rPh>
    <rPh sb="235" eb="237">
      <t>シタマワ</t>
    </rPh>
    <rPh sb="242" eb="244">
      <t>オスイ</t>
    </rPh>
    <rPh sb="244" eb="246">
      <t>ショリ</t>
    </rPh>
    <rPh sb="246" eb="248">
      <t>ゲンカ</t>
    </rPh>
    <rPh sb="254" eb="255">
      <t>ヤク</t>
    </rPh>
    <rPh sb="259" eb="260">
      <t>エン</t>
    </rPh>
    <rPh sb="260" eb="262">
      <t>ゾウカ</t>
    </rPh>
    <rPh sb="264" eb="266">
      <t>ゼンコク</t>
    </rPh>
    <rPh sb="266" eb="267">
      <t>オヨ</t>
    </rPh>
    <rPh sb="268" eb="270">
      <t>ルイジ</t>
    </rPh>
    <rPh sb="270" eb="272">
      <t>ダンタイ</t>
    </rPh>
    <rPh sb="272" eb="275">
      <t>ヘイキンチ</t>
    </rPh>
    <rPh sb="284" eb="286">
      <t>スウチ</t>
    </rPh>
    <rPh sb="301" eb="303">
      <t>イゼン</t>
    </rPh>
    <rPh sb="309" eb="311">
      <t>イカ</t>
    </rPh>
    <rPh sb="312" eb="314">
      <t>スウチ</t>
    </rPh>
    <rPh sb="320" eb="321">
      <t>ヤク</t>
    </rPh>
    <rPh sb="325" eb="328">
      <t>ヘイキンチ</t>
    </rPh>
    <rPh sb="329" eb="330">
      <t>オオ</t>
    </rPh>
    <rPh sb="332" eb="334">
      <t>シタマワ</t>
    </rPh>
    <rPh sb="339" eb="341">
      <t>ヘイセイ</t>
    </rPh>
    <rPh sb="344" eb="347">
      <t>ショウヒゼイ</t>
    </rPh>
    <rPh sb="347" eb="349">
      <t>ゾウゼイ</t>
    </rPh>
    <rPh sb="349" eb="350">
      <t>ネン</t>
    </rPh>
    <rPh sb="350" eb="351">
      <t>ド</t>
    </rPh>
    <rPh sb="352" eb="354">
      <t>リョウキン</t>
    </rPh>
    <rPh sb="354" eb="356">
      <t>カイテイ</t>
    </rPh>
    <rPh sb="370" eb="371">
      <t>エン</t>
    </rPh>
    <rPh sb="378" eb="380">
      <t>ケンナイ</t>
    </rPh>
    <rPh sb="381" eb="382">
      <t>ホカ</t>
    </rPh>
    <rPh sb="382" eb="385">
      <t>ジチタイ</t>
    </rPh>
    <rPh sb="386" eb="387">
      <t>クラ</t>
    </rPh>
    <rPh sb="389" eb="390">
      <t>タカ</t>
    </rPh>
    <rPh sb="391" eb="393">
      <t>セッテイ</t>
    </rPh>
    <rPh sb="403" eb="405">
      <t>シセツ</t>
    </rPh>
    <rPh sb="405" eb="407">
      <t>カドウ</t>
    </rPh>
    <rPh sb="407" eb="408">
      <t>リツ</t>
    </rPh>
    <rPh sb="409" eb="410">
      <t>ヒク</t>
    </rPh>
    <rPh sb="413" eb="415">
      <t>オスイ</t>
    </rPh>
    <rPh sb="415" eb="417">
      <t>ショリ</t>
    </rPh>
    <rPh sb="417" eb="419">
      <t>ゲンカ</t>
    </rPh>
    <rPh sb="420" eb="421">
      <t>タカ</t>
    </rPh>
    <rPh sb="423" eb="425">
      <t>オスイ</t>
    </rPh>
    <rPh sb="425" eb="427">
      <t>ショリ</t>
    </rPh>
    <rPh sb="427" eb="428">
      <t>ヒカサ</t>
    </rPh>
    <phoneticPr fontId="4"/>
  </si>
  <si>
    <t>　令和３年度中に隣接する農集施設との統合事業を行う関係で、令和２年度に設計の委託業務が始まり、支出総額が増えたことで収益的支出比率、経費回収率等の数値が減少した。令和３年度は接続工事があるため、更なる数値の減少が予想される。
　一般会計からの繰入金に依存する体制は変わっておらず、人口減少による使用料の減少が見られるため今後も厳しい運営状況となる見通しである。
　料金改正についても今後協議していく必要があるが、接続事業が完了すれば使用料の増額も見込めるため、令和４年度以降は各項目の改善が期待できる。
　また、施設や機器の更新については長寿命化などの措置を講じながら、集中的な財政負担を避けて修繕計画に基づいた計画的な更新を進める。</t>
    <rPh sb="43" eb="44">
      <t>ハジ</t>
    </rPh>
    <rPh sb="47" eb="49">
      <t>シシュツ</t>
    </rPh>
    <rPh sb="49" eb="51">
      <t>ソウガク</t>
    </rPh>
    <rPh sb="52" eb="53">
      <t>フ</t>
    </rPh>
    <rPh sb="58" eb="61">
      <t>シュウエキテキ</t>
    </rPh>
    <rPh sb="61" eb="63">
      <t>シシュツ</t>
    </rPh>
    <rPh sb="63" eb="65">
      <t>ヒリツ</t>
    </rPh>
    <rPh sb="66" eb="68">
      <t>ケイヒ</t>
    </rPh>
    <rPh sb="68" eb="70">
      <t>カイシュウ</t>
    </rPh>
    <rPh sb="70" eb="71">
      <t>リツ</t>
    </rPh>
    <rPh sb="71" eb="72">
      <t>ナド</t>
    </rPh>
    <rPh sb="73" eb="75">
      <t>スウチ</t>
    </rPh>
    <rPh sb="76" eb="78">
      <t>ゲンショウ</t>
    </rPh>
    <rPh sb="81" eb="83">
      <t>レイワ</t>
    </rPh>
    <rPh sb="84" eb="86">
      <t>ネンド</t>
    </rPh>
    <rPh sb="87" eb="89">
      <t>セツゾク</t>
    </rPh>
    <rPh sb="89" eb="91">
      <t>コウジ</t>
    </rPh>
    <rPh sb="97" eb="98">
      <t>サラ</t>
    </rPh>
    <rPh sb="100" eb="102">
      <t>スウチ</t>
    </rPh>
    <rPh sb="103" eb="105">
      <t>ゲンショウ</t>
    </rPh>
    <rPh sb="106" eb="108">
      <t>ヨソウ</t>
    </rPh>
    <rPh sb="140" eb="142">
      <t>ジンコウ</t>
    </rPh>
    <rPh sb="142" eb="144">
      <t>ゲンショウ</t>
    </rPh>
    <rPh sb="147" eb="150">
      <t>シヨウリョウ</t>
    </rPh>
    <rPh sb="151" eb="153">
      <t>ゲンショウ</t>
    </rPh>
    <rPh sb="154" eb="155">
      <t>ミ</t>
    </rPh>
    <rPh sb="160" eb="162">
      <t>コンゴ</t>
    </rPh>
    <rPh sb="163" eb="164">
      <t>キビ</t>
    </rPh>
    <rPh sb="166" eb="168">
      <t>ウンエイ</t>
    </rPh>
    <rPh sb="168" eb="170">
      <t>ジョウキョウ</t>
    </rPh>
    <rPh sb="173" eb="175">
      <t>ミトオ</t>
    </rPh>
    <rPh sb="191" eb="193">
      <t>コンゴ</t>
    </rPh>
    <rPh sb="193" eb="195">
      <t>キョウギ</t>
    </rPh>
    <rPh sb="199" eb="201">
      <t>ヒツヨウ</t>
    </rPh>
    <rPh sb="206" eb="208">
      <t>セツゾク</t>
    </rPh>
    <rPh sb="208" eb="210">
      <t>ジギョウ</t>
    </rPh>
    <rPh sb="211" eb="213">
      <t>カンリョウ</t>
    </rPh>
    <rPh sb="216" eb="219">
      <t>シヨウリョウ</t>
    </rPh>
    <rPh sb="220" eb="222">
      <t>ゾウガク</t>
    </rPh>
    <rPh sb="223" eb="225">
      <t>ミコ</t>
    </rPh>
    <rPh sb="230" eb="232">
      <t>レイワ</t>
    </rPh>
    <rPh sb="233" eb="235">
      <t>ネンド</t>
    </rPh>
    <rPh sb="235" eb="237">
      <t>イコウ</t>
    </rPh>
    <rPh sb="238" eb="239">
      <t>カク</t>
    </rPh>
    <rPh sb="239" eb="241">
      <t>コウモク</t>
    </rPh>
    <rPh sb="242" eb="244">
      <t>カイゼン</t>
    </rPh>
    <rPh sb="245" eb="247">
      <t>キタイ</t>
    </rPh>
    <rPh sb="291" eb="293">
      <t>シセツ</t>
    </rPh>
    <rPh sb="294" eb="296">
      <t>キキ</t>
    </rPh>
    <rPh sb="297" eb="299">
      <t>コウシン</t>
    </rPh>
    <rPh sb="304" eb="305">
      <t>チョウ</t>
    </rPh>
    <rPh sb="305" eb="308">
      <t>ジュミョウカ</t>
    </rPh>
    <rPh sb="311" eb="313">
      <t>ソチ</t>
    </rPh>
    <rPh sb="314" eb="315">
      <t>コウ</t>
    </rPh>
    <rPh sb="323" eb="325">
      <t>シセツ</t>
    </rPh>
    <rPh sb="325" eb="328">
      <t>リヨウリツ</t>
    </rPh>
    <rPh sb="329" eb="331">
      <t>カイゼン</t>
    </rPh>
    <rPh sb="332" eb="333">
      <t>ハカ</t>
    </rPh>
    <rPh sb="337" eb="340">
      <t>コウリツテキ</t>
    </rPh>
    <rPh sb="341" eb="343">
      <t>ジギョウ</t>
    </rPh>
    <rPh sb="343" eb="345">
      <t>ウンエイ</t>
    </rPh>
    <rPh sb="346" eb="347">
      <t>スス</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</si>
</sst>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B63-4EE0-89E4-DE8A1FF59F84}"/>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0.09</c:v>
                </c:pt>
                <c:pt idx="1">
                  <c:v>0.09</c:v>
                </c:pt>
                <c:pt idx="2">
                  <c:v>0.13</c:v>
                </c:pt>
                <c:pt idx="3">
                  <c:v>0.36</c:v>
                </c:pt>
                <c:pt idx="4">
                  <c:v>0.39</c:v>
                </c:pt>
              </c:numCache>
            </c:numRef>
          </c:val>
          <c:smooth val="0"/>
          <c:extLst>
            <c:ext xmlns:c16="http://schemas.microsoft.com/office/drawing/2014/chart" uri="{C3380CC4-5D6E-409C-BE32-E72D297353CC}">
              <c16:uniqueId val="{00000001-6B63-4EE0-89E4-DE8A1FF59F84}"/>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32.5</c:v>
                </c:pt>
                <c:pt idx="1">
                  <c:v>32.369999999999997</c:v>
                </c:pt>
                <c:pt idx="2">
                  <c:v>30.13</c:v>
                </c:pt>
                <c:pt idx="3">
                  <c:v>28.68</c:v>
                </c:pt>
                <c:pt idx="4">
                  <c:v>29.21</c:v>
                </c:pt>
              </c:numCache>
            </c:numRef>
          </c:val>
          <c:extLst>
            <c:ext xmlns:c16="http://schemas.microsoft.com/office/drawing/2014/chart" uri="{C3380CC4-5D6E-409C-BE32-E72D297353CC}">
              <c16:uniqueId val="{00000000-2C88-4593-B426-C3AC737967B1}"/>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42.9</c:v>
                </c:pt>
                <c:pt idx="1">
                  <c:v>43.36</c:v>
                </c:pt>
                <c:pt idx="2">
                  <c:v>42.56</c:v>
                </c:pt>
                <c:pt idx="3">
                  <c:v>42.47</c:v>
                </c:pt>
                <c:pt idx="4">
                  <c:v>42.4</c:v>
                </c:pt>
              </c:numCache>
            </c:numRef>
          </c:val>
          <c:smooth val="0"/>
          <c:extLst>
            <c:ext xmlns:c16="http://schemas.microsoft.com/office/drawing/2014/chart" uri="{C3380CC4-5D6E-409C-BE32-E72D297353CC}">
              <c16:uniqueId val="{00000001-2C88-4593-B426-C3AC737967B1}"/>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84.45</c:v>
                </c:pt>
                <c:pt idx="1">
                  <c:v>85.08</c:v>
                </c:pt>
                <c:pt idx="2">
                  <c:v>85.06</c:v>
                </c:pt>
                <c:pt idx="3">
                  <c:v>85.43</c:v>
                </c:pt>
                <c:pt idx="4">
                  <c:v>85.62</c:v>
                </c:pt>
              </c:numCache>
            </c:numRef>
          </c:val>
          <c:extLst>
            <c:ext xmlns:c16="http://schemas.microsoft.com/office/drawing/2014/chart" uri="{C3380CC4-5D6E-409C-BE32-E72D297353CC}">
              <c16:uniqueId val="{00000000-8A3B-461A-B617-1BCB3859D00C}"/>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83.5</c:v>
                </c:pt>
                <c:pt idx="1">
                  <c:v>83.06</c:v>
                </c:pt>
                <c:pt idx="2">
                  <c:v>83.32</c:v>
                </c:pt>
                <c:pt idx="3">
                  <c:v>83.75</c:v>
                </c:pt>
                <c:pt idx="4">
                  <c:v>84.19</c:v>
                </c:pt>
              </c:numCache>
            </c:numRef>
          </c:val>
          <c:smooth val="0"/>
          <c:extLst>
            <c:ext xmlns:c16="http://schemas.microsoft.com/office/drawing/2014/chart" uri="{C3380CC4-5D6E-409C-BE32-E72D297353CC}">
              <c16:uniqueId val="{00000001-8A3B-461A-B617-1BCB3859D00C}"/>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87.97</c:v>
                </c:pt>
                <c:pt idx="1">
                  <c:v>98.15</c:v>
                </c:pt>
                <c:pt idx="2">
                  <c:v>110.61</c:v>
                </c:pt>
                <c:pt idx="3">
                  <c:v>101.4</c:v>
                </c:pt>
                <c:pt idx="4">
                  <c:v>100.05</c:v>
                </c:pt>
              </c:numCache>
            </c:numRef>
          </c:val>
          <c:extLst>
            <c:ext xmlns:c16="http://schemas.microsoft.com/office/drawing/2014/chart" uri="{C3380CC4-5D6E-409C-BE32-E72D297353CC}">
              <c16:uniqueId val="{00000000-FEF0-4176-B295-605FDB4547EE}"/>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EF0-4176-B295-605FDB4547EE}"/>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E8D-4770-916C-DCE32E0F2B55}"/>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E8D-4770-916C-DCE32E0F2B55}"/>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63E-44FB-A160-1B56D9872F0F}"/>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63E-44FB-A160-1B56D9872F0F}"/>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175-4907-B87A-209A9B80598B}"/>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175-4907-B87A-209A9B80598B}"/>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ECE-47D1-957C-46F6A86C11A1}"/>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ECE-47D1-957C-46F6A86C11A1}"/>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462.03</c:v>
                </c:pt>
                <c:pt idx="1">
                  <c:v>435.21</c:v>
                </c:pt>
                <c:pt idx="2">
                  <c:v>419.65</c:v>
                </c:pt>
                <c:pt idx="3" formatCode="#,##0.00;&quot;△&quot;#,##0.00">
                  <c:v>0</c:v>
                </c:pt>
                <c:pt idx="4" formatCode="#,##0.00;&quot;△&quot;#,##0.00">
                  <c:v>0</c:v>
                </c:pt>
              </c:numCache>
            </c:numRef>
          </c:val>
          <c:extLst>
            <c:ext xmlns:c16="http://schemas.microsoft.com/office/drawing/2014/chart" uri="{C3380CC4-5D6E-409C-BE32-E72D297353CC}">
              <c16:uniqueId val="{00000000-B974-48DF-8923-09E79CFFE5F6}"/>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1298.9100000000001</c:v>
                </c:pt>
                <c:pt idx="1">
                  <c:v>1243.71</c:v>
                </c:pt>
                <c:pt idx="2">
                  <c:v>1194.1500000000001</c:v>
                </c:pt>
                <c:pt idx="3">
                  <c:v>1206.79</c:v>
                </c:pt>
                <c:pt idx="4">
                  <c:v>1258.43</c:v>
                </c:pt>
              </c:numCache>
            </c:numRef>
          </c:val>
          <c:smooth val="0"/>
          <c:extLst>
            <c:ext xmlns:c16="http://schemas.microsoft.com/office/drawing/2014/chart" uri="{C3380CC4-5D6E-409C-BE32-E72D297353CC}">
              <c16:uniqueId val="{00000001-B974-48DF-8923-09E79CFFE5F6}"/>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61.91</c:v>
                </c:pt>
                <c:pt idx="1">
                  <c:v>72.02</c:v>
                </c:pt>
                <c:pt idx="2">
                  <c:v>62.68</c:v>
                </c:pt>
                <c:pt idx="3">
                  <c:v>61.92</c:v>
                </c:pt>
                <c:pt idx="4">
                  <c:v>56.6</c:v>
                </c:pt>
              </c:numCache>
            </c:numRef>
          </c:val>
          <c:extLst>
            <c:ext xmlns:c16="http://schemas.microsoft.com/office/drawing/2014/chart" uri="{C3380CC4-5D6E-409C-BE32-E72D297353CC}">
              <c16:uniqueId val="{00000000-04EB-4FA9-B9D6-CDD10B9D4D07}"/>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69.87</c:v>
                </c:pt>
                <c:pt idx="1">
                  <c:v>74.3</c:v>
                </c:pt>
                <c:pt idx="2">
                  <c:v>72.260000000000005</c:v>
                </c:pt>
                <c:pt idx="3">
                  <c:v>71.84</c:v>
                </c:pt>
                <c:pt idx="4">
                  <c:v>73.36</c:v>
                </c:pt>
              </c:numCache>
            </c:numRef>
          </c:val>
          <c:smooth val="0"/>
          <c:extLst>
            <c:ext xmlns:c16="http://schemas.microsoft.com/office/drawing/2014/chart" uri="{C3380CC4-5D6E-409C-BE32-E72D297353CC}">
              <c16:uniqueId val="{00000001-04EB-4FA9-B9D6-CDD10B9D4D07}"/>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352.75</c:v>
                </c:pt>
                <c:pt idx="1">
                  <c:v>298.26</c:v>
                </c:pt>
                <c:pt idx="2">
                  <c:v>349.79</c:v>
                </c:pt>
                <c:pt idx="3">
                  <c:v>370.91</c:v>
                </c:pt>
                <c:pt idx="4">
                  <c:v>388.09</c:v>
                </c:pt>
              </c:numCache>
            </c:numRef>
          </c:val>
          <c:extLst>
            <c:ext xmlns:c16="http://schemas.microsoft.com/office/drawing/2014/chart" uri="{C3380CC4-5D6E-409C-BE32-E72D297353CC}">
              <c16:uniqueId val="{00000000-3901-4B90-BB30-0F9936DE8776}"/>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234.96</c:v>
                </c:pt>
                <c:pt idx="1">
                  <c:v>221.81</c:v>
                </c:pt>
                <c:pt idx="2">
                  <c:v>230.02</c:v>
                </c:pt>
                <c:pt idx="3">
                  <c:v>228.47</c:v>
                </c:pt>
                <c:pt idx="4">
                  <c:v>224.88</c:v>
                </c:pt>
              </c:numCache>
            </c:numRef>
          </c:val>
          <c:smooth val="0"/>
          <c:extLst>
            <c:ext xmlns:c16="http://schemas.microsoft.com/office/drawing/2014/chart" uri="{C3380CC4-5D6E-409C-BE32-E72D297353CC}">
              <c16:uniqueId val="{00000001-3901-4B90-BB30-0F9936DE8776}"/>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【1,260.21】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【42.90】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【215.41】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【75.29】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80" zoomScaleNormal="80" workbookViewId="0">
      <selection activeCell="BJ76" sqref="BJ7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上小阿仁村</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特定環境保全公共下水道</v>
      </c>
      <c r="Q8" s="72"/>
      <c r="R8" s="72"/>
      <c r="S8" s="72"/>
      <c r="T8" s="72"/>
      <c r="U8" s="72"/>
      <c r="V8" s="72"/>
      <c r="W8" s="72" t="str">
        <f>データ!L6</f>
        <v>D2</v>
      </c>
      <c r="X8" s="72"/>
      <c r="Y8" s="72"/>
      <c r="Z8" s="72"/>
      <c r="AA8" s="72"/>
      <c r="AB8" s="72"/>
      <c r="AC8" s="72"/>
      <c r="AD8" s="73" t="str">
        <f>データ!$M$6</f>
        <v>非設置</v>
      </c>
      <c r="AE8" s="73"/>
      <c r="AF8" s="73"/>
      <c r="AG8" s="73"/>
      <c r="AH8" s="73"/>
      <c r="AI8" s="73"/>
      <c r="AJ8" s="73"/>
      <c r="AK8" s="3"/>
      <c r="AL8" s="69">
        <f>データ!S6</f>
        <v>2192</v>
      </c>
      <c r="AM8" s="69"/>
      <c r="AN8" s="69"/>
      <c r="AO8" s="69"/>
      <c r="AP8" s="69"/>
      <c r="AQ8" s="69"/>
      <c r="AR8" s="69"/>
      <c r="AS8" s="69"/>
      <c r="AT8" s="68">
        <f>データ!T6</f>
        <v>256.72000000000003</v>
      </c>
      <c r="AU8" s="68"/>
      <c r="AV8" s="68"/>
      <c r="AW8" s="68"/>
      <c r="AX8" s="68"/>
      <c r="AY8" s="68"/>
      <c r="AZ8" s="68"/>
      <c r="BA8" s="68"/>
      <c r="BB8" s="68">
        <f>データ!U6</f>
        <v>8.5399999999999991</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40.64</v>
      </c>
      <c r="Q10" s="68"/>
      <c r="R10" s="68"/>
      <c r="S10" s="68"/>
      <c r="T10" s="68"/>
      <c r="U10" s="68"/>
      <c r="V10" s="68"/>
      <c r="W10" s="68">
        <f>データ!Q6</f>
        <v>90</v>
      </c>
      <c r="X10" s="68"/>
      <c r="Y10" s="68"/>
      <c r="Z10" s="68"/>
      <c r="AA10" s="68"/>
      <c r="AB10" s="68"/>
      <c r="AC10" s="68"/>
      <c r="AD10" s="69">
        <f>データ!R6</f>
        <v>3774</v>
      </c>
      <c r="AE10" s="69"/>
      <c r="AF10" s="69"/>
      <c r="AG10" s="69"/>
      <c r="AH10" s="69"/>
      <c r="AI10" s="69"/>
      <c r="AJ10" s="69"/>
      <c r="AK10" s="2"/>
      <c r="AL10" s="69">
        <f>データ!V6</f>
        <v>883</v>
      </c>
      <c r="AM10" s="69"/>
      <c r="AN10" s="69"/>
      <c r="AO10" s="69"/>
      <c r="AP10" s="69"/>
      <c r="AQ10" s="69"/>
      <c r="AR10" s="69"/>
      <c r="AS10" s="69"/>
      <c r="AT10" s="68">
        <f>データ!W6</f>
        <v>0.56999999999999995</v>
      </c>
      <c r="AU10" s="68"/>
      <c r="AV10" s="68"/>
      <c r="AW10" s="68"/>
      <c r="AX10" s="68"/>
      <c r="AY10" s="68"/>
      <c r="AZ10" s="68"/>
      <c r="BA10" s="68"/>
      <c r="BB10" s="68">
        <f>データ!X6</f>
        <v>1549.12</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118</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117</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119</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【1,260.21】</v>
      </c>
      <c r="I86" s="26" t="str">
        <f>データ!CA6</f>
        <v>【75.29】</v>
      </c>
      <c r="J86" s="26" t="str">
        <f>データ!CL6</f>
        <v>【215.41】</v>
      </c>
      <c r="K86" s="26" t="str">
        <f>データ!CW6</f>
        <v>【42.90】</v>
      </c>
      <c r="L86" s="26" t="str">
        <f>データ!DH6</f>
        <v>【84.75】</v>
      </c>
      <c r="M86" s="26" t="s">
        <v>43</v>
      </c>
      <c r="N86" s="26" t="s">
        <v>43</v>
      </c>
      <c r="O86" s="26" t="str">
        <f>データ!EO6</f>
        <v>【0.30】</v>
      </c>
    </row>
  </sheetData>
  <sheetProtection algorithmName="SHA-512" hashValue="ugXZdFMepXODy84UpagdIQkFsLIFjaltuWsK/Og6XmSeIWAbwdpNeODbkYMKV60OoXoVZNGkvCJfYIuWKKl9Qg==" saltValue="MAhNAO7FwxYCJy3uaDzoQ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2020</v>
      </c>
      <c r="C6" s="33">
        <f t="shared" ref="C6:X6" si="3">C7</f>
        <v>53279</v>
      </c>
      <c r="D6" s="33">
        <f t="shared" si="3"/>
        <v>47</v>
      </c>
      <c r="E6" s="33">
        <f t="shared" si="3"/>
        <v>17</v>
      </c>
      <c r="F6" s="33">
        <f t="shared" si="3"/>
        <v>4</v>
      </c>
      <c r="G6" s="33">
        <f t="shared" si="3"/>
        <v>0</v>
      </c>
      <c r="H6" s="33" t="str">
        <f t="shared" si="3"/>
        <v>秋田県　上小阿仁村</v>
      </c>
      <c r="I6" s="33" t="str">
        <f t="shared" si="3"/>
        <v>法非適用</v>
      </c>
      <c r="J6" s="33" t="str">
        <f t="shared" si="3"/>
        <v>下水道事業</v>
      </c>
      <c r="K6" s="33" t="str">
        <f t="shared" si="3"/>
        <v>特定環境保全公共下水道</v>
      </c>
      <c r="L6" s="33" t="str">
        <f t="shared" si="3"/>
        <v>D2</v>
      </c>
      <c r="M6" s="33" t="str">
        <f t="shared" si="3"/>
        <v>非設置</v>
      </c>
      <c r="N6" s="34" t="str">
        <f t="shared" si="3"/>
        <v>-</v>
      </c>
      <c r="O6" s="34" t="str">
        <f t="shared" si="3"/>
        <v>該当数値なし</v>
      </c>
      <c r="P6" s="34">
        <f t="shared" si="3"/>
        <v>40.64</v>
      </c>
      <c r="Q6" s="34">
        <f t="shared" si="3"/>
        <v>90</v>
      </c>
      <c r="R6" s="34">
        <f t="shared" si="3"/>
        <v>3774</v>
      </c>
      <c r="S6" s="34">
        <f t="shared" si="3"/>
        <v>2192</v>
      </c>
      <c r="T6" s="34">
        <f t="shared" si="3"/>
        <v>256.72000000000003</v>
      </c>
      <c r="U6" s="34">
        <f t="shared" si="3"/>
        <v>8.5399999999999991</v>
      </c>
      <c r="V6" s="34">
        <f t="shared" si="3"/>
        <v>883</v>
      </c>
      <c r="W6" s="34">
        <f t="shared" si="3"/>
        <v>0.56999999999999995</v>
      </c>
      <c r="X6" s="34">
        <f t="shared" si="3"/>
        <v>1549.12</v>
      </c>
      <c r="Y6" s="35">
        <f>IF(Y7="",NA(),Y7)</f>
        <v>87.97</v>
      </c>
      <c r="Z6" s="35">
        <f t="shared" ref="Z6:AH6" si="4">IF(Z7="",NA(),Z7)</f>
        <v>98.15</v>
      </c>
      <c r="AA6" s="35">
        <f t="shared" si="4"/>
        <v>110.61</v>
      </c>
      <c r="AB6" s="35">
        <f t="shared" si="4"/>
        <v>101.4</v>
      </c>
      <c r="AC6" s="35">
        <f t="shared" si="4"/>
        <v>100.05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462.03</v>
      </c>
      <c r="BG6" s="35">
        <f t="shared" ref="BG6:BO6" si="7">IF(BG7="",NA(),BG7)</f>
        <v>435.21</v>
      </c>
      <c r="BH6" s="35">
        <f t="shared" si="7"/>
        <v>419.65</v>
      </c>
      <c r="BI6" s="34">
        <f t="shared" si="7"/>
        <v>0</v>
      </c>
      <c r="BJ6" s="34">
        <f t="shared" si="7"/>
        <v>0</v>
      </c>
      <c r="BK6" s="35">
        <f t="shared" si="7"/>
        <v>1298.9100000000001</v>
      </c>
      <c r="BL6" s="35">
        <f t="shared" si="7"/>
        <v>1243.71</v>
      </c>
      <c r="BM6" s="35">
        <f t="shared" si="7"/>
        <v>1194.1500000000001</v>
      </c>
      <c r="BN6" s="35">
        <f t="shared" si="7"/>
        <v>1206.79</v>
      </c>
      <c r="BO6" s="35">
        <f t="shared" si="7"/>
        <v>1258.43</v>
      </c>
      <c r="BP6" s="34" t="str">
        <f>IF(BP7="","",IF(BP7="-","【-】","【"&amp;SUBSTITUTE(TEXT(BP7,"#,##0.00"),"-","△")&amp;"】"))</f>
        <v>【1,260.21】</v>
      </c>
      <c r="BQ6" s="35">
        <f>IF(BQ7="",NA(),BQ7)</f>
        <v>61.91</v>
      </c>
      <c r="BR6" s="35">
        <f t="shared" ref="BR6:BZ6" si="8">IF(BR7="",NA(),BR7)</f>
        <v>72.02</v>
      </c>
      <c r="BS6" s="35">
        <f t="shared" si="8"/>
        <v>62.68</v>
      </c>
      <c r="BT6" s="35">
        <f t="shared" si="8"/>
        <v>61.92</v>
      </c>
      <c r="BU6" s="35">
        <f t="shared" si="8"/>
        <v>56.6</v>
      </c>
      <c r="BV6" s="35">
        <f t="shared" si="8"/>
        <v>69.87</v>
      </c>
      <c r="BW6" s="35">
        <f t="shared" si="8"/>
        <v>74.3</v>
      </c>
      <c r="BX6" s="35">
        <f t="shared" si="8"/>
        <v>72.260000000000005</v>
      </c>
      <c r="BY6" s="35">
        <f t="shared" si="8"/>
        <v>71.84</v>
      </c>
      <c r="BZ6" s="35">
        <f t="shared" si="8"/>
        <v>73.36</v>
      </c>
      <c r="CA6" s="34" t="str">
        <f>IF(CA7="","",IF(CA7="-","【-】","【"&amp;SUBSTITUTE(TEXT(CA7,"#,##0.00"),"-","△")&amp;"】"))</f>
        <v>【75.29】</v>
      </c>
      <c r="CB6" s="35">
        <f>IF(CB7="",NA(),CB7)</f>
        <v>352.75</v>
      </c>
      <c r="CC6" s="35">
        <f t="shared" ref="CC6:CK6" si="9">IF(CC7="",NA(),CC7)</f>
        <v>298.26</v>
      </c>
      <c r="CD6" s="35">
        <f t="shared" si="9"/>
        <v>349.79</v>
      </c>
      <c r="CE6" s="35">
        <f t="shared" si="9"/>
        <v>370.91</v>
      </c>
      <c r="CF6" s="35">
        <f t="shared" si="9"/>
        <v>388.09</v>
      </c>
      <c r="CG6" s="35">
        <f t="shared" si="9"/>
        <v>234.96</v>
      </c>
      <c r="CH6" s="35">
        <f t="shared" si="9"/>
        <v>221.81</v>
      </c>
      <c r="CI6" s="35">
        <f t="shared" si="9"/>
        <v>230.02</v>
      </c>
      <c r="CJ6" s="35">
        <f t="shared" si="9"/>
        <v>228.47</v>
      </c>
      <c r="CK6" s="35">
        <f t="shared" si="9"/>
        <v>224.88</v>
      </c>
      <c r="CL6" s="34" t="str">
        <f>IF(CL7="","",IF(CL7="-","【-】","【"&amp;SUBSTITUTE(TEXT(CL7,"#,##0.00"),"-","△")&amp;"】"))</f>
        <v>【215.41】</v>
      </c>
      <c r="CM6" s="35">
        <f>IF(CM7="",NA(),CM7)</f>
        <v>32.5</v>
      </c>
      <c r="CN6" s="35">
        <f t="shared" ref="CN6:CV6" si="10">IF(CN7="",NA(),CN7)</f>
        <v>32.369999999999997</v>
      </c>
      <c r="CO6" s="35">
        <f t="shared" si="10"/>
        <v>30.13</v>
      </c>
      <c r="CP6" s="35">
        <f t="shared" si="10"/>
        <v>28.68</v>
      </c>
      <c r="CQ6" s="35">
        <f t="shared" si="10"/>
        <v>29.21</v>
      </c>
      <c r="CR6" s="35">
        <f t="shared" si="10"/>
        <v>42.9</v>
      </c>
      <c r="CS6" s="35">
        <f t="shared" si="10"/>
        <v>43.36</v>
      </c>
      <c r="CT6" s="35">
        <f t="shared" si="10"/>
        <v>42.56</v>
      </c>
      <c r="CU6" s="35">
        <f t="shared" si="10"/>
        <v>42.47</v>
      </c>
      <c r="CV6" s="35">
        <f t="shared" si="10"/>
        <v>42.4</v>
      </c>
      <c r="CW6" s="34" t="str">
        <f>IF(CW7="","",IF(CW7="-","【-】","【"&amp;SUBSTITUTE(TEXT(CW7,"#,##0.00"),"-","△")&amp;"】"))</f>
        <v>【42.90】</v>
      </c>
      <c r="CX6" s="35">
        <f>IF(CX7="",NA(),CX7)</f>
        <v>84.45</v>
      </c>
      <c r="CY6" s="35">
        <f t="shared" ref="CY6:DG6" si="11">IF(CY7="",NA(),CY7)</f>
        <v>85.08</v>
      </c>
      <c r="CZ6" s="35">
        <f t="shared" si="11"/>
        <v>85.06</v>
      </c>
      <c r="DA6" s="35">
        <f t="shared" si="11"/>
        <v>85.43</v>
      </c>
      <c r="DB6" s="35">
        <f t="shared" si="11"/>
        <v>85.62</v>
      </c>
      <c r="DC6" s="35">
        <f t="shared" si="11"/>
        <v>83.5</v>
      </c>
      <c r="DD6" s="35">
        <f t="shared" si="11"/>
        <v>83.06</v>
      </c>
      <c r="DE6" s="35">
        <f t="shared" si="11"/>
        <v>83.32</v>
      </c>
      <c r="DF6" s="35">
        <f t="shared" si="11"/>
        <v>83.75</v>
      </c>
      <c r="DG6" s="35">
        <f t="shared" si="11"/>
        <v>84.19</v>
      </c>
      <c r="DH6" s="34" t="str">
        <f>IF(DH7="","",IF(DH7="-","【-】","【"&amp;SUBSTITUTE(TEXT(DH7,"#,##0.00"),"-","△")&amp;"】"))</f>
        <v>【84.75】</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0.09</v>
      </c>
      <c r="EK6" s="35">
        <f t="shared" si="14"/>
        <v>0.09</v>
      </c>
      <c r="EL6" s="35">
        <f t="shared" si="14"/>
        <v>0.13</v>
      </c>
      <c r="EM6" s="35">
        <f t="shared" si="14"/>
        <v>0.36</v>
      </c>
      <c r="EN6" s="35">
        <f t="shared" si="14"/>
        <v>0.39</v>
      </c>
      <c r="EO6" s="34" t="str">
        <f>IF(EO7="","",IF(EO7="-","【-】","【"&amp;SUBSTITUTE(TEXT(EO7,"#,##0.00"),"-","△")&amp;"】"))</f>
        <v>【0.30】</v>
      </c>
    </row>
    <row r="7" spans="1:145" s="36" customFormat="1" x14ac:dyDescent="0.15">
      <c r="A7" s="28"/>
      <c r="B7" s="37">
        <v>2020</v>
      </c>
      <c r="C7" s="37">
        <v>53279</v>
      </c>
      <c r="D7" s="37">
        <v>47</v>
      </c>
      <c r="E7" s="37">
        <v>17</v>
      </c>
      <c r="F7" s="37">
        <v>4</v>
      </c>
      <c r="G7" s="37">
        <v>0</v>
      </c>
      <c r="H7" s="37" t="s">
        <v>98</v>
      </c>
      <c r="I7" s="37" t="s">
        <v>99</v>
      </c>
      <c r="J7" s="37" t="s">
        <v>100</v>
      </c>
      <c r="K7" s="37" t="s">
        <v>101</v>
      </c>
      <c r="L7" s="37" t="s">
        <v>102</v>
      </c>
      <c r="M7" s="37" t="s">
        <v>103</v>
      </c>
      <c r="N7" s="38" t="s">
        <v>104</v>
      </c>
      <c r="O7" s="38" t="s">
        <v>105</v>
      </c>
      <c r="P7" s="38">
        <v>40.64</v>
      </c>
      <c r="Q7" s="38">
        <v>90</v>
      </c>
      <c r="R7" s="38">
        <v>3774</v>
      </c>
      <c r="S7" s="38">
        <v>2192</v>
      </c>
      <c r="T7" s="38">
        <v>256.72000000000003</v>
      </c>
      <c r="U7" s="38">
        <v>8.5399999999999991</v>
      </c>
      <c r="V7" s="38">
        <v>883</v>
      </c>
      <c r="W7" s="38">
        <v>0.56999999999999995</v>
      </c>
      <c r="X7" s="38">
        <v>1549.12</v>
      </c>
      <c r="Y7" s="38">
        <v>87.97</v>
      </c>
      <c r="Z7" s="38">
        <v>98.15</v>
      </c>
      <c r="AA7" s="38">
        <v>110.61</v>
      </c>
      <c r="AB7" s="38">
        <v>101.4</v>
      </c>
      <c r="AC7" s="38">
        <v>100.05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462.03</v>
      </c>
      <c r="BG7" s="38">
        <v>435.21</v>
      </c>
      <c r="BH7" s="38">
        <v>419.65</v>
      </c>
      <c r="BI7" s="38">
        <v>0</v>
      </c>
      <c r="BJ7" s="38">
        <v>0</v>
      </c>
      <c r="BK7" s="38">
        <v>1298.9100000000001</v>
      </c>
      <c r="BL7" s="38">
        <v>1243.71</v>
      </c>
      <c r="BM7" s="38">
        <v>1194.1500000000001</v>
      </c>
      <c r="BN7" s="38">
        <v>1206.79</v>
      </c>
      <c r="BO7" s="38">
        <v>1258.43</v>
      </c>
      <c r="BP7" s="38">
        <v>1260.21</v>
      </c>
      <c r="BQ7" s="38">
        <v>61.91</v>
      </c>
      <c r="BR7" s="38">
        <v>72.02</v>
      </c>
      <c r="BS7" s="38">
        <v>62.68</v>
      </c>
      <c r="BT7" s="38">
        <v>61.92</v>
      </c>
      <c r="BU7" s="38">
        <v>56.6</v>
      </c>
      <c r="BV7" s="38">
        <v>69.87</v>
      </c>
      <c r="BW7" s="38">
        <v>74.3</v>
      </c>
      <c r="BX7" s="38">
        <v>72.260000000000005</v>
      </c>
      <c r="BY7" s="38">
        <v>71.84</v>
      </c>
      <c r="BZ7" s="38">
        <v>73.36</v>
      </c>
      <c r="CA7" s="38">
        <v>75.290000000000006</v>
      </c>
      <c r="CB7" s="38">
        <v>352.75</v>
      </c>
      <c r="CC7" s="38">
        <v>298.26</v>
      </c>
      <c r="CD7" s="38">
        <v>349.79</v>
      </c>
      <c r="CE7" s="38">
        <v>370.91</v>
      </c>
      <c r="CF7" s="38">
        <v>388.09</v>
      </c>
      <c r="CG7" s="38">
        <v>234.96</v>
      </c>
      <c r="CH7" s="38">
        <v>221.81</v>
      </c>
      <c r="CI7" s="38">
        <v>230.02</v>
      </c>
      <c r="CJ7" s="38">
        <v>228.47</v>
      </c>
      <c r="CK7" s="38">
        <v>224.88</v>
      </c>
      <c r="CL7" s="38">
        <v>215.41</v>
      </c>
      <c r="CM7" s="38">
        <v>32.5</v>
      </c>
      <c r="CN7" s="38">
        <v>32.369999999999997</v>
      </c>
      <c r="CO7" s="38">
        <v>30.13</v>
      </c>
      <c r="CP7" s="38">
        <v>28.68</v>
      </c>
      <c r="CQ7" s="38">
        <v>29.21</v>
      </c>
      <c r="CR7" s="38">
        <v>42.9</v>
      </c>
      <c r="CS7" s="38">
        <v>43.36</v>
      </c>
      <c r="CT7" s="38">
        <v>42.56</v>
      </c>
      <c r="CU7" s="38">
        <v>42.47</v>
      </c>
      <c r="CV7" s="38">
        <v>42.4</v>
      </c>
      <c r="CW7" s="38">
        <v>42.9</v>
      </c>
      <c r="CX7" s="38">
        <v>84.45</v>
      </c>
      <c r="CY7" s="38">
        <v>85.08</v>
      </c>
      <c r="CZ7" s="38">
        <v>85.06</v>
      </c>
      <c r="DA7" s="38">
        <v>85.43</v>
      </c>
      <c r="DB7" s="38">
        <v>85.62</v>
      </c>
      <c r="DC7" s="38">
        <v>83.5</v>
      </c>
      <c r="DD7" s="38">
        <v>83.06</v>
      </c>
      <c r="DE7" s="38">
        <v>83.32</v>
      </c>
      <c r="DF7" s="38">
        <v>83.75</v>
      </c>
      <c r="DG7" s="38">
        <v>84.19</v>
      </c>
      <c r="DH7" s="38">
        <v>84.75</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0.09</v>
      </c>
      <c r="EK7" s="38">
        <v>0.09</v>
      </c>
      <c r="EL7" s="38">
        <v>0.13</v>
      </c>
      <c r="EM7" s="38">
        <v>0.36</v>
      </c>
      <c r="EN7" s="38">
        <v>0.39</v>
      </c>
      <c r="EO7" s="38">
        <v>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111</v>
      </c>
    </row>
    <row r="12" spans="1:145" x14ac:dyDescent="0.15">
      <c r="B12">
        <v>1</v>
      </c>
      <c r="C12">
        <v>1</v>
      </c>
      <c r="D12">
        <v>1</v>
      </c>
      <c r="E12">
        <v>1</v>
      </c>
      <c r="F12">
        <v>2</v>
      </c>
      <c r="G12" t="s">
        <v>112</v>
      </c>
    </row>
    <row r="13" spans="1:145" x14ac:dyDescent="0.15">
      <c r="B13" t="s">
        <v>113</v>
      </c>
      <c r="C13" t="s">
        <v>113</v>
      </c>
      <c r="D13" t="s">
        <v>114</v>
      </c>
      <c r="E13" t="s">
        <v>115</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2021-12-03T07:49:35Z</dcterms:created>
  <dcterms:modified xsi:type="dcterms:W3CDTF">2022-01-21T08:24:02Z</dcterms:modified>
  <cp:category/>
</cp:coreProperties>
</file>