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令和3年度\R3調査\市町村課\【市町村課】公営企業における経営比較分析表の作成について\【経営比較分析表】2020_053279_47_1718\"/>
    </mc:Choice>
  </mc:AlternateContent>
  <xr:revisionPtr revIDLastSave="0" documentId="13_ncr:1_{8BBEF019-014B-4A13-B1C0-8C3437172CB4}" xr6:coauthVersionLast="43" xr6:coauthVersionMax="43" xr10:uidLastSave="{00000000-0000-0000-0000-000000000000}"/>
  <workbookProtection workbookAlgorithmName="SHA-512" workbookHashValue="TQVI5od23ULU184fo2EUxYAtsfq4XBTst9qFiVAmjrkLlCEbz8L3nml9kJK5eZmFnlZ2kKsMbBC/o0jrKdORdA==" workbookSaltValue="kpznDcfidRCqsmK5zTEdo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I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<sst xmlns="http://schemas.openxmlformats.org/spreadsheetml/2006/main" count="247" uniqueCount="119">
  <si>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</si>
  <si>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</si>
  <si>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</si>
  <si>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</si>
  <si>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</si>
  <si>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</si>
  <si>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</si>
  <si>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</si>
  <si>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</si>
  <si>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</si>
  <si>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</si>
  <si>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</si>
  <si>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</si>
  <si>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</si>
  <si>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</si>
  <si>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</si>
  <si>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</si>
  <si>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</si>
  <si>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</si>
  <si>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</si>
  <si>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</si>
  <si>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</si>
  <si>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</si>
  <si>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</si>
  <si>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</si>
  <si>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</si>
  <si>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</si>
  <si>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</si>
  <si>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</si>
  <si>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</si>
  <si>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</si>
  <si>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</si>
  <si>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</si>
  <si>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</si>
  <si>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</si>
  <si>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</si>
  <si>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</si>
  <si>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</si>
  <si>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</si>
  <si>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</si>
  <si>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</si>
  <si>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</si>
  <si>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</si>
  <si>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</si>
  <si>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</si>
  <si>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</si>
  <si>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</si>
  <si>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</si>
  <si>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</si>
  <si>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</si>
  <si>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</si>
  <si>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</si>
  <si>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</si>
  <si>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</si>
  <si>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</si>
  <si>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</si>
  <si>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</si>
  <si>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</si>
  <si>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</si>
  <si>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</si>
  <si>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</si>
  <si>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</si>
  <si>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</si>
  <si>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</si>
  <si>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</si>
  <si>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</si>
  <si>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</si>
  <si>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</si>
  <si>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</si>
  <si>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</si>
  <si>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</si>
  <si>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</si>
  <si>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</si>
  <si>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</si>
  <si>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</si>
  <si>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</si>
  <si>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</si>
  <si>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</si>
  <si>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</si>
  <si>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</si>
  <si>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</si>
  <si>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</si>
  <si>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</si>
  <si>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</si>
  <si>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</si>
  <si>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</si>
  <si>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</si>
  <si>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</si>
  <si>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</si>
  <si>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</si>
  <si>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</si>
  <si>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</si>
  <si>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</si>
  <si>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</si>
  <si>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</si>
  <si>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</si>
  <si>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</si>
  <si>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</si>
  <si>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</si>
  <si>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</si>
  <si>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</si>
  <si>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</si>
  <si>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</si>
  <si>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</si>
  <si>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</si>
  <si>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</si>
  <si>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</si>
  <si>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</si>
  <si>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</si>
  <si>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</si>
  <si>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</si>
  <si>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</si>
  <si>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</si>
  <si>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</si>
  <si>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</si>
  <si>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</si>
  <si>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集合処理と個別処理の費用対効果により整備された箇所である。水洗化率は１００％であり、処理戸数及び処理人口はごく少数となっているため、大きな変動はなく、今後も同水準で推移していくと予想される。
　総収益の内訳は、料金収入で約４割、一般会計繰入金が約６割という収益構成となっており、一般会計繰入金に依存せざるを得ない状況である。
　企業債残高対事業規模比率については、新規事業を行っていないため、償還が進んだことにより低い水準となっている。
　経費回収率については、料金収入に変動はなく、経費もほぼ一定となっているため、修繕費の増減が変動に影響している。
　また、施設利用率が２５％程度に留まっているが、今後も処理区人口の増加は見込めないことから、村全体として効率的な運営を進めていく。</t>
    <rPh sb="1" eb="3">
      <t>シュウゴウ</t>
    </rPh>
    <rPh sb="3" eb="5">
      <t>ショリ</t>
    </rPh>
    <rPh sb="6" eb="8">
      <t>コベツ</t>
    </rPh>
    <rPh sb="8" eb="10">
      <t>ショリ</t>
    </rPh>
    <rPh sb="11" eb="16">
      <t>ヒヨウタイコウカ</t>
    </rPh>
    <rPh sb="19" eb="21">
      <t>セイビ</t>
    </rPh>
    <rPh sb="24" eb="26">
      <t>カショ</t>
    </rPh>
    <rPh sb="30" eb="33">
      <t>スイセンカ</t>
    </rPh>
    <rPh sb="33" eb="34">
      <t>リツ</t>
    </rPh>
    <rPh sb="43" eb="45">
      <t>ショリ</t>
    </rPh>
    <rPh sb="45" eb="47">
      <t>コスウ</t>
    </rPh>
    <rPh sb="47" eb="48">
      <t>オヨ</t>
    </rPh>
    <rPh sb="49" eb="51">
      <t>ショリ</t>
    </rPh>
    <rPh sb="51" eb="53">
      <t>ジンコウ</t>
    </rPh>
    <rPh sb="56" eb="58">
      <t>ショウスウ</t>
    </rPh>
    <rPh sb="67" eb="68">
      <t>オオ</t>
    </rPh>
    <rPh sb="70" eb="72">
      <t>ヘンドウ</t>
    </rPh>
    <rPh sb="76" eb="78">
      <t>コンゴ</t>
    </rPh>
    <rPh sb="79" eb="82">
      <t>ドウスイジュン</t>
    </rPh>
    <rPh sb="83" eb="85">
      <t>スイイ</t>
    </rPh>
    <rPh sb="90" eb="92">
      <t>ヨソウ</t>
    </rPh>
    <rPh sb="98" eb="101">
      <t>ソウシュウエキ</t>
    </rPh>
    <rPh sb="102" eb="104">
      <t>ウチワケ</t>
    </rPh>
    <rPh sb="106" eb="108">
      <t>リョウキン</t>
    </rPh>
    <rPh sb="108" eb="110">
      <t>シュウニュウ</t>
    </rPh>
    <rPh sb="111" eb="112">
      <t>ヤク</t>
    </rPh>
    <rPh sb="113" eb="114">
      <t>ワリ</t>
    </rPh>
    <rPh sb="115" eb="117">
      <t>イッパン</t>
    </rPh>
    <rPh sb="117" eb="119">
      <t>カイケイ</t>
    </rPh>
    <rPh sb="119" eb="121">
      <t>クリイレ</t>
    </rPh>
    <rPh sb="121" eb="122">
      <t>キン</t>
    </rPh>
    <rPh sb="123" eb="124">
      <t>ヤク</t>
    </rPh>
    <rPh sb="125" eb="126">
      <t>ワリ</t>
    </rPh>
    <rPh sb="129" eb="131">
      <t>シュウエキ</t>
    </rPh>
    <rPh sb="131" eb="133">
      <t>コウセイ</t>
    </rPh>
    <rPh sb="140" eb="142">
      <t>イッパン</t>
    </rPh>
    <rPh sb="142" eb="144">
      <t>カイケイ</t>
    </rPh>
    <rPh sb="144" eb="146">
      <t>クリイレ</t>
    </rPh>
    <rPh sb="146" eb="147">
      <t>キン</t>
    </rPh>
    <rPh sb="148" eb="150">
      <t>イゾン</t>
    </rPh>
    <rPh sb="154" eb="155">
      <t>エ</t>
    </rPh>
    <rPh sb="157" eb="159">
      <t>ジョウキョウ</t>
    </rPh>
    <rPh sb="165" eb="167">
      <t>キギョウ</t>
    </rPh>
    <rPh sb="167" eb="168">
      <t>サイ</t>
    </rPh>
    <rPh sb="168" eb="170">
      <t>ザンダカ</t>
    </rPh>
    <rPh sb="170" eb="171">
      <t>タイ</t>
    </rPh>
    <rPh sb="171" eb="173">
      <t>ジギョウ</t>
    </rPh>
    <rPh sb="173" eb="175">
      <t>キボ</t>
    </rPh>
    <rPh sb="175" eb="177">
      <t>ヒリツ</t>
    </rPh>
    <rPh sb="183" eb="185">
      <t>シンキ</t>
    </rPh>
    <rPh sb="185" eb="187">
      <t>ジギョウ</t>
    </rPh>
    <rPh sb="188" eb="189">
      <t>オコナ</t>
    </rPh>
    <rPh sb="197" eb="199">
      <t>ショウカン</t>
    </rPh>
    <rPh sb="200" eb="201">
      <t>スス</t>
    </rPh>
    <rPh sb="208" eb="209">
      <t>ヒク</t>
    </rPh>
    <rPh sb="210" eb="212">
      <t>スイジュン</t>
    </rPh>
    <rPh sb="221" eb="223">
      <t>ケイヒ</t>
    </rPh>
    <rPh sb="223" eb="225">
      <t>カイシュウ</t>
    </rPh>
    <rPh sb="225" eb="226">
      <t>リツ</t>
    </rPh>
    <rPh sb="232" eb="234">
      <t>リョウキン</t>
    </rPh>
    <rPh sb="234" eb="236">
      <t>シュウニュウ</t>
    </rPh>
    <rPh sb="237" eb="239">
      <t>ヘンドウ</t>
    </rPh>
    <rPh sb="243" eb="245">
      <t>ケイヒ</t>
    </rPh>
    <rPh sb="248" eb="250">
      <t>イッテイ</t>
    </rPh>
    <rPh sb="259" eb="262">
      <t>シュウゼンヒ</t>
    </rPh>
    <rPh sb="263" eb="265">
      <t>ゾウゲン</t>
    </rPh>
    <rPh sb="266" eb="268">
      <t>ヘンドウ</t>
    </rPh>
    <rPh sb="269" eb="271">
      <t>エイキョウ</t>
    </rPh>
    <rPh sb="281" eb="283">
      <t>シセツ</t>
    </rPh>
    <rPh sb="283" eb="286">
      <t>リヨウリツ</t>
    </rPh>
    <rPh sb="290" eb="292">
      <t>テイド</t>
    </rPh>
    <rPh sb="293" eb="294">
      <t>トド</t>
    </rPh>
    <rPh sb="301" eb="303">
      <t>コンゴ</t>
    </rPh>
    <rPh sb="304" eb="306">
      <t>ショリ</t>
    </rPh>
    <rPh sb="306" eb="307">
      <t>ク</t>
    </rPh>
    <rPh sb="307" eb="309">
      <t>ジンコウ</t>
    </rPh>
    <rPh sb="310" eb="312">
      <t>ゾウカ</t>
    </rPh>
    <rPh sb="313" eb="315">
      <t>ミコ</t>
    </rPh>
    <rPh sb="323" eb="324">
      <t>ムラ</t>
    </rPh>
    <rPh sb="324" eb="326">
      <t>ゼンタイ</t>
    </rPh>
    <rPh sb="329" eb="332">
      <t>コウリツテキ</t>
    </rPh>
    <rPh sb="333" eb="335">
      <t>ウンエイ</t>
    </rPh>
    <rPh sb="336" eb="337">
      <t>スス</t>
    </rPh>
    <phoneticPr fontId="4"/>
  </si>
  <si>
    <t>　供用開始から１５年が経過していることから、計画的な清掃・点検・機器の長寿命化を図る。</t>
    <rPh sb="1" eb="3">
      <t>キョウヨウ</t>
    </rPh>
    <rPh sb="3" eb="5">
      <t>カイシ</t>
    </rPh>
    <rPh sb="9" eb="10">
      <t>ネン</t>
    </rPh>
    <rPh sb="11" eb="13">
      <t>ケイカ</t>
    </rPh>
    <rPh sb="22" eb="25">
      <t>ケイカクテキ</t>
    </rPh>
    <rPh sb="26" eb="28">
      <t>セイソウ</t>
    </rPh>
    <rPh sb="29" eb="31">
      <t>テンケン</t>
    </rPh>
    <rPh sb="32" eb="34">
      <t>キキ</t>
    </rPh>
    <rPh sb="35" eb="36">
      <t>チョウ</t>
    </rPh>
    <rPh sb="36" eb="39">
      <t>ジュミョウカ</t>
    </rPh>
    <rPh sb="40" eb="41">
      <t>ハカ</t>
    </rPh>
    <phoneticPr fontId="4"/>
  </si>
  <si>
    <t>　集合処理と個別処理の費用対効果により整備された箇所であり、処理区戸数及び人口はごく少数となっているため、大きな変動もなく今後も同水準で推移していくと予想される。
　なお、本個別排水処理事業は、３戸（各１人から３人世帯）を対象に行っているものである。
　今後も人口減少に伴う収益の減少、機器の更新による経費の増加が予想されることから、計画的な維持管理・機器更新を進めていく必要がある。</t>
    <rPh sb="1" eb="3">
      <t>シュウゴウ</t>
    </rPh>
    <rPh sb="3" eb="5">
      <t>ショリ</t>
    </rPh>
    <rPh sb="6" eb="8">
      <t>コベツ</t>
    </rPh>
    <rPh sb="8" eb="10">
      <t>ショリ</t>
    </rPh>
    <rPh sb="11" eb="16">
      <t>ヒヨウタイコウカ</t>
    </rPh>
    <rPh sb="19" eb="21">
      <t>セイビ</t>
    </rPh>
    <rPh sb="24" eb="26">
      <t>カショ</t>
    </rPh>
    <rPh sb="30" eb="32">
      <t>ショリ</t>
    </rPh>
    <rPh sb="32" eb="33">
      <t>ク</t>
    </rPh>
    <rPh sb="33" eb="35">
      <t>コスウ</t>
    </rPh>
    <rPh sb="35" eb="36">
      <t>オヨ</t>
    </rPh>
    <rPh sb="37" eb="39">
      <t>ジンコウ</t>
    </rPh>
    <rPh sb="42" eb="44">
      <t>ショウスウ</t>
    </rPh>
    <rPh sb="53" eb="54">
      <t>オオ</t>
    </rPh>
    <rPh sb="56" eb="58">
      <t>ヘンドウ</t>
    </rPh>
    <rPh sb="61" eb="63">
      <t>コンゴ</t>
    </rPh>
    <rPh sb="64" eb="67">
      <t>ドウスイジュン</t>
    </rPh>
    <rPh sb="68" eb="70">
      <t>スイイ</t>
    </rPh>
    <rPh sb="75" eb="77">
      <t>ヨソウ</t>
    </rPh>
    <rPh sb="86" eb="87">
      <t>ホン</t>
    </rPh>
    <rPh sb="87" eb="89">
      <t>コベツ</t>
    </rPh>
    <rPh sb="89" eb="91">
      <t>ハイスイ</t>
    </rPh>
    <rPh sb="91" eb="93">
      <t>ショリ</t>
    </rPh>
    <rPh sb="93" eb="95">
      <t>ジギョウ</t>
    </rPh>
    <rPh sb="98" eb="99">
      <t>ト</t>
    </rPh>
    <rPh sb="100" eb="101">
      <t>カク</t>
    </rPh>
    <rPh sb="102" eb="103">
      <t>ニン</t>
    </rPh>
    <rPh sb="106" eb="107">
      <t>ニン</t>
    </rPh>
    <rPh sb="107" eb="109">
      <t>セタイ</t>
    </rPh>
    <rPh sb="111" eb="113">
      <t>タイショウ</t>
    </rPh>
    <rPh sb="114" eb="115">
      <t>オコナ</t>
    </rPh>
    <rPh sb="127" eb="129">
      <t>コンゴ</t>
    </rPh>
    <rPh sb="130" eb="132">
      <t>ジンコウ</t>
    </rPh>
    <rPh sb="132" eb="134">
      <t>ゲンショウ</t>
    </rPh>
    <rPh sb="135" eb="136">
      <t>トモナ</t>
    </rPh>
    <rPh sb="137" eb="139">
      <t>シュウエキ</t>
    </rPh>
    <rPh sb="140" eb="142">
      <t>ゲンショウ</t>
    </rPh>
    <rPh sb="143" eb="145">
      <t>キキ</t>
    </rPh>
    <rPh sb="146" eb="148">
      <t>コウシン</t>
    </rPh>
    <rPh sb="151" eb="153">
      <t>ケイヒ</t>
    </rPh>
    <rPh sb="154" eb="156">
      <t>ゾウカ</t>
    </rPh>
    <rPh sb="157" eb="159">
      <t>ヨソウ</t>
    </rPh>
    <rPh sb="167" eb="170">
      <t>ケイカクテキ</t>
    </rPh>
    <rPh sb="171" eb="173">
      <t>イジ</t>
    </rPh>
    <rPh sb="173" eb="175">
      <t>カンリ</t>
    </rPh>
    <rPh sb="176" eb="178">
      <t>キキ</t>
    </rPh>
    <rPh sb="178" eb="180">
      <t>コウシン</t>
    </rPh>
    <rPh sb="181" eb="182">
      <t>スス</t>
    </rPh>
    <rPh sb="186" eb="188">
      <t>ヒツヨウシュウゼンヒゾウゲンヘンドウエイキョウシセツリヨウリツテイドトドコンゴショリクジンコウゾウカミコムラゼンタイコウリツテキウンエイスス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</si>
</sst>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380-4B90-8EC0-52E1057B895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380-4B90-8EC0-52E1057B895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25</c:v>
                </c:pt>
                <c:pt idx="1">
                  <c:v>25</c:v>
                </c:pt>
                <c:pt idx="2">
                  <c:v>25</c:v>
                </c:pt>
                <c:pt idx="3">
                  <c:v>25</c:v>
                </c:pt>
                <c:pt idx="4">
                  <c:v>25</c:v>
                </c:pt>
              </c:numCache>
            </c:numRef>
          </c:val>
          <c:extLst>
            <c:ext xmlns:c16="http://schemas.microsoft.com/office/drawing/2014/chart" uri="{C3380CC4-5D6E-409C-BE32-E72D297353CC}">
              <c16:uniqueId val="{00000000-E77A-49B3-8DDB-E6D2A85D912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41.51</c:v>
                </c:pt>
                <c:pt idx="1">
                  <c:v>51.71</c:v>
                </c:pt>
                <c:pt idx="2">
                  <c:v>50.56</c:v>
                </c:pt>
                <c:pt idx="3">
                  <c:v>47.35</c:v>
                </c:pt>
                <c:pt idx="4">
                  <c:v>46.36</c:v>
                </c:pt>
              </c:numCache>
            </c:numRef>
          </c:val>
          <c:smooth val="0"/>
          <c:extLst>
            <c:ext xmlns:c16="http://schemas.microsoft.com/office/drawing/2014/chart" uri="{C3380CC4-5D6E-409C-BE32-E72D297353CC}">
              <c16:uniqueId val="{00000001-E77A-49B3-8DDB-E6D2A85D912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3CD-481E-B3BE-A173FC199A5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68.72</c:v>
                </c:pt>
                <c:pt idx="1">
                  <c:v>82.91</c:v>
                </c:pt>
                <c:pt idx="2">
                  <c:v>83.85</c:v>
                </c:pt>
                <c:pt idx="3">
                  <c:v>81.209999999999994</c:v>
                </c:pt>
                <c:pt idx="4">
                  <c:v>83.08</c:v>
                </c:pt>
              </c:numCache>
            </c:numRef>
          </c:val>
          <c:smooth val="0"/>
          <c:extLst>
            <c:ext xmlns:c16="http://schemas.microsoft.com/office/drawing/2014/chart" uri="{C3380CC4-5D6E-409C-BE32-E72D297353CC}">
              <c16:uniqueId val="{00000001-03CD-481E-B3BE-A173FC199A5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84.85</c:v>
                </c:pt>
                <c:pt idx="1">
                  <c:v>86.89</c:v>
                </c:pt>
                <c:pt idx="2">
                  <c:v>83.86</c:v>
                </c:pt>
                <c:pt idx="3">
                  <c:v>83.1</c:v>
                </c:pt>
                <c:pt idx="4">
                  <c:v>83.64</c:v>
                </c:pt>
              </c:numCache>
            </c:numRef>
          </c:val>
          <c:extLst>
            <c:ext xmlns:c16="http://schemas.microsoft.com/office/drawing/2014/chart" uri="{C3380CC4-5D6E-409C-BE32-E72D297353CC}">
              <c16:uniqueId val="{00000000-8581-4B77-ADA0-DA2079129D4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81-4B77-ADA0-DA2079129D4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24-450E-B5FB-FB1319FDB24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24-450E-B5FB-FB1319FDB24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13-4FD2-8682-965C67062D3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13-4FD2-8682-965C67062D3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41-4C36-B34F-B13271ED834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41-4C36-B34F-B13271ED834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B8-4182-9493-DF8C3DBD62D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B8-4182-9493-DF8C3DBD62D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479.28</c:v>
                </c:pt>
                <c:pt idx="1">
                  <c:v>451.35</c:v>
                </c:pt>
                <c:pt idx="2">
                  <c:v>423.42</c:v>
                </c:pt>
                <c:pt idx="3" formatCode="#,##0.00;&quot;△&quot;#,##0.00">
                  <c:v>0</c:v>
                </c:pt>
                <c:pt idx="4" formatCode="#,##0.00;&quot;△&quot;#,##0.00">
                  <c:v>0</c:v>
                </c:pt>
              </c:numCache>
            </c:numRef>
          </c:val>
          <c:extLst>
            <c:ext xmlns:c16="http://schemas.microsoft.com/office/drawing/2014/chart" uri="{C3380CC4-5D6E-409C-BE32-E72D297353CC}">
              <c16:uniqueId val="{00000000-4C02-405A-BB0E-77DD3A58C80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503.8</c:v>
                </c:pt>
                <c:pt idx="1">
                  <c:v>888.8</c:v>
                </c:pt>
                <c:pt idx="2">
                  <c:v>855.65</c:v>
                </c:pt>
                <c:pt idx="3">
                  <c:v>862.99</c:v>
                </c:pt>
                <c:pt idx="4">
                  <c:v>782.91</c:v>
                </c:pt>
              </c:numCache>
            </c:numRef>
          </c:val>
          <c:smooth val="0"/>
          <c:extLst>
            <c:ext xmlns:c16="http://schemas.microsoft.com/office/drawing/2014/chart" uri="{C3380CC4-5D6E-409C-BE32-E72D297353CC}">
              <c16:uniqueId val="{00000001-4C02-405A-BB0E-77DD3A58C80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78.72</c:v>
                </c:pt>
                <c:pt idx="1">
                  <c:v>62.71</c:v>
                </c:pt>
                <c:pt idx="2">
                  <c:v>83.46</c:v>
                </c:pt>
                <c:pt idx="3">
                  <c:v>90.32</c:v>
                </c:pt>
                <c:pt idx="4">
                  <c:v>86.26</c:v>
                </c:pt>
              </c:numCache>
            </c:numRef>
          </c:val>
          <c:extLst>
            <c:ext xmlns:c16="http://schemas.microsoft.com/office/drawing/2014/chart" uri="{C3380CC4-5D6E-409C-BE32-E72D297353CC}">
              <c16:uniqueId val="{00000000-F8D5-402F-AF7F-AE50C6D6710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51.58</c:v>
                </c:pt>
                <c:pt idx="1">
                  <c:v>52.55</c:v>
                </c:pt>
                <c:pt idx="2">
                  <c:v>52.23</c:v>
                </c:pt>
                <c:pt idx="3">
                  <c:v>50.06</c:v>
                </c:pt>
                <c:pt idx="4">
                  <c:v>49.38</c:v>
                </c:pt>
              </c:numCache>
            </c:numRef>
          </c:val>
          <c:smooth val="0"/>
          <c:extLst>
            <c:ext xmlns:c16="http://schemas.microsoft.com/office/drawing/2014/chart" uri="{C3380CC4-5D6E-409C-BE32-E72D297353CC}">
              <c16:uniqueId val="{00000001-F8D5-402F-AF7F-AE50C6D6710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321.92</c:v>
                </c:pt>
                <c:pt idx="1">
                  <c:v>404.11</c:v>
                </c:pt>
                <c:pt idx="2">
                  <c:v>303.64999999999998</c:v>
                </c:pt>
                <c:pt idx="3">
                  <c:v>283.11</c:v>
                </c:pt>
                <c:pt idx="4">
                  <c:v>299.08999999999997</c:v>
                </c:pt>
              </c:numCache>
            </c:numRef>
          </c:val>
          <c:extLst>
            <c:ext xmlns:c16="http://schemas.microsoft.com/office/drawing/2014/chart" uri="{C3380CC4-5D6E-409C-BE32-E72D297353CC}">
              <c16:uniqueId val="{00000000-3E7D-49EA-B1A7-891C1EC152F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333.58</c:v>
                </c:pt>
                <c:pt idx="1">
                  <c:v>292.45</c:v>
                </c:pt>
                <c:pt idx="2">
                  <c:v>294.05</c:v>
                </c:pt>
                <c:pt idx="3">
                  <c:v>309.22000000000003</c:v>
                </c:pt>
                <c:pt idx="4">
                  <c:v>316.97000000000003</c:v>
                </c:pt>
              </c:numCache>
            </c:numRef>
          </c:val>
          <c:smooth val="0"/>
          <c:extLst>
            <c:ext xmlns:c16="http://schemas.microsoft.com/office/drawing/2014/chart" uri="{C3380CC4-5D6E-409C-BE32-E72D297353CC}">
              <c16:uniqueId val="{00000001-3E7D-49EA-B1A7-891C1EC152F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上小阿仁村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個別排水処理</v>
      </c>
      <c r="Q8" s="72"/>
      <c r="R8" s="72"/>
      <c r="S8" s="72"/>
      <c r="T8" s="72"/>
      <c r="U8" s="72"/>
      <c r="V8" s="72"/>
      <c r="W8" s="72" t="str">
        <f>データ!L6</f>
        <v>L2</v>
      </c>
      <c r="X8" s="72"/>
      <c r="Y8" s="72"/>
      <c r="Z8" s="72"/>
      <c r="AA8" s="72"/>
      <c r="AB8" s="72"/>
      <c r="AC8" s="72"/>
      <c r="AD8" s="73" t="str">
        <f>データ!$M$6</f>
        <v>非設置</v>
      </c>
      <c r="AE8" s="73"/>
      <c r="AF8" s="73"/>
      <c r="AG8" s="73"/>
      <c r="AH8" s="73"/>
      <c r="AI8" s="73"/>
      <c r="AJ8" s="73"/>
      <c r="AK8" s="3"/>
      <c r="AL8" s="69">
        <f>データ!S6</f>
        <v>2192</v>
      </c>
      <c r="AM8" s="69"/>
      <c r="AN8" s="69"/>
      <c r="AO8" s="69"/>
      <c r="AP8" s="69"/>
      <c r="AQ8" s="69"/>
      <c r="AR8" s="69"/>
      <c r="AS8" s="69"/>
      <c r="AT8" s="68">
        <f>データ!T6</f>
        <v>256.72000000000003</v>
      </c>
      <c r="AU8" s="68"/>
      <c r="AV8" s="68"/>
      <c r="AW8" s="68"/>
      <c r="AX8" s="68"/>
      <c r="AY8" s="68"/>
      <c r="AZ8" s="68"/>
      <c r="BA8" s="68"/>
      <c r="BB8" s="68">
        <f>データ!U6</f>
        <v>8.5399999999999991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0.28000000000000003</v>
      </c>
      <c r="Q10" s="68"/>
      <c r="R10" s="68"/>
      <c r="S10" s="68"/>
      <c r="T10" s="68"/>
      <c r="U10" s="68"/>
      <c r="V10" s="68"/>
      <c r="W10" s="68">
        <f>データ!Q6</f>
        <v>100</v>
      </c>
      <c r="X10" s="68"/>
      <c r="Y10" s="68"/>
      <c r="Z10" s="68"/>
      <c r="AA10" s="68"/>
      <c r="AB10" s="68"/>
      <c r="AC10" s="68"/>
      <c r="AD10" s="69">
        <f>データ!R6</f>
        <v>3774</v>
      </c>
      <c r="AE10" s="69"/>
      <c r="AF10" s="69"/>
      <c r="AG10" s="69"/>
      <c r="AH10" s="69"/>
      <c r="AI10" s="69"/>
      <c r="AJ10" s="69"/>
      <c r="AK10" s="2"/>
      <c r="AL10" s="69">
        <f>データ!V6</f>
        <v>6</v>
      </c>
      <c r="AM10" s="69"/>
      <c r="AN10" s="69"/>
      <c r="AO10" s="69"/>
      <c r="AP10" s="69"/>
      <c r="AQ10" s="69"/>
      <c r="AR10" s="69"/>
      <c r="AS10" s="69"/>
      <c r="AT10" s="68">
        <f>データ!W6</f>
        <v>0.01</v>
      </c>
      <c r="AU10" s="68"/>
      <c r="AV10" s="68"/>
      <c r="AW10" s="68"/>
      <c r="AX10" s="68"/>
      <c r="AY10" s="68"/>
      <c r="AZ10" s="68"/>
      <c r="BA10" s="68"/>
      <c r="BB10" s="68">
        <f>データ!X6</f>
        <v>600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【780.89】</v>
      </c>
      <c r="I86" s="26" t="str">
        <f>データ!CA6</f>
        <v>【48.58】</v>
      </c>
      <c r="J86" s="26" t="str">
        <f>データ!CL6</f>
        <v>【328.08】</v>
      </c>
      <c r="K86" s="26" t="str">
        <f>データ!CW6</f>
        <v>【46.74】</v>
      </c>
      <c r="L86" s="26" t="str">
        <f>データ!DH6</f>
        <v>【81.12】</v>
      </c>
      <c r="M86" s="26" t="s">
        <v>44</v>
      </c>
      <c r="N86" s="26" t="s">
        <v>44</v>
      </c>
      <c r="O86" s="26" t="str">
        <f>データ!EO6</f>
        <v>【-】</v>
      </c>
    </row>
  </sheetData>
  <sheetProtection algorithmName="SHA-512" hashValue="0tFwVsTGRdlCPoLvP0EZZTlFAsPKanql35kPh8pG1RepiItHPvoGCTM0CyysXtofEpsvwh2xwVpdgyfFMhN/Jw==" saltValue="7xc9PCLRfvXfmGLVtxvAG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53279</v>
      </c>
      <c r="D6" s="33">
        <f t="shared" si="3"/>
        <v>47</v>
      </c>
      <c r="E6" s="33">
        <f t="shared" si="3"/>
        <v>18</v>
      </c>
      <c r="F6" s="33">
        <f t="shared" si="3"/>
        <v>1</v>
      </c>
      <c r="G6" s="33">
        <f t="shared" si="3"/>
        <v>0</v>
      </c>
      <c r="H6" s="33" t="str">
        <f t="shared" si="3"/>
        <v>秋田県　上小阿仁村</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0.28000000000000003</v>
      </c>
      <c r="Q6" s="34">
        <f t="shared" si="3"/>
        <v>100</v>
      </c>
      <c r="R6" s="34">
        <f t="shared" si="3"/>
        <v>3774</v>
      </c>
      <c r="S6" s="34">
        <f t="shared" si="3"/>
        <v>2192</v>
      </c>
      <c r="T6" s="34">
        <f t="shared" si="3"/>
        <v>256.72000000000003</v>
      </c>
      <c r="U6" s="34">
        <f t="shared" si="3"/>
        <v>8.5399999999999991</v>
      </c>
      <c r="V6" s="34">
        <f t="shared" si="3"/>
        <v>6</v>
      </c>
      <c r="W6" s="34">
        <f t="shared" si="3"/>
        <v>0.01</v>
      </c>
      <c r="X6" s="34">
        <f t="shared" si="3"/>
        <v>600</v>
      </c>
      <c r="Y6" s="35">
        <f>IF(Y7="",NA(),Y7)</f>
        <v>84.85</v>
      </c>
      <c r="Z6" s="35">
        <f t="shared" ref="Z6:AH6" si="4">IF(Z7="",NA(),Z7)</f>
        <v>86.89</v>
      </c>
      <c r="AA6" s="35">
        <f t="shared" si="4"/>
        <v>83.86</v>
      </c>
      <c r="AB6" s="35">
        <f t="shared" si="4"/>
        <v>83.1</v>
      </c>
      <c r="AC6" s="35">
        <f t="shared" si="4"/>
        <v>83.64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479.28</v>
      </c>
      <c r="BG6" s="35">
        <f t="shared" ref="BG6:BO6" si="7">IF(BG7="",NA(),BG7)</f>
        <v>451.35</v>
      </c>
      <c r="BH6" s="35">
        <f t="shared" si="7"/>
        <v>423.42</v>
      </c>
      <c r="BI6" s="34">
        <f t="shared" si="7"/>
        <v>0</v>
      </c>
      <c r="BJ6" s="34">
        <f t="shared" si="7"/>
        <v>0</v>
      </c>
      <c r="BK6" s="35">
        <f t="shared" si="7"/>
        <v>503.8</v>
      </c>
      <c r="BL6" s="35">
        <f t="shared" si="7"/>
        <v>888.8</v>
      </c>
      <c r="BM6" s="35">
        <f t="shared" si="7"/>
        <v>855.65</v>
      </c>
      <c r="BN6" s="35">
        <f t="shared" si="7"/>
        <v>862.99</v>
      </c>
      <c r="BO6" s="35">
        <f t="shared" si="7"/>
        <v>782.91</v>
      </c>
      <c r="BP6" s="34" t="str">
        <f>IF(BP7="","",IF(BP7="-","【-】","【"&amp;SUBSTITUTE(TEXT(BP7,"#,##0.00"),"-","△")&amp;"】"))</f>
        <v>【780.89】</v>
      </c>
      <c r="BQ6" s="35">
        <f>IF(BQ7="",NA(),BQ7)</f>
        <v>78.72</v>
      </c>
      <c r="BR6" s="35">
        <f t="shared" ref="BR6:BZ6" si="8">IF(BR7="",NA(),BR7)</f>
        <v>62.71</v>
      </c>
      <c r="BS6" s="35">
        <f t="shared" si="8"/>
        <v>83.46</v>
      </c>
      <c r="BT6" s="35">
        <f t="shared" si="8"/>
        <v>90.32</v>
      </c>
      <c r="BU6" s="35">
        <f t="shared" si="8"/>
        <v>86.26</v>
      </c>
      <c r="BV6" s="35">
        <f t="shared" si="8"/>
        <v>51.58</v>
      </c>
      <c r="BW6" s="35">
        <f t="shared" si="8"/>
        <v>52.55</v>
      </c>
      <c r="BX6" s="35">
        <f t="shared" si="8"/>
        <v>52.23</v>
      </c>
      <c r="BY6" s="35">
        <f t="shared" si="8"/>
        <v>50.06</v>
      </c>
      <c r="BZ6" s="35">
        <f t="shared" si="8"/>
        <v>49.38</v>
      </c>
      <c r="CA6" s="34" t="str">
        <f>IF(CA7="","",IF(CA7="-","【-】","【"&amp;SUBSTITUTE(TEXT(CA7,"#,##0.00"),"-","△")&amp;"】"))</f>
        <v>【48.58】</v>
      </c>
      <c r="CB6" s="35">
        <f>IF(CB7="",NA(),CB7)</f>
        <v>321.92</v>
      </c>
      <c r="CC6" s="35">
        <f t="shared" ref="CC6:CK6" si="9">IF(CC7="",NA(),CC7)</f>
        <v>404.11</v>
      </c>
      <c r="CD6" s="35">
        <f t="shared" si="9"/>
        <v>303.64999999999998</v>
      </c>
      <c r="CE6" s="35">
        <f t="shared" si="9"/>
        <v>283.11</v>
      </c>
      <c r="CF6" s="35">
        <f t="shared" si="9"/>
        <v>299.08999999999997</v>
      </c>
      <c r="CG6" s="35">
        <f t="shared" si="9"/>
        <v>333.58</v>
      </c>
      <c r="CH6" s="35">
        <f t="shared" si="9"/>
        <v>292.45</v>
      </c>
      <c r="CI6" s="35">
        <f t="shared" si="9"/>
        <v>294.05</v>
      </c>
      <c r="CJ6" s="35">
        <f t="shared" si="9"/>
        <v>309.22000000000003</v>
      </c>
      <c r="CK6" s="35">
        <f t="shared" si="9"/>
        <v>316.97000000000003</v>
      </c>
      <c r="CL6" s="34" t="str">
        <f>IF(CL7="","",IF(CL7="-","【-】","【"&amp;SUBSTITUTE(TEXT(CL7,"#,##0.00"),"-","△")&amp;"】"))</f>
        <v>【328.08】</v>
      </c>
      <c r="CM6" s="35">
        <f>IF(CM7="",NA(),CM7)</f>
        <v>25</v>
      </c>
      <c r="CN6" s="35">
        <f t="shared" ref="CN6:CV6" si="10">IF(CN7="",NA(),CN7)</f>
        <v>25</v>
      </c>
      <c r="CO6" s="35">
        <f t="shared" si="10"/>
        <v>25</v>
      </c>
      <c r="CP6" s="35">
        <f t="shared" si="10"/>
        <v>25</v>
      </c>
      <c r="CQ6" s="35">
        <f t="shared" si="10"/>
        <v>25</v>
      </c>
      <c r="CR6" s="35">
        <f t="shared" si="10"/>
        <v>41.51</v>
      </c>
      <c r="CS6" s="35">
        <f t="shared" si="10"/>
        <v>51.71</v>
      </c>
      <c r="CT6" s="35">
        <f t="shared" si="10"/>
        <v>50.56</v>
      </c>
      <c r="CU6" s="35">
        <f t="shared" si="10"/>
        <v>47.35</v>
      </c>
      <c r="CV6" s="35">
        <f t="shared" si="10"/>
        <v>46.36</v>
      </c>
      <c r="CW6" s="34" t="str">
        <f>IF(CW7="","",IF(CW7="-","【-】","【"&amp;SUBSTITUTE(TEXT(CW7,"#,##0.00"),"-","△")&amp;"】"))</f>
        <v>【46.74】</v>
      </c>
      <c r="CX6" s="35">
        <f>IF(CX7="",NA(),CX7)</f>
        <v>100</v>
      </c>
      <c r="CY6" s="35">
        <f t="shared" ref="CY6:DG6" si="11">IF(CY7="",NA(),CY7)</f>
        <v>100</v>
      </c>
      <c r="CZ6" s="35">
        <f t="shared" si="11"/>
        <v>100</v>
      </c>
      <c r="DA6" s="35">
        <f t="shared" si="11"/>
        <v>100</v>
      </c>
      <c r="DB6" s="35">
        <f t="shared" si="11"/>
        <v>100</v>
      </c>
      <c r="DC6" s="35">
        <f t="shared" si="11"/>
        <v>68.72</v>
      </c>
      <c r="DD6" s="35">
        <f t="shared" si="11"/>
        <v>82.91</v>
      </c>
      <c r="DE6" s="35">
        <f t="shared" si="11"/>
        <v>83.85</v>
      </c>
      <c r="DF6" s="35">
        <f t="shared" si="11"/>
        <v>81.209999999999994</v>
      </c>
      <c r="DG6" s="35">
        <f t="shared" si="11"/>
        <v>83.08</v>
      </c>
      <c r="DH6" s="34" t="str">
        <f>IF(DH7="","",IF(DH7="-","【-】","【"&amp;SUBSTITUTE(TEXT(DH7,"#,##0.00"),"-","△")&amp;"】"))</f>
        <v>【81.12】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53279</v>
      </c>
      <c r="D7" s="37">
        <v>47</v>
      </c>
      <c r="E7" s="37">
        <v>18</v>
      </c>
      <c r="F7" s="37">
        <v>1</v>
      </c>
      <c r="G7" s="37">
        <v>0</v>
      </c>
      <c r="H7" s="37" t="s">
        <v>98</v>
      </c>
      <c r="I7" s="37" t="s">
        <v>99</v>
      </c>
      <c r="J7" s="37" t="s">
        <v>100</v>
      </c>
      <c r="K7" s="37" t="s">
        <v>101</v>
      </c>
      <c r="L7" s="37" t="s">
        <v>102</v>
      </c>
      <c r="M7" s="37" t="s">
        <v>103</v>
      </c>
      <c r="N7" s="38" t="s">
        <v>104</v>
      </c>
      <c r="O7" s="38" t="s">
        <v>105</v>
      </c>
      <c r="P7" s="38">
        <v>0.28000000000000003</v>
      </c>
      <c r="Q7" s="38">
        <v>100</v>
      </c>
      <c r="R7" s="38">
        <v>3774</v>
      </c>
      <c r="S7" s="38">
        <v>2192</v>
      </c>
      <c r="T7" s="38">
        <v>256.72000000000003</v>
      </c>
      <c r="U7" s="38">
        <v>8.5399999999999991</v>
      </c>
      <c r="V7" s="38">
        <v>6</v>
      </c>
      <c r="W7" s="38">
        <v>0.01</v>
      </c>
      <c r="X7" s="38">
        <v>600</v>
      </c>
      <c r="Y7" s="38">
        <v>84.85</v>
      </c>
      <c r="Z7" s="38">
        <v>86.89</v>
      </c>
      <c r="AA7" s="38">
        <v>83.86</v>
      </c>
      <c r="AB7" s="38">
        <v>83.1</v>
      </c>
      <c r="AC7" s="38">
        <v>83.64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479.28</v>
      </c>
      <c r="BG7" s="38">
        <v>451.35</v>
      </c>
      <c r="BH7" s="38">
        <v>423.42</v>
      </c>
      <c r="BI7" s="38">
        <v>0</v>
      </c>
      <c r="BJ7" s="38">
        <v>0</v>
      </c>
      <c r="BK7" s="38">
        <v>503.8</v>
      </c>
      <c r="BL7" s="38">
        <v>888.8</v>
      </c>
      <c r="BM7" s="38">
        <v>855.65</v>
      </c>
      <c r="BN7" s="38">
        <v>862.99</v>
      </c>
      <c r="BO7" s="38">
        <v>782.91</v>
      </c>
      <c r="BP7" s="38">
        <v>780.89</v>
      </c>
      <c r="BQ7" s="38">
        <v>78.72</v>
      </c>
      <c r="BR7" s="38">
        <v>62.71</v>
      </c>
      <c r="BS7" s="38">
        <v>83.46</v>
      </c>
      <c r="BT7" s="38">
        <v>90.32</v>
      </c>
      <c r="BU7" s="38">
        <v>86.26</v>
      </c>
      <c r="BV7" s="38">
        <v>51.58</v>
      </c>
      <c r="BW7" s="38">
        <v>52.55</v>
      </c>
      <c r="BX7" s="38">
        <v>52.23</v>
      </c>
      <c r="BY7" s="38">
        <v>50.06</v>
      </c>
      <c r="BZ7" s="38">
        <v>49.38</v>
      </c>
      <c r="CA7" s="38">
        <v>48.58</v>
      </c>
      <c r="CB7" s="38">
        <v>321.92</v>
      </c>
      <c r="CC7" s="38">
        <v>404.11</v>
      </c>
      <c r="CD7" s="38">
        <v>303.64999999999998</v>
      </c>
      <c r="CE7" s="38">
        <v>283.11</v>
      </c>
      <c r="CF7" s="38">
        <v>299.08999999999997</v>
      </c>
      <c r="CG7" s="38">
        <v>333.58</v>
      </c>
      <c r="CH7" s="38">
        <v>292.45</v>
      </c>
      <c r="CI7" s="38">
        <v>294.05</v>
      </c>
      <c r="CJ7" s="38">
        <v>309.22000000000003</v>
      </c>
      <c r="CK7" s="38">
        <v>316.97000000000003</v>
      </c>
      <c r="CL7" s="38">
        <v>328.08</v>
      </c>
      <c r="CM7" s="38">
        <v>25</v>
      </c>
      <c r="CN7" s="38">
        <v>25</v>
      </c>
      <c r="CO7" s="38">
        <v>25</v>
      </c>
      <c r="CP7" s="38">
        <v>25</v>
      </c>
      <c r="CQ7" s="38">
        <v>25</v>
      </c>
      <c r="CR7" s="38">
        <v>41.51</v>
      </c>
      <c r="CS7" s="38">
        <v>51.71</v>
      </c>
      <c r="CT7" s="38">
        <v>50.56</v>
      </c>
      <c r="CU7" s="38">
        <v>47.35</v>
      </c>
      <c r="CV7" s="38">
        <v>46.36</v>
      </c>
      <c r="CW7" s="38">
        <v>46.74</v>
      </c>
      <c r="CX7" s="38">
        <v>100</v>
      </c>
      <c r="CY7" s="38">
        <v>100</v>
      </c>
      <c r="CZ7" s="38">
        <v>100</v>
      </c>
      <c r="DA7" s="38">
        <v>100</v>
      </c>
      <c r="DB7" s="38">
        <v>100</v>
      </c>
      <c r="DC7" s="38">
        <v>68.72</v>
      </c>
      <c r="DD7" s="38">
        <v>82.91</v>
      </c>
      <c r="DE7" s="38">
        <v>83.85</v>
      </c>
      <c r="DF7" s="38">
        <v>81.209999999999994</v>
      </c>
      <c r="DG7" s="38">
        <v>83.08</v>
      </c>
      <c r="DH7" s="38">
        <v>81.12</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2021-12-03T08:13:26Z</dcterms:created>
  <dcterms:modified xsi:type="dcterms:W3CDTF">2022-01-21T06:58:25Z</dcterms:modified>
  <cp:category/>
</cp:coreProperties>
</file>