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H24　以前\00　総務課　企画財政班（財政担当）\06　財政関係調査\各種調査\06　地方公営企業関係\地方公営企業\R03\03　回答\上水\"/>
    </mc:Choice>
  </mc:AlternateContent>
  <xr:revisionPtr revIDLastSave="0" documentId="13_ncr:1_{6C40647E-0677-4684-90E6-A17C9040436A}" xr6:coauthVersionLast="44" xr6:coauthVersionMax="44" xr10:uidLastSave="{00000000-0000-0000-0000-000000000000}"/>
  <workbookProtection workbookAlgorithmName="SHA-512" workbookHashValue="sTn0v9q6/2vuUW/G+wnFj6KWJrH/zK/hyY/GEzH1PeVWHNko3BYjdSsLXd582y+rzGDt+xD5RTcvVEq3derS2Q==" workbookSaltValue="na6TeRnkBBBl1KffjUOYWw==" workbookSpinCount="100000" lockStructure="1"/>
  <bookViews>
    <workbookView xWindow="-104" yWindow="-104" windowWidth="20098" windowHeight="10795" xr2:uid="{00000000-000D-0000-FFFF-FFFF00000000}"/>
  </bookViews>
  <sheets>
    <sheet name="法適用_水道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I10" i="4" s="1"/>
  <c r="N6" i="5"/>
  <c r="M6" i="5"/>
  <c r="L6" i="5"/>
  <c r="K6" i="5"/>
  <c r="P8" i="4" s="1"/>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F85" i="4"/>
  <c r="E85" i="4"/>
  <c r="BB10" i="4"/>
  <c r="AT10" i="4"/>
  <c r="AL10" i="4"/>
  <c r="W10" i="4"/>
  <c r="B10" i="4"/>
  <c r="BB8" i="4"/>
  <c r="AT8" i="4"/>
  <c r="AL8" i="4"/>
  <c r="AD8" i="4"/>
  <c r="W8" i="4"/>
  <c r="I8" i="4"/>
  <c r="B8" i="4"/>
</calcChain>
</file>

<file path=xl/sharedStrings.xml><?xml version="1.0" encoding="utf-8"?>
<sst xmlns="http://schemas.openxmlformats.org/spreadsheetml/2006/main" count="228" uniqueCount="113">
  <si>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</si>
  <si>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</si>
  <si>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</si>
  <si>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</si>
  <si>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</si>
  <si>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</si>
  <si>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</si>
  <si>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</si>
  <si>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</si>
  <si>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</si>
  <si>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</si>
  <si>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</si>
  <si>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</si>
  <si>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</si>
  <si>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</si>
  <si>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</si>
  <si>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</si>
  <si>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</si>
  <si>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</si>
  <si>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</si>
  <si>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</si>
  <si>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</si>
  <si>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</si>
  <si>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</si>
  <si>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</si>
  <si>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</si>
  <si>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</si>
  <si>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</si>
  <si>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</si>
  <si>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</si>
  <si>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</si>
  <si>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</si>
  <si>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</si>
  <si>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</si>
  <si>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</si>
  <si>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</si>
  <si>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</si>
  <si>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</si>
  <si>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</si>
  <si>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</si>
  <si>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</si>
  <si>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</si>
  <si>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</si>
  <si>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</si>
  <si>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</si>
  <si>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</si>
  <si>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</si>
  <si>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</si>
  <si>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</si>
  <si>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</si>
  <si>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</si>
  <si>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</si>
  <si>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</si>
  <si>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</si>
  <si>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</si>
  <si>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</si>
  <si>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</si>
  <si>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</si>
  <si>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</si>
  <si>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</si>
  <si>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</si>
  <si>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</si>
  <si>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</si>
  <si>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</si>
  <si>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</si>
  <si>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</si>
  <si>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</si>
  <si>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</si>
  <si>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</si>
  <si>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</si>
  <si>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</si>
  <si>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</si>
  <si>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</si>
  <si>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</si>
  <si>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</si>
  <si>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</si>
  <si>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</si>
  <si>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</si>
  <si>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</si>
  <si>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</si>
  <si>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</si>
  <si>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</si>
  <si>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</si>
  <si>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</si>
  <si>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</si>
  <si>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</si>
  <si>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</si>
  <si>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</si>
  <si>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</si>
  <si>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</si>
  <si>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</si>
  <si>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</si>
  <si>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</si>
  <si>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</si>
  <si>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</si>
  <si>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</si>
  <si>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</si>
  <si>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</si>
  <si>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</si>
  <si>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</si>
  <si>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</si>
  <si>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</si>
  <si>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</si>
  <si>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</si>
  <si>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</si>
  <si>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</si>
  <si>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</si>
  <si>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</si>
  <si>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</si>
  <si>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</si>
  <si>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下水道布設工事に合わせて水道老朽管の布設替工事を実施し、単独工事によるコスト増の防止と経年劣化による漏水の防止を図り計画的な更新を進めてきた。今後も必要な箇所について適切な改善を図っていく。</t>
    <phoneticPr fontId="4"/>
  </si>
  <si>
    <t>現時点では、一般会計からの繰入金（高料金対策分）により経営の効率化・財務の健全性は概ね確保されている。しかしながら、給水人口の減少等により定期的な料金体系の見直し・改定を行っても、給水収益の大幅な増には繋がらないことが今後予想される。
　また、平成29年度から簡易水道事業と経営統合したことにより更に負債を抱えることとなった。今後は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地理的特殊性があるものの、施設の効率性が低い水準にあることから、今後の人口や産業活動に注視しながら老朽施設の更新等の検討を行い、計画的に効率的な運営に努めていく必要がある。</t>
    <phoneticPr fontId="4"/>
  </si>
  <si>
    <t>・経常収支比率（経常損失）については、令和元年度は設備更新にかかる除却費等が増加したことから100％を下回っていたが、一般会計からの繰入金等により令和２年度は100%を越えた。
・流動比率は翌年度に支払う消費税納付額により変動があるもので、流動資産には大きな変動はない。
・企業債残高対給水比率は類似団体と比較して非常に高い水準となっている。これは設備投資に係る費用を企業債の借入に依存していることによる。
・給水原価は類似団体と比較して高い水準となっている。これは、浄水場建設や老朽管更新等の設備投資に係る減価償却費や企業債利息の支払により、経常費用が類似団体よりも大きいためである。また、料金回収率が50％台で推移しており、給水に係る費用が給水収益以外の収入で大きく賄われている。
・効率性については、平成28年度まで有収率を90％で維持していたが、施設の老朽化が進み漏水が増加したことにより令和２年度は85.03％となっている。こまめな維持管理によりロスの減少を図りたい。施設利用率は、人口減少により類似団体よりもやや低い水準で推移している。</t>
    <rPh sb="3" eb="5">
      <t>シュウシ</t>
    </rPh>
    <rPh sb="19" eb="21">
      <t>レイワ</t>
    </rPh>
    <rPh sb="21" eb="24">
      <t>ガンネンド</t>
    </rPh>
    <rPh sb="69" eb="70">
      <t>ナド</t>
    </rPh>
    <rPh sb="73" eb="75">
      <t>レイワ</t>
    </rPh>
    <rPh sb="76" eb="78">
      <t>ネンド</t>
    </rPh>
    <rPh sb="84" eb="85">
      <t>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</si>
</sst>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1.55</c:v>
                </c:pt>
                <c:pt idx="1">
                  <c:v>0.25</c:v>
                </c:pt>
                <c:pt idx="2" formatCode="#,##0.00;&quot;△&quot;#,##0.00">
                  <c:v>0</c:v>
                </c:pt>
                <c:pt idx="3">
                  <c:v>8.35</c:v>
                </c:pt>
                <c:pt idx="4" formatCode="#,##0.00;&quot;△&quot;#,##0.00">
                  <c:v>0</c:v>
                </c:pt>
              </c:numCache>
            </c:numRef>
          </c:val>
          <c:extLst>
            <c:ext xmlns:c16="http://schemas.microsoft.com/office/drawing/2014/chart" uri="{C3380CC4-5D6E-409C-BE32-E72D297353CC}">
              <c16:uniqueId val="{00000000-0E58-49C9-BB3D-81EEA4F77CDE}"/>
            </c:ext>
          </c:extLst>
        </c:ser>
        <c:dLbls>
          <c:showLegendKey val="0"/>
          <c:showVal val="0"/>
          <c:showCatName val="0"/>
          <c:showSerName val="0"/>
          <c:showPercent val="0"/>
          <c:showBubbleSize val="0"/>
        </c:dLbls>
        <c:gapWidth val="150"/>
        <c:axId val="338892824"/>
        <c:axId val="338893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0.41</c:v>
                </c:pt>
                <c:pt idx="1">
                  <c:v>0.4</c:v>
                </c:pt>
                <c:pt idx="2">
                  <c:v>0.32</c:v>
                </c:pt>
                <c:pt idx="3">
                  <c:v>0.81</c:v>
                </c:pt>
                <c:pt idx="4">
                  <c:v>0.38</c:v>
                </c:pt>
              </c:numCache>
            </c:numRef>
          </c:val>
          <c:smooth val="0"/>
          <c:extLst>
            <c:ext xmlns:c16="http://schemas.microsoft.com/office/drawing/2014/chart" uri="{C3380CC4-5D6E-409C-BE32-E72D297353CC}">
              <c16:uniqueId val="{00000001-0E58-49C9-BB3D-81EEA4F77CDE}"/>
            </c:ext>
          </c:extLst>
        </c:ser>
        <c:dLbls>
          <c:showLegendKey val="0"/>
          <c:showVal val="0"/>
          <c:showCatName val="0"/>
          <c:showSerName val="0"/>
          <c:showPercent val="0"/>
          <c:showBubbleSize val="0"/>
        </c:dLbls>
        <c:marker val="1"/>
        <c:smooth val="0"/>
        <c:axId val="338892824"/>
        <c:axId val="338893216"/>
      </c:lineChart>
      <c:dateAx>
        <c:axId val="338892824"/>
        <c:scaling>
          <c:orientation val="minMax"/>
        </c:scaling>
        <c:delete val="1"/>
        <c:axPos val="b"/>
        <c:numFmt formatCode="&quot;H&quot;yy" sourceLinked="1"/>
        <c:majorTickMark val="none"/>
        <c:minorTickMark val="none"/>
        <c:tickLblPos val="none"/>
        <c:crossAx val="338893216"/>
        <c:crosses val="autoZero"/>
        <c:auto val="1"/>
        <c:lblOffset val="100"/>
        <c:baseTimeUnit val="years"/>
      </c:dateAx>
      <c:valAx>
        <c:axId val="33889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892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32.880000000000003</c:v>
                </c:pt>
                <c:pt idx="1">
                  <c:v>36.21</c:v>
                </c:pt>
                <c:pt idx="2">
                  <c:v>35.82</c:v>
                </c:pt>
                <c:pt idx="3">
                  <c:v>35.06</c:v>
                </c:pt>
                <c:pt idx="4">
                  <c:v>35.08</c:v>
                </c:pt>
              </c:numCache>
            </c:numRef>
          </c:val>
          <c:extLst>
            <c:ext xmlns:c16="http://schemas.microsoft.com/office/drawing/2014/chart" uri="{C3380CC4-5D6E-409C-BE32-E72D297353CC}">
              <c16:uniqueId val="{00000000-696A-4CA5-ACE9-BF2F00B4CCA2}"/>
            </c:ext>
          </c:extLst>
        </c:ser>
        <c:dLbls>
          <c:showLegendKey val="0"/>
          <c:showVal val="0"/>
          <c:showCatName val="0"/>
          <c:showSerName val="0"/>
          <c:showPercent val="0"/>
          <c:showBubbleSize val="0"/>
        </c:dLbls>
        <c:gapWidth val="150"/>
        <c:axId val="338027024"/>
        <c:axId val="338027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41.09</c:v>
                </c:pt>
                <c:pt idx="1">
                  <c:v>38.979999999999997</c:v>
                </c:pt>
                <c:pt idx="2">
                  <c:v>39.61</c:v>
                </c:pt>
                <c:pt idx="3">
                  <c:v>41.06</c:v>
                </c:pt>
                <c:pt idx="4">
                  <c:v>39.94</c:v>
                </c:pt>
              </c:numCache>
            </c:numRef>
          </c:val>
          <c:smooth val="0"/>
          <c:extLst>
            <c:ext xmlns:c16="http://schemas.microsoft.com/office/drawing/2014/chart" uri="{C3380CC4-5D6E-409C-BE32-E72D297353CC}">
              <c16:uniqueId val="{00000001-696A-4CA5-ACE9-BF2F00B4CCA2}"/>
            </c:ext>
          </c:extLst>
        </c:ser>
        <c:dLbls>
          <c:showLegendKey val="0"/>
          <c:showVal val="0"/>
          <c:showCatName val="0"/>
          <c:showSerName val="0"/>
          <c:showPercent val="0"/>
          <c:showBubbleSize val="0"/>
        </c:dLbls>
        <c:marker val="1"/>
        <c:smooth val="0"/>
        <c:axId val="338027024"/>
        <c:axId val="338027416"/>
      </c:lineChart>
      <c:dateAx>
        <c:axId val="338027024"/>
        <c:scaling>
          <c:orientation val="minMax"/>
        </c:scaling>
        <c:delete val="1"/>
        <c:axPos val="b"/>
        <c:numFmt formatCode="&quot;H&quot;yy" sourceLinked="1"/>
        <c:majorTickMark val="none"/>
        <c:minorTickMark val="none"/>
        <c:tickLblPos val="none"/>
        <c:crossAx val="338027416"/>
        <c:crosses val="autoZero"/>
        <c:auto val="1"/>
        <c:lblOffset val="100"/>
        <c:baseTimeUnit val="years"/>
      </c:dateAx>
      <c:valAx>
        <c:axId val="338027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02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93.71</c:v>
                </c:pt>
                <c:pt idx="1">
                  <c:v>84.76</c:v>
                </c:pt>
                <c:pt idx="2">
                  <c:v>84.9</c:v>
                </c:pt>
                <c:pt idx="3">
                  <c:v>85.13</c:v>
                </c:pt>
                <c:pt idx="4">
                  <c:v>85.03</c:v>
                </c:pt>
              </c:numCache>
            </c:numRef>
          </c:val>
          <c:extLst>
            <c:ext xmlns:c16="http://schemas.microsoft.com/office/drawing/2014/chart" uri="{C3380CC4-5D6E-409C-BE32-E72D297353CC}">
              <c16:uniqueId val="{00000000-D974-4BC1-99F7-06340B54533D}"/>
            </c:ext>
          </c:extLst>
        </c:ser>
        <c:dLbls>
          <c:showLegendKey val="0"/>
          <c:showVal val="0"/>
          <c:showCatName val="0"/>
          <c:showSerName val="0"/>
          <c:showPercent val="0"/>
          <c:showBubbleSize val="0"/>
        </c:dLbls>
        <c:gapWidth val="150"/>
        <c:axId val="338028592"/>
        <c:axId val="338028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75.91</c:v>
                </c:pt>
                <c:pt idx="1">
                  <c:v>75.010000000000005</c:v>
                </c:pt>
                <c:pt idx="2">
                  <c:v>72.959999999999994</c:v>
                </c:pt>
                <c:pt idx="3">
                  <c:v>72.42</c:v>
                </c:pt>
                <c:pt idx="4">
                  <c:v>69.41</c:v>
                </c:pt>
              </c:numCache>
            </c:numRef>
          </c:val>
          <c:smooth val="0"/>
          <c:extLst>
            <c:ext xmlns:c16="http://schemas.microsoft.com/office/drawing/2014/chart" uri="{C3380CC4-5D6E-409C-BE32-E72D297353CC}">
              <c16:uniqueId val="{00000001-D974-4BC1-99F7-06340B54533D}"/>
            </c:ext>
          </c:extLst>
        </c:ser>
        <c:dLbls>
          <c:showLegendKey val="0"/>
          <c:showVal val="0"/>
          <c:showCatName val="0"/>
          <c:showSerName val="0"/>
          <c:showPercent val="0"/>
          <c:showBubbleSize val="0"/>
        </c:dLbls>
        <c:marker val="1"/>
        <c:smooth val="0"/>
        <c:axId val="338028592"/>
        <c:axId val="338028984"/>
      </c:lineChart>
      <c:dateAx>
        <c:axId val="338028592"/>
        <c:scaling>
          <c:orientation val="minMax"/>
        </c:scaling>
        <c:delete val="1"/>
        <c:axPos val="b"/>
        <c:numFmt formatCode="&quot;H&quot;yy" sourceLinked="1"/>
        <c:majorTickMark val="none"/>
        <c:minorTickMark val="none"/>
        <c:tickLblPos val="none"/>
        <c:crossAx val="338028984"/>
        <c:crosses val="autoZero"/>
        <c:auto val="1"/>
        <c:lblOffset val="100"/>
        <c:baseTimeUnit val="years"/>
      </c:dateAx>
      <c:valAx>
        <c:axId val="338028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02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108.44</c:v>
                </c:pt>
                <c:pt idx="1">
                  <c:v>104.55</c:v>
                </c:pt>
                <c:pt idx="2">
                  <c:v>102.22</c:v>
                </c:pt>
                <c:pt idx="3">
                  <c:v>99.58</c:v>
                </c:pt>
                <c:pt idx="4">
                  <c:v>101.97</c:v>
                </c:pt>
              </c:numCache>
            </c:numRef>
          </c:val>
          <c:extLst>
            <c:ext xmlns:c16="http://schemas.microsoft.com/office/drawing/2014/chart" uri="{C3380CC4-5D6E-409C-BE32-E72D297353CC}">
              <c16:uniqueId val="{00000000-22C2-4EE1-B6BB-E207ED0E6C52}"/>
            </c:ext>
          </c:extLst>
        </c:ser>
        <c:dLbls>
          <c:showLegendKey val="0"/>
          <c:showVal val="0"/>
          <c:showCatName val="0"/>
          <c:showSerName val="0"/>
          <c:showPercent val="0"/>
          <c:showBubbleSize val="0"/>
        </c:dLbls>
        <c:gapWidth val="150"/>
        <c:axId val="336966248"/>
        <c:axId val="33696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114.74</c:v>
                </c:pt>
                <c:pt idx="1">
                  <c:v>104.85</c:v>
                </c:pt>
                <c:pt idx="2">
                  <c:v>107.64</c:v>
                </c:pt>
                <c:pt idx="3">
                  <c:v>108.22</c:v>
                </c:pt>
                <c:pt idx="4">
                  <c:v>114.22</c:v>
                </c:pt>
              </c:numCache>
            </c:numRef>
          </c:val>
          <c:smooth val="0"/>
          <c:extLst>
            <c:ext xmlns:c16="http://schemas.microsoft.com/office/drawing/2014/chart" uri="{C3380CC4-5D6E-409C-BE32-E72D297353CC}">
              <c16:uniqueId val="{00000001-22C2-4EE1-B6BB-E207ED0E6C52}"/>
            </c:ext>
          </c:extLst>
        </c:ser>
        <c:dLbls>
          <c:showLegendKey val="0"/>
          <c:showVal val="0"/>
          <c:showCatName val="0"/>
          <c:showSerName val="0"/>
          <c:showPercent val="0"/>
          <c:showBubbleSize val="0"/>
        </c:dLbls>
        <c:marker val="1"/>
        <c:smooth val="0"/>
        <c:axId val="336966248"/>
        <c:axId val="336966640"/>
      </c:lineChart>
      <c:dateAx>
        <c:axId val="336966248"/>
        <c:scaling>
          <c:orientation val="minMax"/>
        </c:scaling>
        <c:delete val="1"/>
        <c:axPos val="b"/>
        <c:numFmt formatCode="&quot;H&quot;yy" sourceLinked="1"/>
        <c:majorTickMark val="none"/>
        <c:minorTickMark val="none"/>
        <c:tickLblPos val="none"/>
        <c:crossAx val="336966640"/>
        <c:crosses val="autoZero"/>
        <c:auto val="1"/>
        <c:lblOffset val="100"/>
        <c:baseTimeUnit val="years"/>
      </c:dateAx>
      <c:valAx>
        <c:axId val="3369666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6966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25.88</c:v>
                </c:pt>
                <c:pt idx="1">
                  <c:v>24.47</c:v>
                </c:pt>
                <c:pt idx="2">
                  <c:v>27.07</c:v>
                </c:pt>
                <c:pt idx="3">
                  <c:v>32.270000000000003</c:v>
                </c:pt>
                <c:pt idx="4">
                  <c:v>34.869999999999997</c:v>
                </c:pt>
              </c:numCache>
            </c:numRef>
          </c:val>
          <c:extLst>
            <c:ext xmlns:c16="http://schemas.microsoft.com/office/drawing/2014/chart" uri="{C3380CC4-5D6E-409C-BE32-E72D297353CC}">
              <c16:uniqueId val="{00000000-27E4-49EB-B801-C408E5863BAF}"/>
            </c:ext>
          </c:extLst>
        </c:ser>
        <c:dLbls>
          <c:showLegendKey val="0"/>
          <c:showVal val="0"/>
          <c:showCatName val="0"/>
          <c:showSerName val="0"/>
          <c:showPercent val="0"/>
          <c:showBubbleSize val="0"/>
        </c:dLbls>
        <c:gapWidth val="150"/>
        <c:axId val="336967816"/>
        <c:axId val="336968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52.4</c:v>
                </c:pt>
                <c:pt idx="1">
                  <c:v>51.89</c:v>
                </c:pt>
                <c:pt idx="2">
                  <c:v>54.09</c:v>
                </c:pt>
                <c:pt idx="3">
                  <c:v>52.73</c:v>
                </c:pt>
                <c:pt idx="4">
                  <c:v>53.25</c:v>
                </c:pt>
              </c:numCache>
            </c:numRef>
          </c:val>
          <c:smooth val="0"/>
          <c:extLst>
            <c:ext xmlns:c16="http://schemas.microsoft.com/office/drawing/2014/chart" uri="{C3380CC4-5D6E-409C-BE32-E72D297353CC}">
              <c16:uniqueId val="{00000001-27E4-49EB-B801-C408E5863BAF}"/>
            </c:ext>
          </c:extLst>
        </c:ser>
        <c:dLbls>
          <c:showLegendKey val="0"/>
          <c:showVal val="0"/>
          <c:showCatName val="0"/>
          <c:showSerName val="0"/>
          <c:showPercent val="0"/>
          <c:showBubbleSize val="0"/>
        </c:dLbls>
        <c:marker val="1"/>
        <c:smooth val="0"/>
        <c:axId val="336967816"/>
        <c:axId val="336968208"/>
      </c:lineChart>
      <c:dateAx>
        <c:axId val="336967816"/>
        <c:scaling>
          <c:orientation val="minMax"/>
        </c:scaling>
        <c:delete val="1"/>
        <c:axPos val="b"/>
        <c:numFmt formatCode="&quot;H&quot;yy" sourceLinked="1"/>
        <c:majorTickMark val="none"/>
        <c:minorTickMark val="none"/>
        <c:tickLblPos val="none"/>
        <c:crossAx val="336968208"/>
        <c:crosses val="autoZero"/>
        <c:auto val="1"/>
        <c:lblOffset val="100"/>
        <c:baseTimeUnit val="years"/>
      </c:dateAx>
      <c:valAx>
        <c:axId val="33696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967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3CB-446F-9817-A6D906D0554A}"/>
            </c:ext>
          </c:extLst>
        </c:ser>
        <c:dLbls>
          <c:showLegendKey val="0"/>
          <c:showVal val="0"/>
          <c:showCatName val="0"/>
          <c:showSerName val="0"/>
          <c:showPercent val="0"/>
          <c:showBubbleSize val="0"/>
        </c:dLbls>
        <c:gapWidth val="150"/>
        <c:axId val="336969384"/>
        <c:axId val="33696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14.01</c:v>
                </c:pt>
                <c:pt idx="1">
                  <c:v>14.74</c:v>
                </c:pt>
                <c:pt idx="2">
                  <c:v>18.68</c:v>
                </c:pt>
                <c:pt idx="3">
                  <c:v>19.91</c:v>
                </c:pt>
                <c:pt idx="4">
                  <c:v>23.02</c:v>
                </c:pt>
              </c:numCache>
            </c:numRef>
          </c:val>
          <c:smooth val="0"/>
          <c:extLst>
            <c:ext xmlns:c16="http://schemas.microsoft.com/office/drawing/2014/chart" uri="{C3380CC4-5D6E-409C-BE32-E72D297353CC}">
              <c16:uniqueId val="{00000001-73CB-446F-9817-A6D906D0554A}"/>
            </c:ext>
          </c:extLst>
        </c:ser>
        <c:dLbls>
          <c:showLegendKey val="0"/>
          <c:showVal val="0"/>
          <c:showCatName val="0"/>
          <c:showSerName val="0"/>
          <c:showPercent val="0"/>
          <c:showBubbleSize val="0"/>
        </c:dLbls>
        <c:marker val="1"/>
        <c:smooth val="0"/>
        <c:axId val="336969384"/>
        <c:axId val="336969776"/>
      </c:lineChart>
      <c:dateAx>
        <c:axId val="336969384"/>
        <c:scaling>
          <c:orientation val="minMax"/>
        </c:scaling>
        <c:delete val="1"/>
        <c:axPos val="b"/>
        <c:numFmt formatCode="&quot;H&quot;yy" sourceLinked="1"/>
        <c:majorTickMark val="none"/>
        <c:minorTickMark val="none"/>
        <c:tickLblPos val="none"/>
        <c:crossAx val="336969776"/>
        <c:crosses val="autoZero"/>
        <c:auto val="1"/>
        <c:lblOffset val="100"/>
        <c:baseTimeUnit val="years"/>
      </c:dateAx>
      <c:valAx>
        <c:axId val="33696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6969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D94-4E4E-B8BF-14041A82AB71}"/>
            </c:ext>
          </c:extLst>
        </c:ser>
        <c:dLbls>
          <c:showLegendKey val="0"/>
          <c:showVal val="0"/>
          <c:showCatName val="0"/>
          <c:showSerName val="0"/>
          <c:showPercent val="0"/>
          <c:showBubbleSize val="0"/>
        </c:dLbls>
        <c:gapWidth val="150"/>
        <c:axId val="337715920"/>
        <c:axId val="337716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27.19</c:v>
                </c:pt>
                <c:pt idx="1">
                  <c:v>27.52</c:v>
                </c:pt>
                <c:pt idx="2">
                  <c:v>30.84</c:v>
                </c:pt>
                <c:pt idx="3">
                  <c:v>25.29</c:v>
                </c:pt>
                <c:pt idx="4">
                  <c:v>22.71</c:v>
                </c:pt>
              </c:numCache>
            </c:numRef>
          </c:val>
          <c:smooth val="0"/>
          <c:extLst>
            <c:ext xmlns:c16="http://schemas.microsoft.com/office/drawing/2014/chart" uri="{C3380CC4-5D6E-409C-BE32-E72D297353CC}">
              <c16:uniqueId val="{00000001-1D94-4E4E-B8BF-14041A82AB71}"/>
            </c:ext>
          </c:extLst>
        </c:ser>
        <c:dLbls>
          <c:showLegendKey val="0"/>
          <c:showVal val="0"/>
          <c:showCatName val="0"/>
          <c:showSerName val="0"/>
          <c:showPercent val="0"/>
          <c:showBubbleSize val="0"/>
        </c:dLbls>
        <c:marker val="1"/>
        <c:smooth val="0"/>
        <c:axId val="337715920"/>
        <c:axId val="337716312"/>
      </c:lineChart>
      <c:dateAx>
        <c:axId val="337715920"/>
        <c:scaling>
          <c:orientation val="minMax"/>
        </c:scaling>
        <c:delete val="1"/>
        <c:axPos val="b"/>
        <c:numFmt formatCode="&quot;H&quot;yy" sourceLinked="1"/>
        <c:majorTickMark val="none"/>
        <c:minorTickMark val="none"/>
        <c:tickLblPos val="none"/>
        <c:crossAx val="337716312"/>
        <c:crosses val="autoZero"/>
        <c:auto val="1"/>
        <c:lblOffset val="100"/>
        <c:baseTimeUnit val="years"/>
      </c:dateAx>
      <c:valAx>
        <c:axId val="3377163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771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213.48</c:v>
                </c:pt>
                <c:pt idx="1">
                  <c:v>206.29</c:v>
                </c:pt>
                <c:pt idx="2">
                  <c:v>207.63</c:v>
                </c:pt>
                <c:pt idx="3">
                  <c:v>201.22</c:v>
                </c:pt>
                <c:pt idx="4">
                  <c:v>189.68</c:v>
                </c:pt>
              </c:numCache>
            </c:numRef>
          </c:val>
          <c:extLst>
            <c:ext xmlns:c16="http://schemas.microsoft.com/office/drawing/2014/chart" uri="{C3380CC4-5D6E-409C-BE32-E72D297353CC}">
              <c16:uniqueId val="{00000000-E411-400F-B95C-F0127DCB5AE1}"/>
            </c:ext>
          </c:extLst>
        </c:ser>
        <c:dLbls>
          <c:showLegendKey val="0"/>
          <c:showVal val="0"/>
          <c:showCatName val="0"/>
          <c:showSerName val="0"/>
          <c:showPercent val="0"/>
          <c:showBubbleSize val="0"/>
        </c:dLbls>
        <c:gapWidth val="150"/>
        <c:axId val="337717880"/>
        <c:axId val="33771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477.44</c:v>
                </c:pt>
                <c:pt idx="1">
                  <c:v>445.85</c:v>
                </c:pt>
                <c:pt idx="2">
                  <c:v>450.54</c:v>
                </c:pt>
                <c:pt idx="3">
                  <c:v>348.88</c:v>
                </c:pt>
                <c:pt idx="4">
                  <c:v>381.07</c:v>
                </c:pt>
              </c:numCache>
            </c:numRef>
          </c:val>
          <c:smooth val="0"/>
          <c:extLst>
            <c:ext xmlns:c16="http://schemas.microsoft.com/office/drawing/2014/chart" uri="{C3380CC4-5D6E-409C-BE32-E72D297353CC}">
              <c16:uniqueId val="{00000001-E411-400F-B95C-F0127DCB5AE1}"/>
            </c:ext>
          </c:extLst>
        </c:ser>
        <c:dLbls>
          <c:showLegendKey val="0"/>
          <c:showVal val="0"/>
          <c:showCatName val="0"/>
          <c:showSerName val="0"/>
          <c:showPercent val="0"/>
          <c:showBubbleSize val="0"/>
        </c:dLbls>
        <c:marker val="1"/>
        <c:smooth val="0"/>
        <c:axId val="337717880"/>
        <c:axId val="337718272"/>
      </c:lineChart>
      <c:dateAx>
        <c:axId val="337717880"/>
        <c:scaling>
          <c:orientation val="minMax"/>
        </c:scaling>
        <c:delete val="1"/>
        <c:axPos val="b"/>
        <c:numFmt formatCode="&quot;H&quot;yy" sourceLinked="1"/>
        <c:majorTickMark val="none"/>
        <c:minorTickMark val="none"/>
        <c:tickLblPos val="none"/>
        <c:crossAx val="337718272"/>
        <c:crosses val="autoZero"/>
        <c:auto val="1"/>
        <c:lblOffset val="100"/>
        <c:baseTimeUnit val="years"/>
      </c:dateAx>
      <c:valAx>
        <c:axId val="3377182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7717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2047.3</c:v>
                </c:pt>
                <c:pt idx="1">
                  <c:v>2216.46</c:v>
                </c:pt>
                <c:pt idx="2">
                  <c:v>2088.0700000000002</c:v>
                </c:pt>
                <c:pt idx="3">
                  <c:v>2064.25</c:v>
                </c:pt>
                <c:pt idx="4">
                  <c:v>1965</c:v>
                </c:pt>
              </c:numCache>
            </c:numRef>
          </c:val>
          <c:extLst>
            <c:ext xmlns:c16="http://schemas.microsoft.com/office/drawing/2014/chart" uri="{C3380CC4-5D6E-409C-BE32-E72D297353CC}">
              <c16:uniqueId val="{00000000-0358-4BD3-8F88-48CEC6908EF9}"/>
            </c:ext>
          </c:extLst>
        </c:ser>
        <c:dLbls>
          <c:showLegendKey val="0"/>
          <c:showVal val="0"/>
          <c:showCatName val="0"/>
          <c:showSerName val="0"/>
          <c:showPercent val="0"/>
          <c:showBubbleSize val="0"/>
        </c:dLbls>
        <c:gapWidth val="150"/>
        <c:axId val="337457384"/>
        <c:axId val="337457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485.75</c:v>
                </c:pt>
                <c:pt idx="1">
                  <c:v>516.34</c:v>
                </c:pt>
                <c:pt idx="2">
                  <c:v>496.56</c:v>
                </c:pt>
                <c:pt idx="3">
                  <c:v>540.38</c:v>
                </c:pt>
                <c:pt idx="4">
                  <c:v>556.47</c:v>
                </c:pt>
              </c:numCache>
            </c:numRef>
          </c:val>
          <c:smooth val="0"/>
          <c:extLst>
            <c:ext xmlns:c16="http://schemas.microsoft.com/office/drawing/2014/chart" uri="{C3380CC4-5D6E-409C-BE32-E72D297353CC}">
              <c16:uniqueId val="{00000001-0358-4BD3-8F88-48CEC6908EF9}"/>
            </c:ext>
          </c:extLst>
        </c:ser>
        <c:dLbls>
          <c:showLegendKey val="0"/>
          <c:showVal val="0"/>
          <c:showCatName val="0"/>
          <c:showSerName val="0"/>
          <c:showPercent val="0"/>
          <c:showBubbleSize val="0"/>
        </c:dLbls>
        <c:marker val="1"/>
        <c:smooth val="0"/>
        <c:axId val="337457384"/>
        <c:axId val="337457776"/>
      </c:lineChart>
      <c:dateAx>
        <c:axId val="337457384"/>
        <c:scaling>
          <c:orientation val="minMax"/>
        </c:scaling>
        <c:delete val="1"/>
        <c:axPos val="b"/>
        <c:numFmt formatCode="&quot;H&quot;yy" sourceLinked="1"/>
        <c:majorTickMark val="none"/>
        <c:minorTickMark val="none"/>
        <c:tickLblPos val="none"/>
        <c:crossAx val="337457776"/>
        <c:crosses val="autoZero"/>
        <c:auto val="1"/>
        <c:lblOffset val="100"/>
        <c:baseTimeUnit val="years"/>
      </c:dateAx>
      <c:valAx>
        <c:axId val="3374577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37457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55.88</c:v>
                </c:pt>
                <c:pt idx="1">
                  <c:v>55.27</c:v>
                </c:pt>
                <c:pt idx="2">
                  <c:v>55.45</c:v>
                </c:pt>
                <c:pt idx="3">
                  <c:v>53.45</c:v>
                </c:pt>
                <c:pt idx="4">
                  <c:v>54.44</c:v>
                </c:pt>
              </c:numCache>
            </c:numRef>
          </c:val>
          <c:extLst>
            <c:ext xmlns:c16="http://schemas.microsoft.com/office/drawing/2014/chart" uri="{C3380CC4-5D6E-409C-BE32-E72D297353CC}">
              <c16:uniqueId val="{00000000-4BF3-4E56-ACFC-8DB1085F5706}"/>
            </c:ext>
          </c:extLst>
        </c:ser>
        <c:dLbls>
          <c:showLegendKey val="0"/>
          <c:showVal val="0"/>
          <c:showCatName val="0"/>
          <c:showSerName val="0"/>
          <c:showPercent val="0"/>
          <c:showBubbleSize val="0"/>
        </c:dLbls>
        <c:gapWidth val="150"/>
        <c:axId val="337717488"/>
        <c:axId val="337458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83.59</c:v>
                </c:pt>
                <c:pt idx="1">
                  <c:v>83.27</c:v>
                </c:pt>
                <c:pt idx="2">
                  <c:v>84.9</c:v>
                </c:pt>
                <c:pt idx="3">
                  <c:v>83.22</c:v>
                </c:pt>
                <c:pt idx="4">
                  <c:v>78.67</c:v>
                </c:pt>
              </c:numCache>
            </c:numRef>
          </c:val>
          <c:smooth val="0"/>
          <c:extLst>
            <c:ext xmlns:c16="http://schemas.microsoft.com/office/drawing/2014/chart" uri="{C3380CC4-5D6E-409C-BE32-E72D297353CC}">
              <c16:uniqueId val="{00000001-4BF3-4E56-ACFC-8DB1085F5706}"/>
            </c:ext>
          </c:extLst>
        </c:ser>
        <c:dLbls>
          <c:showLegendKey val="0"/>
          <c:showVal val="0"/>
          <c:showCatName val="0"/>
          <c:showSerName val="0"/>
          <c:showPercent val="0"/>
          <c:showBubbleSize val="0"/>
        </c:dLbls>
        <c:marker val="1"/>
        <c:smooth val="0"/>
        <c:axId val="337717488"/>
        <c:axId val="337458952"/>
      </c:lineChart>
      <c:dateAx>
        <c:axId val="337717488"/>
        <c:scaling>
          <c:orientation val="minMax"/>
        </c:scaling>
        <c:delete val="1"/>
        <c:axPos val="b"/>
        <c:numFmt formatCode="&quot;H&quot;yy" sourceLinked="1"/>
        <c:majorTickMark val="none"/>
        <c:minorTickMark val="none"/>
        <c:tickLblPos val="none"/>
        <c:crossAx val="337458952"/>
        <c:crosses val="autoZero"/>
        <c:auto val="1"/>
        <c:lblOffset val="100"/>
        <c:baseTimeUnit val="years"/>
      </c:dateAx>
      <c:valAx>
        <c:axId val="337458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771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494.68</c:v>
                </c:pt>
                <c:pt idx="1">
                  <c:v>502.38</c:v>
                </c:pt>
                <c:pt idx="2">
                  <c:v>515.04</c:v>
                </c:pt>
                <c:pt idx="3">
                  <c:v>527.26</c:v>
                </c:pt>
                <c:pt idx="4">
                  <c:v>522.29</c:v>
                </c:pt>
              </c:numCache>
            </c:numRef>
          </c:val>
          <c:extLst>
            <c:ext xmlns:c16="http://schemas.microsoft.com/office/drawing/2014/chart" uri="{C3380CC4-5D6E-409C-BE32-E72D297353CC}">
              <c16:uniqueId val="{00000000-5060-4568-B233-46FA1B67A70C}"/>
            </c:ext>
          </c:extLst>
        </c:ser>
        <c:dLbls>
          <c:showLegendKey val="0"/>
          <c:showVal val="0"/>
          <c:showCatName val="0"/>
          <c:showSerName val="0"/>
          <c:showPercent val="0"/>
          <c:showBubbleSize val="0"/>
        </c:dLbls>
        <c:gapWidth val="150"/>
        <c:axId val="337460128"/>
        <c:axId val="337460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230.22</c:v>
                </c:pt>
                <c:pt idx="1">
                  <c:v>228.81</c:v>
                </c:pt>
                <c:pt idx="2">
                  <c:v>231.9</c:v>
                </c:pt>
                <c:pt idx="3">
                  <c:v>234.17</c:v>
                </c:pt>
                <c:pt idx="4">
                  <c:v>257.95</c:v>
                </c:pt>
              </c:numCache>
            </c:numRef>
          </c:val>
          <c:smooth val="0"/>
          <c:extLst>
            <c:ext xmlns:c16="http://schemas.microsoft.com/office/drawing/2014/chart" uri="{C3380CC4-5D6E-409C-BE32-E72D297353CC}">
              <c16:uniqueId val="{00000001-5060-4568-B233-46FA1B67A70C}"/>
            </c:ext>
          </c:extLst>
        </c:ser>
        <c:dLbls>
          <c:showLegendKey val="0"/>
          <c:showVal val="0"/>
          <c:showCatName val="0"/>
          <c:showSerName val="0"/>
          <c:showPercent val="0"/>
          <c:showBubbleSize val="0"/>
        </c:dLbls>
        <c:marker val="1"/>
        <c:smooth val="0"/>
        <c:axId val="337460128"/>
        <c:axId val="337460520"/>
      </c:lineChart>
      <c:dateAx>
        <c:axId val="337460128"/>
        <c:scaling>
          <c:orientation val="minMax"/>
        </c:scaling>
        <c:delete val="1"/>
        <c:axPos val="b"/>
        <c:numFmt formatCode="&quot;H&quot;yy" sourceLinked="1"/>
        <c:majorTickMark val="none"/>
        <c:minorTickMark val="none"/>
        <c:tickLblPos val="none"/>
        <c:crossAx val="337460520"/>
        <c:crosses val="autoZero"/>
        <c:auto val="1"/>
        <c:lblOffset val="100"/>
        <c:baseTimeUnit val="years"/>
      </c:dateAx>
      <c:valAx>
        <c:axId val="337460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746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E22" zoomScaleNormal="100" workbookViewId="0">
      <selection activeCell="BL45" sqref="BL45:BZ46"/>
    </sheetView>
  </sheetViews>
  <sheetFormatPr defaultColWidth="2.6328125" defaultRowHeight="12.95"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2">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2">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8" customHeight="1" x14ac:dyDescent="0.2">
      <c r="A6" s="2"/>
      <c r="B6" s="46" t="str">
        <f>データ!H6</f>
        <v>秋田県　小坂町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8" customHeight="1" x14ac:dyDescent="0.2">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8" customHeight="1" x14ac:dyDescent="0.2">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A9</v>
      </c>
      <c r="X8" s="60"/>
      <c r="Y8" s="60"/>
      <c r="Z8" s="60"/>
      <c r="AA8" s="60"/>
      <c r="AB8" s="60"/>
      <c r="AC8" s="60"/>
      <c r="AD8" s="60" t="str">
        <f>データ!$M$6</f>
        <v>非設置</v>
      </c>
      <c r="AE8" s="60"/>
      <c r="AF8" s="60"/>
      <c r="AG8" s="60"/>
      <c r="AH8" s="60"/>
      <c r="AI8" s="60"/>
      <c r="AJ8" s="60"/>
      <c r="AK8" s="4"/>
      <c r="AL8" s="61">
        <f>データ!$R$6</f>
        <v>4879</v>
      </c>
      <c r="AM8" s="61"/>
      <c r="AN8" s="61"/>
      <c r="AO8" s="61"/>
      <c r="AP8" s="61"/>
      <c r="AQ8" s="61"/>
      <c r="AR8" s="61"/>
      <c r="AS8" s="61"/>
      <c r="AT8" s="52">
        <f>データ!$S$6</f>
        <v>201.7</v>
      </c>
      <c r="AU8" s="53"/>
      <c r="AV8" s="53"/>
      <c r="AW8" s="53"/>
      <c r="AX8" s="53"/>
      <c r="AY8" s="53"/>
      <c r="AZ8" s="53"/>
      <c r="BA8" s="53"/>
      <c r="BB8" s="54">
        <f>データ!$T$6</f>
        <v>24.19</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8" customHeight="1" x14ac:dyDescent="0.2">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8" customHeight="1" x14ac:dyDescent="0.2">
      <c r="A10" s="2"/>
      <c r="B10" s="52" t="str">
        <f>データ!$N$6</f>
        <v>-</v>
      </c>
      <c r="C10" s="53"/>
      <c r="D10" s="53"/>
      <c r="E10" s="53"/>
      <c r="F10" s="53"/>
      <c r="G10" s="53"/>
      <c r="H10" s="53"/>
      <c r="I10" s="52">
        <f>データ!$O$6</f>
        <v>39.49</v>
      </c>
      <c r="J10" s="53"/>
      <c r="K10" s="53"/>
      <c r="L10" s="53"/>
      <c r="M10" s="53"/>
      <c r="N10" s="53"/>
      <c r="O10" s="64"/>
      <c r="P10" s="54">
        <f>データ!$P$6</f>
        <v>97.26</v>
      </c>
      <c r="Q10" s="54"/>
      <c r="R10" s="54"/>
      <c r="S10" s="54"/>
      <c r="T10" s="54"/>
      <c r="U10" s="54"/>
      <c r="V10" s="54"/>
      <c r="W10" s="61">
        <f>データ!$Q$6</f>
        <v>5456</v>
      </c>
      <c r="X10" s="61"/>
      <c r="Y10" s="61"/>
      <c r="Z10" s="61"/>
      <c r="AA10" s="61"/>
      <c r="AB10" s="61"/>
      <c r="AC10" s="61"/>
      <c r="AD10" s="2"/>
      <c r="AE10" s="2"/>
      <c r="AF10" s="2"/>
      <c r="AG10" s="2"/>
      <c r="AH10" s="4"/>
      <c r="AI10" s="4"/>
      <c r="AJ10" s="4"/>
      <c r="AK10" s="4"/>
      <c r="AL10" s="61">
        <f>データ!$U$6</f>
        <v>4719</v>
      </c>
      <c r="AM10" s="61"/>
      <c r="AN10" s="61"/>
      <c r="AO10" s="61"/>
      <c r="AP10" s="61"/>
      <c r="AQ10" s="61"/>
      <c r="AR10" s="61"/>
      <c r="AS10" s="61"/>
      <c r="AT10" s="52">
        <f>データ!$V$6</f>
        <v>11.7</v>
      </c>
      <c r="AU10" s="53"/>
      <c r="AV10" s="53"/>
      <c r="AW10" s="53"/>
      <c r="AX10" s="53"/>
      <c r="AY10" s="53"/>
      <c r="AZ10" s="53"/>
      <c r="BA10" s="53"/>
      <c r="BB10" s="54">
        <f>データ!$W$6</f>
        <v>403.33</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2">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2">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2">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2">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2">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2">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2">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2">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2">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2">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2">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2">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2">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2">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2">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2">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2">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2">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2">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2">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2">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2">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2">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2">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2">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2">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2">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2">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2">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2">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2">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2">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2">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2">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110</v>
      </c>
      <c r="BM47" s="74"/>
      <c r="BN47" s="74"/>
      <c r="BO47" s="74"/>
      <c r="BP47" s="74"/>
      <c r="BQ47" s="74"/>
      <c r="BR47" s="74"/>
      <c r="BS47" s="74"/>
      <c r="BT47" s="74"/>
      <c r="BU47" s="74"/>
      <c r="BV47" s="74"/>
      <c r="BW47" s="74"/>
      <c r="BX47" s="74"/>
      <c r="BY47" s="74"/>
      <c r="BZ47" s="75"/>
    </row>
    <row r="48" spans="1:78" ht="13.5" customHeight="1" x14ac:dyDescent="0.2">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2">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2">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2">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2">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2">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2">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2">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2">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2">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2">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2">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2">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2">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2">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2">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2">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2">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111</v>
      </c>
      <c r="BM66" s="74"/>
      <c r="BN66" s="74"/>
      <c r="BO66" s="74"/>
      <c r="BP66" s="74"/>
      <c r="BQ66" s="74"/>
      <c r="BR66" s="74"/>
      <c r="BS66" s="74"/>
      <c r="BT66" s="74"/>
      <c r="BU66" s="74"/>
      <c r="BV66" s="74"/>
      <c r="BW66" s="74"/>
      <c r="BX66" s="74"/>
      <c r="BY66" s="74"/>
      <c r="BZ66" s="75"/>
    </row>
    <row r="67" spans="1:78" ht="13.5" customHeight="1" x14ac:dyDescent="0.2">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2">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2">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2">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2">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2">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2">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2">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2">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2">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2">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2">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2">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2">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2">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2">
      <c r="C83" s="26"/>
    </row>
    <row r="84" spans="1:78" hidden="1" x14ac:dyDescent="0.2">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2">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YpU1nRfnwXSrh7EUucIhVo6YCtt+WK6J17SbS5R05ooFHze3fjNk5MS7eZFKV4n5eXrgnpedDn0dmZ8Fn1m+rQ==" saltValue="Je6M8qUcbYvwafH58yffM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2.95" x14ac:dyDescent="0.2"/>
  <cols>
    <col min="2" max="144" width="11.90625" customWidth="1"/>
  </cols>
  <sheetData>
    <row r="1" spans="1:144" x14ac:dyDescent="0.2">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2">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2">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2">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2">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2">
      <c r="A6" s="29" t="s">
        <v>92</v>
      </c>
      <c r="B6" s="34">
        <f>B7</f>
        <v>2020</v>
      </c>
      <c r="C6" s="34">
        <f t="shared" ref="C6:W6" si="3">C7</f>
        <v>53031</v>
      </c>
      <c r="D6" s="34">
        <f t="shared" si="3"/>
        <v>46</v>
      </c>
      <c r="E6" s="34">
        <f t="shared" si="3"/>
        <v>1</v>
      </c>
      <c r="F6" s="34">
        <f t="shared" si="3"/>
        <v>0</v>
      </c>
      <c r="G6" s="34">
        <f t="shared" si="3"/>
        <v>1</v>
      </c>
      <c r="H6" s="34" t="str">
        <f t="shared" si="3"/>
        <v>秋田県　小坂町</v>
      </c>
      <c r="I6" s="34" t="str">
        <f t="shared" si="3"/>
        <v>法適用</v>
      </c>
      <c r="J6" s="34" t="str">
        <f t="shared" si="3"/>
        <v>水道事業</v>
      </c>
      <c r="K6" s="34" t="str">
        <f t="shared" si="3"/>
        <v>末端給水事業</v>
      </c>
      <c r="L6" s="34" t="str">
        <f t="shared" si="3"/>
        <v>A9</v>
      </c>
      <c r="M6" s="34" t="str">
        <f t="shared" si="3"/>
        <v>非設置</v>
      </c>
      <c r="N6" s="35" t="str">
        <f t="shared" si="3"/>
        <v>-</v>
      </c>
      <c r="O6" s="35">
        <f t="shared" si="3"/>
        <v>39.49</v>
      </c>
      <c r="P6" s="35">
        <f t="shared" si="3"/>
        <v>97.26</v>
      </c>
      <c r="Q6" s="35">
        <f t="shared" si="3"/>
        <v>5456</v>
      </c>
      <c r="R6" s="35">
        <f t="shared" si="3"/>
        <v>4879</v>
      </c>
      <c r="S6" s="35">
        <f t="shared" si="3"/>
        <v>201.7</v>
      </c>
      <c r="T6" s="35">
        <f t="shared" si="3"/>
        <v>24.19</v>
      </c>
      <c r="U6" s="35">
        <f t="shared" si="3"/>
        <v>4719</v>
      </c>
      <c r="V6" s="35">
        <f t="shared" si="3"/>
        <v>11.7</v>
      </c>
      <c r="W6" s="35">
        <f t="shared" si="3"/>
        <v>403.33</v>
      </c>
      <c r="X6" s="36">
        <f>IF(X7="",NA(),X7)</f>
        <v>108.44</v>
      </c>
      <c r="Y6" s="36">
        <f t="shared" ref="Y6:AG6" si="4">IF(Y7="",NA(),Y7)</f>
        <v>104.55</v>
      </c>
      <c r="Z6" s="36">
        <f t="shared" si="4"/>
        <v>102.22</v>
      </c>
      <c r="AA6" s="36">
        <f t="shared" si="4"/>
        <v>99.58</v>
      </c>
      <c r="AB6" s="36">
        <f t="shared" si="4"/>
        <v>101.97</v>
      </c>
      <c r="AC6" s="36">
        <f t="shared" si="4"/>
        <v>114.74</v>
      </c>
      <c r="AD6" s="36">
        <f t="shared" si="4"/>
        <v>104.85</v>
      </c>
      <c r="AE6" s="36">
        <f t="shared" si="4"/>
        <v>107.64</v>
      </c>
      <c r="AF6" s="36">
        <f t="shared" si="4"/>
        <v>108.22</v>
      </c>
      <c r="AG6" s="36">
        <f t="shared" si="4"/>
        <v>114.22</v>
      </c>
      <c r="AH6" s="35" t="str">
        <f>IF(AH7="","",IF(AH7="-","【-】","【"&amp;SUBSTITUTE(TEXT(AH7,"#,##0.00"),"-","△")&amp;"】"))</f>
        <v>【110.27】</v>
      </c>
      <c r="AI6" s="35">
        <f>IF(AI7="",NA(),AI7)</f>
        <v>0</v>
      </c>
      <c r="AJ6" s="35">
        <f t="shared" ref="AJ6:AR6" si="5">IF(AJ7="",NA(),AJ7)</f>
        <v>0</v>
      </c>
      <c r="AK6" s="35">
        <f t="shared" si="5"/>
        <v>0</v>
      </c>
      <c r="AL6" s="35">
        <f t="shared" si="5"/>
        <v>0</v>
      </c>
      <c r="AM6" s="35">
        <f t="shared" si="5"/>
        <v>0</v>
      </c>
      <c r="AN6" s="36">
        <f t="shared" si="5"/>
        <v>27.19</v>
      </c>
      <c r="AO6" s="36">
        <f t="shared" si="5"/>
        <v>27.52</v>
      </c>
      <c r="AP6" s="36">
        <f t="shared" si="5"/>
        <v>30.84</v>
      </c>
      <c r="AQ6" s="36">
        <f t="shared" si="5"/>
        <v>25.29</v>
      </c>
      <c r="AR6" s="36">
        <f t="shared" si="5"/>
        <v>22.71</v>
      </c>
      <c r="AS6" s="35" t="str">
        <f>IF(AS7="","",IF(AS7="-","【-】","【"&amp;SUBSTITUTE(TEXT(AS7,"#,##0.00"),"-","△")&amp;"】"))</f>
        <v>【1.15】</v>
      </c>
      <c r="AT6" s="36">
        <f>IF(AT7="",NA(),AT7)</f>
        <v>213.48</v>
      </c>
      <c r="AU6" s="36">
        <f t="shared" ref="AU6:BC6" si="6">IF(AU7="",NA(),AU7)</f>
        <v>206.29</v>
      </c>
      <c r="AV6" s="36">
        <f t="shared" si="6"/>
        <v>207.63</v>
      </c>
      <c r="AW6" s="36">
        <f t="shared" si="6"/>
        <v>201.22</v>
      </c>
      <c r="AX6" s="36">
        <f t="shared" si="6"/>
        <v>189.68</v>
      </c>
      <c r="AY6" s="36">
        <f t="shared" si="6"/>
        <v>477.44</v>
      </c>
      <c r="AZ6" s="36">
        <f t="shared" si="6"/>
        <v>445.85</v>
      </c>
      <c r="BA6" s="36">
        <f t="shared" si="6"/>
        <v>450.54</v>
      </c>
      <c r="BB6" s="36">
        <f t="shared" si="6"/>
        <v>348.88</v>
      </c>
      <c r="BC6" s="36">
        <f t="shared" si="6"/>
        <v>381.07</v>
      </c>
      <c r="BD6" s="35" t="str">
        <f>IF(BD7="","",IF(BD7="-","【-】","【"&amp;SUBSTITUTE(TEXT(BD7,"#,##0.00"),"-","△")&amp;"】"))</f>
        <v>【260.31】</v>
      </c>
      <c r="BE6" s="36">
        <f>IF(BE7="",NA(),BE7)</f>
        <v>2047.3</v>
      </c>
      <c r="BF6" s="36">
        <f t="shared" ref="BF6:BN6" si="7">IF(BF7="",NA(),BF7)</f>
        <v>2216.46</v>
      </c>
      <c r="BG6" s="36">
        <f t="shared" si="7"/>
        <v>2088.0700000000002</v>
      </c>
      <c r="BH6" s="36">
        <f t="shared" si="7"/>
        <v>2064.25</v>
      </c>
      <c r="BI6" s="36">
        <f t="shared" si="7"/>
        <v>1965</v>
      </c>
      <c r="BJ6" s="36">
        <f t="shared" si="7"/>
        <v>485.75</v>
      </c>
      <c r="BK6" s="36">
        <f t="shared" si="7"/>
        <v>516.34</v>
      </c>
      <c r="BL6" s="36">
        <f t="shared" si="7"/>
        <v>496.56</v>
      </c>
      <c r="BM6" s="36">
        <f t="shared" si="7"/>
        <v>540.38</v>
      </c>
      <c r="BN6" s="36">
        <f t="shared" si="7"/>
        <v>556.47</v>
      </c>
      <c r="BO6" s="35" t="str">
        <f>IF(BO7="","",IF(BO7="-","【-】","【"&amp;SUBSTITUTE(TEXT(BO7,"#,##0.00"),"-","△")&amp;"】"))</f>
        <v>【275.67】</v>
      </c>
      <c r="BP6" s="36">
        <f>IF(BP7="",NA(),BP7)</f>
        <v>55.88</v>
      </c>
      <c r="BQ6" s="36">
        <f t="shared" ref="BQ6:BY6" si="8">IF(BQ7="",NA(),BQ7)</f>
        <v>55.27</v>
      </c>
      <c r="BR6" s="36">
        <f t="shared" si="8"/>
        <v>55.45</v>
      </c>
      <c r="BS6" s="36">
        <f t="shared" si="8"/>
        <v>53.45</v>
      </c>
      <c r="BT6" s="36">
        <f t="shared" si="8"/>
        <v>54.44</v>
      </c>
      <c r="BU6" s="36">
        <f t="shared" si="8"/>
        <v>83.59</v>
      </c>
      <c r="BV6" s="36">
        <f t="shared" si="8"/>
        <v>83.27</v>
      </c>
      <c r="BW6" s="36">
        <f t="shared" si="8"/>
        <v>84.9</v>
      </c>
      <c r="BX6" s="36">
        <f t="shared" si="8"/>
        <v>83.22</v>
      </c>
      <c r="BY6" s="36">
        <f t="shared" si="8"/>
        <v>78.67</v>
      </c>
      <c r="BZ6" s="35" t="str">
        <f>IF(BZ7="","",IF(BZ7="-","【-】","【"&amp;SUBSTITUTE(TEXT(BZ7,"#,##0.00"),"-","△")&amp;"】"))</f>
        <v>【100.05】</v>
      </c>
      <c r="CA6" s="36">
        <f>IF(CA7="",NA(),CA7)</f>
        <v>494.68</v>
      </c>
      <c r="CB6" s="36">
        <f t="shared" ref="CB6:CJ6" si="9">IF(CB7="",NA(),CB7)</f>
        <v>502.38</v>
      </c>
      <c r="CC6" s="36">
        <f t="shared" si="9"/>
        <v>515.04</v>
      </c>
      <c r="CD6" s="36">
        <f t="shared" si="9"/>
        <v>527.26</v>
      </c>
      <c r="CE6" s="36">
        <f t="shared" si="9"/>
        <v>522.29</v>
      </c>
      <c r="CF6" s="36">
        <f t="shared" si="9"/>
        <v>230.22</v>
      </c>
      <c r="CG6" s="36">
        <f t="shared" si="9"/>
        <v>228.81</v>
      </c>
      <c r="CH6" s="36">
        <f t="shared" si="9"/>
        <v>231.9</v>
      </c>
      <c r="CI6" s="36">
        <f t="shared" si="9"/>
        <v>234.17</v>
      </c>
      <c r="CJ6" s="36">
        <f t="shared" si="9"/>
        <v>257.95</v>
      </c>
      <c r="CK6" s="35" t="str">
        <f>IF(CK7="","",IF(CK7="-","【-】","【"&amp;SUBSTITUTE(TEXT(CK7,"#,##0.00"),"-","△")&amp;"】"))</f>
        <v>【166.40】</v>
      </c>
      <c r="CL6" s="36">
        <f>IF(CL7="",NA(),CL7)</f>
        <v>32.880000000000003</v>
      </c>
      <c r="CM6" s="36">
        <f t="shared" ref="CM6:CU6" si="10">IF(CM7="",NA(),CM7)</f>
        <v>36.21</v>
      </c>
      <c r="CN6" s="36">
        <f t="shared" si="10"/>
        <v>35.82</v>
      </c>
      <c r="CO6" s="36">
        <f t="shared" si="10"/>
        <v>35.06</v>
      </c>
      <c r="CP6" s="36">
        <f t="shared" si="10"/>
        <v>35.08</v>
      </c>
      <c r="CQ6" s="36">
        <f t="shared" si="10"/>
        <v>41.09</v>
      </c>
      <c r="CR6" s="36">
        <f t="shared" si="10"/>
        <v>38.979999999999997</v>
      </c>
      <c r="CS6" s="36">
        <f t="shared" si="10"/>
        <v>39.61</v>
      </c>
      <c r="CT6" s="36">
        <f t="shared" si="10"/>
        <v>41.06</v>
      </c>
      <c r="CU6" s="36">
        <f t="shared" si="10"/>
        <v>39.94</v>
      </c>
      <c r="CV6" s="35" t="str">
        <f>IF(CV7="","",IF(CV7="-","【-】","【"&amp;SUBSTITUTE(TEXT(CV7,"#,##0.00"),"-","△")&amp;"】"))</f>
        <v>【60.69】</v>
      </c>
      <c r="CW6" s="36">
        <f>IF(CW7="",NA(),CW7)</f>
        <v>93.71</v>
      </c>
      <c r="CX6" s="36">
        <f t="shared" ref="CX6:DF6" si="11">IF(CX7="",NA(),CX7)</f>
        <v>84.76</v>
      </c>
      <c r="CY6" s="36">
        <f t="shared" si="11"/>
        <v>84.9</v>
      </c>
      <c r="CZ6" s="36">
        <f t="shared" si="11"/>
        <v>85.13</v>
      </c>
      <c r="DA6" s="36">
        <f t="shared" si="11"/>
        <v>85.03</v>
      </c>
      <c r="DB6" s="36">
        <f t="shared" si="11"/>
        <v>75.91</v>
      </c>
      <c r="DC6" s="36">
        <f t="shared" si="11"/>
        <v>75.010000000000005</v>
      </c>
      <c r="DD6" s="36">
        <f t="shared" si="11"/>
        <v>72.959999999999994</v>
      </c>
      <c r="DE6" s="36">
        <f t="shared" si="11"/>
        <v>72.42</v>
      </c>
      <c r="DF6" s="36">
        <f t="shared" si="11"/>
        <v>69.41</v>
      </c>
      <c r="DG6" s="35" t="str">
        <f>IF(DG7="","",IF(DG7="-","【-】","【"&amp;SUBSTITUTE(TEXT(DG7,"#,##0.00"),"-","△")&amp;"】"))</f>
        <v>【89.82】</v>
      </c>
      <c r="DH6" s="36">
        <f>IF(DH7="",NA(),DH7)</f>
        <v>25.88</v>
      </c>
      <c r="DI6" s="36">
        <f t="shared" ref="DI6:DQ6" si="12">IF(DI7="",NA(),DI7)</f>
        <v>24.47</v>
      </c>
      <c r="DJ6" s="36">
        <f t="shared" si="12"/>
        <v>27.07</v>
      </c>
      <c r="DK6" s="36">
        <f t="shared" si="12"/>
        <v>32.270000000000003</v>
      </c>
      <c r="DL6" s="36">
        <f t="shared" si="12"/>
        <v>34.869999999999997</v>
      </c>
      <c r="DM6" s="36">
        <f t="shared" si="12"/>
        <v>52.4</v>
      </c>
      <c r="DN6" s="36">
        <f t="shared" si="12"/>
        <v>51.89</v>
      </c>
      <c r="DO6" s="36">
        <f t="shared" si="12"/>
        <v>54.09</v>
      </c>
      <c r="DP6" s="36">
        <f t="shared" si="12"/>
        <v>52.73</v>
      </c>
      <c r="DQ6" s="36">
        <f t="shared" si="12"/>
        <v>53.25</v>
      </c>
      <c r="DR6" s="35" t="str">
        <f>IF(DR7="","",IF(DR7="-","【-】","【"&amp;SUBSTITUTE(TEXT(DR7,"#,##0.00"),"-","△")&amp;"】"))</f>
        <v>【50.19】</v>
      </c>
      <c r="DS6" s="35">
        <f>IF(DS7="",NA(),DS7)</f>
        <v>0</v>
      </c>
      <c r="DT6" s="35">
        <f t="shared" ref="DT6:EB6" si="13">IF(DT7="",NA(),DT7)</f>
        <v>0</v>
      </c>
      <c r="DU6" s="35">
        <f t="shared" si="13"/>
        <v>0</v>
      </c>
      <c r="DV6" s="35">
        <f t="shared" si="13"/>
        <v>0</v>
      </c>
      <c r="DW6" s="35">
        <f t="shared" si="13"/>
        <v>0</v>
      </c>
      <c r="DX6" s="36">
        <f t="shared" si="13"/>
        <v>14.01</v>
      </c>
      <c r="DY6" s="36">
        <f t="shared" si="13"/>
        <v>14.74</v>
      </c>
      <c r="DZ6" s="36">
        <f t="shared" si="13"/>
        <v>18.68</v>
      </c>
      <c r="EA6" s="36">
        <f t="shared" si="13"/>
        <v>19.91</v>
      </c>
      <c r="EB6" s="36">
        <f t="shared" si="13"/>
        <v>23.02</v>
      </c>
      <c r="EC6" s="35" t="str">
        <f>IF(EC7="","",IF(EC7="-","【-】","【"&amp;SUBSTITUTE(TEXT(EC7,"#,##0.00"),"-","△")&amp;"】"))</f>
        <v>【20.63】</v>
      </c>
      <c r="ED6" s="36">
        <f>IF(ED7="",NA(),ED7)</f>
        <v>1.55</v>
      </c>
      <c r="EE6" s="36">
        <f t="shared" ref="EE6:EM6" si="14">IF(EE7="",NA(),EE7)</f>
        <v>0.25</v>
      </c>
      <c r="EF6" s="35">
        <f t="shared" si="14"/>
        <v>0</v>
      </c>
      <c r="EG6" s="36">
        <f t="shared" si="14"/>
        <v>8.35</v>
      </c>
      <c r="EH6" s="35">
        <f t="shared" si="14"/>
        <v>0</v>
      </c>
      <c r="EI6" s="36">
        <f t="shared" si="14"/>
        <v>0.41</v>
      </c>
      <c r="EJ6" s="36">
        <f t="shared" si="14"/>
        <v>0.4</v>
      </c>
      <c r="EK6" s="36">
        <f t="shared" si="14"/>
        <v>0.32</v>
      </c>
      <c r="EL6" s="36">
        <f t="shared" si="14"/>
        <v>0.81</v>
      </c>
      <c r="EM6" s="36">
        <f t="shared" si="14"/>
        <v>0.38</v>
      </c>
      <c r="EN6" s="35" t="str">
        <f>IF(EN7="","",IF(EN7="-","【-】","【"&amp;SUBSTITUTE(TEXT(EN7,"#,##0.00"),"-","△")&amp;"】"))</f>
        <v>【0.69】</v>
      </c>
    </row>
    <row r="7" spans="1:144" s="37" customFormat="1" x14ac:dyDescent="0.2">
      <c r="A7" s="29"/>
      <c r="B7" s="38">
        <v>2020</v>
      </c>
      <c r="C7" s="38">
        <v>53031</v>
      </c>
      <c r="D7" s="38">
        <v>46</v>
      </c>
      <c r="E7" s="38">
        <v>1</v>
      </c>
      <c r="F7" s="38">
        <v>0</v>
      </c>
      <c r="G7" s="38">
        <v>1</v>
      </c>
      <c r="H7" s="38" t="s">
        <v>93</v>
      </c>
      <c r="I7" s="38" t="s">
        <v>94</v>
      </c>
      <c r="J7" s="38" t="s">
        <v>95</v>
      </c>
      <c r="K7" s="38" t="s">
        <v>96</v>
      </c>
      <c r="L7" s="38" t="s">
        <v>97</v>
      </c>
      <c r="M7" s="38" t="s">
        <v>98</v>
      </c>
      <c r="N7" s="39" t="s">
        <v>99</v>
      </c>
      <c r="O7" s="39">
        <v>39.49</v>
      </c>
      <c r="P7" s="39">
        <v>97.26</v>
      </c>
      <c r="Q7" s="39">
        <v>5456</v>
      </c>
      <c r="R7" s="39">
        <v>4879</v>
      </c>
      <c r="S7" s="39">
        <v>201.7</v>
      </c>
      <c r="T7" s="39">
        <v>24.19</v>
      </c>
      <c r="U7" s="39">
        <v>4719</v>
      </c>
      <c r="V7" s="39">
        <v>11.7</v>
      </c>
      <c r="W7" s="39">
        <v>403.33</v>
      </c>
      <c r="X7" s="39">
        <v>108.44</v>
      </c>
      <c r="Y7" s="39">
        <v>104.55</v>
      </c>
      <c r="Z7" s="39">
        <v>102.22</v>
      </c>
      <c r="AA7" s="39">
        <v>99.58</v>
      </c>
      <c r="AB7" s="39">
        <v>101.97</v>
      </c>
      <c r="AC7" s="39">
        <v>114.74</v>
      </c>
      <c r="AD7" s="39">
        <v>104.85</v>
      </c>
      <c r="AE7" s="39">
        <v>107.64</v>
      </c>
      <c r="AF7" s="39">
        <v>108.22</v>
      </c>
      <c r="AG7" s="39">
        <v>114.22</v>
      </c>
      <c r="AH7" s="39">
        <v>110.27</v>
      </c>
      <c r="AI7" s="39">
        <v>0</v>
      </c>
      <c r="AJ7" s="39">
        <v>0</v>
      </c>
      <c r="AK7" s="39">
        <v>0</v>
      </c>
      <c r="AL7" s="39">
        <v>0</v>
      </c>
      <c r="AM7" s="39">
        <v>0</v>
      </c>
      <c r="AN7" s="39">
        <v>27.19</v>
      </c>
      <c r="AO7" s="39">
        <v>27.52</v>
      </c>
      <c r="AP7" s="39">
        <v>30.84</v>
      </c>
      <c r="AQ7" s="39">
        <v>25.29</v>
      </c>
      <c r="AR7" s="39">
        <v>22.71</v>
      </c>
      <c r="AS7" s="39">
        <v>1.1499999999999999</v>
      </c>
      <c r="AT7" s="39">
        <v>213.48</v>
      </c>
      <c r="AU7" s="39">
        <v>206.29</v>
      </c>
      <c r="AV7" s="39">
        <v>207.63</v>
      </c>
      <c r="AW7" s="39">
        <v>201.22</v>
      </c>
      <c r="AX7" s="39">
        <v>189.68</v>
      </c>
      <c r="AY7" s="39">
        <v>477.44</v>
      </c>
      <c r="AZ7" s="39">
        <v>445.85</v>
      </c>
      <c r="BA7" s="39">
        <v>450.54</v>
      </c>
      <c r="BB7" s="39">
        <v>348.88</v>
      </c>
      <c r="BC7" s="39">
        <v>381.07</v>
      </c>
      <c r="BD7" s="39">
        <v>260.31</v>
      </c>
      <c r="BE7" s="39">
        <v>2047.3</v>
      </c>
      <c r="BF7" s="39">
        <v>2216.46</v>
      </c>
      <c r="BG7" s="39">
        <v>2088.0700000000002</v>
      </c>
      <c r="BH7" s="39">
        <v>2064.25</v>
      </c>
      <c r="BI7" s="39">
        <v>1965</v>
      </c>
      <c r="BJ7" s="39">
        <v>485.75</v>
      </c>
      <c r="BK7" s="39">
        <v>516.34</v>
      </c>
      <c r="BL7" s="39">
        <v>496.56</v>
      </c>
      <c r="BM7" s="39">
        <v>540.38</v>
      </c>
      <c r="BN7" s="39">
        <v>556.47</v>
      </c>
      <c r="BO7" s="39">
        <v>275.67</v>
      </c>
      <c r="BP7" s="39">
        <v>55.88</v>
      </c>
      <c r="BQ7" s="39">
        <v>55.27</v>
      </c>
      <c r="BR7" s="39">
        <v>55.45</v>
      </c>
      <c r="BS7" s="39">
        <v>53.45</v>
      </c>
      <c r="BT7" s="39">
        <v>54.44</v>
      </c>
      <c r="BU7" s="39">
        <v>83.59</v>
      </c>
      <c r="BV7" s="39">
        <v>83.27</v>
      </c>
      <c r="BW7" s="39">
        <v>84.9</v>
      </c>
      <c r="BX7" s="39">
        <v>83.22</v>
      </c>
      <c r="BY7" s="39">
        <v>78.67</v>
      </c>
      <c r="BZ7" s="39">
        <v>100.05</v>
      </c>
      <c r="CA7" s="39">
        <v>494.68</v>
      </c>
      <c r="CB7" s="39">
        <v>502.38</v>
      </c>
      <c r="CC7" s="39">
        <v>515.04</v>
      </c>
      <c r="CD7" s="39">
        <v>527.26</v>
      </c>
      <c r="CE7" s="39">
        <v>522.29</v>
      </c>
      <c r="CF7" s="39">
        <v>230.22</v>
      </c>
      <c r="CG7" s="39">
        <v>228.81</v>
      </c>
      <c r="CH7" s="39">
        <v>231.9</v>
      </c>
      <c r="CI7" s="39">
        <v>234.17</v>
      </c>
      <c r="CJ7" s="39">
        <v>257.95</v>
      </c>
      <c r="CK7" s="39">
        <v>166.4</v>
      </c>
      <c r="CL7" s="39">
        <v>32.880000000000003</v>
      </c>
      <c r="CM7" s="39">
        <v>36.21</v>
      </c>
      <c r="CN7" s="39">
        <v>35.82</v>
      </c>
      <c r="CO7" s="39">
        <v>35.06</v>
      </c>
      <c r="CP7" s="39">
        <v>35.08</v>
      </c>
      <c r="CQ7" s="39">
        <v>41.09</v>
      </c>
      <c r="CR7" s="39">
        <v>38.979999999999997</v>
      </c>
      <c r="CS7" s="39">
        <v>39.61</v>
      </c>
      <c r="CT7" s="39">
        <v>41.06</v>
      </c>
      <c r="CU7" s="39">
        <v>39.94</v>
      </c>
      <c r="CV7" s="39">
        <v>60.69</v>
      </c>
      <c r="CW7" s="39">
        <v>93.71</v>
      </c>
      <c r="CX7" s="39">
        <v>84.76</v>
      </c>
      <c r="CY7" s="39">
        <v>84.9</v>
      </c>
      <c r="CZ7" s="39">
        <v>85.13</v>
      </c>
      <c r="DA7" s="39">
        <v>85.03</v>
      </c>
      <c r="DB7" s="39">
        <v>75.91</v>
      </c>
      <c r="DC7" s="39">
        <v>75.010000000000005</v>
      </c>
      <c r="DD7" s="39">
        <v>72.959999999999994</v>
      </c>
      <c r="DE7" s="39">
        <v>72.42</v>
      </c>
      <c r="DF7" s="39">
        <v>69.41</v>
      </c>
      <c r="DG7" s="39">
        <v>89.82</v>
      </c>
      <c r="DH7" s="39">
        <v>25.88</v>
      </c>
      <c r="DI7" s="39">
        <v>24.47</v>
      </c>
      <c r="DJ7" s="39">
        <v>27.07</v>
      </c>
      <c r="DK7" s="39">
        <v>32.270000000000003</v>
      </c>
      <c r="DL7" s="39">
        <v>34.869999999999997</v>
      </c>
      <c r="DM7" s="39">
        <v>52.4</v>
      </c>
      <c r="DN7" s="39">
        <v>51.89</v>
      </c>
      <c r="DO7" s="39">
        <v>54.09</v>
      </c>
      <c r="DP7" s="39">
        <v>52.73</v>
      </c>
      <c r="DQ7" s="39">
        <v>53.25</v>
      </c>
      <c r="DR7" s="39">
        <v>50.19</v>
      </c>
      <c r="DS7" s="39">
        <v>0</v>
      </c>
      <c r="DT7" s="39">
        <v>0</v>
      </c>
      <c r="DU7" s="39">
        <v>0</v>
      </c>
      <c r="DV7" s="39">
        <v>0</v>
      </c>
      <c r="DW7" s="39">
        <v>0</v>
      </c>
      <c r="DX7" s="39">
        <v>14.01</v>
      </c>
      <c r="DY7" s="39">
        <v>14.74</v>
      </c>
      <c r="DZ7" s="39">
        <v>18.68</v>
      </c>
      <c r="EA7" s="39">
        <v>19.91</v>
      </c>
      <c r="EB7" s="39">
        <v>23.02</v>
      </c>
      <c r="EC7" s="39">
        <v>20.63</v>
      </c>
      <c r="ED7" s="39">
        <v>1.55</v>
      </c>
      <c r="EE7" s="39">
        <v>0.25</v>
      </c>
      <c r="EF7" s="39">
        <v>0</v>
      </c>
      <c r="EG7" s="39">
        <v>8.35</v>
      </c>
      <c r="EH7" s="39">
        <v>0</v>
      </c>
      <c r="EI7" s="39">
        <v>0.41</v>
      </c>
      <c r="EJ7" s="39">
        <v>0.4</v>
      </c>
      <c r="EK7" s="39">
        <v>0.32</v>
      </c>
      <c r="EL7" s="39">
        <v>0.81</v>
      </c>
      <c r="EM7" s="39">
        <v>0.38</v>
      </c>
      <c r="EN7" s="39">
        <v>0.69</v>
      </c>
    </row>
    <row r="8" spans="1:144" x14ac:dyDescent="0.2">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2">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2">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2">
      <c r="B11">
        <v>4</v>
      </c>
      <c r="C11">
        <v>3</v>
      </c>
      <c r="D11">
        <v>2</v>
      </c>
      <c r="E11">
        <v>1</v>
      </c>
      <c r="F11">
        <v>0</v>
      </c>
      <c r="G11" t="s">
        <v>105</v>
      </c>
    </row>
    <row r="12" spans="1:144" x14ac:dyDescent="0.2">
      <c r="B12">
        <v>1</v>
      </c>
      <c r="C12">
        <v>1</v>
      </c>
      <c r="D12">
        <v>1</v>
      </c>
      <c r="E12">
        <v>1</v>
      </c>
      <c r="F12">
        <v>2</v>
      </c>
      <c r="G12" t="s">
        <v>106</v>
      </c>
    </row>
    <row r="13" spans="1:144" x14ac:dyDescent="0.2">
      <c r="B13" t="s">
        <v>107</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2022-01-20T06:09:05Z</cp:lastPrinted>
  <dcterms:created xsi:type="dcterms:W3CDTF">2021-12-03T06:43:54Z</dcterms:created>
  <dcterms:modified xsi:type="dcterms:W3CDTF">2022-01-20T06:41:50Z</dcterms:modified>
  <cp:category/>
</cp:coreProperties>
</file>