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5.0.14\水道班\バックアップ\lg2016-27（水道班）\ﾃﾞｰﾀ\山口データ\07調査関係（ﾁｮｳｻ）\R03\R040107公営企業における経営比較分析表の作成について\"/>
    </mc:Choice>
  </mc:AlternateContent>
  <workbookProtection workbookAlgorithmName="SHA-512" workbookHashValue="opz7dgbUkGkuwVlvMWS5nMie+UMBUu9e+D1CqvPaTDzp7obI9iM5REHvP/iClGIIkxQDFRATiAwTGa0lVT9m6Q==" workbookSaltValue="wKw7msYCYxpETDPfi1BmC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alcChain>
</file>

<file path=xl/sharedStrings.xml><?xml version="1.0" encoding="utf-8"?>
<sst xmlns="http://schemas.openxmlformats.org/spreadsheetml/2006/main" count="241" uniqueCount="120">
  <si>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</si>
  <si>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</si>
  <si>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</si>
  <si>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</si>
  <si>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</si>
  <si>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</si>
  <si>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</si>
  <si>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</si>
  <si>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</si>
  <si>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</si>
  <si>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</si>
  <si>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</si>
  <si>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</si>
  <si>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</si>
  <si>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</si>
  <si>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</si>
  <si>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</si>
  <si>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</si>
  <si>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</si>
  <si>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</si>
  <si>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</si>
  <si>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</si>
  <si>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</si>
  <si>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</si>
  <si>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</si>
  <si>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</si>
  <si>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</si>
  <si>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</si>
  <si>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</si>
  <si>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</si>
  <si>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</si>
  <si>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</si>
  <si>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</si>
  <si>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</si>
  <si>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</si>
  <si>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</si>
  <si>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</si>
  <si>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</si>
  <si>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</si>
  <si>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</si>
  <si>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</si>
  <si>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</si>
  <si>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</si>
  <si>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</si>
  <si>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</si>
  <si>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</si>
  <si>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</si>
  <si>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</si>
  <si>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</si>
  <si>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</si>
  <si>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</si>
  <si>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</si>
  <si>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</si>
  <si>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</si>
  <si>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</si>
  <si>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</si>
  <si>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</si>
  <si>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</si>
  <si>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</si>
  <si>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</si>
  <si>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</si>
  <si>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</si>
  <si>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</si>
  <si>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</si>
  <si>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</si>
  <si>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</si>
  <si>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</si>
  <si>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</si>
  <si>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</si>
  <si>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</si>
  <si>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</si>
  <si>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</si>
  <si>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</si>
  <si>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</si>
  <si>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</si>
  <si>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</si>
  <si>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</si>
  <si>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</si>
  <si>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</si>
  <si>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</si>
  <si>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</si>
  <si>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</si>
  <si>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</si>
  <si>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</si>
  <si>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</si>
  <si>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</si>
  <si>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</si>
  <si>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</si>
  <si>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</si>
  <si>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</si>
  <si>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</si>
  <si>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</si>
  <si>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</si>
  <si>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</si>
  <si>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</si>
  <si>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</si>
  <si>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</si>
  <si>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</si>
  <si>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</si>
  <si>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</si>
  <si>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</si>
  <si>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</si>
  <si>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</si>
  <si>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</si>
  <si>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</si>
  <si>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</si>
  <si>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</si>
  <si>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</si>
  <si>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</si>
  <si>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</si>
  <si>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</si>
  <si>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</si>
  <si>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</si>
  <si>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</si>
  <si>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</si>
  <si>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</si>
  <si>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</si>
  <si>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・平成8年度から工事を着手し、平成10年度に供用を開始。これまで布設した下水管の総延長（耐用年数50年）は33㎞で、汚水ポンプ（耐用年数15年）7基を設置した。
・汚水ポンプに関しては、今後耐用年数等踏まえ更新する必要があるほか、下水管についても、当面耐用年数は満たしているものの、将来を見据えた管渠更新計画を作成することで、計画的な老朽管更新を実施していく必要がある。</t>
    <rPh sb="11" eb="13">
      <t>チャクシュ</t>
    </rPh>
    <rPh sb="40" eb="41">
      <t>ソウ</t>
    </rPh>
    <rPh sb="75" eb="77">
      <t>セッチ</t>
    </rPh>
    <rPh sb="88" eb="89">
      <t>カン</t>
    </rPh>
    <rPh sb="93" eb="95">
      <t>コンゴ</t>
    </rPh>
    <rPh sb="99" eb="100">
      <t>トウ</t>
    </rPh>
    <rPh sb="100" eb="101">
      <t>フ</t>
    </rPh>
    <rPh sb="107" eb="109">
      <t>ヒツヨウ</t>
    </rPh>
    <rPh sb="124" eb="126">
      <t>トウメン</t>
    </rPh>
    <rPh sb="126" eb="128">
      <t>タイヨウ</t>
    </rPh>
    <rPh sb="128" eb="130">
      <t>ネンスウ</t>
    </rPh>
    <rPh sb="131" eb="132">
      <t>ミ</t>
    </rPh>
    <rPh sb="141" eb="143">
      <t>ショウライ</t>
    </rPh>
    <rPh sb="144" eb="146">
      <t>ミス</t>
    </rPh>
    <rPh sb="179" eb="181">
      <t>ヒツヨウ</t>
    </rPh>
    <phoneticPr fontId="4"/>
  </si>
  <si>
    <t>①収益的収支比率は、処理区域の拡大等により使用者数・料金収入は増加した一方、令和元～4年度にかけて地方債償還額がピークとなることから、前年度と比較し横ばいとなっている。単年度収支の黒字化（100％以上）を目指し、使用料収入率の向上に努めるとともに、処理区域内における未加入世帯等に対し下水道接続を促進すべく、普及・啓蒙に取り組んでいきたい。
④企業債残高対事業規模比率は、昨年度比15.45％の増となっている。令和4年度まで下水道管渠工事が継続することから、今後も類似団体平均値と比べ高い状況が一定程度続くと見込まれる。
⑤経費回収率については、前年度比3.65％の上昇となった。類似団体の平均値は上回っているものの、使用料収入の安定確保及び汚水処理費削減に向け、引き続き取り組んでいきたい。
⑥汚水処理原価は、類似団体平均値を10.91％上回る結果となっている。人口減少下における持続可能な事業運営を考慮した広域化・共同化等を通じ、コスト削減に努めていきたい。
⑧水洗化率に関しては、処理区域の拡大により加入者数は増加しているものの、高齢者世帯を中心に加入時の費用負担がネックと捉えている家庭もあることから、依然として未加入世帯が多い状況が続いている。引き続き、地域の実情に即した公共用水域の水質保全確保に向けた取り組みを推進していきたい。</t>
    <rPh sb="17" eb="18">
      <t>トウ</t>
    </rPh>
    <rPh sb="35" eb="37">
      <t>イッポウ</t>
    </rPh>
    <rPh sb="38" eb="40">
      <t>レイワ</t>
    </rPh>
    <rPh sb="43" eb="45">
      <t>ネンド</t>
    </rPh>
    <rPh sb="49" eb="52">
      <t>チホウサイ</t>
    </rPh>
    <rPh sb="52" eb="54">
      <t>ショウカン</t>
    </rPh>
    <rPh sb="54" eb="55">
      <t>ガク</t>
    </rPh>
    <rPh sb="67" eb="70">
      <t>ゼンネンド</t>
    </rPh>
    <rPh sb="74" eb="75">
      <t>ヨコ</t>
    </rPh>
    <rPh sb="84" eb="87">
      <t>タンネンド</t>
    </rPh>
    <rPh sb="87" eb="89">
      <t>シュウシ</t>
    </rPh>
    <rPh sb="90" eb="92">
      <t>クロジ</t>
    </rPh>
    <rPh sb="92" eb="93">
      <t>カ</t>
    </rPh>
    <rPh sb="98" eb="100">
      <t>イジョウ</t>
    </rPh>
    <rPh sb="102" eb="104">
      <t>メザ</t>
    </rPh>
    <rPh sb="106" eb="109">
      <t>シヨウリョウ</t>
    </rPh>
    <rPh sb="109" eb="111">
      <t>シュウニュウ</t>
    </rPh>
    <rPh sb="111" eb="112">
      <t>リツ</t>
    </rPh>
    <rPh sb="113" eb="115">
      <t>コウジョウ</t>
    </rPh>
    <rPh sb="116" eb="117">
      <t>ツト</t>
    </rPh>
    <rPh sb="128" eb="129">
      <t>ナイ</t>
    </rPh>
    <rPh sb="136" eb="138">
      <t>セタイ</t>
    </rPh>
    <rPh sb="138" eb="139">
      <t>トウ</t>
    </rPh>
    <rPh sb="140" eb="141">
      <t>タイ</t>
    </rPh>
    <rPh sb="142" eb="145">
      <t>ゲスイドウ</t>
    </rPh>
    <rPh sb="145" eb="147">
      <t>セツゾク</t>
    </rPh>
    <rPh sb="148" eb="150">
      <t>ソクシン</t>
    </rPh>
    <rPh sb="154" eb="156">
      <t>フキュウ</t>
    </rPh>
    <rPh sb="157" eb="159">
      <t>ケイモウ</t>
    </rPh>
    <rPh sb="160" eb="161">
      <t>ト</t>
    </rPh>
    <rPh sb="162" eb="163">
      <t>ク</t>
    </rPh>
    <rPh sb="186" eb="187">
      <t>サク</t>
    </rPh>
    <rPh sb="188" eb="189">
      <t>ド</t>
    </rPh>
    <rPh sb="189" eb="190">
      <t>ヒ</t>
    </rPh>
    <rPh sb="205" eb="207">
      <t>レイワ</t>
    </rPh>
    <rPh sb="229" eb="231">
      <t>コンゴ</t>
    </rPh>
    <rPh sb="232" eb="234">
      <t>ルイジ</t>
    </rPh>
    <rPh sb="234" eb="236">
      <t>ダンタイ</t>
    </rPh>
    <rPh sb="236" eb="239">
      <t>ヘイキンチ</t>
    </rPh>
    <rPh sb="240" eb="241">
      <t>クラ</t>
    </rPh>
    <rPh sb="242" eb="243">
      <t>タカ</t>
    </rPh>
    <rPh sb="244" eb="246">
      <t>ジョウキョウ</t>
    </rPh>
    <rPh sb="247" eb="249">
      <t>イッテイ</t>
    </rPh>
    <rPh sb="249" eb="251">
      <t>テイド</t>
    </rPh>
    <rPh sb="251" eb="252">
      <t>ツヅ</t>
    </rPh>
    <rPh sb="254" eb="256">
      <t>ミコ</t>
    </rPh>
    <rPh sb="283" eb="285">
      <t>ジョウショウ</t>
    </rPh>
    <rPh sb="309" eb="312">
      <t>シヨウリョウ</t>
    </rPh>
    <rPh sb="312" eb="314">
      <t>シュウニュウ</t>
    </rPh>
    <rPh sb="317" eb="319">
      <t>カクホ</t>
    </rPh>
    <rPh sb="319" eb="320">
      <t>オヨ</t>
    </rPh>
    <rPh sb="321" eb="323">
      <t>オスイ</t>
    </rPh>
    <rPh sb="323" eb="326">
      <t>ショリヒ</t>
    </rPh>
    <rPh sb="326" eb="328">
      <t>サクゲン</t>
    </rPh>
    <rPh sb="329" eb="330">
      <t>ム</t>
    </rPh>
    <rPh sb="332" eb="333">
      <t>ヒ</t>
    </rPh>
    <rPh sb="334" eb="335">
      <t>ツヅ</t>
    </rPh>
    <rPh sb="336" eb="337">
      <t>ト</t>
    </rPh>
    <rPh sb="338" eb="339">
      <t>ク</t>
    </rPh>
    <rPh sb="360" eb="363">
      <t>ヘイキンチ</t>
    </rPh>
    <rPh sb="370" eb="372">
      <t>ウワマワ</t>
    </rPh>
    <rPh sb="373" eb="375">
      <t>ケッカ</t>
    </rPh>
    <rPh sb="382" eb="384">
      <t>ジンコウ</t>
    </rPh>
    <rPh sb="384" eb="386">
      <t>ゲンショウ</t>
    </rPh>
    <rPh sb="386" eb="387">
      <t>シタ</t>
    </rPh>
    <rPh sb="391" eb="393">
      <t>ジゾク</t>
    </rPh>
    <rPh sb="393" eb="395">
      <t>カノウ</t>
    </rPh>
    <rPh sb="396" eb="398">
      <t>ジギョウ</t>
    </rPh>
    <rPh sb="398" eb="400">
      <t>ウンエイ</t>
    </rPh>
    <rPh sb="401" eb="403">
      <t>コウリョ</t>
    </rPh>
    <rPh sb="405" eb="407">
      <t>コウイキ</t>
    </rPh>
    <rPh sb="407" eb="408">
      <t>カ</t>
    </rPh>
    <rPh sb="409" eb="412">
      <t>キョウドウカ</t>
    </rPh>
    <rPh sb="412" eb="413">
      <t>トウ</t>
    </rPh>
    <rPh sb="414" eb="415">
      <t>ツウ</t>
    </rPh>
    <rPh sb="456" eb="457">
      <t>スウ</t>
    </rPh>
    <rPh sb="474" eb="476">
      <t>チュウシン</t>
    </rPh>
    <rPh sb="479" eb="480">
      <t>トキ</t>
    </rPh>
    <rPh sb="490" eb="491">
      <t>トラ</t>
    </rPh>
    <rPh sb="495" eb="497">
      <t>カテイ</t>
    </rPh>
    <rPh sb="505" eb="507">
      <t>イゼン</t>
    </rPh>
    <rPh sb="513" eb="515">
      <t>セタイ</t>
    </rPh>
    <rPh sb="521" eb="522">
      <t>ツヅ</t>
    </rPh>
    <rPh sb="527" eb="528">
      <t>ヒ</t>
    </rPh>
    <rPh sb="529" eb="530">
      <t>ツヅ</t>
    </rPh>
    <rPh sb="532" eb="534">
      <t>チイキ</t>
    </rPh>
    <rPh sb="535" eb="537">
      <t>ジツジョウ</t>
    </rPh>
    <rPh sb="538" eb="539">
      <t>ソク</t>
    </rPh>
    <rPh sb="541" eb="544">
      <t>コウキョウヨウ</t>
    </rPh>
    <rPh sb="544" eb="546">
      <t>スイイキ</t>
    </rPh>
    <rPh sb="547" eb="549">
      <t>スイシツ</t>
    </rPh>
    <rPh sb="549" eb="551">
      <t>ホゼン</t>
    </rPh>
    <rPh sb="551" eb="553">
      <t>カクホ</t>
    </rPh>
    <rPh sb="554" eb="555">
      <t>ム</t>
    </rPh>
    <rPh sb="557" eb="558">
      <t>ト</t>
    </rPh>
    <rPh sb="559" eb="560">
      <t>ク</t>
    </rPh>
    <rPh sb="562" eb="564">
      <t>スイシン</t>
    </rPh>
    <phoneticPr fontId="4"/>
  </si>
  <si>
    <t>・当町の下水道事業は、平成8年度から工事着手し、平成10年度に供用開始。今年度末時点における供用面積は146ha、接続戸数1,045戸、下水管延長33㎞となっており、汚水処理に関しては、隣接する鹿角市と共同処理をしている。
　建設改良事業（下水道管渠布設事業）が令和4年度まで計画されており、次年度以降企業債残高は緩やかに減少する見込みである。
　一方、高齢者を中心に加入時の費用捻出が困難な世帯が多いことから、リフォーム補助金等利用促進を図ると共に維持管理費の削減に努め、必要に応じ財源や需要額の将来予測をふまえた料金体系見直しの取り組みも求められてくると認識している。
　こうした現状を鑑み、国のロードマップに沿って法適化移行（令和5年度予定）に向け、経営状況の明確化、経営の弾力化、経営意識の向上、資産の有効活用等を引き続き推進していきたい。　</t>
    <rPh sb="1" eb="3">
      <t>トウチョウ</t>
    </rPh>
    <rPh sb="20" eb="22">
      <t>チャクシュ</t>
    </rPh>
    <rPh sb="36" eb="37">
      <t>イマ</t>
    </rPh>
    <rPh sb="40" eb="42">
      <t>ジテン</t>
    </rPh>
    <rPh sb="46" eb="48">
      <t>キョウヨウ</t>
    </rPh>
    <rPh sb="93" eb="95">
      <t>リンセツ</t>
    </rPh>
    <rPh sb="131" eb="133">
      <t>レイワ</t>
    </rPh>
    <rPh sb="134" eb="136">
      <t>ネンド</t>
    </rPh>
    <rPh sb="138" eb="140">
      <t>ケイカク</t>
    </rPh>
    <rPh sb="146" eb="149">
      <t>ジネンド</t>
    </rPh>
    <rPh sb="149" eb="151">
      <t>イコウ</t>
    </rPh>
    <rPh sb="151" eb="154">
      <t>キギョウサイ</t>
    </rPh>
    <rPh sb="154" eb="156">
      <t>ザンダカ</t>
    </rPh>
    <rPh sb="157" eb="158">
      <t>ユル</t>
    </rPh>
    <rPh sb="161" eb="163">
      <t>ゲンショウ</t>
    </rPh>
    <rPh sb="165" eb="167">
      <t>ミコ</t>
    </rPh>
    <rPh sb="174" eb="176">
      <t>イッポウ</t>
    </rPh>
    <rPh sb="181" eb="183">
      <t>チュウシン</t>
    </rPh>
    <rPh sb="186" eb="187">
      <t>ジ</t>
    </rPh>
    <rPh sb="190" eb="192">
      <t>ネンシュツ</t>
    </rPh>
    <rPh sb="211" eb="214">
      <t>ホジョキン</t>
    </rPh>
    <rPh sb="215" eb="217">
      <t>リヨウ</t>
    </rPh>
    <rPh sb="262" eb="264">
      <t>ミナオ</t>
    </rPh>
    <rPh sb="266" eb="267">
      <t>ト</t>
    </rPh>
    <rPh sb="268" eb="269">
      <t>ク</t>
    </rPh>
    <rPh sb="271" eb="272">
      <t>モト</t>
    </rPh>
    <rPh sb="279" eb="281">
      <t>ニンシキ</t>
    </rPh>
    <rPh sb="292" eb="294">
      <t>ゲンジョウ</t>
    </rPh>
    <rPh sb="295" eb="296">
      <t>カンガ</t>
    </rPh>
    <rPh sb="298" eb="299">
      <t>クニ</t>
    </rPh>
    <rPh sb="307" eb="308">
      <t>ソ</t>
    </rPh>
    <rPh sb="313" eb="315">
      <t>イコウ</t>
    </rPh>
    <rPh sb="316" eb="318">
      <t>レイワ</t>
    </rPh>
    <rPh sb="319" eb="321">
      <t>ネンド</t>
    </rPh>
    <rPh sb="321" eb="323">
      <t>ヨテイ</t>
    </rPh>
    <rPh sb="325" eb="326">
      <t>ム</t>
    </rPh>
    <rPh sb="359" eb="360">
      <t>トウ</t>
    </rPh>
    <rPh sb="361" eb="362">
      <t>ヒ</t>
    </rPh>
    <rPh sb="363" eb="364">
      <t>ツヅ</t>
    </rPh>
    <rPh sb="365" eb="367">
      <t>スイシン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</si>
</sst>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B88-4193-8F77-E1CEC88E1E2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0.13</c:v>
                </c:pt>
                <c:pt idx="2">
                  <c:v>0.12</c:v>
                </c:pt>
                <c:pt idx="3">
                  <c:v>0.1</c:v>
                </c:pt>
                <c:pt idx="4">
                  <c:v>0.32</c:v>
                </c:pt>
              </c:numCache>
            </c:numRef>
          </c:val>
          <c:smooth val="0"/>
          <c:extLst>
            <c:ext xmlns:c16="http://schemas.microsoft.com/office/drawing/2014/chart" uri="{C3380CC4-5D6E-409C-BE32-E72D297353CC}">
              <c16:uniqueId val="{00000001-CB88-4193-8F77-E1CEC88E1E2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B8-44D5-9766-E85FB620AC9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50.24</c:v>
                </c:pt>
                <c:pt idx="2">
                  <c:v>49.68</c:v>
                </c:pt>
                <c:pt idx="3">
                  <c:v>49.27</c:v>
                </c:pt>
                <c:pt idx="4">
                  <c:v>49.47</c:v>
                </c:pt>
              </c:numCache>
            </c:numRef>
          </c:val>
          <c:smooth val="0"/>
          <c:extLst>
            <c:ext xmlns:c16="http://schemas.microsoft.com/office/drawing/2014/chart" uri="{C3380CC4-5D6E-409C-BE32-E72D297353CC}">
              <c16:uniqueId val="{00000001-64B8-44D5-9766-E85FB620AC9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83.89</c:v>
                </c:pt>
                <c:pt idx="1">
                  <c:v>75.2</c:v>
                </c:pt>
                <c:pt idx="2">
                  <c:v>75.930000000000007</c:v>
                </c:pt>
                <c:pt idx="3">
                  <c:v>76.87</c:v>
                </c:pt>
                <c:pt idx="4">
                  <c:v>78.790000000000006</c:v>
                </c:pt>
              </c:numCache>
            </c:numRef>
          </c:val>
          <c:extLst>
            <c:ext xmlns:c16="http://schemas.microsoft.com/office/drawing/2014/chart" uri="{C3380CC4-5D6E-409C-BE32-E72D297353CC}">
              <c16:uniqueId val="{00000000-C3F7-4047-B6E5-913C69CEED1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84.17</c:v>
                </c:pt>
                <c:pt idx="2">
                  <c:v>83.35</c:v>
                </c:pt>
                <c:pt idx="3">
                  <c:v>83.16</c:v>
                </c:pt>
                <c:pt idx="4">
                  <c:v>82.06</c:v>
                </c:pt>
              </c:numCache>
            </c:numRef>
          </c:val>
          <c:smooth val="0"/>
          <c:extLst>
            <c:ext xmlns:c16="http://schemas.microsoft.com/office/drawing/2014/chart" uri="{C3380CC4-5D6E-409C-BE32-E72D297353CC}">
              <c16:uniqueId val="{00000001-C3F7-4047-B6E5-913C69CEED1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76.62</c:v>
                </c:pt>
                <c:pt idx="1">
                  <c:v>83.53</c:v>
                </c:pt>
                <c:pt idx="2">
                  <c:v>86.52</c:v>
                </c:pt>
                <c:pt idx="3">
                  <c:v>83.33</c:v>
                </c:pt>
                <c:pt idx="4">
                  <c:v>83.63</c:v>
                </c:pt>
              </c:numCache>
            </c:numRef>
          </c:val>
          <c:extLst>
            <c:ext xmlns:c16="http://schemas.microsoft.com/office/drawing/2014/chart" uri="{C3380CC4-5D6E-409C-BE32-E72D297353CC}">
              <c16:uniqueId val="{00000000-4D68-435B-A36A-5FAE3D1668C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68-435B-A36A-5FAE3D1668C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7AF-4CA7-A877-BB5AE50816C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AF-4CA7-A877-BB5AE50816C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335-4CEF-AD24-5B0FC5FEC61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335-4CEF-AD24-5B0FC5FEC61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2FB-4463-8C15-09A35ACCE09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2FB-4463-8C15-09A35ACCE09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B6-42B6-9BB8-D7E594183BC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B6-42B6-9BB8-D7E594183BC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1632.73</c:v>
                </c:pt>
                <c:pt idx="1">
                  <c:v>1598.7</c:v>
                </c:pt>
                <c:pt idx="2">
                  <c:v>1639.89</c:v>
                </c:pt>
                <c:pt idx="3">
                  <c:v>1529.96</c:v>
                </c:pt>
                <c:pt idx="4">
                  <c:v>1545.41</c:v>
                </c:pt>
              </c:numCache>
            </c:numRef>
          </c:val>
          <c:extLst>
            <c:ext xmlns:c16="http://schemas.microsoft.com/office/drawing/2014/chart" uri="{C3380CC4-5D6E-409C-BE32-E72D297353CC}">
              <c16:uniqueId val="{00000000-835B-464F-BCB8-1052C1E0372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1124.26</c:v>
                </c:pt>
                <c:pt idx="2">
                  <c:v>1048.23</c:v>
                </c:pt>
                <c:pt idx="3">
                  <c:v>1130.42</c:v>
                </c:pt>
                <c:pt idx="4">
                  <c:v>1245.0999999999999</c:v>
                </c:pt>
              </c:numCache>
            </c:numRef>
          </c:val>
          <c:smooth val="0"/>
          <c:extLst>
            <c:ext xmlns:c16="http://schemas.microsoft.com/office/drawing/2014/chart" uri="{C3380CC4-5D6E-409C-BE32-E72D297353CC}">
              <c16:uniqueId val="{00000001-835B-464F-BCB8-1052C1E0372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71.2</c:v>
                </c:pt>
                <c:pt idx="1">
                  <c:v>100</c:v>
                </c:pt>
                <c:pt idx="2">
                  <c:v>97.58</c:v>
                </c:pt>
                <c:pt idx="3">
                  <c:v>87.49</c:v>
                </c:pt>
                <c:pt idx="4">
                  <c:v>91.14</c:v>
                </c:pt>
              </c:numCache>
            </c:numRef>
          </c:val>
          <c:extLst>
            <c:ext xmlns:c16="http://schemas.microsoft.com/office/drawing/2014/chart" uri="{C3380CC4-5D6E-409C-BE32-E72D297353CC}">
              <c16:uniqueId val="{00000000-B77D-4765-A81E-5DC0722AC88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80.58</c:v>
                </c:pt>
                <c:pt idx="2">
                  <c:v>78.92</c:v>
                </c:pt>
                <c:pt idx="3">
                  <c:v>74.17</c:v>
                </c:pt>
                <c:pt idx="4">
                  <c:v>79.77</c:v>
                </c:pt>
              </c:numCache>
            </c:numRef>
          </c:val>
          <c:smooth val="0"/>
          <c:extLst>
            <c:ext xmlns:c16="http://schemas.microsoft.com/office/drawing/2014/chart" uri="{C3380CC4-5D6E-409C-BE32-E72D297353CC}">
              <c16:uniqueId val="{00000001-B77D-4765-A81E-5DC0722AC88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283.58999999999997</c:v>
                </c:pt>
                <c:pt idx="1">
                  <c:v>199.71</c:v>
                </c:pt>
                <c:pt idx="2">
                  <c:v>205.92</c:v>
                </c:pt>
                <c:pt idx="3">
                  <c:v>231.67</c:v>
                </c:pt>
                <c:pt idx="4">
                  <c:v>225.47</c:v>
                </c:pt>
              </c:numCache>
            </c:numRef>
          </c:val>
          <c:extLst>
            <c:ext xmlns:c16="http://schemas.microsoft.com/office/drawing/2014/chart" uri="{C3380CC4-5D6E-409C-BE32-E72D297353CC}">
              <c16:uniqueId val="{00000000-7628-45D9-8EF8-18F04BDC22E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216.21</c:v>
                </c:pt>
                <c:pt idx="2">
                  <c:v>220.31</c:v>
                </c:pt>
                <c:pt idx="3">
                  <c:v>230.95</c:v>
                </c:pt>
                <c:pt idx="4">
                  <c:v>214.56</c:v>
                </c:pt>
              </c:numCache>
            </c:numRef>
          </c:val>
          <c:smooth val="0"/>
          <c:extLst>
            <c:ext xmlns:c16="http://schemas.microsoft.com/office/drawing/2014/chart" uri="{C3380CC4-5D6E-409C-BE32-E72D297353CC}">
              <c16:uniqueId val="{00000001-7628-45D9-8EF8-18F04BDC22E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小坂町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4879</v>
      </c>
      <c r="AM8" s="51"/>
      <c r="AN8" s="51"/>
      <c r="AO8" s="51"/>
      <c r="AP8" s="51"/>
      <c r="AQ8" s="51"/>
      <c r="AR8" s="51"/>
      <c r="AS8" s="51"/>
      <c r="AT8" s="46">
        <f>データ!T6</f>
        <v>201.7</v>
      </c>
      <c r="AU8" s="46"/>
      <c r="AV8" s="46"/>
      <c r="AW8" s="46"/>
      <c r="AX8" s="46"/>
      <c r="AY8" s="46"/>
      <c r="AZ8" s="46"/>
      <c r="BA8" s="46"/>
      <c r="BB8" s="46">
        <f>データ!U6</f>
        <v>24.19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70.84</v>
      </c>
      <c r="Q10" s="46"/>
      <c r="R10" s="46"/>
      <c r="S10" s="46"/>
      <c r="T10" s="46"/>
      <c r="U10" s="46"/>
      <c r="V10" s="46"/>
      <c r="W10" s="46">
        <f>データ!Q6</f>
        <v>94.41</v>
      </c>
      <c r="X10" s="46"/>
      <c r="Y10" s="46"/>
      <c r="Z10" s="46"/>
      <c r="AA10" s="46"/>
      <c r="AB10" s="46"/>
      <c r="AC10" s="46"/>
      <c r="AD10" s="51">
        <f>データ!R6</f>
        <v>3850</v>
      </c>
      <c r="AE10" s="51"/>
      <c r="AF10" s="51"/>
      <c r="AG10" s="51"/>
      <c r="AH10" s="51"/>
      <c r="AI10" s="51"/>
      <c r="AJ10" s="51"/>
      <c r="AK10" s="2"/>
      <c r="AL10" s="51">
        <f>データ!V6</f>
        <v>3437</v>
      </c>
      <c r="AM10" s="51"/>
      <c r="AN10" s="51"/>
      <c r="AO10" s="51"/>
      <c r="AP10" s="51"/>
      <c r="AQ10" s="51"/>
      <c r="AR10" s="51"/>
      <c r="AS10" s="51"/>
      <c r="AT10" s="46">
        <f>データ!W6</f>
        <v>1.46</v>
      </c>
      <c r="AU10" s="46"/>
      <c r="AV10" s="46"/>
      <c r="AW10" s="46"/>
      <c r="AX10" s="46"/>
      <c r="AY10" s="46"/>
      <c r="AZ10" s="46"/>
      <c r="BA10" s="46"/>
      <c r="BB10" s="46">
        <f>データ!X6</f>
        <v>2354.11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o0aw7ps0H9HvKxpDUAz0KcKuxamfNtC86eTBiMT2+avOYN+RDauIYU72y6mVNNMx+JpGh20Au/W1tVQq6sHeLw==" saltValue="KiMvMct3Vw6aQjVov7l7S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53031</v>
      </c>
      <c r="D6" s="33">
        <f t="shared" si="3"/>
        <v>47</v>
      </c>
      <c r="E6" s="33">
        <f t="shared" si="3"/>
        <v>17</v>
      </c>
      <c r="F6" s="33">
        <f t="shared" si="3"/>
        <v>1</v>
      </c>
      <c r="G6" s="33">
        <f t="shared" si="3"/>
        <v>0</v>
      </c>
      <c r="H6" s="33" t="str">
        <f t="shared" si="3"/>
        <v>秋田県　小坂町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70.84</v>
      </c>
      <c r="Q6" s="34">
        <f t="shared" si="3"/>
        <v>94.41</v>
      </c>
      <c r="R6" s="34">
        <f t="shared" si="3"/>
        <v>3850</v>
      </c>
      <c r="S6" s="34">
        <f t="shared" si="3"/>
        <v>4879</v>
      </c>
      <c r="T6" s="34">
        <f t="shared" si="3"/>
        <v>201.7</v>
      </c>
      <c r="U6" s="34">
        <f t="shared" si="3"/>
        <v>24.19</v>
      </c>
      <c r="V6" s="34">
        <f t="shared" si="3"/>
        <v>3437</v>
      </c>
      <c r="W6" s="34">
        <f t="shared" si="3"/>
        <v>1.46</v>
      </c>
      <c r="X6" s="34">
        <f t="shared" si="3"/>
        <v>2354.11</v>
      </c>
      <c r="Y6" s="35">
        <f>IF(Y7="",NA(),Y7)</f>
        <v>76.62</v>
      </c>
      <c r="Z6" s="35">
        <f t="shared" ref="Z6:AH6" si="4">IF(Z7="",NA(),Z7)</f>
        <v>83.53</v>
      </c>
      <c r="AA6" s="35">
        <f t="shared" si="4"/>
        <v>86.52</v>
      </c>
      <c r="AB6" s="35">
        <f t="shared" si="4"/>
        <v>83.33</v>
      </c>
      <c r="AC6" s="35">
        <f t="shared" si="4"/>
        <v>83.63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1632.73</v>
      </c>
      <c r="BG6" s="35">
        <f t="shared" ref="BG6:BO6" si="7">IF(BG7="",NA(),BG7)</f>
        <v>1598.7</v>
      </c>
      <c r="BH6" s="35">
        <f t="shared" si="7"/>
        <v>1639.89</v>
      </c>
      <c r="BI6" s="35">
        <f t="shared" si="7"/>
        <v>1529.96</v>
      </c>
      <c r="BJ6" s="35">
        <f t="shared" si="7"/>
        <v>1545.41</v>
      </c>
      <c r="BK6" s="35">
        <f t="shared" si="7"/>
        <v>1047.6500000000001</v>
      </c>
      <c r="BL6" s="35">
        <f t="shared" si="7"/>
        <v>1124.26</v>
      </c>
      <c r="BM6" s="35">
        <f t="shared" si="7"/>
        <v>1048.23</v>
      </c>
      <c r="BN6" s="35">
        <f t="shared" si="7"/>
        <v>1130.42</v>
      </c>
      <c r="BO6" s="35">
        <f t="shared" si="7"/>
        <v>1245.0999999999999</v>
      </c>
      <c r="BP6" s="34" t="str">
        <f>IF(BP7="","",IF(BP7="-","【-】","【"&amp;SUBSTITUTE(TEXT(BP7,"#,##0.00"),"-","△")&amp;"】"))</f>
        <v>【705.21】</v>
      </c>
      <c r="BQ6" s="35">
        <f>IF(BQ7="",NA(),BQ7)</f>
        <v>71.2</v>
      </c>
      <c r="BR6" s="35">
        <f t="shared" ref="BR6:BZ6" si="8">IF(BR7="",NA(),BR7)</f>
        <v>100</v>
      </c>
      <c r="BS6" s="35">
        <f t="shared" si="8"/>
        <v>97.58</v>
      </c>
      <c r="BT6" s="35">
        <f t="shared" si="8"/>
        <v>87.49</v>
      </c>
      <c r="BU6" s="35">
        <f t="shared" si="8"/>
        <v>91.14</v>
      </c>
      <c r="BV6" s="35">
        <f t="shared" si="8"/>
        <v>74.040000000000006</v>
      </c>
      <c r="BW6" s="35">
        <f t="shared" si="8"/>
        <v>80.58</v>
      </c>
      <c r="BX6" s="35">
        <f t="shared" si="8"/>
        <v>78.92</v>
      </c>
      <c r="BY6" s="35">
        <f t="shared" si="8"/>
        <v>74.17</v>
      </c>
      <c r="BZ6" s="35">
        <f t="shared" si="8"/>
        <v>79.77</v>
      </c>
      <c r="CA6" s="34" t="str">
        <f>IF(CA7="","",IF(CA7="-","【-】","【"&amp;SUBSTITUTE(TEXT(CA7,"#,##0.00"),"-","△")&amp;"】"))</f>
        <v>【98.96】</v>
      </c>
      <c r="CB6" s="35">
        <f>IF(CB7="",NA(),CB7)</f>
        <v>283.58999999999997</v>
      </c>
      <c r="CC6" s="35">
        <f t="shared" ref="CC6:CK6" si="9">IF(CC7="",NA(),CC7)</f>
        <v>199.71</v>
      </c>
      <c r="CD6" s="35">
        <f t="shared" si="9"/>
        <v>205.92</v>
      </c>
      <c r="CE6" s="35">
        <f t="shared" si="9"/>
        <v>231.67</v>
      </c>
      <c r="CF6" s="35">
        <f t="shared" si="9"/>
        <v>225.47</v>
      </c>
      <c r="CG6" s="35">
        <f t="shared" si="9"/>
        <v>235.61</v>
      </c>
      <c r="CH6" s="35">
        <f t="shared" si="9"/>
        <v>216.21</v>
      </c>
      <c r="CI6" s="35">
        <f t="shared" si="9"/>
        <v>220.31</v>
      </c>
      <c r="CJ6" s="35">
        <f t="shared" si="9"/>
        <v>230.95</v>
      </c>
      <c r="CK6" s="35">
        <f t="shared" si="9"/>
        <v>214.56</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49.25</v>
      </c>
      <c r="CS6" s="35">
        <f t="shared" si="10"/>
        <v>50.24</v>
      </c>
      <c r="CT6" s="35">
        <f t="shared" si="10"/>
        <v>49.68</v>
      </c>
      <c r="CU6" s="35">
        <f t="shared" si="10"/>
        <v>49.27</v>
      </c>
      <c r="CV6" s="35">
        <f t="shared" si="10"/>
        <v>49.47</v>
      </c>
      <c r="CW6" s="34" t="str">
        <f>IF(CW7="","",IF(CW7="-","【-】","【"&amp;SUBSTITUTE(TEXT(CW7,"#,##0.00"),"-","△")&amp;"】"))</f>
        <v>【59.57】</v>
      </c>
      <c r="CX6" s="35">
        <f>IF(CX7="",NA(),CX7)</f>
        <v>83.89</v>
      </c>
      <c r="CY6" s="35">
        <f t="shared" ref="CY6:DG6" si="11">IF(CY7="",NA(),CY7)</f>
        <v>75.2</v>
      </c>
      <c r="CZ6" s="35">
        <f t="shared" si="11"/>
        <v>75.930000000000007</v>
      </c>
      <c r="DA6" s="35">
        <f t="shared" si="11"/>
        <v>76.87</v>
      </c>
      <c r="DB6" s="35">
        <f t="shared" si="11"/>
        <v>78.790000000000006</v>
      </c>
      <c r="DC6" s="35">
        <f t="shared" si="11"/>
        <v>84.12</v>
      </c>
      <c r="DD6" s="35">
        <f t="shared" si="11"/>
        <v>84.17</v>
      </c>
      <c r="DE6" s="35">
        <f t="shared" si="11"/>
        <v>83.35</v>
      </c>
      <c r="DF6" s="35">
        <f t="shared" si="11"/>
        <v>83.16</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0.13</v>
      </c>
      <c r="EL6" s="35">
        <f t="shared" si="14"/>
        <v>0.12</v>
      </c>
      <c r="EM6" s="35">
        <f t="shared" si="14"/>
        <v>0.1</v>
      </c>
      <c r="EN6" s="35">
        <f t="shared" si="14"/>
        <v>0.32</v>
      </c>
      <c r="EO6" s="34" t="str">
        <f>IF(EO7="","",IF(EO7="-","【-】","【"&amp;SUBSTITUTE(TEXT(EO7,"#,##0.00"),"-","△")&amp;"】"))</f>
        <v>【0.30】</v>
      </c>
    </row>
    <row r="7" spans="1:145" s="36" customFormat="1" x14ac:dyDescent="0.15">
      <c r="A7" s="28"/>
      <c r="B7" s="37">
        <v>2020</v>
      </c>
      <c r="C7" s="37">
        <v>53031</v>
      </c>
      <c r="D7" s="37">
        <v>47</v>
      </c>
      <c r="E7" s="37">
        <v>17</v>
      </c>
      <c r="F7" s="37">
        <v>1</v>
      </c>
      <c r="G7" s="37">
        <v>0</v>
      </c>
      <c r="H7" s="37" t="s">
        <v>98</v>
      </c>
      <c r="I7" s="37" t="s">
        <v>99</v>
      </c>
      <c r="J7" s="37" t="s">
        <v>100</v>
      </c>
      <c r="K7" s="37" t="s">
        <v>101</v>
      </c>
      <c r="L7" s="37" t="s">
        <v>102</v>
      </c>
      <c r="M7" s="37" t="s">
        <v>103</v>
      </c>
      <c r="N7" s="38" t="s">
        <v>104</v>
      </c>
      <c r="O7" s="38" t="s">
        <v>105</v>
      </c>
      <c r="P7" s="38">
        <v>70.84</v>
      </c>
      <c r="Q7" s="38">
        <v>94.41</v>
      </c>
      <c r="R7" s="38">
        <v>3850</v>
      </c>
      <c r="S7" s="38">
        <v>4879</v>
      </c>
      <c r="T7" s="38">
        <v>201.7</v>
      </c>
      <c r="U7" s="38">
        <v>24.19</v>
      </c>
      <c r="V7" s="38">
        <v>3437</v>
      </c>
      <c r="W7" s="38">
        <v>1.46</v>
      </c>
      <c r="X7" s="38">
        <v>2354.11</v>
      </c>
      <c r="Y7" s="38">
        <v>76.62</v>
      </c>
      <c r="Z7" s="38">
        <v>83.53</v>
      </c>
      <c r="AA7" s="38">
        <v>86.52</v>
      </c>
      <c r="AB7" s="38">
        <v>83.33</v>
      </c>
      <c r="AC7" s="38">
        <v>83.63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1632.73</v>
      </c>
      <c r="BG7" s="38">
        <v>1598.7</v>
      </c>
      <c r="BH7" s="38">
        <v>1639.89</v>
      </c>
      <c r="BI7" s="38">
        <v>1529.96</v>
      </c>
      <c r="BJ7" s="38">
        <v>1545.41</v>
      </c>
      <c r="BK7" s="38">
        <v>1047.6500000000001</v>
      </c>
      <c r="BL7" s="38">
        <v>1124.26</v>
      </c>
      <c r="BM7" s="38">
        <v>1048.23</v>
      </c>
      <c r="BN7" s="38">
        <v>1130.42</v>
      </c>
      <c r="BO7" s="38">
        <v>1245.0999999999999</v>
      </c>
      <c r="BP7" s="38">
        <v>705.21</v>
      </c>
      <c r="BQ7" s="38">
        <v>71.2</v>
      </c>
      <c r="BR7" s="38">
        <v>100</v>
      </c>
      <c r="BS7" s="38">
        <v>97.58</v>
      </c>
      <c r="BT7" s="38">
        <v>87.49</v>
      </c>
      <c r="BU7" s="38">
        <v>91.14</v>
      </c>
      <c r="BV7" s="38">
        <v>74.040000000000006</v>
      </c>
      <c r="BW7" s="38">
        <v>80.58</v>
      </c>
      <c r="BX7" s="38">
        <v>78.92</v>
      </c>
      <c r="BY7" s="38">
        <v>74.17</v>
      </c>
      <c r="BZ7" s="38">
        <v>79.77</v>
      </c>
      <c r="CA7" s="38">
        <v>98.96</v>
      </c>
      <c r="CB7" s="38">
        <v>283.58999999999997</v>
      </c>
      <c r="CC7" s="38">
        <v>199.71</v>
      </c>
      <c r="CD7" s="38">
        <v>205.92</v>
      </c>
      <c r="CE7" s="38">
        <v>231.67</v>
      </c>
      <c r="CF7" s="38">
        <v>225.47</v>
      </c>
      <c r="CG7" s="38">
        <v>235.61</v>
      </c>
      <c r="CH7" s="38">
        <v>216.21</v>
      </c>
      <c r="CI7" s="38">
        <v>220.31</v>
      </c>
      <c r="CJ7" s="38">
        <v>230.95</v>
      </c>
      <c r="CK7" s="38">
        <v>214.56</v>
      </c>
      <c r="CL7" s="38">
        <v>134.52000000000001</v>
      </c>
      <c r="CM7" s="38" t="s">
        <v>104</v>
      </c>
      <c r="CN7" s="38" t="s">
        <v>104</v>
      </c>
      <c r="CO7" s="38" t="s">
        <v>104</v>
      </c>
      <c r="CP7" s="38" t="s">
        <v>104</v>
      </c>
      <c r="CQ7" s="38" t="s">
        <v>104</v>
      </c>
      <c r="CR7" s="38">
        <v>49.25</v>
      </c>
      <c r="CS7" s="38">
        <v>50.24</v>
      </c>
      <c r="CT7" s="38">
        <v>49.68</v>
      </c>
      <c r="CU7" s="38">
        <v>49.27</v>
      </c>
      <c r="CV7" s="38">
        <v>49.47</v>
      </c>
      <c r="CW7" s="38">
        <v>59.57</v>
      </c>
      <c r="CX7" s="38">
        <v>83.89</v>
      </c>
      <c r="CY7" s="38">
        <v>75.2</v>
      </c>
      <c r="CZ7" s="38">
        <v>75.930000000000007</v>
      </c>
      <c r="DA7" s="38">
        <v>76.87</v>
      </c>
      <c r="DB7" s="38">
        <v>78.790000000000006</v>
      </c>
      <c r="DC7" s="38">
        <v>84.12</v>
      </c>
      <c r="DD7" s="38">
        <v>84.17</v>
      </c>
      <c r="DE7" s="38">
        <v>83.35</v>
      </c>
      <c r="DF7" s="38">
        <v>83.16</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0.13</v>
      </c>
      <c r="EL7" s="38">
        <v>0.12</v>
      </c>
      <c r="EM7" s="38">
        <v>0.1</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cp:lastModifiedBy>
  <cp:lastPrinted>2022-01-07T05:00:10Z</cp:lastPrinted>
  <dcterms:created xsi:type="dcterms:W3CDTF">2021-12-03T07:43:30Z</dcterms:created>
  <dcterms:modified xsi:type="dcterms:W3CDTF">2022-01-07T05:00:16Z</dcterms:modified>
  <cp:category/>
</cp:coreProperties>
</file>