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ser\Desktop\20210107公営企業経営比較分析表\"/>
    </mc:Choice>
  </mc:AlternateContent>
  <workbookProtection workbookAlgorithmName="SHA-512" workbookHashValue="6R6qXR8nFGNO81lquJwvi/uyQXYh8yMymyLKRPnzSnHwozbFO/CSAqUear5d+Z9bPxXHscvWp5EEj7xGs0GwFw==" workbookSaltValue="oS/0a5EYxdU95xSPMPtg3w=="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E86" i="4"/>
  <c r="AT10" i="4"/>
  <c r="AL10" i="4"/>
  <c r="AD10" i="4"/>
  <c r="I10" i="4"/>
  <c r="B10" i="4"/>
  <c r="AL8" i="4"/>
  <c r="P8" i="4"/>
  <c r="I8" i="4"/>
</calcChain>
</file>

<file path=xl/sharedStrings.xml><?xml version="1.0" encoding="utf-8"?>
<sst xmlns="http://schemas.openxmlformats.org/spreadsheetml/2006/main" count="236" uniqueCount="119">
  <si>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</si>
  <si>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</si>
  <si>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</si>
  <si>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</si>
  <si>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</si>
  <si>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</si>
  <si>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</si>
  <si>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</si>
  <si>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</si>
  <si>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</si>
  <si>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</si>
  <si>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</si>
  <si>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</si>
  <si>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</si>
  <si>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</si>
  <si>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</si>
  <si>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</si>
  <si>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</si>
  <si>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</si>
  <si>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</si>
  <si>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</si>
  <si>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</si>
  <si>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</si>
  <si>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</si>
  <si>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</si>
  <si>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</si>
  <si>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</si>
  <si>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</si>
  <si>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</si>
  <si>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</si>
  <si>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</si>
  <si>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</si>
  <si>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</si>
  <si>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</si>
  <si>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</si>
  <si>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</si>
  <si>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</si>
  <si>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</si>
  <si>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</si>
  <si>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</si>
  <si>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</si>
  <si>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</si>
  <si>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</si>
  <si>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</si>
  <si>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</si>
  <si>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</si>
  <si>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</si>
  <si>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</si>
  <si>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</si>
  <si>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</si>
  <si>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</si>
  <si>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</si>
  <si>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</si>
  <si>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</si>
  <si>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</si>
  <si>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</si>
  <si>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</si>
  <si>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</si>
  <si>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</si>
  <si>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</si>
  <si>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</si>
  <si>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</si>
  <si>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</si>
  <si>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</si>
  <si>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</si>
  <si>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</si>
  <si>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</si>
  <si>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</si>
  <si>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</si>
  <si>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</si>
  <si>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</si>
  <si>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</si>
  <si>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</si>
  <si>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</si>
  <si>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</si>
  <si>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</si>
  <si>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</si>
  <si>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</si>
  <si>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</si>
  <si>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</si>
  <si>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</si>
  <si>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</si>
  <si>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</si>
  <si>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</si>
  <si>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</si>
  <si>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</si>
  <si>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</si>
  <si>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</si>
  <si>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</si>
  <si>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</si>
  <si>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</si>
  <si>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</si>
  <si>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</si>
  <si>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</si>
  <si>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</si>
  <si>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</si>
  <si>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</si>
  <si>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にかほ市</t>
  </si>
  <si>
    <t>法非適用</t>
  </si>
  <si>
    <t>下水道事業</t>
  </si>
  <si>
    <t>小規模集合排水処理</t>
  </si>
  <si>
    <t>I2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</si>
  <si>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</si>
  <si>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</si>
  <si>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</si>
  <si>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</si>
  <si>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</si>
  <si>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</si>
  <si>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</si>
  <si>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</si>
  <si>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</si>
  <si>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</si>
  <si>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</si>
  <si>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</si>
  <si>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</si>
  <si>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</si>
  <si>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平成８年５月に水沢地区が供用開始されてから、現在では合計３地区が供用開始しております。
　現在のところ管渠の更新・老朽化対策を実施する予定はありません。</t>
    <rPh sb="1" eb="3">
      <t>ヘイセイ</t>
    </rPh>
    <rPh sb="4" eb="5">
      <t>ネン</t>
    </rPh>
    <rPh sb="6" eb="7">
      <t>ガツ</t>
    </rPh>
    <rPh sb="8" eb="10">
      <t>ミズサワ</t>
    </rPh>
    <rPh sb="10" eb="12">
      <t>チク</t>
    </rPh>
    <rPh sb="13" eb="15">
      <t>キョウヨウ</t>
    </rPh>
    <rPh sb="15" eb="17">
      <t>カイシ</t>
    </rPh>
    <rPh sb="23" eb="25">
      <t>ゲンザイ</t>
    </rPh>
    <rPh sb="27" eb="29">
      <t>ゴウケイ</t>
    </rPh>
    <rPh sb="30" eb="32">
      <t>チク</t>
    </rPh>
    <rPh sb="33" eb="35">
      <t>キョウヨウ</t>
    </rPh>
    <rPh sb="35" eb="37">
      <t>カイシ</t>
    </rPh>
    <rPh sb="46" eb="48">
      <t>ゲンザイ</t>
    </rPh>
    <rPh sb="52" eb="54">
      <t>カンキョ</t>
    </rPh>
    <rPh sb="55" eb="57">
      <t>コウシン</t>
    </rPh>
    <rPh sb="58" eb="61">
      <t>ロウキュウカ</t>
    </rPh>
    <rPh sb="61" eb="63">
      <t>タイサク</t>
    </rPh>
    <rPh sb="64" eb="66">
      <t>ジッシ</t>
    </rPh>
    <rPh sb="68" eb="70">
      <t>ヨテイ</t>
    </rPh>
    <phoneticPr fontId="4"/>
  </si>
  <si>
    <t xml:space="preserve">　経営の健全性・効率性については、現下の人口減少、施設・設備の更新投資の増大など厳しさが増す経営環境を踏まえ、経営基盤の強化や財政マネジメントの向上等を目的とした地方公営企業法への移行に向けて取り組んでおり、令和６年度に公営企業会計を適用する予定です。
　投資規模の適正化、整備進度の調整等に配慮し、過大投資、過度の先行投資となることのないよう留意した上で「適正な原価」を図り、安定した事業経営の推進に努めます。
</t>
    <rPh sb="93" eb="94">
      <t>ム</t>
    </rPh>
    <rPh sb="110" eb="112">
      <t>コウエイ</t>
    </rPh>
    <rPh sb="112" eb="114">
      <t>キギョウ</t>
    </rPh>
    <rPh sb="114" eb="116">
      <t>カイケイ</t>
    </rPh>
    <rPh sb="117" eb="119">
      <t>テキヨウ</t>
    </rPh>
    <rPh sb="121" eb="123">
      <t>ヨテイ</t>
    </rPh>
    <rPh sb="176" eb="177">
      <t>ウエ</t>
    </rPh>
    <rPh sb="189" eb="191">
      <t>アンテイ</t>
    </rPh>
    <rPh sb="193" eb="195">
      <t>ジギョウ</t>
    </rPh>
    <rPh sb="198" eb="200">
      <t>スイシン</t>
    </rPh>
    <rPh sb="201" eb="202">
      <t>ツト</t>
    </rPh>
    <phoneticPr fontId="4"/>
  </si>
  <si>
    <t xml:space="preserve">　①収益的収支比率は、前年とほぼ同じであり、目標値である100％を下回っていることから、引き続き健全な経営の推進に努めます。
　④企業債残高対事業規模比率は、全国平均及び類似団体平均と比較して高くなっていることから、健全性及び効率性の更なる向上に努めます。
　⑤経費回収率は、全国平均及び類似団体平均とほぼ同じ水準であり、引き続き適正な使用料収入の確保及び汚水処理費の削減に努めます。
　⑥汚水処理原価は、全国平均及び類似団体平均を下回っていますが、更なる維持管理費の削減や有収水量の増加に努めます。
　⑦施設利用率は、全国平均及び類似団体平均とほぼ同じであり、今後も適正な施設維持・更新の計画・整備に努めます。
　⑧水洗化率は、全国平均及び類似団体平均と比較して高くなっていますが、今後も水洗化率の向上に努めます。
</t>
    <rPh sb="16" eb="17">
      <t>オナ</t>
    </rPh>
    <rPh sb="54" eb="56">
      <t>スイシン</t>
    </rPh>
    <rPh sb="117" eb="118">
      <t>サラ</t>
    </rPh>
    <rPh sb="153" eb="154">
      <t>ドウ</t>
    </rPh>
    <rPh sb="155" eb="157">
      <t>スイジュン</t>
    </rPh>
    <rPh sb="216" eb="218">
      <t>シタマワ</t>
    </rPh>
    <rPh sb="225" eb="226">
      <t>サラ</t>
    </rPh>
    <rPh sb="275" eb="276">
      <t>オナ</t>
    </rPh>
    <rPh sb="281" eb="283">
      <t>コンゴ</t>
    </rPh>
    <rPh sb="301" eb="302">
      <t>ツト</t>
    </rPh>
    <rPh sb="353" eb="354">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</si>
</sst>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984-48A1-84AE-93A3D02306A9}"/>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formatCode="#,##0.00;&quot;△&quot;#,##0.00;&quot;-&quot;">
                  <c:v>0.01</c:v>
                </c:pt>
                <c:pt idx="1">
                  <c:v>0</c:v>
                </c:pt>
                <c:pt idx="2">
                  <c:v>0</c:v>
                </c:pt>
                <c:pt idx="3">
                  <c:v>0</c:v>
                </c:pt>
                <c:pt idx="4">
                  <c:v>0</c:v>
                </c:pt>
              </c:numCache>
            </c:numRef>
          </c:val>
          <c:smooth val="0"/>
          <c:extLst>
            <c:ext xmlns:c16="http://schemas.microsoft.com/office/drawing/2014/chart" uri="{C3380CC4-5D6E-409C-BE32-E72D297353CC}">
              <c16:uniqueId val="{00000001-B984-48A1-84AE-93A3D02306A9}"/>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42.59</c:v>
                </c:pt>
                <c:pt idx="1">
                  <c:v>37.04</c:v>
                </c:pt>
                <c:pt idx="2">
                  <c:v>37.04</c:v>
                </c:pt>
                <c:pt idx="3">
                  <c:v>37.04</c:v>
                </c:pt>
                <c:pt idx="4">
                  <c:v>35.19</c:v>
                </c:pt>
              </c:numCache>
            </c:numRef>
          </c:val>
          <c:extLst>
            <c:ext xmlns:c16="http://schemas.microsoft.com/office/drawing/2014/chart" uri="{C3380CC4-5D6E-409C-BE32-E72D297353CC}">
              <c16:uniqueId val="{00000000-AA8C-4BCA-A54A-9D4D0F80010E}"/>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36.44</c:v>
                </c:pt>
                <c:pt idx="1">
                  <c:v>34.29</c:v>
                </c:pt>
                <c:pt idx="2">
                  <c:v>35.340000000000003</c:v>
                </c:pt>
                <c:pt idx="3">
                  <c:v>34.68</c:v>
                </c:pt>
                <c:pt idx="4">
                  <c:v>34.700000000000003</c:v>
                </c:pt>
              </c:numCache>
            </c:numRef>
          </c:val>
          <c:smooth val="0"/>
          <c:extLst>
            <c:ext xmlns:c16="http://schemas.microsoft.com/office/drawing/2014/chart" uri="{C3380CC4-5D6E-409C-BE32-E72D297353CC}">
              <c16:uniqueId val="{00000001-AA8C-4BCA-A54A-9D4D0F80010E}"/>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90</c:v>
                </c:pt>
                <c:pt idx="1">
                  <c:v>89.62</c:v>
                </c:pt>
                <c:pt idx="2">
                  <c:v>92.78</c:v>
                </c:pt>
                <c:pt idx="3">
                  <c:v>93.62</c:v>
                </c:pt>
                <c:pt idx="4">
                  <c:v>93.55</c:v>
                </c:pt>
              </c:numCache>
            </c:numRef>
          </c:val>
          <c:extLst>
            <c:ext xmlns:c16="http://schemas.microsoft.com/office/drawing/2014/chart" uri="{C3380CC4-5D6E-409C-BE32-E72D297353CC}">
              <c16:uniqueId val="{00000000-6A73-4BEA-824E-3997844A0362}"/>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89.93</c:v>
                </c:pt>
                <c:pt idx="1">
                  <c:v>89.88</c:v>
                </c:pt>
                <c:pt idx="2">
                  <c:v>91.52</c:v>
                </c:pt>
                <c:pt idx="3">
                  <c:v>90.33</c:v>
                </c:pt>
                <c:pt idx="4">
                  <c:v>90.04</c:v>
                </c:pt>
              </c:numCache>
            </c:numRef>
          </c:val>
          <c:smooth val="0"/>
          <c:extLst>
            <c:ext xmlns:c16="http://schemas.microsoft.com/office/drawing/2014/chart" uri="{C3380CC4-5D6E-409C-BE32-E72D297353CC}">
              <c16:uniqueId val="{00000001-6A73-4BEA-824E-3997844A0362}"/>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47.17</c:v>
                </c:pt>
                <c:pt idx="1">
                  <c:v>63.92</c:v>
                </c:pt>
                <c:pt idx="2">
                  <c:v>63.85</c:v>
                </c:pt>
                <c:pt idx="3">
                  <c:v>64.569999999999993</c:v>
                </c:pt>
                <c:pt idx="4">
                  <c:v>64.11</c:v>
                </c:pt>
              </c:numCache>
            </c:numRef>
          </c:val>
          <c:extLst>
            <c:ext xmlns:c16="http://schemas.microsoft.com/office/drawing/2014/chart" uri="{C3380CC4-5D6E-409C-BE32-E72D297353CC}">
              <c16:uniqueId val="{00000000-4C0E-4E39-8C83-18F85D96BD32}"/>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C0E-4E39-8C83-18F85D96BD32}"/>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356-405E-A178-DEB6BED3CA1A}"/>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356-405E-A178-DEB6BED3CA1A}"/>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548-41A6-A7A5-9A6D72BC56B2}"/>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548-41A6-A7A5-9A6D72BC56B2}"/>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CD2-4EE3-932B-EC3AEAC8E9EF}"/>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CD2-4EE3-932B-EC3AEAC8E9EF}"/>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259-4CFE-97A7-BF333402A13C}"/>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259-4CFE-97A7-BF333402A13C}"/>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4143.16</c:v>
                </c:pt>
                <c:pt idx="1">
                  <c:v>4480.95</c:v>
                </c:pt>
                <c:pt idx="2">
                  <c:v>4266.1000000000004</c:v>
                </c:pt>
                <c:pt idx="3">
                  <c:v>4210.71</c:v>
                </c:pt>
                <c:pt idx="4">
                  <c:v>3391.68</c:v>
                </c:pt>
              </c:numCache>
            </c:numRef>
          </c:val>
          <c:extLst>
            <c:ext xmlns:c16="http://schemas.microsoft.com/office/drawing/2014/chart" uri="{C3380CC4-5D6E-409C-BE32-E72D297353CC}">
              <c16:uniqueId val="{00000000-0009-42C6-8D48-A1B8309C82F6}"/>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1914.94</c:v>
                </c:pt>
                <c:pt idx="1">
                  <c:v>1759.36</c:v>
                </c:pt>
                <c:pt idx="2">
                  <c:v>1837.88</c:v>
                </c:pt>
                <c:pt idx="3">
                  <c:v>1748.51</c:v>
                </c:pt>
                <c:pt idx="4">
                  <c:v>1640.16</c:v>
                </c:pt>
              </c:numCache>
            </c:numRef>
          </c:val>
          <c:smooth val="0"/>
          <c:extLst>
            <c:ext xmlns:c16="http://schemas.microsoft.com/office/drawing/2014/chart" uri="{C3380CC4-5D6E-409C-BE32-E72D297353CC}">
              <c16:uniqueId val="{00000001-0009-42C6-8D48-A1B8309C82F6}"/>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23.66</c:v>
                </c:pt>
                <c:pt idx="1">
                  <c:v>55.66</c:v>
                </c:pt>
                <c:pt idx="2">
                  <c:v>61.71</c:v>
                </c:pt>
                <c:pt idx="3">
                  <c:v>35.700000000000003</c:v>
                </c:pt>
                <c:pt idx="4">
                  <c:v>38.06</c:v>
                </c:pt>
              </c:numCache>
            </c:numRef>
          </c:val>
          <c:extLst>
            <c:ext xmlns:c16="http://schemas.microsoft.com/office/drawing/2014/chart" uri="{C3380CC4-5D6E-409C-BE32-E72D297353CC}">
              <c16:uniqueId val="{00000000-2536-4A1A-84A2-36EE3C94D057}"/>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34.020000000000003</c:v>
                </c:pt>
                <c:pt idx="1">
                  <c:v>37.200000000000003</c:v>
                </c:pt>
                <c:pt idx="2">
                  <c:v>35.03</c:v>
                </c:pt>
                <c:pt idx="3">
                  <c:v>34.99</c:v>
                </c:pt>
                <c:pt idx="4">
                  <c:v>38.270000000000003</c:v>
                </c:pt>
              </c:numCache>
            </c:numRef>
          </c:val>
          <c:smooth val="0"/>
          <c:extLst>
            <c:ext xmlns:c16="http://schemas.microsoft.com/office/drawing/2014/chart" uri="{C3380CC4-5D6E-409C-BE32-E72D297353CC}">
              <c16:uniqueId val="{00000001-2536-4A1A-84A2-36EE3C94D057}"/>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541.95000000000005</c:v>
                </c:pt>
                <c:pt idx="1">
                  <c:v>233</c:v>
                </c:pt>
                <c:pt idx="2">
                  <c:v>210.67</c:v>
                </c:pt>
                <c:pt idx="3">
                  <c:v>367.13</c:v>
                </c:pt>
                <c:pt idx="4">
                  <c:v>350.04</c:v>
                </c:pt>
              </c:numCache>
            </c:numRef>
          </c:val>
          <c:extLst>
            <c:ext xmlns:c16="http://schemas.microsoft.com/office/drawing/2014/chart" uri="{C3380CC4-5D6E-409C-BE32-E72D297353CC}">
              <c16:uniqueId val="{00000000-06B5-48D7-ACDF-55031093F2C6}"/>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553.77</c:v>
                </c:pt>
                <c:pt idx="1">
                  <c:v>508.64</c:v>
                </c:pt>
                <c:pt idx="2">
                  <c:v>525.22</c:v>
                </c:pt>
                <c:pt idx="3">
                  <c:v>520.91999999999996</c:v>
                </c:pt>
                <c:pt idx="4">
                  <c:v>486.77</c:v>
                </c:pt>
              </c:numCache>
            </c:numRef>
          </c:val>
          <c:smooth val="0"/>
          <c:extLst>
            <c:ext xmlns:c16="http://schemas.microsoft.com/office/drawing/2014/chart" uri="{C3380CC4-5D6E-409C-BE32-E72D297353CC}">
              <c16:uniqueId val="{00000001-06B5-48D7-ACDF-55031093F2C6}"/>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【1,650.58】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【34.97】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【481.20】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【38.66】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にかほ市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小規模集合排水処理</v>
      </c>
      <c r="Q8" s="72"/>
      <c r="R8" s="72"/>
      <c r="S8" s="72"/>
      <c r="T8" s="72"/>
      <c r="U8" s="72"/>
      <c r="V8" s="72"/>
      <c r="W8" s="72" t="str">
        <f>データ!L6</f>
        <v>I2</v>
      </c>
      <c r="X8" s="72"/>
      <c r="Y8" s="72"/>
      <c r="Z8" s="72"/>
      <c r="AA8" s="72"/>
      <c r="AB8" s="72"/>
      <c r="AC8" s="72"/>
      <c r="AD8" s="73" t="str">
        <f>データ!$M$6</f>
        <v>非設置</v>
      </c>
      <c r="AE8" s="73"/>
      <c r="AF8" s="73"/>
      <c r="AG8" s="73"/>
      <c r="AH8" s="73"/>
      <c r="AI8" s="73"/>
      <c r="AJ8" s="73"/>
      <c r="AK8" s="3"/>
      <c r="AL8" s="69">
        <f>データ!S6</f>
        <v>23841</v>
      </c>
      <c r="AM8" s="69"/>
      <c r="AN8" s="69"/>
      <c r="AO8" s="69"/>
      <c r="AP8" s="69"/>
      <c r="AQ8" s="69"/>
      <c r="AR8" s="69"/>
      <c r="AS8" s="69"/>
      <c r="AT8" s="68">
        <f>データ!T6</f>
        <v>241.13</v>
      </c>
      <c r="AU8" s="68"/>
      <c r="AV8" s="68"/>
      <c r="AW8" s="68"/>
      <c r="AX8" s="68"/>
      <c r="AY8" s="68"/>
      <c r="AZ8" s="68"/>
      <c r="BA8" s="68"/>
      <c r="BB8" s="68">
        <f>データ!U6</f>
        <v>98.87</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0.39</v>
      </c>
      <c r="Q10" s="68"/>
      <c r="R10" s="68"/>
      <c r="S10" s="68"/>
      <c r="T10" s="68"/>
      <c r="U10" s="68"/>
      <c r="V10" s="68"/>
      <c r="W10" s="68">
        <f>データ!Q6</f>
        <v>100</v>
      </c>
      <c r="X10" s="68"/>
      <c r="Y10" s="68"/>
      <c r="Z10" s="68"/>
      <c r="AA10" s="68"/>
      <c r="AB10" s="68"/>
      <c r="AC10" s="68"/>
      <c r="AD10" s="69">
        <f>データ!R6</f>
        <v>2420</v>
      </c>
      <c r="AE10" s="69"/>
      <c r="AF10" s="69"/>
      <c r="AG10" s="69"/>
      <c r="AH10" s="69"/>
      <c r="AI10" s="69"/>
      <c r="AJ10" s="69"/>
      <c r="AK10" s="2"/>
      <c r="AL10" s="69">
        <f>データ!V6</f>
        <v>93</v>
      </c>
      <c r="AM10" s="69"/>
      <c r="AN10" s="69"/>
      <c r="AO10" s="69"/>
      <c r="AP10" s="69"/>
      <c r="AQ10" s="69"/>
      <c r="AR10" s="69"/>
      <c r="AS10" s="69"/>
      <c r="AT10" s="68">
        <f>データ!W6</f>
        <v>0.1</v>
      </c>
      <c r="AU10" s="68"/>
      <c r="AV10" s="68"/>
      <c r="AW10" s="68"/>
      <c r="AX10" s="68"/>
      <c r="AY10" s="68"/>
      <c r="AZ10" s="68"/>
      <c r="BA10" s="68"/>
      <c r="BB10" s="68">
        <f>データ!X6</f>
        <v>930</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118</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116</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117</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【1,650.58】</v>
      </c>
      <c r="I86" s="26" t="str">
        <f>データ!CA6</f>
        <v>【38.66】</v>
      </c>
      <c r="J86" s="26" t="str">
        <f>データ!CL6</f>
        <v>【481.20】</v>
      </c>
      <c r="K86" s="26" t="str">
        <f>データ!CW6</f>
        <v>【34.97】</v>
      </c>
      <c r="L86" s="26" t="str">
        <f>データ!DH6</f>
        <v>【89.89】</v>
      </c>
      <c r="M86" s="26" t="s">
        <v>43</v>
      </c>
      <c r="N86" s="26" t="s">
        <v>43</v>
      </c>
      <c r="O86" s="26" t="str">
        <f>データ!EO6</f>
        <v>【0.00】</v>
      </c>
    </row>
  </sheetData>
  <sheetProtection algorithmName="SHA-512" hashValue="R/5p/bF1KfI+lqBJM01XL67QcP5O/84gUSCQ3zQuFVUXSqJ+hz80X6G/j148IXJCwSBQdHcZwmx21p3TTZUhwQ==" saltValue="J6Pu6YvFXjuWO5aApaSfh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7" t="s">
        <v>53</v>
      </c>
      <c r="I3" s="78"/>
      <c r="J3" s="78"/>
      <c r="K3" s="78"/>
      <c r="L3" s="78"/>
      <c r="M3" s="78"/>
      <c r="N3" s="78"/>
      <c r="O3" s="78"/>
      <c r="P3" s="78"/>
      <c r="Q3" s="78"/>
      <c r="R3" s="78"/>
      <c r="S3" s="78"/>
      <c r="T3" s="78"/>
      <c r="U3" s="78"/>
      <c r="V3" s="78"/>
      <c r="W3" s="78"/>
      <c r="X3" s="79"/>
      <c r="Y3" s="83" t="s">
        <v>54</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55</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56</v>
      </c>
      <c r="B4" s="30"/>
      <c r="C4" s="30"/>
      <c r="D4" s="30"/>
      <c r="E4" s="30"/>
      <c r="F4" s="30"/>
      <c r="G4" s="30"/>
      <c r="H4" s="80"/>
      <c r="I4" s="81"/>
      <c r="J4" s="81"/>
      <c r="K4" s="81"/>
      <c r="L4" s="81"/>
      <c r="M4" s="81"/>
      <c r="N4" s="81"/>
      <c r="O4" s="81"/>
      <c r="P4" s="81"/>
      <c r="Q4" s="81"/>
      <c r="R4" s="81"/>
      <c r="S4" s="81"/>
      <c r="T4" s="81"/>
      <c r="U4" s="81"/>
      <c r="V4" s="81"/>
      <c r="W4" s="81"/>
      <c r="X4" s="82"/>
      <c r="Y4" s="76" t="s">
        <v>57</v>
      </c>
      <c r="Z4" s="76"/>
      <c r="AA4" s="76"/>
      <c r="AB4" s="76"/>
      <c r="AC4" s="76"/>
      <c r="AD4" s="76"/>
      <c r="AE4" s="76"/>
      <c r="AF4" s="76"/>
      <c r="AG4" s="76"/>
      <c r="AH4" s="76"/>
      <c r="AI4" s="76"/>
      <c r="AJ4" s="76" t="s">
        <v>58</v>
      </c>
      <c r="AK4" s="76"/>
      <c r="AL4" s="76"/>
      <c r="AM4" s="76"/>
      <c r="AN4" s="76"/>
      <c r="AO4" s="76"/>
      <c r="AP4" s="76"/>
      <c r="AQ4" s="76"/>
      <c r="AR4" s="76"/>
      <c r="AS4" s="76"/>
      <c r="AT4" s="76"/>
      <c r="AU4" s="76" t="s">
        <v>59</v>
      </c>
      <c r="AV4" s="76"/>
      <c r="AW4" s="76"/>
      <c r="AX4" s="76"/>
      <c r="AY4" s="76"/>
      <c r="AZ4" s="76"/>
      <c r="BA4" s="76"/>
      <c r="BB4" s="76"/>
      <c r="BC4" s="76"/>
      <c r="BD4" s="76"/>
      <c r="BE4" s="76"/>
      <c r="BF4" s="76" t="s">
        <v>60</v>
      </c>
      <c r="BG4" s="76"/>
      <c r="BH4" s="76"/>
      <c r="BI4" s="76"/>
      <c r="BJ4" s="76"/>
      <c r="BK4" s="76"/>
      <c r="BL4" s="76"/>
      <c r="BM4" s="76"/>
      <c r="BN4" s="76"/>
      <c r="BO4" s="76"/>
      <c r="BP4" s="76"/>
      <c r="BQ4" s="76" t="s">
        <v>61</v>
      </c>
      <c r="BR4" s="76"/>
      <c r="BS4" s="76"/>
      <c r="BT4" s="76"/>
      <c r="BU4" s="76"/>
      <c r="BV4" s="76"/>
      <c r="BW4" s="76"/>
      <c r="BX4" s="76"/>
      <c r="BY4" s="76"/>
      <c r="BZ4" s="76"/>
      <c r="CA4" s="76"/>
      <c r="CB4" s="76" t="s">
        <v>62</v>
      </c>
      <c r="CC4" s="76"/>
      <c r="CD4" s="76"/>
      <c r="CE4" s="76"/>
      <c r="CF4" s="76"/>
      <c r="CG4" s="76"/>
      <c r="CH4" s="76"/>
      <c r="CI4" s="76"/>
      <c r="CJ4" s="76"/>
      <c r="CK4" s="76"/>
      <c r="CL4" s="76"/>
      <c r="CM4" s="76" t="s">
        <v>63</v>
      </c>
      <c r="CN4" s="76"/>
      <c r="CO4" s="76"/>
      <c r="CP4" s="76"/>
      <c r="CQ4" s="76"/>
      <c r="CR4" s="76"/>
      <c r="CS4" s="76"/>
      <c r="CT4" s="76"/>
      <c r="CU4" s="76"/>
      <c r="CV4" s="76"/>
      <c r="CW4" s="76"/>
      <c r="CX4" s="76" t="s">
        <v>64</v>
      </c>
      <c r="CY4" s="76"/>
      <c r="CZ4" s="76"/>
      <c r="DA4" s="76"/>
      <c r="DB4" s="76"/>
      <c r="DC4" s="76"/>
      <c r="DD4" s="76"/>
      <c r="DE4" s="76"/>
      <c r="DF4" s="76"/>
      <c r="DG4" s="76"/>
      <c r="DH4" s="76"/>
      <c r="DI4" s="76" t="s">
        <v>65</v>
      </c>
      <c r="DJ4" s="76"/>
      <c r="DK4" s="76"/>
      <c r="DL4" s="76"/>
      <c r="DM4" s="76"/>
      <c r="DN4" s="76"/>
      <c r="DO4" s="76"/>
      <c r="DP4" s="76"/>
      <c r="DQ4" s="76"/>
      <c r="DR4" s="76"/>
      <c r="DS4" s="76"/>
      <c r="DT4" s="76" t="s">
        <v>66</v>
      </c>
      <c r="DU4" s="76"/>
      <c r="DV4" s="76"/>
      <c r="DW4" s="76"/>
      <c r="DX4" s="76"/>
      <c r="DY4" s="76"/>
      <c r="DZ4" s="76"/>
      <c r="EA4" s="76"/>
      <c r="EB4" s="76"/>
      <c r="EC4" s="76"/>
      <c r="ED4" s="76"/>
      <c r="EE4" s="76" t="s">
        <v>67</v>
      </c>
      <c r="EF4" s="76"/>
      <c r="EG4" s="76"/>
      <c r="EH4" s="76"/>
      <c r="EI4" s="76"/>
      <c r="EJ4" s="76"/>
      <c r="EK4" s="76"/>
      <c r="EL4" s="76"/>
      <c r="EM4" s="76"/>
      <c r="EN4" s="76"/>
      <c r="EO4" s="76"/>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2020</v>
      </c>
      <c r="C6" s="33">
        <f t="shared" ref="C6:X6" si="3">C7</f>
        <v>52141</v>
      </c>
      <c r="D6" s="33">
        <f t="shared" si="3"/>
        <v>47</v>
      </c>
      <c r="E6" s="33">
        <f t="shared" si="3"/>
        <v>17</v>
      </c>
      <c r="F6" s="33">
        <f t="shared" si="3"/>
        <v>9</v>
      </c>
      <c r="G6" s="33">
        <f t="shared" si="3"/>
        <v>0</v>
      </c>
      <c r="H6" s="33" t="str">
        <f t="shared" si="3"/>
        <v>秋田県　にかほ市</v>
      </c>
      <c r="I6" s="33" t="str">
        <f t="shared" si="3"/>
        <v>法非適用</v>
      </c>
      <c r="J6" s="33" t="str">
        <f t="shared" si="3"/>
        <v>下水道事業</v>
      </c>
      <c r="K6" s="33" t="str">
        <f t="shared" si="3"/>
        <v>小規模集合排水処理</v>
      </c>
      <c r="L6" s="33" t="str">
        <f t="shared" si="3"/>
        <v>I2</v>
      </c>
      <c r="M6" s="33" t="str">
        <f t="shared" si="3"/>
        <v>非設置</v>
      </c>
      <c r="N6" s="34" t="str">
        <f t="shared" si="3"/>
        <v>-</v>
      </c>
      <c r="O6" s="34" t="str">
        <f t="shared" si="3"/>
        <v>該当数値なし</v>
      </c>
      <c r="P6" s="34">
        <f t="shared" si="3"/>
        <v>0.39</v>
      </c>
      <c r="Q6" s="34">
        <f t="shared" si="3"/>
        <v>100</v>
      </c>
      <c r="R6" s="34">
        <f t="shared" si="3"/>
        <v>2420</v>
      </c>
      <c r="S6" s="34">
        <f t="shared" si="3"/>
        <v>23841</v>
      </c>
      <c r="T6" s="34">
        <f t="shared" si="3"/>
        <v>241.13</v>
      </c>
      <c r="U6" s="34">
        <f t="shared" si="3"/>
        <v>98.87</v>
      </c>
      <c r="V6" s="34">
        <f t="shared" si="3"/>
        <v>93</v>
      </c>
      <c r="W6" s="34">
        <f t="shared" si="3"/>
        <v>0.1</v>
      </c>
      <c r="X6" s="34">
        <f t="shared" si="3"/>
        <v>930</v>
      </c>
      <c r="Y6" s="35">
        <f>IF(Y7="",NA(),Y7)</f>
        <v>47.17</v>
      </c>
      <c r="Z6" s="35">
        <f t="shared" ref="Z6:AH6" si="4">IF(Z7="",NA(),Z7)</f>
        <v>63.92</v>
      </c>
      <c r="AA6" s="35">
        <f t="shared" si="4"/>
        <v>63.85</v>
      </c>
      <c r="AB6" s="35">
        <f t="shared" si="4"/>
        <v>64.569999999999993</v>
      </c>
      <c r="AC6" s="35">
        <f t="shared" si="4"/>
        <v>64.11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4143.16</v>
      </c>
      <c r="BG6" s="35">
        <f t="shared" ref="BG6:BO6" si="7">IF(BG7="",NA(),BG7)</f>
        <v>4480.95</v>
      </c>
      <c r="BH6" s="35">
        <f t="shared" si="7"/>
        <v>4266.1000000000004</v>
      </c>
      <c r="BI6" s="35">
        <f t="shared" si="7"/>
        <v>4210.71</v>
      </c>
      <c r="BJ6" s="35">
        <f t="shared" si="7"/>
        <v>3391.68</v>
      </c>
      <c r="BK6" s="35">
        <f t="shared" si="7"/>
        <v>1914.94</v>
      </c>
      <c r="BL6" s="35">
        <f t="shared" si="7"/>
        <v>1759.36</v>
      </c>
      <c r="BM6" s="35">
        <f t="shared" si="7"/>
        <v>1837.88</v>
      </c>
      <c r="BN6" s="35">
        <f t="shared" si="7"/>
        <v>1748.51</v>
      </c>
      <c r="BO6" s="35">
        <f t="shared" si="7"/>
        <v>1640.16</v>
      </c>
      <c r="BP6" s="34" t="str">
        <f>IF(BP7="","",IF(BP7="-","【-】","【"&amp;SUBSTITUTE(TEXT(BP7,"#,##0.00"),"-","△")&amp;"】"))</f>
        <v>【1,650.58】</v>
      </c>
      <c r="BQ6" s="35">
        <f>IF(BQ7="",NA(),BQ7)</f>
        <v>23.66</v>
      </c>
      <c r="BR6" s="35">
        <f t="shared" ref="BR6:BZ6" si="8">IF(BR7="",NA(),BR7)</f>
        <v>55.66</v>
      </c>
      <c r="BS6" s="35">
        <f t="shared" si="8"/>
        <v>61.71</v>
      </c>
      <c r="BT6" s="35">
        <f t="shared" si="8"/>
        <v>35.700000000000003</v>
      </c>
      <c r="BU6" s="35">
        <f t="shared" si="8"/>
        <v>38.06</v>
      </c>
      <c r="BV6" s="35">
        <f t="shared" si="8"/>
        <v>34.020000000000003</v>
      </c>
      <c r="BW6" s="35">
        <f t="shared" si="8"/>
        <v>37.200000000000003</v>
      </c>
      <c r="BX6" s="35">
        <f t="shared" si="8"/>
        <v>35.03</v>
      </c>
      <c r="BY6" s="35">
        <f t="shared" si="8"/>
        <v>34.99</v>
      </c>
      <c r="BZ6" s="35">
        <f t="shared" si="8"/>
        <v>38.270000000000003</v>
      </c>
      <c r="CA6" s="34" t="str">
        <f>IF(CA7="","",IF(CA7="-","【-】","【"&amp;SUBSTITUTE(TEXT(CA7,"#,##0.00"),"-","△")&amp;"】"))</f>
        <v>【38.66】</v>
      </c>
      <c r="CB6" s="35">
        <f>IF(CB7="",NA(),CB7)</f>
        <v>541.95000000000005</v>
      </c>
      <c r="CC6" s="35">
        <f t="shared" ref="CC6:CK6" si="9">IF(CC7="",NA(),CC7)</f>
        <v>233</v>
      </c>
      <c r="CD6" s="35">
        <f t="shared" si="9"/>
        <v>210.67</v>
      </c>
      <c r="CE6" s="35">
        <f t="shared" si="9"/>
        <v>367.13</v>
      </c>
      <c r="CF6" s="35">
        <f t="shared" si="9"/>
        <v>350.04</v>
      </c>
      <c r="CG6" s="35">
        <f t="shared" si="9"/>
        <v>553.77</v>
      </c>
      <c r="CH6" s="35">
        <f t="shared" si="9"/>
        <v>508.64</v>
      </c>
      <c r="CI6" s="35">
        <f t="shared" si="9"/>
        <v>525.22</v>
      </c>
      <c r="CJ6" s="35">
        <f t="shared" si="9"/>
        <v>520.91999999999996</v>
      </c>
      <c r="CK6" s="35">
        <f t="shared" si="9"/>
        <v>486.77</v>
      </c>
      <c r="CL6" s="34" t="str">
        <f>IF(CL7="","",IF(CL7="-","【-】","【"&amp;SUBSTITUTE(TEXT(CL7,"#,##0.00"),"-","△")&amp;"】"))</f>
        <v>【481.20】</v>
      </c>
      <c r="CM6" s="35">
        <f>IF(CM7="",NA(),CM7)</f>
        <v>42.59</v>
      </c>
      <c r="CN6" s="35">
        <f t="shared" ref="CN6:CV6" si="10">IF(CN7="",NA(),CN7)</f>
        <v>37.04</v>
      </c>
      <c r="CO6" s="35">
        <f t="shared" si="10"/>
        <v>37.04</v>
      </c>
      <c r="CP6" s="35">
        <f t="shared" si="10"/>
        <v>37.04</v>
      </c>
      <c r="CQ6" s="35">
        <f t="shared" si="10"/>
        <v>35.19</v>
      </c>
      <c r="CR6" s="35">
        <f t="shared" si="10"/>
        <v>36.44</v>
      </c>
      <c r="CS6" s="35">
        <f t="shared" si="10"/>
        <v>34.29</v>
      </c>
      <c r="CT6" s="35">
        <f t="shared" si="10"/>
        <v>35.340000000000003</v>
      </c>
      <c r="CU6" s="35">
        <f t="shared" si="10"/>
        <v>34.68</v>
      </c>
      <c r="CV6" s="35">
        <f t="shared" si="10"/>
        <v>34.700000000000003</v>
      </c>
      <c r="CW6" s="34" t="str">
        <f>IF(CW7="","",IF(CW7="-","【-】","【"&amp;SUBSTITUTE(TEXT(CW7,"#,##0.00"),"-","△")&amp;"】"))</f>
        <v>【34.97】</v>
      </c>
      <c r="CX6" s="35">
        <f>IF(CX7="",NA(),CX7)</f>
        <v>90</v>
      </c>
      <c r="CY6" s="35">
        <f t="shared" ref="CY6:DG6" si="11">IF(CY7="",NA(),CY7)</f>
        <v>89.62</v>
      </c>
      <c r="CZ6" s="35">
        <f t="shared" si="11"/>
        <v>92.78</v>
      </c>
      <c r="DA6" s="35">
        <f t="shared" si="11"/>
        <v>93.62</v>
      </c>
      <c r="DB6" s="35">
        <f t="shared" si="11"/>
        <v>93.55</v>
      </c>
      <c r="DC6" s="35">
        <f t="shared" si="11"/>
        <v>89.93</v>
      </c>
      <c r="DD6" s="35">
        <f t="shared" si="11"/>
        <v>89.88</v>
      </c>
      <c r="DE6" s="35">
        <f t="shared" si="11"/>
        <v>91.52</v>
      </c>
      <c r="DF6" s="35">
        <f t="shared" si="11"/>
        <v>90.33</v>
      </c>
      <c r="DG6" s="35">
        <f t="shared" si="11"/>
        <v>90.04</v>
      </c>
      <c r="DH6" s="34" t="str">
        <f>IF(DH7="","",IF(DH7="-","【-】","【"&amp;SUBSTITUTE(TEXT(DH7,"#,##0.00"),"-","△")&amp;"】"))</f>
        <v>【89.89】</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0.01</v>
      </c>
      <c r="EK6" s="34">
        <f t="shared" si="14"/>
        <v>0</v>
      </c>
      <c r="EL6" s="34">
        <f t="shared" si="14"/>
        <v>0</v>
      </c>
      <c r="EM6" s="34">
        <f t="shared" si="14"/>
        <v>0</v>
      </c>
      <c r="EN6" s="34">
        <f t="shared" si="14"/>
        <v>0</v>
      </c>
      <c r="EO6" s="34" t="str">
        <f>IF(EO7="","",IF(EO7="-","【-】","【"&amp;SUBSTITUTE(TEXT(EO7,"#,##0.00"),"-","△")&amp;"】"))</f>
        <v>【0.00】</v>
      </c>
    </row>
    <row r="7" spans="1:145" s="36" customFormat="1" x14ac:dyDescent="0.15">
      <c r="A7" s="28"/>
      <c r="B7" s="37">
        <v>2020</v>
      </c>
      <c r="C7" s="37">
        <v>52141</v>
      </c>
      <c r="D7" s="37">
        <v>47</v>
      </c>
      <c r="E7" s="37">
        <v>17</v>
      </c>
      <c r="F7" s="37">
        <v>9</v>
      </c>
      <c r="G7" s="37">
        <v>0</v>
      </c>
      <c r="H7" s="37" t="s">
        <v>97</v>
      </c>
      <c r="I7" s="37" t="s">
        <v>98</v>
      </c>
      <c r="J7" s="37" t="s">
        <v>99</v>
      </c>
      <c r="K7" s="37" t="s">
        <v>100</v>
      </c>
      <c r="L7" s="37" t="s">
        <v>101</v>
      </c>
      <c r="M7" s="37" t="s">
        <v>102</v>
      </c>
      <c r="N7" s="38" t="s">
        <v>103</v>
      </c>
      <c r="O7" s="38" t="s">
        <v>104</v>
      </c>
      <c r="P7" s="38">
        <v>0.39</v>
      </c>
      <c r="Q7" s="38">
        <v>100</v>
      </c>
      <c r="R7" s="38">
        <v>2420</v>
      </c>
      <c r="S7" s="38">
        <v>23841</v>
      </c>
      <c r="T7" s="38">
        <v>241.13</v>
      </c>
      <c r="U7" s="38">
        <v>98.87</v>
      </c>
      <c r="V7" s="38">
        <v>93</v>
      </c>
      <c r="W7" s="38">
        <v>0.1</v>
      </c>
      <c r="X7" s="38">
        <v>930</v>
      </c>
      <c r="Y7" s="38">
        <v>47.17</v>
      </c>
      <c r="Z7" s="38">
        <v>63.92</v>
      </c>
      <c r="AA7" s="38">
        <v>63.85</v>
      </c>
      <c r="AB7" s="38">
        <v>64.569999999999993</v>
      </c>
      <c r="AC7" s="38">
        <v>64.11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4143.16</v>
      </c>
      <c r="BG7" s="38">
        <v>4480.95</v>
      </c>
      <c r="BH7" s="38">
        <v>4266.1000000000004</v>
      </c>
      <c r="BI7" s="38">
        <v>4210.71</v>
      </c>
      <c r="BJ7" s="38">
        <v>3391.68</v>
      </c>
      <c r="BK7" s="38">
        <v>1914.94</v>
      </c>
      <c r="BL7" s="38">
        <v>1759.36</v>
      </c>
      <c r="BM7" s="38">
        <v>1837.88</v>
      </c>
      <c r="BN7" s="38">
        <v>1748.51</v>
      </c>
      <c r="BO7" s="38">
        <v>1640.16</v>
      </c>
      <c r="BP7" s="38">
        <v>1650.58</v>
      </c>
      <c r="BQ7" s="38">
        <v>23.66</v>
      </c>
      <c r="BR7" s="38">
        <v>55.66</v>
      </c>
      <c r="BS7" s="38">
        <v>61.71</v>
      </c>
      <c r="BT7" s="38">
        <v>35.700000000000003</v>
      </c>
      <c r="BU7" s="38">
        <v>38.06</v>
      </c>
      <c r="BV7" s="38">
        <v>34.020000000000003</v>
      </c>
      <c r="BW7" s="38">
        <v>37.200000000000003</v>
      </c>
      <c r="BX7" s="38">
        <v>35.03</v>
      </c>
      <c r="BY7" s="38">
        <v>34.99</v>
      </c>
      <c r="BZ7" s="38">
        <v>38.270000000000003</v>
      </c>
      <c r="CA7" s="38">
        <v>38.659999999999997</v>
      </c>
      <c r="CB7" s="38">
        <v>541.95000000000005</v>
      </c>
      <c r="CC7" s="38">
        <v>233</v>
      </c>
      <c r="CD7" s="38">
        <v>210.67</v>
      </c>
      <c r="CE7" s="38">
        <v>367.13</v>
      </c>
      <c r="CF7" s="38">
        <v>350.04</v>
      </c>
      <c r="CG7" s="38">
        <v>553.77</v>
      </c>
      <c r="CH7" s="38">
        <v>508.64</v>
      </c>
      <c r="CI7" s="38">
        <v>525.22</v>
      </c>
      <c r="CJ7" s="38">
        <v>520.91999999999996</v>
      </c>
      <c r="CK7" s="38">
        <v>486.77</v>
      </c>
      <c r="CL7" s="38">
        <v>481.2</v>
      </c>
      <c r="CM7" s="38">
        <v>42.59</v>
      </c>
      <c r="CN7" s="38">
        <v>37.04</v>
      </c>
      <c r="CO7" s="38">
        <v>37.04</v>
      </c>
      <c r="CP7" s="38">
        <v>37.04</v>
      </c>
      <c r="CQ7" s="38">
        <v>35.19</v>
      </c>
      <c r="CR7" s="38">
        <v>36.44</v>
      </c>
      <c r="CS7" s="38">
        <v>34.29</v>
      </c>
      <c r="CT7" s="38">
        <v>35.340000000000003</v>
      </c>
      <c r="CU7" s="38">
        <v>34.68</v>
      </c>
      <c r="CV7" s="38">
        <v>34.700000000000003</v>
      </c>
      <c r="CW7" s="38">
        <v>34.97</v>
      </c>
      <c r="CX7" s="38">
        <v>90</v>
      </c>
      <c r="CY7" s="38">
        <v>89.62</v>
      </c>
      <c r="CZ7" s="38">
        <v>92.78</v>
      </c>
      <c r="DA7" s="38">
        <v>93.62</v>
      </c>
      <c r="DB7" s="38">
        <v>93.55</v>
      </c>
      <c r="DC7" s="38">
        <v>89.93</v>
      </c>
      <c r="DD7" s="38">
        <v>89.88</v>
      </c>
      <c r="DE7" s="38">
        <v>91.52</v>
      </c>
      <c r="DF7" s="38">
        <v>90.33</v>
      </c>
      <c r="DG7" s="38">
        <v>90.04</v>
      </c>
      <c r="DH7" s="38">
        <v>89.89</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0.01</v>
      </c>
      <c r="EK7" s="38">
        <v>0</v>
      </c>
      <c r="EL7" s="38">
        <v>0</v>
      </c>
      <c r="EM7" s="38">
        <v>0</v>
      </c>
      <c r="EN7" s="38">
        <v>0</v>
      </c>
      <c r="EO7" s="38">
        <v>0</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110</v>
      </c>
    </row>
    <row r="12" spans="1:145" x14ac:dyDescent="0.15">
      <c r="B12">
        <v>1</v>
      </c>
      <c r="C12">
        <v>1</v>
      </c>
      <c r="D12">
        <v>1</v>
      </c>
      <c r="E12">
        <v>1</v>
      </c>
      <c r="F12">
        <v>2</v>
      </c>
      <c r="G12" t="s">
        <v>111</v>
      </c>
    </row>
    <row r="13" spans="1:145" x14ac:dyDescent="0.15">
      <c r="B13" t="s">
        <v>112</v>
      </c>
      <c r="C13" t="s">
        <v>112</v>
      </c>
      <c r="D13" t="s">
        <v>113</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2022-01-18T01:18:03Z</cp:lastPrinted>
  <dcterms:created xsi:type="dcterms:W3CDTF">2021-12-03T08:07:38Z</dcterms:created>
  <dcterms:modified xsi:type="dcterms:W3CDTF">2022-01-19T12:12:15Z</dcterms:modified>
  <cp:category/>
</cp:coreProperties>
</file>