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1\!!!!!!! 各種照会\R3年度\20220106_【作業依頼】Fw 【市町村課】公営企業における経営比較分析表の作成について\"/>
    </mc:Choice>
  </mc:AlternateContent>
  <workbookProtection workbookAlgorithmName="SHA-512" workbookHashValue="1sECjtX8ttF8h21uiX+ATkZH4zCCCvL+FhTNPlGBtKsXF6CjQpuQB34zzR11vuZiIgkoicRNfWaDg6uJ7hVrOg==" workbookSaltValue="EdSIUqvjL4+CPfKdNHNEew==" workbookSpinCount="100000" lockStructure="1"/>
  <bookViews>
    <workbookView xWindow="0" yWindow="0" windowWidth="15360" windowHeight="7635"/>
  </bookViews>
  <sheets>
    <sheet name="法適用_水道事業" sheetId="4" r:id="rId1"/>
    <sheet name="データ" sheetId="5" state="hidden" r:id="rId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<sst xmlns="http://schemas.openxmlformats.org/spreadsheetml/2006/main" count="228" uniqueCount="114">
  <si>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</si>
  <si>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</si>
  <si>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</si>
  <si>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</si>
  <si>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</si>
  <si>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</si>
  <si>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</si>
  <si>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</si>
  <si>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</si>
  <si>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</si>
  <si>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</si>
  <si>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</si>
  <si>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</si>
  <si>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</si>
  <si>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</si>
  <si>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</si>
  <si>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</si>
  <si>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</si>
  <si>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</si>
  <si>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</si>
  <si>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</si>
  <si>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</si>
  <si>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</si>
  <si>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</si>
  <si>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</si>
  <si>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</si>
  <si>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</si>
  <si>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</si>
  <si>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</si>
  <si>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</si>
  <si>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</si>
  <si>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</si>
  <si>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</si>
  <si>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</si>
  <si>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</si>
  <si>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</si>
  <si>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</si>
  <si>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</si>
  <si>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</si>
  <si>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</si>
  <si>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</si>
  <si>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</si>
  <si>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</si>
  <si>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</si>
  <si>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</si>
  <si>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</si>
  <si>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</si>
  <si>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</si>
  <si>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</si>
  <si>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</si>
  <si>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</si>
  <si>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</si>
  <si>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</si>
  <si>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</si>
  <si>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</si>
  <si>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</si>
  <si>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</si>
  <si>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</si>
  <si>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</si>
  <si>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</si>
  <si>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</si>
  <si>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</si>
  <si>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</si>
  <si>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</si>
  <si>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</si>
  <si>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</si>
  <si>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</si>
  <si>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</si>
  <si>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</si>
  <si>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</si>
  <si>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</si>
  <si>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</si>
  <si>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</si>
  <si>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</si>
  <si>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</si>
  <si>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</si>
  <si>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</si>
  <si>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</si>
  <si>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</si>
  <si>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</si>
  <si>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</si>
  <si>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</si>
  <si>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</si>
  <si>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</si>
  <si>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</si>
  <si>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</si>
  <si>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</si>
  <si>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</si>
  <si>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</si>
  <si>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</si>
  <si>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</si>
  <si>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</si>
  <si>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</si>
  <si>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</si>
  <si>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</si>
  <si>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</si>
  <si>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</si>
  <si>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</si>
  <si>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</si>
  <si>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</si>
  <si>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</si>
  <si>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</si>
  <si>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</si>
  <si>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</si>
  <si>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</si>
  <si>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</si>
  <si>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</si>
  <si>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</si>
  <si>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</si>
  <si>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</si>
  <si>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</si>
  <si>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常収支比率が100％以上であり、累積欠損金もなく、料金回収率も100％を上回っていることから経営の健全性が保たれている。しかし、施設利用率は類似団体平均を上回っているものの、有収率の減少が著しいため、経営の効率性を高めるための対策が必要である。また、老朽化の状況指標から推測されるように、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今後の事業運営の中で、老朽施設の更新や災害に強い水道など、ハード面の再構築が必要になってくるとともに、人口減社会による水需要の減少への対処が重要な課題として挙げられる。
　安全で安心な水の安定供給を実現するため、料金水準の見直しを含めた給水収益確保と、水需要に見合った施設更新投資により、適切な事業運営に取り組んでいく。
</t>
    <phoneticPr fontId="4"/>
  </si>
  <si>
    <t xml:space="preserve">　有形固定資産減価償却率について、令和元年度より減少しているのは浄水場更新事業の完了により有形固定資産が増加したことに起因している。類似団体平均値を下回ったものの法定耐用年数に近い資産が多い現状は変わらないことから施設更新の計画的な投資を実施していく。
　管路経年化率については、上水道拡張事業により昭和50年代にかけて布設された管路が次々と耐用年数を迎えているため上昇傾向にある。
　管路更新率は低水準にあり、回復するためには更新延長を大幅に増やす必要がある。限られた財源の中で事業費の平準化を図り、計画的かつ効率的な更新に取り組む必要がある。
　有収率が低下している状況から鑑みるに、まずは濁り水や漏水事故が多発している管路を優先的に更新することで施設の維持管理に努め、水道水の安定供給に取り組んでいく。
</t>
    <rPh sb="24" eb="26">
      <t>ゲンショウ</t>
    </rPh>
    <rPh sb="231" eb="232">
      <t>カギ</t>
    </rPh>
    <rPh sb="235" eb="237">
      <t>ザイゲン</t>
    </rPh>
    <rPh sb="238" eb="239">
      <t>ナカ</t>
    </rPh>
    <rPh sb="240" eb="242">
      <t>ジギョウ</t>
    </rPh>
    <rPh sb="242" eb="243">
      <t>ヒ</t>
    </rPh>
    <rPh sb="244" eb="247">
      <t>ヘイジュンカ</t>
    </rPh>
    <rPh sb="248" eb="249">
      <t>ハカ</t>
    </rPh>
    <rPh sb="251" eb="254">
      <t>ケイカクテキ</t>
    </rPh>
    <rPh sb="256" eb="259">
      <t>コウリツテキ</t>
    </rPh>
    <rPh sb="260" eb="262">
      <t>コウシン</t>
    </rPh>
    <rPh sb="263" eb="264">
      <t>ト</t>
    </rPh>
    <rPh sb="265" eb="266">
      <t>ク</t>
    </rPh>
    <rPh sb="267" eb="269">
      <t>ヒツヨウ</t>
    </rPh>
    <phoneticPr fontId="4"/>
  </si>
  <si>
    <r>
      <t>　経常収支比率は100％を上回って推移しており、収支は比較的良好といえる。給水人口が減少傾向ではあるが、令和2年度は新規加入戸数の増加により給水収益は増加した。今後も費用の抑制に取り組み、適正な経営管理に努めていく必要がある。
　</t>
    </r>
    <r>
      <rPr>
        <sz val="10"/>
        <rFont val="ＭＳ ゴシック"/>
        <family val="3"/>
        <charset val="128"/>
      </rPr>
      <t>流動比率については100％を上回って推移しており、流動資産の大半を現金預金が占めることから支払能力は十分確保できている。しかし、将来的な給水収益減や施設更新投資増</t>
    </r>
    <r>
      <rPr>
        <sz val="10"/>
        <color theme="1"/>
        <rFont val="ＭＳ ゴシック"/>
        <family val="3"/>
        <charset val="128"/>
      </rPr>
      <t xml:space="preserve">に備えるため、実施事業を精査しながら適正管理に努めていく。
　企業債残高対給水収益比率は、令和元年度に浄水場更新事業により企業債8億円を借り入れたが、依然として類似団体平均値よりも低く推移している。
　料金回収率については100％を越えて推移しており、給水に係る費用が給水収益で十分に賄われている。
　給水原価については、類似団体や全国平均と比べてやや低く推移している。適正価格を維持していくためにも、更なる費用削減と有収水量の確保に取り組んでいく。
　施設利用率は、類似団体と比較しても概ね高い水準で推移している。施設を有効に活用し、適切な施設規模を維持できているといえる。
　有収率は年々減少しており類似団体平均を下回っている。漏水等不明水量の原因を特定し、その対策を講じる必要がある。業務委託している漏水調査結果を基に計画的な老朽管更新等の漏水防止対策をし、有収率の改善に努めていく。
</t>
    </r>
    <rPh sb="44" eb="46">
      <t>ケイコウ</t>
    </rPh>
    <rPh sb="52" eb="54">
      <t>レイワ</t>
    </rPh>
    <rPh sb="55" eb="57">
      <t>ネンド</t>
    </rPh>
    <rPh sb="65" eb="67">
      <t>ゾウカ</t>
    </rPh>
    <rPh sb="70" eb="72">
      <t>キュウスイ</t>
    </rPh>
    <rPh sb="72" eb="74">
      <t>シュウエキ</t>
    </rPh>
    <rPh sb="75" eb="77">
      <t>ゾウカ</t>
    </rPh>
    <rPh sb="372" eb="373">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</si>
</sst>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0.28999999999999998</c:v>
                </c:pt>
                <c:pt idx="1">
                  <c:v>0.37</c:v>
                </c:pt>
                <c:pt idx="2">
                  <c:v>0.35</c:v>
                </c:pt>
                <c:pt idx="3" formatCode="#,##0.00;&quot;△&quot;#,##0.00">
                  <c:v>0</c:v>
                </c:pt>
                <c:pt idx="4" formatCode="#,##0.00;&quot;△&quot;#,##0.00">
                  <c:v>0</c:v>
                </c:pt>
              </c:numCache>
            </c:numRef>
          </c:val>
          <c:extLst>
            <c:ext xmlns:c16="http://schemas.microsoft.com/office/drawing/2014/chart" uri="{C3380CC4-5D6E-409C-BE32-E72D297353CC}">
              <c16:uniqueId val="{00000000-93A0-4D89-B28B-AF59F6C4A39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0.61</c:v>
                </c:pt>
                <c:pt idx="1">
                  <c:v>0.51</c:v>
                </c:pt>
                <c:pt idx="2">
                  <c:v>0.57999999999999996</c:v>
                </c:pt>
                <c:pt idx="3">
                  <c:v>0.54</c:v>
                </c:pt>
                <c:pt idx="4">
                  <c:v>0.56999999999999995</c:v>
                </c:pt>
              </c:numCache>
            </c:numRef>
          </c:val>
          <c:smooth val="0"/>
          <c:extLst>
            <c:ext xmlns:c16="http://schemas.microsoft.com/office/drawing/2014/chart" uri="{C3380CC4-5D6E-409C-BE32-E72D297353CC}">
              <c16:uniqueId val="{00000001-93A0-4D89-B28B-AF59F6C4A39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73.34</c:v>
                </c:pt>
                <c:pt idx="1">
                  <c:v>75.5</c:v>
                </c:pt>
                <c:pt idx="2">
                  <c:v>74.47</c:v>
                </c:pt>
                <c:pt idx="3">
                  <c:v>73.86</c:v>
                </c:pt>
                <c:pt idx="4">
                  <c:v>78.7</c:v>
                </c:pt>
              </c:numCache>
            </c:numRef>
          </c:val>
          <c:extLst>
            <c:ext xmlns:c16="http://schemas.microsoft.com/office/drawing/2014/chart" uri="{C3380CC4-5D6E-409C-BE32-E72D297353CC}">
              <c16:uniqueId val="{00000000-66C5-4042-AE3E-A3B7C365B04E}"/>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59.01</c:v>
                </c:pt>
                <c:pt idx="1">
                  <c:v>60.03</c:v>
                </c:pt>
                <c:pt idx="2">
                  <c:v>59.74</c:v>
                </c:pt>
                <c:pt idx="3">
                  <c:v>59.67</c:v>
                </c:pt>
                <c:pt idx="4">
                  <c:v>60.12</c:v>
                </c:pt>
              </c:numCache>
            </c:numRef>
          </c:val>
          <c:smooth val="0"/>
          <c:extLst>
            <c:ext xmlns:c16="http://schemas.microsoft.com/office/drawing/2014/chart" uri="{C3380CC4-5D6E-409C-BE32-E72D297353CC}">
              <c16:uniqueId val="{00000001-66C5-4042-AE3E-A3B7C365B04E}"/>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87.8</c:v>
                </c:pt>
                <c:pt idx="1">
                  <c:v>85.3</c:v>
                </c:pt>
                <c:pt idx="2">
                  <c:v>84.35</c:v>
                </c:pt>
                <c:pt idx="3">
                  <c:v>83.82</c:v>
                </c:pt>
                <c:pt idx="4">
                  <c:v>81.459999999999994</c:v>
                </c:pt>
              </c:numCache>
            </c:numRef>
          </c:val>
          <c:extLst>
            <c:ext xmlns:c16="http://schemas.microsoft.com/office/drawing/2014/chart" uri="{C3380CC4-5D6E-409C-BE32-E72D297353CC}">
              <c16:uniqueId val="{00000000-42AB-4F0A-991B-5C7143A6D09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85.37</c:v>
                </c:pt>
                <c:pt idx="1">
                  <c:v>84.81</c:v>
                </c:pt>
                <c:pt idx="2">
                  <c:v>84.8</c:v>
                </c:pt>
                <c:pt idx="3">
                  <c:v>84.6</c:v>
                </c:pt>
                <c:pt idx="4">
                  <c:v>84.24</c:v>
                </c:pt>
              </c:numCache>
            </c:numRef>
          </c:val>
          <c:smooth val="0"/>
          <c:extLst>
            <c:ext xmlns:c16="http://schemas.microsoft.com/office/drawing/2014/chart" uri="{C3380CC4-5D6E-409C-BE32-E72D297353CC}">
              <c16:uniqueId val="{00000001-42AB-4F0A-991B-5C7143A6D09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125.17</c:v>
                </c:pt>
                <c:pt idx="1">
                  <c:v>139.91</c:v>
                </c:pt>
                <c:pt idx="2">
                  <c:v>137.16999999999999</c:v>
                </c:pt>
                <c:pt idx="3">
                  <c:v>132.71</c:v>
                </c:pt>
                <c:pt idx="4">
                  <c:v>121.78</c:v>
                </c:pt>
              </c:numCache>
            </c:numRef>
          </c:val>
          <c:extLst>
            <c:ext xmlns:c16="http://schemas.microsoft.com/office/drawing/2014/chart" uri="{C3380CC4-5D6E-409C-BE32-E72D297353CC}">
              <c16:uniqueId val="{00000000-BF34-40E4-B4A2-627DC0E52C3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110.95</c:v>
                </c:pt>
                <c:pt idx="1">
                  <c:v>110.68</c:v>
                </c:pt>
                <c:pt idx="2">
                  <c:v>110.66</c:v>
                </c:pt>
                <c:pt idx="3">
                  <c:v>109.01</c:v>
                </c:pt>
                <c:pt idx="4">
                  <c:v>108.83</c:v>
                </c:pt>
              </c:numCache>
            </c:numRef>
          </c:val>
          <c:smooth val="0"/>
          <c:extLst>
            <c:ext xmlns:c16="http://schemas.microsoft.com/office/drawing/2014/chart" uri="{C3380CC4-5D6E-409C-BE32-E72D297353CC}">
              <c16:uniqueId val="{00000001-BF34-40E4-B4A2-627DC0E52C3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46.64</c:v>
                </c:pt>
                <c:pt idx="1">
                  <c:v>48.14</c:v>
                </c:pt>
                <c:pt idx="2">
                  <c:v>49.29</c:v>
                </c:pt>
                <c:pt idx="3">
                  <c:v>41.48</c:v>
                </c:pt>
                <c:pt idx="4">
                  <c:v>43.73</c:v>
                </c:pt>
              </c:numCache>
            </c:numRef>
          </c:val>
          <c:extLst>
            <c:ext xmlns:c16="http://schemas.microsoft.com/office/drawing/2014/chart" uri="{C3380CC4-5D6E-409C-BE32-E72D297353CC}">
              <c16:uniqueId val="{00000000-A6E4-4C69-816A-E65B6E78142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c:v>
                </c:pt>
                <c:pt idx="1">
                  <c:v>47.28</c:v>
                </c:pt>
                <c:pt idx="2">
                  <c:v>47.66</c:v>
                </c:pt>
                <c:pt idx="3">
                  <c:v>48.17</c:v>
                </c:pt>
                <c:pt idx="4">
                  <c:v>48.83</c:v>
                </c:pt>
              </c:numCache>
            </c:numRef>
          </c:val>
          <c:smooth val="0"/>
          <c:extLst>
            <c:ext xmlns:c16="http://schemas.microsoft.com/office/drawing/2014/chart" uri="{C3380CC4-5D6E-409C-BE32-E72D297353CC}">
              <c16:uniqueId val="{00000001-A6E4-4C69-816A-E65B6E78142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5.74</c:v>
                </c:pt>
                <c:pt idx="1">
                  <c:v>19.55</c:v>
                </c:pt>
                <c:pt idx="2">
                  <c:v>21.03</c:v>
                </c:pt>
                <c:pt idx="3">
                  <c:v>21.54</c:v>
                </c:pt>
                <c:pt idx="4">
                  <c:v>23.71</c:v>
                </c:pt>
              </c:numCache>
            </c:numRef>
          </c:val>
          <c:extLst>
            <c:ext xmlns:c16="http://schemas.microsoft.com/office/drawing/2014/chart" uri="{C3380CC4-5D6E-409C-BE32-E72D297353CC}">
              <c16:uniqueId val="{00000000-6FB3-4CF4-99AA-68F1E6F5929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12.19</c:v>
                </c:pt>
                <c:pt idx="2">
                  <c:v>15.1</c:v>
                </c:pt>
                <c:pt idx="3">
                  <c:v>17.12</c:v>
                </c:pt>
                <c:pt idx="4">
                  <c:v>18.18</c:v>
                </c:pt>
              </c:numCache>
            </c:numRef>
          </c:val>
          <c:smooth val="0"/>
          <c:extLst>
            <c:ext xmlns:c16="http://schemas.microsoft.com/office/drawing/2014/chart" uri="{C3380CC4-5D6E-409C-BE32-E72D297353CC}">
              <c16:uniqueId val="{00000001-6FB3-4CF4-99AA-68F1E6F5929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3F-4C50-BA66-3F91D5C89F5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3.91</c:v>
                </c:pt>
                <c:pt idx="1">
                  <c:v>3.56</c:v>
                </c:pt>
                <c:pt idx="2">
                  <c:v>2.74</c:v>
                </c:pt>
                <c:pt idx="3">
                  <c:v>3.7</c:v>
                </c:pt>
                <c:pt idx="4">
                  <c:v>4.34</c:v>
                </c:pt>
              </c:numCache>
            </c:numRef>
          </c:val>
          <c:smooth val="0"/>
          <c:extLst>
            <c:ext xmlns:c16="http://schemas.microsoft.com/office/drawing/2014/chart" uri="{C3380CC4-5D6E-409C-BE32-E72D297353CC}">
              <c16:uniqueId val="{00000001-EB3F-4C50-BA66-3F91D5C89F5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978.47</c:v>
                </c:pt>
                <c:pt idx="1">
                  <c:v>950.62</c:v>
                </c:pt>
                <c:pt idx="2">
                  <c:v>868.45</c:v>
                </c:pt>
                <c:pt idx="3">
                  <c:v>357.84</c:v>
                </c:pt>
                <c:pt idx="4">
                  <c:v>354.81</c:v>
                </c:pt>
              </c:numCache>
            </c:numRef>
          </c:val>
          <c:extLst>
            <c:ext xmlns:c16="http://schemas.microsoft.com/office/drawing/2014/chart" uri="{C3380CC4-5D6E-409C-BE32-E72D297353CC}">
              <c16:uniqueId val="{00000000-25B6-42D2-AB8D-D9A3F81C744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377.63</c:v>
                </c:pt>
                <c:pt idx="1">
                  <c:v>357.34</c:v>
                </c:pt>
                <c:pt idx="2">
                  <c:v>366.03</c:v>
                </c:pt>
                <c:pt idx="3">
                  <c:v>365.18</c:v>
                </c:pt>
                <c:pt idx="4">
                  <c:v>327.77</c:v>
                </c:pt>
              </c:numCache>
            </c:numRef>
          </c:val>
          <c:smooth val="0"/>
          <c:extLst>
            <c:ext xmlns:c16="http://schemas.microsoft.com/office/drawing/2014/chart" uri="{C3380CC4-5D6E-409C-BE32-E72D297353CC}">
              <c16:uniqueId val="{00000001-25B6-42D2-AB8D-D9A3F81C744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247.26</c:v>
                </c:pt>
                <c:pt idx="1">
                  <c:v>228.79</c:v>
                </c:pt>
                <c:pt idx="2">
                  <c:v>215.38</c:v>
                </c:pt>
                <c:pt idx="3">
                  <c:v>309.62</c:v>
                </c:pt>
                <c:pt idx="4">
                  <c:v>284.16000000000003</c:v>
                </c:pt>
              </c:numCache>
            </c:numRef>
          </c:val>
          <c:extLst>
            <c:ext xmlns:c16="http://schemas.microsoft.com/office/drawing/2014/chart" uri="{C3380CC4-5D6E-409C-BE32-E72D297353CC}">
              <c16:uniqueId val="{00000000-DC8A-458E-9E46-ED0CFDF43A4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364.71</c:v>
                </c:pt>
                <c:pt idx="1">
                  <c:v>373.69</c:v>
                </c:pt>
                <c:pt idx="2">
                  <c:v>370.12</c:v>
                </c:pt>
                <c:pt idx="3">
                  <c:v>371.65</c:v>
                </c:pt>
                <c:pt idx="4">
                  <c:v>397.1</c:v>
                </c:pt>
              </c:numCache>
            </c:numRef>
          </c:val>
          <c:smooth val="0"/>
          <c:extLst>
            <c:ext xmlns:c16="http://schemas.microsoft.com/office/drawing/2014/chart" uri="{C3380CC4-5D6E-409C-BE32-E72D297353CC}">
              <c16:uniqueId val="{00000001-DC8A-458E-9E46-ED0CFDF43A4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125.46</c:v>
                </c:pt>
                <c:pt idx="1">
                  <c:v>140.63999999999999</c:v>
                </c:pt>
                <c:pt idx="2">
                  <c:v>136.77000000000001</c:v>
                </c:pt>
                <c:pt idx="3">
                  <c:v>132.66999999999999</c:v>
                </c:pt>
                <c:pt idx="4">
                  <c:v>120.5</c:v>
                </c:pt>
              </c:numCache>
            </c:numRef>
          </c:val>
          <c:extLst>
            <c:ext xmlns:c16="http://schemas.microsoft.com/office/drawing/2014/chart" uri="{C3380CC4-5D6E-409C-BE32-E72D297353CC}">
              <c16:uniqueId val="{00000000-9392-481C-AF01-D2D6E13E4D8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100.65</c:v>
                </c:pt>
                <c:pt idx="1">
                  <c:v>99.87</c:v>
                </c:pt>
                <c:pt idx="2">
                  <c:v>100.42</c:v>
                </c:pt>
                <c:pt idx="3">
                  <c:v>98.77</c:v>
                </c:pt>
                <c:pt idx="4">
                  <c:v>95.79</c:v>
                </c:pt>
              </c:numCache>
            </c:numRef>
          </c:val>
          <c:smooth val="0"/>
          <c:extLst>
            <c:ext xmlns:c16="http://schemas.microsoft.com/office/drawing/2014/chart" uri="{C3380CC4-5D6E-409C-BE32-E72D297353CC}">
              <c16:uniqueId val="{00000001-9392-481C-AF01-D2D6E13E4D8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161.13999999999999</c:v>
                </c:pt>
                <c:pt idx="1">
                  <c:v>143.9</c:v>
                </c:pt>
                <c:pt idx="2">
                  <c:v>148.02000000000001</c:v>
                </c:pt>
                <c:pt idx="3">
                  <c:v>152.77000000000001</c:v>
                </c:pt>
                <c:pt idx="4">
                  <c:v>166.65</c:v>
                </c:pt>
              </c:numCache>
            </c:numRef>
          </c:val>
          <c:extLst>
            <c:ext xmlns:c16="http://schemas.microsoft.com/office/drawing/2014/chart" uri="{C3380CC4-5D6E-409C-BE32-E72D297353CC}">
              <c16:uniqueId val="{00000000-9FF8-47CE-A105-1242F2DC410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170.19</c:v>
                </c:pt>
                <c:pt idx="1">
                  <c:v>171.81</c:v>
                </c:pt>
                <c:pt idx="2">
                  <c:v>171.67</c:v>
                </c:pt>
                <c:pt idx="3">
                  <c:v>173.67</c:v>
                </c:pt>
                <c:pt idx="4">
                  <c:v>171.13</c:v>
                </c:pt>
              </c:numCache>
            </c:numRef>
          </c:val>
          <c:smooth val="0"/>
          <c:extLst>
            <c:ext xmlns:c16="http://schemas.microsoft.com/office/drawing/2014/chart" uri="{C3380CC4-5D6E-409C-BE32-E72D297353CC}">
              <c16:uniqueId val="{00000001-9FF8-47CE-A105-1242F2DC410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AS36" sqref="AS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大仙市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3" t="str">
        <f>データ!$M$6</f>
        <v>自治体職員</v>
      </c>
      <c r="AE8" s="83"/>
      <c r="AF8" s="83"/>
      <c r="AG8" s="83"/>
      <c r="AH8" s="83"/>
      <c r="AI8" s="83"/>
      <c r="AJ8" s="83"/>
      <c r="AK8" s="4"/>
      <c r="AL8" s="71">
        <f>データ!$R$6</f>
        <v>79241</v>
      </c>
      <c r="AM8" s="71"/>
      <c r="AN8" s="71"/>
      <c r="AO8" s="71"/>
      <c r="AP8" s="71"/>
      <c r="AQ8" s="71"/>
      <c r="AR8" s="71"/>
      <c r="AS8" s="71"/>
      <c r="AT8" s="67">
        <f>データ!$S$6</f>
        <v>866.79</v>
      </c>
      <c r="AU8" s="68"/>
      <c r="AV8" s="68"/>
      <c r="AW8" s="68"/>
      <c r="AX8" s="68"/>
      <c r="AY8" s="68"/>
      <c r="AZ8" s="68"/>
      <c r="BA8" s="68"/>
      <c r="BB8" s="70">
        <f>データ!$T$6</f>
        <v>91.42</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75.69</v>
      </c>
      <c r="J10" s="68"/>
      <c r="K10" s="68"/>
      <c r="L10" s="68"/>
      <c r="M10" s="68"/>
      <c r="N10" s="68"/>
      <c r="O10" s="69"/>
      <c r="P10" s="70">
        <f>データ!$P$6</f>
        <v>40.49</v>
      </c>
      <c r="Q10" s="70"/>
      <c r="R10" s="70"/>
      <c r="S10" s="70"/>
      <c r="T10" s="70"/>
      <c r="U10" s="70"/>
      <c r="V10" s="70"/>
      <c r="W10" s="71">
        <f>データ!$Q$6</f>
        <v>2930</v>
      </c>
      <c r="X10" s="71"/>
      <c r="Y10" s="71"/>
      <c r="Z10" s="71"/>
      <c r="AA10" s="71"/>
      <c r="AB10" s="71"/>
      <c r="AC10" s="71"/>
      <c r="AD10" s="2"/>
      <c r="AE10" s="2"/>
      <c r="AF10" s="2"/>
      <c r="AG10" s="2"/>
      <c r="AH10" s="4"/>
      <c r="AI10" s="4"/>
      <c r="AJ10" s="4"/>
      <c r="AK10" s="4"/>
      <c r="AL10" s="71">
        <f>データ!$U$6</f>
        <v>31829</v>
      </c>
      <c r="AM10" s="71"/>
      <c r="AN10" s="71"/>
      <c r="AO10" s="71"/>
      <c r="AP10" s="71"/>
      <c r="AQ10" s="71"/>
      <c r="AR10" s="71"/>
      <c r="AS10" s="71"/>
      <c r="AT10" s="67">
        <f>データ!$V$6</f>
        <v>49.97</v>
      </c>
      <c r="AU10" s="68"/>
      <c r="AV10" s="68"/>
      <c r="AW10" s="68"/>
      <c r="AX10" s="68"/>
      <c r="AY10" s="68"/>
      <c r="AZ10" s="68"/>
      <c r="BA10" s="68"/>
      <c r="BB10" s="70">
        <f>データ!$W$6</f>
        <v>636.96</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113</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4"/>
      <c r="BM44" s="55"/>
      <c r="BN44" s="55"/>
      <c r="BO44" s="55"/>
      <c r="BP44" s="55"/>
      <c r="BQ44" s="55"/>
      <c r="BR44" s="55"/>
      <c r="BS44" s="55"/>
      <c r="BT44" s="55"/>
      <c r="BU44" s="55"/>
      <c r="BV44" s="55"/>
      <c r="BW44" s="55"/>
      <c r="BX44" s="55"/>
      <c r="BY44" s="55"/>
      <c r="BZ44" s="56"/>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XGqS08taMWNfmE74Wgu+3FBCAlGf09XOaqHOR5o+8mMrFab0puLOvdrVn3v/aTBo9J7oxJmjsELIraG0bpt+Lw==" saltValue="ZHWlZZduoxgLaUeCdCJWJ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52124</v>
      </c>
      <c r="D6" s="34">
        <f t="shared" si="3"/>
        <v>46</v>
      </c>
      <c r="E6" s="34">
        <f t="shared" si="3"/>
        <v>1</v>
      </c>
      <c r="F6" s="34">
        <f t="shared" si="3"/>
        <v>0</v>
      </c>
      <c r="G6" s="34">
        <f t="shared" si="3"/>
        <v>1</v>
      </c>
      <c r="H6" s="34" t="str">
        <f t="shared" si="3"/>
        <v>秋田県　大仙市</v>
      </c>
      <c r="I6" s="34" t="str">
        <f t="shared" si="3"/>
        <v>法適用</v>
      </c>
      <c r="J6" s="34" t="str">
        <f t="shared" si="3"/>
        <v>水道事業</v>
      </c>
      <c r="K6" s="34" t="str">
        <f t="shared" si="3"/>
        <v>末端給水事業</v>
      </c>
      <c r="L6" s="34" t="str">
        <f t="shared" si="3"/>
        <v>A5</v>
      </c>
      <c r="M6" s="34" t="str">
        <f t="shared" si="3"/>
        <v>自治体職員</v>
      </c>
      <c r="N6" s="35" t="str">
        <f t="shared" si="3"/>
        <v>-</v>
      </c>
      <c r="O6" s="35">
        <f t="shared" si="3"/>
        <v>75.69</v>
      </c>
      <c r="P6" s="35">
        <f t="shared" si="3"/>
        <v>40.49</v>
      </c>
      <c r="Q6" s="35">
        <f t="shared" si="3"/>
        <v>2930</v>
      </c>
      <c r="R6" s="35">
        <f t="shared" si="3"/>
        <v>79241</v>
      </c>
      <c r="S6" s="35">
        <f t="shared" si="3"/>
        <v>866.79</v>
      </c>
      <c r="T6" s="35">
        <f t="shared" si="3"/>
        <v>91.42</v>
      </c>
      <c r="U6" s="35">
        <f t="shared" si="3"/>
        <v>31829</v>
      </c>
      <c r="V6" s="35">
        <f t="shared" si="3"/>
        <v>49.97</v>
      </c>
      <c r="W6" s="35">
        <f t="shared" si="3"/>
        <v>636.96</v>
      </c>
      <c r="X6" s="36">
        <f>IF(X7="",NA(),X7)</f>
        <v>125.17</v>
      </c>
      <c r="Y6" s="36">
        <f t="shared" ref="Y6:AG6" si="4">IF(Y7="",NA(),Y7)</f>
        <v>139.91</v>
      </c>
      <c r="Z6" s="36">
        <f t="shared" si="4"/>
        <v>137.16999999999999</v>
      </c>
      <c r="AA6" s="36">
        <f t="shared" si="4"/>
        <v>132.71</v>
      </c>
      <c r="AB6" s="36">
        <f t="shared" si="4"/>
        <v>121.78</v>
      </c>
      <c r="AC6" s="36">
        <f t="shared" si="4"/>
        <v>110.95</v>
      </c>
      <c r="AD6" s="36">
        <f t="shared" si="4"/>
        <v>110.68</v>
      </c>
      <c r="AE6" s="36">
        <f t="shared" si="4"/>
        <v>110.66</v>
      </c>
      <c r="AF6" s="36">
        <f t="shared" si="4"/>
        <v>109.01</v>
      </c>
      <c r="AG6" s="36">
        <f t="shared" si="4"/>
        <v>108.83</v>
      </c>
      <c r="AH6" s="35" t="str">
        <f>IF(AH7="","",IF(AH7="-","【-】","【"&amp;SUBSTITUTE(TEXT(AH7,"#,##0.00"),"-","△")&amp;"】"))</f>
        <v>【110.27】</v>
      </c>
      <c r="AI6" s="35">
        <f>IF(AI7="",NA(),AI7)</f>
        <v>0</v>
      </c>
      <c r="AJ6" s="35">
        <f t="shared" ref="AJ6:AR6" si="5">IF(AJ7="",NA(),AJ7)</f>
        <v>0</v>
      </c>
      <c r="AK6" s="35">
        <f t="shared" si="5"/>
        <v>0</v>
      </c>
      <c r="AL6" s="35">
        <f t="shared" si="5"/>
        <v>0</v>
      </c>
      <c r="AM6" s="35">
        <f t="shared" si="5"/>
        <v>0</v>
      </c>
      <c r="AN6" s="36">
        <f t="shared" si="5"/>
        <v>3.91</v>
      </c>
      <c r="AO6" s="36">
        <f t="shared" si="5"/>
        <v>3.56</v>
      </c>
      <c r="AP6" s="36">
        <f t="shared" si="5"/>
        <v>2.74</v>
      </c>
      <c r="AQ6" s="36">
        <f t="shared" si="5"/>
        <v>3.7</v>
      </c>
      <c r="AR6" s="36">
        <f t="shared" si="5"/>
        <v>4.34</v>
      </c>
      <c r="AS6" s="35" t="str">
        <f>IF(AS7="","",IF(AS7="-","【-】","【"&amp;SUBSTITUTE(TEXT(AS7,"#,##0.00"),"-","△")&amp;"】"))</f>
        <v>【1.15】</v>
      </c>
      <c r="AT6" s="36">
        <f>IF(AT7="",NA(),AT7)</f>
        <v>978.47</v>
      </c>
      <c r="AU6" s="36">
        <f t="shared" ref="AU6:BC6" si="6">IF(AU7="",NA(),AU7)</f>
        <v>950.62</v>
      </c>
      <c r="AV6" s="36">
        <f t="shared" si="6"/>
        <v>868.45</v>
      </c>
      <c r="AW6" s="36">
        <f t="shared" si="6"/>
        <v>357.84</v>
      </c>
      <c r="AX6" s="36">
        <f t="shared" si="6"/>
        <v>354.81</v>
      </c>
      <c r="AY6" s="36">
        <f t="shared" si="6"/>
        <v>377.63</v>
      </c>
      <c r="AZ6" s="36">
        <f t="shared" si="6"/>
        <v>357.34</v>
      </c>
      <c r="BA6" s="36">
        <f t="shared" si="6"/>
        <v>366.03</v>
      </c>
      <c r="BB6" s="36">
        <f t="shared" si="6"/>
        <v>365.18</v>
      </c>
      <c r="BC6" s="36">
        <f t="shared" si="6"/>
        <v>327.77</v>
      </c>
      <c r="BD6" s="35" t="str">
        <f>IF(BD7="","",IF(BD7="-","【-】","【"&amp;SUBSTITUTE(TEXT(BD7,"#,##0.00"),"-","△")&amp;"】"))</f>
        <v>【260.31】</v>
      </c>
      <c r="BE6" s="36">
        <f>IF(BE7="",NA(),BE7)</f>
        <v>247.26</v>
      </c>
      <c r="BF6" s="36">
        <f t="shared" ref="BF6:BN6" si="7">IF(BF7="",NA(),BF7)</f>
        <v>228.79</v>
      </c>
      <c r="BG6" s="36">
        <f t="shared" si="7"/>
        <v>215.38</v>
      </c>
      <c r="BH6" s="36">
        <f t="shared" si="7"/>
        <v>309.62</v>
      </c>
      <c r="BI6" s="36">
        <f t="shared" si="7"/>
        <v>284.16000000000003</v>
      </c>
      <c r="BJ6" s="36">
        <f t="shared" si="7"/>
        <v>364.71</v>
      </c>
      <c r="BK6" s="36">
        <f t="shared" si="7"/>
        <v>373.69</v>
      </c>
      <c r="BL6" s="36">
        <f t="shared" si="7"/>
        <v>370.12</v>
      </c>
      <c r="BM6" s="36">
        <f t="shared" si="7"/>
        <v>371.65</v>
      </c>
      <c r="BN6" s="36">
        <f t="shared" si="7"/>
        <v>397.1</v>
      </c>
      <c r="BO6" s="35" t="str">
        <f>IF(BO7="","",IF(BO7="-","【-】","【"&amp;SUBSTITUTE(TEXT(BO7,"#,##0.00"),"-","△")&amp;"】"))</f>
        <v>【275.67】</v>
      </c>
      <c r="BP6" s="36">
        <f>IF(BP7="",NA(),BP7)</f>
        <v>125.46</v>
      </c>
      <c r="BQ6" s="36">
        <f t="shared" ref="BQ6:BY6" si="8">IF(BQ7="",NA(),BQ7)</f>
        <v>140.63999999999999</v>
      </c>
      <c r="BR6" s="36">
        <f t="shared" si="8"/>
        <v>136.77000000000001</v>
      </c>
      <c r="BS6" s="36">
        <f t="shared" si="8"/>
        <v>132.66999999999999</v>
      </c>
      <c r="BT6" s="36">
        <f t="shared" si="8"/>
        <v>120.5</v>
      </c>
      <c r="BU6" s="36">
        <f t="shared" si="8"/>
        <v>100.65</v>
      </c>
      <c r="BV6" s="36">
        <f t="shared" si="8"/>
        <v>99.87</v>
      </c>
      <c r="BW6" s="36">
        <f t="shared" si="8"/>
        <v>100.42</v>
      </c>
      <c r="BX6" s="36">
        <f t="shared" si="8"/>
        <v>98.77</v>
      </c>
      <c r="BY6" s="36">
        <f t="shared" si="8"/>
        <v>95.79</v>
      </c>
      <c r="BZ6" s="35" t="str">
        <f>IF(BZ7="","",IF(BZ7="-","【-】","【"&amp;SUBSTITUTE(TEXT(BZ7,"#,##0.00"),"-","△")&amp;"】"))</f>
        <v>【100.05】</v>
      </c>
      <c r="CA6" s="36">
        <f>IF(CA7="",NA(),CA7)</f>
        <v>161.13999999999999</v>
      </c>
      <c r="CB6" s="36">
        <f t="shared" ref="CB6:CJ6" si="9">IF(CB7="",NA(),CB7)</f>
        <v>143.9</v>
      </c>
      <c r="CC6" s="36">
        <f t="shared" si="9"/>
        <v>148.02000000000001</v>
      </c>
      <c r="CD6" s="36">
        <f t="shared" si="9"/>
        <v>152.77000000000001</v>
      </c>
      <c r="CE6" s="36">
        <f t="shared" si="9"/>
        <v>166.65</v>
      </c>
      <c r="CF6" s="36">
        <f t="shared" si="9"/>
        <v>170.19</v>
      </c>
      <c r="CG6" s="36">
        <f t="shared" si="9"/>
        <v>171.81</v>
      </c>
      <c r="CH6" s="36">
        <f t="shared" si="9"/>
        <v>171.67</v>
      </c>
      <c r="CI6" s="36">
        <f t="shared" si="9"/>
        <v>173.67</v>
      </c>
      <c r="CJ6" s="36">
        <f t="shared" si="9"/>
        <v>171.13</v>
      </c>
      <c r="CK6" s="35" t="str">
        <f>IF(CK7="","",IF(CK7="-","【-】","【"&amp;SUBSTITUTE(TEXT(CK7,"#,##0.00"),"-","△")&amp;"】"))</f>
        <v>【166.40】</v>
      </c>
      <c r="CL6" s="36">
        <f>IF(CL7="",NA(),CL7)</f>
        <v>73.34</v>
      </c>
      <c r="CM6" s="36">
        <f t="shared" ref="CM6:CU6" si="10">IF(CM7="",NA(),CM7)</f>
        <v>75.5</v>
      </c>
      <c r="CN6" s="36">
        <f t="shared" si="10"/>
        <v>74.47</v>
      </c>
      <c r="CO6" s="36">
        <f t="shared" si="10"/>
        <v>73.86</v>
      </c>
      <c r="CP6" s="36">
        <f t="shared" si="10"/>
        <v>78.7</v>
      </c>
      <c r="CQ6" s="36">
        <f t="shared" si="10"/>
        <v>59.01</v>
      </c>
      <c r="CR6" s="36">
        <f t="shared" si="10"/>
        <v>60.03</v>
      </c>
      <c r="CS6" s="36">
        <f t="shared" si="10"/>
        <v>59.74</v>
      </c>
      <c r="CT6" s="36">
        <f t="shared" si="10"/>
        <v>59.67</v>
      </c>
      <c r="CU6" s="36">
        <f t="shared" si="10"/>
        <v>60.12</v>
      </c>
      <c r="CV6" s="35" t="str">
        <f>IF(CV7="","",IF(CV7="-","【-】","【"&amp;SUBSTITUTE(TEXT(CV7,"#,##0.00"),"-","△")&amp;"】"))</f>
        <v>【60.69】</v>
      </c>
      <c r="CW6" s="36">
        <f>IF(CW7="",NA(),CW7)</f>
        <v>87.8</v>
      </c>
      <c r="CX6" s="36">
        <f t="shared" ref="CX6:DF6" si="11">IF(CX7="",NA(),CX7)</f>
        <v>85.3</v>
      </c>
      <c r="CY6" s="36">
        <f t="shared" si="11"/>
        <v>84.35</v>
      </c>
      <c r="CZ6" s="36">
        <f t="shared" si="11"/>
        <v>83.82</v>
      </c>
      <c r="DA6" s="36">
        <f t="shared" si="11"/>
        <v>81.459999999999994</v>
      </c>
      <c r="DB6" s="36">
        <f t="shared" si="11"/>
        <v>85.37</v>
      </c>
      <c r="DC6" s="36">
        <f t="shared" si="11"/>
        <v>84.81</v>
      </c>
      <c r="DD6" s="36">
        <f t="shared" si="11"/>
        <v>84.8</v>
      </c>
      <c r="DE6" s="36">
        <f t="shared" si="11"/>
        <v>84.6</v>
      </c>
      <c r="DF6" s="36">
        <f t="shared" si="11"/>
        <v>84.24</v>
      </c>
      <c r="DG6" s="35" t="str">
        <f>IF(DG7="","",IF(DG7="-","【-】","【"&amp;SUBSTITUTE(TEXT(DG7,"#,##0.00"),"-","△")&amp;"】"))</f>
        <v>【89.82】</v>
      </c>
      <c r="DH6" s="36">
        <f>IF(DH7="",NA(),DH7)</f>
        <v>46.64</v>
      </c>
      <c r="DI6" s="36">
        <f t="shared" ref="DI6:DQ6" si="12">IF(DI7="",NA(),DI7)</f>
        <v>48.14</v>
      </c>
      <c r="DJ6" s="36">
        <f t="shared" si="12"/>
        <v>49.29</v>
      </c>
      <c r="DK6" s="36">
        <f t="shared" si="12"/>
        <v>41.48</v>
      </c>
      <c r="DL6" s="36">
        <f t="shared" si="12"/>
        <v>43.73</v>
      </c>
      <c r="DM6" s="36">
        <f t="shared" si="12"/>
        <v>46.9</v>
      </c>
      <c r="DN6" s="36">
        <f t="shared" si="12"/>
        <v>47.28</v>
      </c>
      <c r="DO6" s="36">
        <f t="shared" si="12"/>
        <v>47.66</v>
      </c>
      <c r="DP6" s="36">
        <f t="shared" si="12"/>
        <v>48.17</v>
      </c>
      <c r="DQ6" s="36">
        <f t="shared" si="12"/>
        <v>48.83</v>
      </c>
      <c r="DR6" s="35" t="str">
        <f>IF(DR7="","",IF(DR7="-","【-】","【"&amp;SUBSTITUTE(TEXT(DR7,"#,##0.00"),"-","△")&amp;"】"))</f>
        <v>【50.19】</v>
      </c>
      <c r="DS6" s="36">
        <f>IF(DS7="",NA(),DS7)</f>
        <v>5.74</v>
      </c>
      <c r="DT6" s="36">
        <f t="shared" ref="DT6:EB6" si="13">IF(DT7="",NA(),DT7)</f>
        <v>19.55</v>
      </c>
      <c r="DU6" s="36">
        <f t="shared" si="13"/>
        <v>21.03</v>
      </c>
      <c r="DV6" s="36">
        <f t="shared" si="13"/>
        <v>21.54</v>
      </c>
      <c r="DW6" s="36">
        <f t="shared" si="13"/>
        <v>23.71</v>
      </c>
      <c r="DX6" s="36">
        <f t="shared" si="13"/>
        <v>12.03</v>
      </c>
      <c r="DY6" s="36">
        <f t="shared" si="13"/>
        <v>12.19</v>
      </c>
      <c r="DZ6" s="36">
        <f t="shared" si="13"/>
        <v>15.1</v>
      </c>
      <c r="EA6" s="36">
        <f t="shared" si="13"/>
        <v>17.12</v>
      </c>
      <c r="EB6" s="36">
        <f t="shared" si="13"/>
        <v>18.18</v>
      </c>
      <c r="EC6" s="35" t="str">
        <f>IF(EC7="","",IF(EC7="-","【-】","【"&amp;SUBSTITUTE(TEXT(EC7,"#,##0.00"),"-","△")&amp;"】"))</f>
        <v>【20.63】</v>
      </c>
      <c r="ED6" s="36">
        <f>IF(ED7="",NA(),ED7)</f>
        <v>0.28999999999999998</v>
      </c>
      <c r="EE6" s="36">
        <f t="shared" ref="EE6:EM6" si="14">IF(EE7="",NA(),EE7)</f>
        <v>0.37</v>
      </c>
      <c r="EF6" s="36">
        <f t="shared" si="14"/>
        <v>0.35</v>
      </c>
      <c r="EG6" s="35">
        <f t="shared" si="14"/>
        <v>0</v>
      </c>
      <c r="EH6" s="35">
        <f t="shared" si="14"/>
        <v>0</v>
      </c>
      <c r="EI6" s="36">
        <f t="shared" si="14"/>
        <v>0.61</v>
      </c>
      <c r="EJ6" s="36">
        <f t="shared" si="14"/>
        <v>0.51</v>
      </c>
      <c r="EK6" s="36">
        <f t="shared" si="14"/>
        <v>0.57999999999999996</v>
      </c>
      <c r="EL6" s="36">
        <f t="shared" si="14"/>
        <v>0.54</v>
      </c>
      <c r="EM6" s="36">
        <f t="shared" si="14"/>
        <v>0.56999999999999995</v>
      </c>
      <c r="EN6" s="35" t="str">
        <f>IF(EN7="","",IF(EN7="-","【-】","【"&amp;SUBSTITUTE(TEXT(EN7,"#,##0.00"),"-","△")&amp;"】"))</f>
        <v>【0.69】</v>
      </c>
    </row>
    <row r="7" spans="1:144" s="37" customFormat="1" x14ac:dyDescent="0.15">
      <c r="A7" s="29"/>
      <c r="B7" s="38">
        <v>2020</v>
      </c>
      <c r="C7" s="38">
        <v>52124</v>
      </c>
      <c r="D7" s="38">
        <v>46</v>
      </c>
      <c r="E7" s="38">
        <v>1</v>
      </c>
      <c r="F7" s="38">
        <v>0</v>
      </c>
      <c r="G7" s="38">
        <v>1</v>
      </c>
      <c r="H7" s="38" t="s">
        <v>93</v>
      </c>
      <c r="I7" s="38" t="s">
        <v>94</v>
      </c>
      <c r="J7" s="38" t="s">
        <v>95</v>
      </c>
      <c r="K7" s="38" t="s">
        <v>96</v>
      </c>
      <c r="L7" s="38" t="s">
        <v>97</v>
      </c>
      <c r="M7" s="38" t="s">
        <v>98</v>
      </c>
      <c r="N7" s="39" t="s">
        <v>99</v>
      </c>
      <c r="O7" s="39">
        <v>75.69</v>
      </c>
      <c r="P7" s="39">
        <v>40.49</v>
      </c>
      <c r="Q7" s="39">
        <v>2930</v>
      </c>
      <c r="R7" s="39">
        <v>79241</v>
      </c>
      <c r="S7" s="39">
        <v>866.79</v>
      </c>
      <c r="T7" s="39">
        <v>91.42</v>
      </c>
      <c r="U7" s="39">
        <v>31829</v>
      </c>
      <c r="V7" s="39">
        <v>49.97</v>
      </c>
      <c r="W7" s="39">
        <v>636.96</v>
      </c>
      <c r="X7" s="39">
        <v>125.17</v>
      </c>
      <c r="Y7" s="39">
        <v>139.91</v>
      </c>
      <c r="Z7" s="39">
        <v>137.16999999999999</v>
      </c>
      <c r="AA7" s="39">
        <v>132.71</v>
      </c>
      <c r="AB7" s="39">
        <v>121.78</v>
      </c>
      <c r="AC7" s="39">
        <v>110.95</v>
      </c>
      <c r="AD7" s="39">
        <v>110.68</v>
      </c>
      <c r="AE7" s="39">
        <v>110.66</v>
      </c>
      <c r="AF7" s="39">
        <v>109.01</v>
      </c>
      <c r="AG7" s="39">
        <v>108.83</v>
      </c>
      <c r="AH7" s="39">
        <v>110.27</v>
      </c>
      <c r="AI7" s="39">
        <v>0</v>
      </c>
      <c r="AJ7" s="39">
        <v>0</v>
      </c>
      <c r="AK7" s="39">
        <v>0</v>
      </c>
      <c r="AL7" s="39">
        <v>0</v>
      </c>
      <c r="AM7" s="39">
        <v>0</v>
      </c>
      <c r="AN7" s="39">
        <v>3.91</v>
      </c>
      <c r="AO7" s="39">
        <v>3.56</v>
      </c>
      <c r="AP7" s="39">
        <v>2.74</v>
      </c>
      <c r="AQ7" s="39">
        <v>3.7</v>
      </c>
      <c r="AR7" s="39">
        <v>4.34</v>
      </c>
      <c r="AS7" s="39">
        <v>1.1499999999999999</v>
      </c>
      <c r="AT7" s="39">
        <v>978.47</v>
      </c>
      <c r="AU7" s="39">
        <v>950.62</v>
      </c>
      <c r="AV7" s="39">
        <v>868.45</v>
      </c>
      <c r="AW7" s="39">
        <v>357.84</v>
      </c>
      <c r="AX7" s="39">
        <v>354.81</v>
      </c>
      <c r="AY7" s="39">
        <v>377.63</v>
      </c>
      <c r="AZ7" s="39">
        <v>357.34</v>
      </c>
      <c r="BA7" s="39">
        <v>366.03</v>
      </c>
      <c r="BB7" s="39">
        <v>365.18</v>
      </c>
      <c r="BC7" s="39">
        <v>327.77</v>
      </c>
      <c r="BD7" s="39">
        <v>260.31</v>
      </c>
      <c r="BE7" s="39">
        <v>247.26</v>
      </c>
      <c r="BF7" s="39">
        <v>228.79</v>
      </c>
      <c r="BG7" s="39">
        <v>215.38</v>
      </c>
      <c r="BH7" s="39">
        <v>309.62</v>
      </c>
      <c r="BI7" s="39">
        <v>284.16000000000003</v>
      </c>
      <c r="BJ7" s="39">
        <v>364.71</v>
      </c>
      <c r="BK7" s="39">
        <v>373.69</v>
      </c>
      <c r="BL7" s="39">
        <v>370.12</v>
      </c>
      <c r="BM7" s="39">
        <v>371.65</v>
      </c>
      <c r="BN7" s="39">
        <v>397.1</v>
      </c>
      <c r="BO7" s="39">
        <v>275.67</v>
      </c>
      <c r="BP7" s="39">
        <v>125.46</v>
      </c>
      <c r="BQ7" s="39">
        <v>140.63999999999999</v>
      </c>
      <c r="BR7" s="39">
        <v>136.77000000000001</v>
      </c>
      <c r="BS7" s="39">
        <v>132.66999999999999</v>
      </c>
      <c r="BT7" s="39">
        <v>120.5</v>
      </c>
      <c r="BU7" s="39">
        <v>100.65</v>
      </c>
      <c r="BV7" s="39">
        <v>99.87</v>
      </c>
      <c r="BW7" s="39">
        <v>100.42</v>
      </c>
      <c r="BX7" s="39">
        <v>98.77</v>
      </c>
      <c r="BY7" s="39">
        <v>95.79</v>
      </c>
      <c r="BZ7" s="39">
        <v>100.05</v>
      </c>
      <c r="CA7" s="39">
        <v>161.13999999999999</v>
      </c>
      <c r="CB7" s="39">
        <v>143.9</v>
      </c>
      <c r="CC7" s="39">
        <v>148.02000000000001</v>
      </c>
      <c r="CD7" s="39">
        <v>152.77000000000001</v>
      </c>
      <c r="CE7" s="39">
        <v>166.65</v>
      </c>
      <c r="CF7" s="39">
        <v>170.19</v>
      </c>
      <c r="CG7" s="39">
        <v>171.81</v>
      </c>
      <c r="CH7" s="39">
        <v>171.67</v>
      </c>
      <c r="CI7" s="39">
        <v>173.67</v>
      </c>
      <c r="CJ7" s="39">
        <v>171.13</v>
      </c>
      <c r="CK7" s="39">
        <v>166.4</v>
      </c>
      <c r="CL7" s="39">
        <v>73.34</v>
      </c>
      <c r="CM7" s="39">
        <v>75.5</v>
      </c>
      <c r="CN7" s="39">
        <v>74.47</v>
      </c>
      <c r="CO7" s="39">
        <v>73.86</v>
      </c>
      <c r="CP7" s="39">
        <v>78.7</v>
      </c>
      <c r="CQ7" s="39">
        <v>59.01</v>
      </c>
      <c r="CR7" s="39">
        <v>60.03</v>
      </c>
      <c r="CS7" s="39">
        <v>59.74</v>
      </c>
      <c r="CT7" s="39">
        <v>59.67</v>
      </c>
      <c r="CU7" s="39">
        <v>60.12</v>
      </c>
      <c r="CV7" s="39">
        <v>60.69</v>
      </c>
      <c r="CW7" s="39">
        <v>87.8</v>
      </c>
      <c r="CX7" s="39">
        <v>85.3</v>
      </c>
      <c r="CY7" s="39">
        <v>84.35</v>
      </c>
      <c r="CZ7" s="39">
        <v>83.82</v>
      </c>
      <c r="DA7" s="39">
        <v>81.459999999999994</v>
      </c>
      <c r="DB7" s="39">
        <v>85.37</v>
      </c>
      <c r="DC7" s="39">
        <v>84.81</v>
      </c>
      <c r="DD7" s="39">
        <v>84.8</v>
      </c>
      <c r="DE7" s="39">
        <v>84.6</v>
      </c>
      <c r="DF7" s="39">
        <v>84.24</v>
      </c>
      <c r="DG7" s="39">
        <v>89.82</v>
      </c>
      <c r="DH7" s="39">
        <v>46.64</v>
      </c>
      <c r="DI7" s="39">
        <v>48.14</v>
      </c>
      <c r="DJ7" s="39">
        <v>49.29</v>
      </c>
      <c r="DK7" s="39">
        <v>41.48</v>
      </c>
      <c r="DL7" s="39">
        <v>43.73</v>
      </c>
      <c r="DM7" s="39">
        <v>46.9</v>
      </c>
      <c r="DN7" s="39">
        <v>47.28</v>
      </c>
      <c r="DO7" s="39">
        <v>47.66</v>
      </c>
      <c r="DP7" s="39">
        <v>48.17</v>
      </c>
      <c r="DQ7" s="39">
        <v>48.83</v>
      </c>
      <c r="DR7" s="39">
        <v>50.19</v>
      </c>
      <c r="DS7" s="39">
        <v>5.74</v>
      </c>
      <c r="DT7" s="39">
        <v>19.55</v>
      </c>
      <c r="DU7" s="39">
        <v>21.03</v>
      </c>
      <c r="DV7" s="39">
        <v>21.54</v>
      </c>
      <c r="DW7" s="39">
        <v>23.71</v>
      </c>
      <c r="DX7" s="39">
        <v>12.03</v>
      </c>
      <c r="DY7" s="39">
        <v>12.19</v>
      </c>
      <c r="DZ7" s="39">
        <v>15.1</v>
      </c>
      <c r="EA7" s="39">
        <v>17.12</v>
      </c>
      <c r="EB7" s="39">
        <v>18.18</v>
      </c>
      <c r="EC7" s="39">
        <v>20.63</v>
      </c>
      <c r="ED7" s="39">
        <v>0.28999999999999998</v>
      </c>
      <c r="EE7" s="39">
        <v>0.37</v>
      </c>
      <c r="EF7" s="39">
        <v>0.35</v>
      </c>
      <c r="EG7" s="39">
        <v>0</v>
      </c>
      <c r="EH7" s="39">
        <v>0</v>
      </c>
      <c r="EI7" s="39">
        <v>0.61</v>
      </c>
      <c r="EJ7" s="39">
        <v>0.51</v>
      </c>
      <c r="EK7" s="39">
        <v>0.57999999999999996</v>
      </c>
      <c r="EL7" s="39">
        <v>0.54</v>
      </c>
      <c r="EM7" s="39">
        <v>0.56999999999999995</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cp:lastPrinted>2022-01-17T01:03:44Z</cp:lastPrinted>
  <dcterms:created xsi:type="dcterms:W3CDTF">2021-12-03T06:43:50Z</dcterms:created>
  <dcterms:modified xsi:type="dcterms:W3CDTF">2022-01-17T01:06:00Z</dcterms:modified>
  <cp:category/>
</cp:coreProperties>
</file>