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20106 【市町村課】公営企業における経営比較分析表の作成について 添付ファイル有り\03 回答\"/>
    </mc:Choice>
  </mc:AlternateContent>
  <workbookProtection workbookAlgorithmName="SHA-512" workbookHashValue="O5JCL+A6JVVDdEkRzyb+5f8R/NzslNn3uP169uPnJrD9Laa1JWRrQqSjguzxl1OQsExjLm/8dcz1MNK8MwJjag==" workbookSaltValue="lcNTu2Cyjg+TfXJEXMzjX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<sst xmlns="http://schemas.openxmlformats.org/spreadsheetml/2006/main" count="275" uniqueCount="117">
  <si>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</si>
  <si>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</si>
  <si>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</si>
  <si>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</si>
  <si>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</si>
  <si>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</si>
  <si>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</si>
  <si>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</si>
  <si>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</si>
  <si>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</si>
  <si>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</si>
  <si>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</si>
  <si>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</si>
  <si>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</si>
  <si>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</si>
  <si>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</si>
  <si>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</si>
  <si>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</si>
  <si>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</si>
  <si>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</si>
  <si>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</si>
  <si>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</si>
  <si>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</si>
  <si>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</si>
  <si>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</si>
  <si>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</si>
  <si>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</si>
  <si>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</si>
  <si>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</si>
  <si>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</si>
  <si>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</si>
  <si>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</si>
  <si>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</si>
  <si>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</si>
  <si>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</si>
  <si>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</si>
  <si>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</si>
  <si>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</si>
  <si>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</si>
  <si>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</si>
  <si>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</si>
  <si>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</si>
  <si>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</si>
  <si>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</si>
  <si>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</si>
  <si>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</si>
  <si>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</si>
  <si>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</si>
  <si>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</si>
  <si>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</si>
  <si>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</si>
  <si>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</si>
  <si>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</si>
  <si>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</si>
  <si>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</si>
  <si>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</si>
  <si>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</si>
  <si>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</si>
  <si>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</si>
  <si>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</si>
  <si>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</si>
  <si>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</si>
  <si>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</si>
  <si>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</si>
  <si>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</si>
  <si>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</si>
  <si>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</si>
  <si>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</si>
  <si>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</si>
  <si>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</si>
  <si>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</si>
  <si>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</si>
  <si>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</si>
  <si>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</si>
  <si>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</si>
  <si>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</si>
  <si>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</si>
  <si>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</si>
  <si>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</si>
  <si>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</si>
  <si>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</si>
  <si>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</si>
  <si>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</si>
  <si>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</si>
  <si>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</si>
  <si>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</si>
  <si>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</si>
  <si>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</si>
  <si>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</si>
  <si>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</si>
  <si>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</si>
  <si>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</si>
  <si>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</si>
  <si>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</si>
  <si>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</si>
  <si>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</si>
  <si>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</si>
  <si>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</si>
  <si>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</si>
  <si>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</si>
  <si>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</si>
  <si>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</si>
  <si>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</si>
  <si>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</si>
  <si>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</si>
  <si>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</si>
  <si>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</si>
  <si>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</si>
  <si>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</si>
  <si>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</si>
  <si>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</si>
  <si>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</si>
  <si>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</si>
  <si>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</si>
  <si>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①有形固定資産減価償却率は類似団体平均値を下回っている。将来的な人口減少等を見据えた適切な施設の更新投資を計画していく。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8" eb="50">
      <t>コウシン</t>
    </rPh>
    <rPh sb="73" eb="75">
      <t>ホウテイ</t>
    </rPh>
    <rPh sb="75" eb="77">
      <t>タイヨウ</t>
    </rPh>
    <rPh sb="77" eb="79">
      <t>ネンスウ</t>
    </rPh>
    <rPh sb="80" eb="82">
      <t>ケイカ</t>
    </rPh>
    <rPh sb="84" eb="86">
      <t>カンキョ</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</si>
  <si>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企業債残高は減少傾向にあり、将来的な人口減少を見据えた適切な規模の施設更新投資を計画的に実施していく。
　施設の老朽化に対応するため「長寿命化対策」に取り組み、限られた財源の中で、ライフサイクルコストの最小化を図る。</t>
    <rPh sb="34" eb="36">
      <t>シュウニュウ</t>
    </rPh>
    <phoneticPr fontId="4"/>
  </si>
  <si>
    <t>①経常収支比率は100%以上となっているが、経常収益の約４割を一般会計繰入金に依存している状況である。
②累積欠損金はR1年度決算において解消している。
③流動比率はほぼ横ばいで推移している。今後も企業債の借入を抑制しつつ、接続率の向上による使用料収入の増収を図る。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⑤経費回収率は減少傾向にあり、経営改善を図る必要がある。流域下水道維持管理負担金が増加していることから、不明水の解消に取り組むことで費用削減を図る。
⑥汚水処理原価は類似団体平均値を下回っているものの増加傾向にある。維持管理費の削減により経営改善を図る。
⑦施設利用率は類似団体平均値を下回ってる。将来の汚水処理人口減少を踏まえ、適切な施設規模の維持を検討していく。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85" eb="86">
      <t>ヨコ</t>
    </rPh>
    <rPh sb="89" eb="91">
      <t>スイイ</t>
    </rPh>
    <rPh sb="211" eb="213">
      <t>ゲンショウ</t>
    </rPh>
    <rPh sb="213" eb="215">
      <t>ケイコウ</t>
    </rPh>
    <rPh sb="219" eb="221">
      <t>ケイエイ</t>
    </rPh>
    <rPh sb="221" eb="223">
      <t>カイゼン</t>
    </rPh>
    <rPh sb="224" eb="225">
      <t>ハカ</t>
    </rPh>
    <rPh sb="226" eb="228">
      <t>ヒツヨウ</t>
    </rPh>
    <rPh sb="245" eb="247">
      <t>ゾウカ</t>
    </rPh>
    <rPh sb="304" eb="306">
      <t>ゾウカ</t>
    </rPh>
    <rPh sb="306" eb="308">
      <t>ケイコウ</t>
    </rPh>
    <rPh sb="312" eb="314">
      <t>イジ</t>
    </rPh>
    <rPh sb="314" eb="317">
      <t>カンリヒ</t>
    </rPh>
    <rPh sb="318" eb="320">
      <t>サクゲン</t>
    </rPh>
    <rPh sb="323" eb="325">
      <t>ケイエイ</t>
    </rPh>
    <rPh sb="325" eb="327">
      <t>カイゼン</t>
    </rPh>
    <rPh sb="328" eb="32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</si>
</sst>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1D1-450B-80EA-D0159835AFD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0.13</c:v>
                </c:pt>
                <c:pt idx="3">
                  <c:v>0.36</c:v>
                </c:pt>
                <c:pt idx="4">
                  <c:v>0.39</c:v>
                </c:pt>
              </c:numCache>
            </c:numRef>
          </c:val>
          <c:smooth val="0"/>
          <c:extLst>
            <c:ext xmlns:c16="http://schemas.microsoft.com/office/drawing/2014/chart" uri="{C3380CC4-5D6E-409C-BE32-E72D297353CC}">
              <c16:uniqueId val="{00000001-A1D1-450B-80EA-D0159835AFD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26.53</c:v>
                </c:pt>
                <c:pt idx="3">
                  <c:v>26.05</c:v>
                </c:pt>
                <c:pt idx="4">
                  <c:v>24.91</c:v>
                </c:pt>
              </c:numCache>
            </c:numRef>
          </c:val>
          <c:extLst>
            <c:ext xmlns:c16="http://schemas.microsoft.com/office/drawing/2014/chart" uri="{C3380CC4-5D6E-409C-BE32-E72D297353CC}">
              <c16:uniqueId val="{00000000-7040-4C0B-843E-7BA59D0DEB1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42.56</c:v>
                </c:pt>
                <c:pt idx="3">
                  <c:v>42.47</c:v>
                </c:pt>
                <c:pt idx="4">
                  <c:v>42.4</c:v>
                </c:pt>
              </c:numCache>
            </c:numRef>
          </c:val>
          <c:smooth val="0"/>
          <c:extLst>
            <c:ext xmlns:c16="http://schemas.microsoft.com/office/drawing/2014/chart" uri="{C3380CC4-5D6E-409C-BE32-E72D297353CC}">
              <c16:uniqueId val="{00000001-7040-4C0B-843E-7BA59D0DEB1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74.59</c:v>
                </c:pt>
                <c:pt idx="3">
                  <c:v>75.48</c:v>
                </c:pt>
                <c:pt idx="4">
                  <c:v>79.819999999999993</c:v>
                </c:pt>
              </c:numCache>
            </c:numRef>
          </c:val>
          <c:extLst>
            <c:ext xmlns:c16="http://schemas.microsoft.com/office/drawing/2014/chart" uri="{C3380CC4-5D6E-409C-BE32-E72D297353CC}">
              <c16:uniqueId val="{00000000-C013-4547-92C5-EB1C5F23A4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83.32</c:v>
                </c:pt>
                <c:pt idx="3">
                  <c:v>83.75</c:v>
                </c:pt>
                <c:pt idx="4">
                  <c:v>84.19</c:v>
                </c:pt>
              </c:numCache>
            </c:numRef>
          </c:val>
          <c:smooth val="0"/>
          <c:extLst>
            <c:ext xmlns:c16="http://schemas.microsoft.com/office/drawing/2014/chart" uri="{C3380CC4-5D6E-409C-BE32-E72D297353CC}">
              <c16:uniqueId val="{00000001-C013-4547-92C5-EB1C5F23A4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123.41</c:v>
                </c:pt>
                <c:pt idx="3">
                  <c:v>122.65</c:v>
                </c:pt>
                <c:pt idx="4">
                  <c:v>121.61</c:v>
                </c:pt>
              </c:numCache>
            </c:numRef>
          </c:val>
          <c:extLst>
            <c:ext xmlns:c16="http://schemas.microsoft.com/office/drawing/2014/chart" uri="{C3380CC4-5D6E-409C-BE32-E72D297353CC}">
              <c16:uniqueId val="{00000000-0A85-449B-88D5-2E2B3557A55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101.72</c:v>
                </c:pt>
                <c:pt idx="3">
                  <c:v>102.73</c:v>
                </c:pt>
                <c:pt idx="4">
                  <c:v>105.78</c:v>
                </c:pt>
              </c:numCache>
            </c:numRef>
          </c:val>
          <c:smooth val="0"/>
          <c:extLst>
            <c:ext xmlns:c16="http://schemas.microsoft.com/office/drawing/2014/chart" uri="{C3380CC4-5D6E-409C-BE32-E72D297353CC}">
              <c16:uniqueId val="{00000001-0A85-449B-88D5-2E2B3557A55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3.23</c:v>
                </c:pt>
                <c:pt idx="3">
                  <c:v>6.5</c:v>
                </c:pt>
                <c:pt idx="4">
                  <c:v>9.4</c:v>
                </c:pt>
              </c:numCache>
            </c:numRef>
          </c:val>
          <c:extLst>
            <c:ext xmlns:c16="http://schemas.microsoft.com/office/drawing/2014/chart" uri="{C3380CC4-5D6E-409C-BE32-E72D297353CC}">
              <c16:uniqueId val="{00000000-AAAB-42BF-ABEC-F9948271B6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24.68</c:v>
                </c:pt>
                <c:pt idx="4">
                  <c:v>21.36</c:v>
                </c:pt>
              </c:numCache>
            </c:numRef>
          </c:val>
          <c:smooth val="0"/>
          <c:extLst>
            <c:ext xmlns:c16="http://schemas.microsoft.com/office/drawing/2014/chart" uri="{C3380CC4-5D6E-409C-BE32-E72D297353CC}">
              <c16:uniqueId val="{00000001-AAAB-42BF-ABEC-F9948271B6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938-47D9-9427-15C694D2C5E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8.6199999999999992</c:v>
                </c:pt>
                <c:pt idx="4">
                  <c:v>0.01</c:v>
                </c:pt>
              </c:numCache>
            </c:numRef>
          </c:val>
          <c:smooth val="0"/>
          <c:extLst>
            <c:ext xmlns:c16="http://schemas.microsoft.com/office/drawing/2014/chart" uri="{C3380CC4-5D6E-409C-BE32-E72D297353CC}">
              <c16:uniqueId val="{00000001-E938-47D9-9427-15C694D2C5E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92.36</c:v>
                </c:pt>
                <c:pt idx="3" formatCode="#,##0.00;&quot;△&quot;#,##0.00">
                  <c:v>0</c:v>
                </c:pt>
                <c:pt idx="4" formatCode="#,##0.00;&quot;△&quot;#,##0.00">
                  <c:v>0</c:v>
                </c:pt>
              </c:numCache>
            </c:numRef>
          </c:val>
          <c:extLst>
            <c:ext xmlns:c16="http://schemas.microsoft.com/office/drawing/2014/chart" uri="{C3380CC4-5D6E-409C-BE32-E72D297353CC}">
              <c16:uniqueId val="{00000000-DA3A-4F75-91EC-24397FB1CC7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112.88</c:v>
                </c:pt>
                <c:pt idx="3">
                  <c:v>94.97</c:v>
                </c:pt>
                <c:pt idx="4">
                  <c:v>63.96</c:v>
                </c:pt>
              </c:numCache>
            </c:numRef>
          </c:val>
          <c:smooth val="0"/>
          <c:extLst>
            <c:ext xmlns:c16="http://schemas.microsoft.com/office/drawing/2014/chart" uri="{C3380CC4-5D6E-409C-BE32-E72D297353CC}">
              <c16:uniqueId val="{00000001-DA3A-4F75-91EC-24397FB1CC7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23.06</c:v>
                </c:pt>
                <c:pt idx="3">
                  <c:v>21.19</c:v>
                </c:pt>
                <c:pt idx="4">
                  <c:v>24.54</c:v>
                </c:pt>
              </c:numCache>
            </c:numRef>
          </c:val>
          <c:extLst>
            <c:ext xmlns:c16="http://schemas.microsoft.com/office/drawing/2014/chart" uri="{C3380CC4-5D6E-409C-BE32-E72D297353CC}">
              <c16:uniqueId val="{00000000-559D-4A98-BE80-E2E263B69C2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49.18</c:v>
                </c:pt>
                <c:pt idx="3">
                  <c:v>47.72</c:v>
                </c:pt>
                <c:pt idx="4">
                  <c:v>44.24</c:v>
                </c:pt>
              </c:numCache>
            </c:numRef>
          </c:val>
          <c:smooth val="0"/>
          <c:extLst>
            <c:ext xmlns:c16="http://schemas.microsoft.com/office/drawing/2014/chart" uri="{C3380CC4-5D6E-409C-BE32-E72D297353CC}">
              <c16:uniqueId val="{00000001-559D-4A98-BE80-E2E263B69C2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2306.0500000000002</c:v>
                </c:pt>
                <c:pt idx="3">
                  <c:v>2226.65</c:v>
                </c:pt>
                <c:pt idx="4">
                  <c:v>2178.86</c:v>
                </c:pt>
              </c:numCache>
            </c:numRef>
          </c:val>
          <c:extLst>
            <c:ext xmlns:c16="http://schemas.microsoft.com/office/drawing/2014/chart" uri="{C3380CC4-5D6E-409C-BE32-E72D297353CC}">
              <c16:uniqueId val="{00000000-D1E2-47EC-858F-21F992DF804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1194.1500000000001</c:v>
                </c:pt>
                <c:pt idx="3">
                  <c:v>1206.79</c:v>
                </c:pt>
                <c:pt idx="4">
                  <c:v>1258.43</c:v>
                </c:pt>
              </c:numCache>
            </c:numRef>
          </c:val>
          <c:smooth val="0"/>
          <c:extLst>
            <c:ext xmlns:c16="http://schemas.microsoft.com/office/drawing/2014/chart" uri="{C3380CC4-5D6E-409C-BE32-E72D297353CC}">
              <c16:uniqueId val="{00000001-D1E2-47EC-858F-21F992DF804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81.97</c:v>
                </c:pt>
                <c:pt idx="3">
                  <c:v>80.19</c:v>
                </c:pt>
                <c:pt idx="4">
                  <c:v>76.75</c:v>
                </c:pt>
              </c:numCache>
            </c:numRef>
          </c:val>
          <c:extLst>
            <c:ext xmlns:c16="http://schemas.microsoft.com/office/drawing/2014/chart" uri="{C3380CC4-5D6E-409C-BE32-E72D297353CC}">
              <c16:uniqueId val="{00000000-4369-4CAA-B0BB-03CF6CC897D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72.260000000000005</c:v>
                </c:pt>
                <c:pt idx="3">
                  <c:v>71.84</c:v>
                </c:pt>
                <c:pt idx="4">
                  <c:v>73.36</c:v>
                </c:pt>
              </c:numCache>
            </c:numRef>
          </c:val>
          <c:smooth val="0"/>
          <c:extLst>
            <c:ext xmlns:c16="http://schemas.microsoft.com/office/drawing/2014/chart" uri="{C3380CC4-5D6E-409C-BE32-E72D297353CC}">
              <c16:uniqueId val="{00000001-4369-4CAA-B0BB-03CF6CC897D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194.63</c:v>
                </c:pt>
                <c:pt idx="3">
                  <c:v>200.28</c:v>
                </c:pt>
                <c:pt idx="4">
                  <c:v>208.82</c:v>
                </c:pt>
              </c:numCache>
            </c:numRef>
          </c:val>
          <c:extLst>
            <c:ext xmlns:c16="http://schemas.microsoft.com/office/drawing/2014/chart" uri="{C3380CC4-5D6E-409C-BE32-E72D297353CC}">
              <c16:uniqueId val="{00000000-8870-4598-A051-27608AF155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230.02</c:v>
                </c:pt>
                <c:pt idx="3">
                  <c:v>228.47</c:v>
                </c:pt>
                <c:pt idx="4">
                  <c:v>224.88</c:v>
                </c:pt>
              </c:numCache>
            </c:numRef>
          </c:val>
          <c:smooth val="0"/>
          <c:extLst>
            <c:ext xmlns:c16="http://schemas.microsoft.com/office/drawing/2014/chart" uri="{C3380CC4-5D6E-409C-BE32-E72D297353CC}">
              <c16:uniqueId val="{00000001-8870-4598-A051-27608AF155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3"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大仙市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79241</v>
      </c>
      <c r="AM8" s="51"/>
      <c r="AN8" s="51"/>
      <c r="AO8" s="51"/>
      <c r="AP8" s="51"/>
      <c r="AQ8" s="51"/>
      <c r="AR8" s="51"/>
      <c r="AS8" s="51"/>
      <c r="AT8" s="46">
        <f>データ!T6</f>
        <v>866.79</v>
      </c>
      <c r="AU8" s="46"/>
      <c r="AV8" s="46"/>
      <c r="AW8" s="46"/>
      <c r="AX8" s="46"/>
      <c r="AY8" s="46"/>
      <c r="AZ8" s="46"/>
      <c r="BA8" s="46"/>
      <c r="BB8" s="46">
        <f>データ!U6</f>
        <v>91.42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62.66</v>
      </c>
      <c r="J10" s="46"/>
      <c r="K10" s="46"/>
      <c r="L10" s="46"/>
      <c r="M10" s="46"/>
      <c r="N10" s="46"/>
      <c r="O10" s="46"/>
      <c r="P10" s="46">
        <f>データ!P6</f>
        <v>14.96</v>
      </c>
      <c r="Q10" s="46"/>
      <c r="R10" s="46"/>
      <c r="S10" s="46"/>
      <c r="T10" s="46"/>
      <c r="U10" s="46"/>
      <c r="V10" s="46"/>
      <c r="W10" s="46">
        <f>データ!Q6</f>
        <v>87.92</v>
      </c>
      <c r="X10" s="46"/>
      <c r="Y10" s="46"/>
      <c r="Z10" s="46"/>
      <c r="AA10" s="46"/>
      <c r="AB10" s="46"/>
      <c r="AC10" s="46"/>
      <c r="AD10" s="51">
        <f>データ!R6</f>
        <v>3220</v>
      </c>
      <c r="AE10" s="51"/>
      <c r="AF10" s="51"/>
      <c r="AG10" s="51"/>
      <c r="AH10" s="51"/>
      <c r="AI10" s="51"/>
      <c r="AJ10" s="51"/>
      <c r="AK10" s="2"/>
      <c r="AL10" s="51">
        <f>データ!V6</f>
        <v>11759</v>
      </c>
      <c r="AM10" s="51"/>
      <c r="AN10" s="51"/>
      <c r="AO10" s="51"/>
      <c r="AP10" s="51"/>
      <c r="AQ10" s="51"/>
      <c r="AR10" s="51"/>
      <c r="AS10" s="51"/>
      <c r="AT10" s="46">
        <f>データ!W6</f>
        <v>7.44</v>
      </c>
      <c r="AU10" s="46"/>
      <c r="AV10" s="46"/>
      <c r="AW10" s="46"/>
      <c r="AX10" s="46"/>
      <c r="AY10" s="46"/>
      <c r="AZ10" s="46"/>
      <c r="BA10" s="46"/>
      <c r="BB10" s="46">
        <f>データ!X6</f>
        <v>1580.51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tXiokeZwvK+55RRLWb4ZjDnyJW06BxGVaY4FqauXentmygdYaK+F/waTNVn7E3dkYlzGusuhWdtXNhNn3w7HVw==" saltValue="NOdpSOzrQBUbddpFiKjf/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17</v>
      </c>
      <c r="F6" s="33">
        <f t="shared" si="3"/>
        <v>4</v>
      </c>
      <c r="G6" s="33">
        <f t="shared" si="3"/>
        <v>0</v>
      </c>
      <c r="H6" s="33" t="str">
        <f t="shared" si="3"/>
        <v>秋田県　大仙市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62.66</v>
      </c>
      <c r="P6" s="34">
        <f t="shared" si="3"/>
        <v>14.96</v>
      </c>
      <c r="Q6" s="34">
        <f t="shared" si="3"/>
        <v>87.92</v>
      </c>
      <c r="R6" s="34">
        <f t="shared" si="3"/>
        <v>3220</v>
      </c>
      <c r="S6" s="34">
        <f t="shared" si="3"/>
        <v>79241</v>
      </c>
      <c r="T6" s="34">
        <f t="shared" si="3"/>
        <v>866.79</v>
      </c>
      <c r="U6" s="34">
        <f t="shared" si="3"/>
        <v>91.42</v>
      </c>
      <c r="V6" s="34">
        <f t="shared" si="3"/>
        <v>11759</v>
      </c>
      <c r="W6" s="34">
        <f t="shared" si="3"/>
        <v>7.44</v>
      </c>
      <c r="X6" s="34">
        <f t="shared" si="3"/>
        <v>1580.51</v>
      </c>
      <c r="Y6" s="35" t="str">
        <f>IF(Y7="",NA(),Y7)</f>
        <v>-</v>
      </c>
      <c r="Z6" s="35" t="str">
        <f t="shared" ref="Z6:AH6" si="4">IF(Z7="",NA(),Z7)</f>
        <v>-</v>
      </c>
      <c r="AA6" s="35">
        <f t="shared" si="4"/>
        <v>123.41</v>
      </c>
      <c r="AB6" s="35">
        <f t="shared" si="4"/>
        <v>122.65</v>
      </c>
      <c r="AC6" s="35">
        <f t="shared" si="4"/>
        <v>121.61</v>
      </c>
      <c r="AD6" s="35" t="str">
        <f t="shared" si="4"/>
        <v>-</v>
      </c>
      <c r="AE6" s="35" t="str">
        <f t="shared" si="4"/>
        <v>-</v>
      </c>
      <c r="AF6" s="35">
        <f t="shared" si="4"/>
        <v>101.72</v>
      </c>
      <c r="AG6" s="35">
        <f t="shared" si="4"/>
        <v>102.73</v>
      </c>
      <c r="AH6" s="35">
        <f t="shared" si="4"/>
        <v>105.78</v>
      </c>
      <c r="AI6" s="34" t="str">
        <f>IF(AI7="","",IF(AI7="-","【-】","【"&amp;SUBSTITUTE(TEXT(AI7,"#,##0.00"),"-","△")&amp;"】"))</f>
        <v>【104.83】</v>
      </c>
      <c r="AJ6" s="35" t="str">
        <f>IF(AJ7="",NA(),AJ7)</f>
        <v>-</v>
      </c>
      <c r="AK6" s="35" t="str">
        <f t="shared" ref="AK6:AS6" si="5">IF(AK7="",NA(),AK7)</f>
        <v>-</v>
      </c>
      <c r="AL6" s="35">
        <f t="shared" si="5"/>
        <v>92.36</v>
      </c>
      <c r="AM6" s="34">
        <f t="shared" si="5"/>
        <v>0</v>
      </c>
      <c r="AN6" s="34">
        <f t="shared" si="5"/>
        <v>0</v>
      </c>
      <c r="AO6" s="35" t="str">
        <f t="shared" si="5"/>
        <v>-</v>
      </c>
      <c r="AP6" s="35" t="str">
        <f t="shared" si="5"/>
        <v>-</v>
      </c>
      <c r="AQ6" s="35">
        <f t="shared" si="5"/>
        <v>112.88</v>
      </c>
      <c r="AR6" s="35">
        <f t="shared" si="5"/>
        <v>94.97</v>
      </c>
      <c r="AS6" s="35">
        <f t="shared" si="5"/>
        <v>63.96</v>
      </c>
      <c r="AT6" s="34" t="str">
        <f>IF(AT7="","",IF(AT7="-","【-】","【"&amp;SUBSTITUTE(TEXT(AT7,"#,##0.00"),"-","△")&amp;"】"))</f>
        <v>【61.55】</v>
      </c>
      <c r="AU6" s="35" t="str">
        <f>IF(AU7="",NA(),AU7)</f>
        <v>-</v>
      </c>
      <c r="AV6" s="35" t="str">
        <f t="shared" ref="AV6:BD6" si="6">IF(AV7="",NA(),AV7)</f>
        <v>-</v>
      </c>
      <c r="AW6" s="35">
        <f t="shared" si="6"/>
        <v>23.06</v>
      </c>
      <c r="AX6" s="35">
        <f t="shared" si="6"/>
        <v>21.19</v>
      </c>
      <c r="AY6" s="35">
        <f t="shared" si="6"/>
        <v>24.54</v>
      </c>
      <c r="AZ6" s="35" t="str">
        <f t="shared" si="6"/>
        <v>-</v>
      </c>
      <c r="BA6" s="35" t="str">
        <f t="shared" si="6"/>
        <v>-</v>
      </c>
      <c r="BB6" s="35">
        <f t="shared" si="6"/>
        <v>49.18</v>
      </c>
      <c r="BC6" s="35">
        <f t="shared" si="6"/>
        <v>47.72</v>
      </c>
      <c r="BD6" s="35">
        <f t="shared" si="6"/>
        <v>44.24</v>
      </c>
      <c r="BE6" s="34" t="str">
        <f>IF(BE7="","",IF(BE7="-","【-】","【"&amp;SUBSTITUTE(TEXT(BE7,"#,##0.00"),"-","△")&amp;"】"))</f>
        <v>【45.34】</v>
      </c>
      <c r="BF6" s="35" t="str">
        <f>IF(BF7="",NA(),BF7)</f>
        <v>-</v>
      </c>
      <c r="BG6" s="35" t="str">
        <f t="shared" ref="BG6:BO6" si="7">IF(BG7="",NA(),BG7)</f>
        <v>-</v>
      </c>
      <c r="BH6" s="35">
        <f t="shared" si="7"/>
        <v>2306.0500000000002</v>
      </c>
      <c r="BI6" s="35">
        <f t="shared" si="7"/>
        <v>2226.65</v>
      </c>
      <c r="BJ6" s="35">
        <f t="shared" si="7"/>
        <v>2178.86</v>
      </c>
      <c r="BK6" s="35" t="str">
        <f t="shared" si="7"/>
        <v>-</v>
      </c>
      <c r="BL6" s="35" t="str">
        <f t="shared" si="7"/>
        <v>-</v>
      </c>
      <c r="BM6" s="35">
        <f t="shared" si="7"/>
        <v>1194.1500000000001</v>
      </c>
      <c r="BN6" s="35">
        <f t="shared" si="7"/>
        <v>1206.79</v>
      </c>
      <c r="BO6" s="35">
        <f t="shared" si="7"/>
        <v>1258.43</v>
      </c>
      <c r="BP6" s="34" t="str">
        <f>IF(BP7="","",IF(BP7="-","【-】","【"&amp;SUBSTITUTE(TEXT(BP7,"#,##0.00"),"-","△")&amp;"】"))</f>
        <v>【1,260.21】</v>
      </c>
      <c r="BQ6" s="35" t="str">
        <f>IF(BQ7="",NA(),BQ7)</f>
        <v>-</v>
      </c>
      <c r="BR6" s="35" t="str">
        <f t="shared" ref="BR6:BZ6" si="8">IF(BR7="",NA(),BR7)</f>
        <v>-</v>
      </c>
      <c r="BS6" s="35">
        <f t="shared" si="8"/>
        <v>81.97</v>
      </c>
      <c r="BT6" s="35">
        <f t="shared" si="8"/>
        <v>80.19</v>
      </c>
      <c r="BU6" s="35">
        <f t="shared" si="8"/>
        <v>76.75</v>
      </c>
      <c r="BV6" s="35" t="str">
        <f t="shared" si="8"/>
        <v>-</v>
      </c>
      <c r="BW6" s="35" t="str">
        <f t="shared" si="8"/>
        <v>-</v>
      </c>
      <c r="BX6" s="35">
        <f t="shared" si="8"/>
        <v>72.260000000000005</v>
      </c>
      <c r="BY6" s="35">
        <f t="shared" si="8"/>
        <v>71.84</v>
      </c>
      <c r="BZ6" s="35">
        <f t="shared" si="8"/>
        <v>73.36</v>
      </c>
      <c r="CA6" s="34" t="str">
        <f>IF(CA7="","",IF(CA7="-","【-】","【"&amp;SUBSTITUTE(TEXT(CA7,"#,##0.00"),"-","△")&amp;"】"))</f>
        <v>【75.29】</v>
      </c>
      <c r="CB6" s="35" t="str">
        <f>IF(CB7="",NA(),CB7)</f>
        <v>-</v>
      </c>
      <c r="CC6" s="35" t="str">
        <f t="shared" ref="CC6:CK6" si="9">IF(CC7="",NA(),CC7)</f>
        <v>-</v>
      </c>
      <c r="CD6" s="35">
        <f t="shared" si="9"/>
        <v>194.63</v>
      </c>
      <c r="CE6" s="35">
        <f t="shared" si="9"/>
        <v>200.28</v>
      </c>
      <c r="CF6" s="35">
        <f t="shared" si="9"/>
        <v>208.82</v>
      </c>
      <c r="CG6" s="35" t="str">
        <f t="shared" si="9"/>
        <v>-</v>
      </c>
      <c r="CH6" s="35" t="str">
        <f t="shared" si="9"/>
        <v>-</v>
      </c>
      <c r="CI6" s="35">
        <f t="shared" si="9"/>
        <v>230.02</v>
      </c>
      <c r="CJ6" s="35">
        <f t="shared" si="9"/>
        <v>228.47</v>
      </c>
      <c r="CK6" s="35">
        <f t="shared" si="9"/>
        <v>224.88</v>
      </c>
      <c r="CL6" s="34" t="str">
        <f>IF(CL7="","",IF(CL7="-","【-】","【"&amp;SUBSTITUTE(TEXT(CL7,"#,##0.00"),"-","△")&amp;"】"))</f>
        <v>【215.41】</v>
      </c>
      <c r="CM6" s="35" t="str">
        <f>IF(CM7="",NA(),CM7)</f>
        <v>-</v>
      </c>
      <c r="CN6" s="35" t="str">
        <f t="shared" ref="CN6:CV6" si="10">IF(CN7="",NA(),CN7)</f>
        <v>-</v>
      </c>
      <c r="CO6" s="35">
        <f t="shared" si="10"/>
        <v>26.53</v>
      </c>
      <c r="CP6" s="35">
        <f t="shared" si="10"/>
        <v>26.05</v>
      </c>
      <c r="CQ6" s="35">
        <f t="shared" si="10"/>
        <v>24.91</v>
      </c>
      <c r="CR6" s="35" t="str">
        <f t="shared" si="10"/>
        <v>-</v>
      </c>
      <c r="CS6" s="35" t="str">
        <f t="shared" si="10"/>
        <v>-</v>
      </c>
      <c r="CT6" s="35">
        <f t="shared" si="10"/>
        <v>42.56</v>
      </c>
      <c r="CU6" s="35">
        <f t="shared" si="10"/>
        <v>42.47</v>
      </c>
      <c r="CV6" s="35">
        <f t="shared" si="10"/>
        <v>42.4</v>
      </c>
      <c r="CW6" s="34" t="str">
        <f>IF(CW7="","",IF(CW7="-","【-】","【"&amp;SUBSTITUTE(TEXT(CW7,"#,##0.00"),"-","△")&amp;"】"))</f>
        <v>【42.90】</v>
      </c>
      <c r="CX6" s="35" t="str">
        <f>IF(CX7="",NA(),CX7)</f>
        <v>-</v>
      </c>
      <c r="CY6" s="35" t="str">
        <f t="shared" ref="CY6:DG6" si="11">IF(CY7="",NA(),CY7)</f>
        <v>-</v>
      </c>
      <c r="CZ6" s="35">
        <f t="shared" si="11"/>
        <v>74.59</v>
      </c>
      <c r="DA6" s="35">
        <f t="shared" si="11"/>
        <v>75.48</v>
      </c>
      <c r="DB6" s="35">
        <f t="shared" si="11"/>
        <v>79.819999999999993</v>
      </c>
      <c r="DC6" s="35" t="str">
        <f t="shared" si="11"/>
        <v>-</v>
      </c>
      <c r="DD6" s="35" t="str">
        <f t="shared" si="11"/>
        <v>-</v>
      </c>
      <c r="DE6" s="35">
        <f t="shared" si="11"/>
        <v>83.32</v>
      </c>
      <c r="DF6" s="35">
        <f t="shared" si="11"/>
        <v>83.75</v>
      </c>
      <c r="DG6" s="35">
        <f t="shared" si="11"/>
        <v>84.19</v>
      </c>
      <c r="DH6" s="34" t="str">
        <f>IF(DH7="","",IF(DH7="-","【-】","【"&amp;SUBSTITUTE(TEXT(DH7,"#,##0.00"),"-","△")&amp;"】"))</f>
        <v>【84.75】</v>
      </c>
      <c r="DI6" s="35" t="str">
        <f>IF(DI7="",NA(),DI7)</f>
        <v>-</v>
      </c>
      <c r="DJ6" s="35" t="str">
        <f t="shared" ref="DJ6:DR6" si="12">IF(DJ7="",NA(),DJ7)</f>
        <v>-</v>
      </c>
      <c r="DK6" s="35">
        <f t="shared" si="12"/>
        <v>3.23</v>
      </c>
      <c r="DL6" s="35">
        <f t="shared" si="12"/>
        <v>6.5</v>
      </c>
      <c r="DM6" s="35">
        <f t="shared" si="12"/>
        <v>9.4</v>
      </c>
      <c r="DN6" s="35" t="str">
        <f t="shared" si="12"/>
        <v>-</v>
      </c>
      <c r="DO6" s="35" t="str">
        <f t="shared" si="12"/>
        <v>-</v>
      </c>
      <c r="DP6" s="35">
        <f t="shared" si="12"/>
        <v>24.68</v>
      </c>
      <c r="DQ6" s="35">
        <f t="shared" si="12"/>
        <v>24.68</v>
      </c>
      <c r="DR6" s="35">
        <f t="shared" si="12"/>
        <v>21.36</v>
      </c>
      <c r="DS6" s="34" t="str">
        <f>IF(DS7="","",IF(DS7="-","【-】","【"&amp;SUBSTITUTE(TEXT(DS7,"#,##0.00"),"-","△")&amp;"】"))</f>
        <v>【23.60】</v>
      </c>
      <c r="DT6" s="35" t="str">
        <f>IF(DT7="",NA(),DT7)</f>
        <v>-</v>
      </c>
      <c r="DU6" s="35" t="str">
        <f t="shared" ref="DU6:EC6" si="13">IF(DU7="",NA(),DU7)</f>
        <v>-</v>
      </c>
      <c r="DV6" s="34">
        <f t="shared" si="13"/>
        <v>0</v>
      </c>
      <c r="DW6" s="34">
        <f t="shared" si="13"/>
        <v>0</v>
      </c>
      <c r="DX6" s="34">
        <f t="shared" si="13"/>
        <v>0</v>
      </c>
      <c r="DY6" s="35" t="str">
        <f t="shared" si="13"/>
        <v>-</v>
      </c>
      <c r="DZ6" s="35" t="str">
        <f t="shared" si="13"/>
        <v>-</v>
      </c>
      <c r="EA6" s="35">
        <f t="shared" si="13"/>
        <v>0.01</v>
      </c>
      <c r="EB6" s="35">
        <f t="shared" si="13"/>
        <v>8.6199999999999992</v>
      </c>
      <c r="EC6" s="35">
        <f t="shared" si="13"/>
        <v>0.01</v>
      </c>
      <c r="ED6" s="34" t="str">
        <f>IF(ED7="","",IF(ED7="-","【-】","【"&amp;SUBSTITUTE(TEXT(ED7,"#,##0.00"),"-","△")&amp;"】"))</f>
        <v>【0.01】</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0.13</v>
      </c>
      <c r="EM6" s="35">
        <f t="shared" si="14"/>
        <v>0.36</v>
      </c>
      <c r="EN6" s="35">
        <f t="shared" si="14"/>
        <v>0.39</v>
      </c>
      <c r="EO6" s="34" t="str">
        <f>IF(EO7="","",IF(EO7="-","【-】","【"&amp;SUBSTITUTE(TEXT(EO7,"#,##0.00"),"-","△")&amp;"】"))</f>
        <v>【0.30】</v>
      </c>
    </row>
    <row r="7" spans="1:148" s="36" customFormat="1" x14ac:dyDescent="0.15">
      <c r="A7" s="28"/>
      <c r="B7" s="37">
        <v>2020</v>
      </c>
      <c r="C7" s="37">
        <v>52124</v>
      </c>
      <c r="D7" s="37">
        <v>46</v>
      </c>
      <c r="E7" s="37">
        <v>17</v>
      </c>
      <c r="F7" s="37">
        <v>4</v>
      </c>
      <c r="G7" s="37">
        <v>0</v>
      </c>
      <c r="H7" s="37" t="s">
        <v>96</v>
      </c>
      <c r="I7" s="37" t="s">
        <v>97</v>
      </c>
      <c r="J7" s="37" t="s">
        <v>98</v>
      </c>
      <c r="K7" s="37" t="s">
        <v>99</v>
      </c>
      <c r="L7" s="37" t="s">
        <v>100</v>
      </c>
      <c r="M7" s="37" t="s">
        <v>101</v>
      </c>
      <c r="N7" s="38" t="s">
        <v>102</v>
      </c>
      <c r="O7" s="38">
        <v>62.66</v>
      </c>
      <c r="P7" s="38">
        <v>14.96</v>
      </c>
      <c r="Q7" s="38">
        <v>87.92</v>
      </c>
      <c r="R7" s="38">
        <v>3220</v>
      </c>
      <c r="S7" s="38">
        <v>79241</v>
      </c>
      <c r="T7" s="38">
        <v>866.79</v>
      </c>
      <c r="U7" s="38">
        <v>91.42</v>
      </c>
      <c r="V7" s="38">
        <v>11759</v>
      </c>
      <c r="W7" s="38">
        <v>7.44</v>
      </c>
      <c r="X7" s="38">
        <v>1580.51</v>
      </c>
      <c r="Y7" s="38" t="s">
        <v>102</v>
      </c>
      <c r="Z7" s="38" t="s">
        <v>102</v>
      </c>
      <c r="AA7" s="38">
        <v>123.41</v>
      </c>
      <c r="AB7" s="38">
        <v>122.65</v>
      </c>
      <c r="AC7" s="38">
        <v>121.61</v>
      </c>
      <c r="AD7" s="38" t="s">
        <v>102</v>
      </c>
      <c r="AE7" s="38" t="s">
        <v>102</v>
      </c>
      <c r="AF7" s="38">
        <v>101.72</v>
      </c>
      <c r="AG7" s="38">
        <v>102.73</v>
      </c>
      <c r="AH7" s="38">
        <v>105.78</v>
      </c>
      <c r="AI7" s="38">
        <v>104.83</v>
      </c>
      <c r="AJ7" s="38" t="s">
        <v>102</v>
      </c>
      <c r="AK7" s="38" t="s">
        <v>102</v>
      </c>
      <c r="AL7" s="38">
        <v>92.36</v>
      </c>
      <c r="AM7" s="38">
        <v>0</v>
      </c>
      <c r="AN7" s="38">
        <v>0</v>
      </c>
      <c r="AO7" s="38" t="s">
        <v>102</v>
      </c>
      <c r="AP7" s="38" t="s">
        <v>102</v>
      </c>
      <c r="AQ7" s="38">
        <v>112.88</v>
      </c>
      <c r="AR7" s="38">
        <v>94.97</v>
      </c>
      <c r="AS7" s="38">
        <v>63.96</v>
      </c>
      <c r="AT7" s="38">
        <v>61.55</v>
      </c>
      <c r="AU7" s="38" t="s">
        <v>102</v>
      </c>
      <c r="AV7" s="38" t="s">
        <v>102</v>
      </c>
      <c r="AW7" s="38">
        <v>23.06</v>
      </c>
      <c r="AX7" s="38">
        <v>21.19</v>
      </c>
      <c r="AY7" s="38">
        <v>24.54</v>
      </c>
      <c r="AZ7" s="38" t="s">
        <v>102</v>
      </c>
      <c r="BA7" s="38" t="s">
        <v>102</v>
      </c>
      <c r="BB7" s="38">
        <v>49.18</v>
      </c>
      <c r="BC7" s="38">
        <v>47.72</v>
      </c>
      <c r="BD7" s="38">
        <v>44.24</v>
      </c>
      <c r="BE7" s="38">
        <v>45.34</v>
      </c>
      <c r="BF7" s="38" t="s">
        <v>102</v>
      </c>
      <c r="BG7" s="38" t="s">
        <v>102</v>
      </c>
      <c r="BH7" s="38">
        <v>2306.0500000000002</v>
      </c>
      <c r="BI7" s="38">
        <v>2226.65</v>
      </c>
      <c r="BJ7" s="38">
        <v>2178.86</v>
      </c>
      <c r="BK7" s="38" t="s">
        <v>102</v>
      </c>
      <c r="BL7" s="38" t="s">
        <v>102</v>
      </c>
      <c r="BM7" s="38">
        <v>1194.1500000000001</v>
      </c>
      <c r="BN7" s="38">
        <v>1206.79</v>
      </c>
      <c r="BO7" s="38">
        <v>1258.43</v>
      </c>
      <c r="BP7" s="38">
        <v>1260.21</v>
      </c>
      <c r="BQ7" s="38" t="s">
        <v>102</v>
      </c>
      <c r="BR7" s="38" t="s">
        <v>102</v>
      </c>
      <c r="BS7" s="38">
        <v>81.97</v>
      </c>
      <c r="BT7" s="38">
        <v>80.19</v>
      </c>
      <c r="BU7" s="38">
        <v>76.75</v>
      </c>
      <c r="BV7" s="38" t="s">
        <v>102</v>
      </c>
      <c r="BW7" s="38" t="s">
        <v>102</v>
      </c>
      <c r="BX7" s="38">
        <v>72.260000000000005</v>
      </c>
      <c r="BY7" s="38">
        <v>71.84</v>
      </c>
      <c r="BZ7" s="38">
        <v>73.36</v>
      </c>
      <c r="CA7" s="38">
        <v>75.290000000000006</v>
      </c>
      <c r="CB7" s="38" t="s">
        <v>102</v>
      </c>
      <c r="CC7" s="38" t="s">
        <v>102</v>
      </c>
      <c r="CD7" s="38">
        <v>194.63</v>
      </c>
      <c r="CE7" s="38">
        <v>200.28</v>
      </c>
      <c r="CF7" s="38">
        <v>208.82</v>
      </c>
      <c r="CG7" s="38" t="s">
        <v>102</v>
      </c>
      <c r="CH7" s="38" t="s">
        <v>102</v>
      </c>
      <c r="CI7" s="38">
        <v>230.02</v>
      </c>
      <c r="CJ7" s="38">
        <v>228.47</v>
      </c>
      <c r="CK7" s="38">
        <v>224.88</v>
      </c>
      <c r="CL7" s="38">
        <v>215.41</v>
      </c>
      <c r="CM7" s="38" t="s">
        <v>102</v>
      </c>
      <c r="CN7" s="38" t="s">
        <v>102</v>
      </c>
      <c r="CO7" s="38">
        <v>26.53</v>
      </c>
      <c r="CP7" s="38">
        <v>26.05</v>
      </c>
      <c r="CQ7" s="38">
        <v>24.91</v>
      </c>
      <c r="CR7" s="38" t="s">
        <v>102</v>
      </c>
      <c r="CS7" s="38" t="s">
        <v>102</v>
      </c>
      <c r="CT7" s="38">
        <v>42.56</v>
      </c>
      <c r="CU7" s="38">
        <v>42.47</v>
      </c>
      <c r="CV7" s="38">
        <v>42.4</v>
      </c>
      <c r="CW7" s="38">
        <v>42.9</v>
      </c>
      <c r="CX7" s="38" t="s">
        <v>102</v>
      </c>
      <c r="CY7" s="38" t="s">
        <v>102</v>
      </c>
      <c r="CZ7" s="38">
        <v>74.59</v>
      </c>
      <c r="DA7" s="38">
        <v>75.48</v>
      </c>
      <c r="DB7" s="38">
        <v>79.819999999999993</v>
      </c>
      <c r="DC7" s="38" t="s">
        <v>102</v>
      </c>
      <c r="DD7" s="38" t="s">
        <v>102</v>
      </c>
      <c r="DE7" s="38">
        <v>83.32</v>
      </c>
      <c r="DF7" s="38">
        <v>83.75</v>
      </c>
      <c r="DG7" s="38">
        <v>84.19</v>
      </c>
      <c r="DH7" s="38">
        <v>84.75</v>
      </c>
      <c r="DI7" s="38" t="s">
        <v>102</v>
      </c>
      <c r="DJ7" s="38" t="s">
        <v>102</v>
      </c>
      <c r="DK7" s="38">
        <v>3.23</v>
      </c>
      <c r="DL7" s="38">
        <v>6.5</v>
      </c>
      <c r="DM7" s="38">
        <v>9.4</v>
      </c>
      <c r="DN7" s="38" t="s">
        <v>102</v>
      </c>
      <c r="DO7" s="38" t="s">
        <v>102</v>
      </c>
      <c r="DP7" s="38">
        <v>24.68</v>
      </c>
      <c r="DQ7" s="38">
        <v>24.68</v>
      </c>
      <c r="DR7" s="38">
        <v>21.36</v>
      </c>
      <c r="DS7" s="38">
        <v>23.6</v>
      </c>
      <c r="DT7" s="38" t="s">
        <v>102</v>
      </c>
      <c r="DU7" s="38" t="s">
        <v>102</v>
      </c>
      <c r="DV7" s="38">
        <v>0</v>
      </c>
      <c r="DW7" s="38">
        <v>0</v>
      </c>
      <c r="DX7" s="38">
        <v>0</v>
      </c>
      <c r="DY7" s="38" t="s">
        <v>102</v>
      </c>
      <c r="DZ7" s="38" t="s">
        <v>102</v>
      </c>
      <c r="EA7" s="38">
        <v>0.01</v>
      </c>
      <c r="EB7" s="38">
        <v>8.6199999999999992</v>
      </c>
      <c r="EC7" s="38">
        <v>0.01</v>
      </c>
      <c r="ED7" s="38">
        <v>0.01</v>
      </c>
      <c r="EE7" s="38" t="s">
        <v>102</v>
      </c>
      <c r="EF7" s="38" t="s">
        <v>102</v>
      </c>
      <c r="EG7" s="38">
        <v>0</v>
      </c>
      <c r="EH7" s="38">
        <v>0</v>
      </c>
      <c r="EI7" s="38">
        <v>0</v>
      </c>
      <c r="EJ7" s="38" t="s">
        <v>102</v>
      </c>
      <c r="EK7" s="38" t="s">
        <v>102</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DS-PCE03020</cp:lastModifiedBy>
  <cp:lastPrinted>2022-01-17T02:56:33Z</cp:lastPrinted>
  <dcterms:created xsi:type="dcterms:W3CDTF">2021-12-03T07:21:57Z</dcterms:created>
  <dcterms:modified xsi:type="dcterms:W3CDTF">2022-01-17T06:30:08Z</dcterms:modified>
  <cp:category/>
</cp:coreProperties>
</file>