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6.0.42\上下水道課$\01 経営管理班\●水道経理\経営分析\経営比較分析表\R3作業\"/>
    </mc:Choice>
  </mc:AlternateContent>
  <xr:revisionPtr revIDLastSave="0" documentId="13_ncr:1_{6A12AC5F-6FA1-42F5-9E8B-81F8149B9528}" xr6:coauthVersionLast="36" xr6:coauthVersionMax="36" xr10:uidLastSave="{00000000-0000-0000-0000-000000000000}"/>
  <workbookProtection workbookAlgorithmName="SHA-512" workbookHashValue="4ezdTf2HnTeTz1dFqtHXbL3k/1yxr2FlX8t6Zb9jmp0cJKPzyMiC1L9dzNhdqUjf/8oxO4ZK1yG+n0WHETOchg==" workbookSaltValue="xOGnQkbmp1/yw86E3g62Hg=="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AL10" i="4" s="1"/>
  <c r="T6" i="5"/>
  <c r="S6" i="5"/>
  <c r="R6" i="5"/>
  <c r="AL8" i="4" s="1"/>
  <c r="Q6" i="5"/>
  <c r="P6" i="5"/>
  <c r="P10" i="4" s="1"/>
  <c r="O6" i="5"/>
  <c r="N6" i="5"/>
  <c r="B10" i="4" s="1"/>
  <c r="M6" i="5"/>
  <c r="AD8" i="4" s="1"/>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F85" i="4"/>
  <c r="E85" i="4"/>
  <c r="BB10" i="4"/>
  <c r="W10" i="4"/>
  <c r="I10" i="4"/>
  <c r="BB8" i="4"/>
  <c r="AT8" i="4"/>
  <c r="W8" i="4"/>
  <c r="P8" i="4"/>
  <c r="I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<sst xmlns="http://schemas.openxmlformats.org/spreadsheetml/2006/main" count="228" uniqueCount="115">
  <si>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</si>
  <si>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</si>
  <si>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</si>
  <si>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</si>
  <si>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</si>
  <si>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</si>
  <si>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</si>
  <si>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</si>
  <si>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</si>
  <si>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</si>
  <si>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</si>
  <si>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</si>
  <si>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</si>
  <si>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</si>
  <si>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</si>
  <si>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</si>
  <si>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</si>
  <si>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</si>
  <si>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</si>
  <si>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</si>
  <si>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</si>
  <si>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</si>
  <si>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</si>
  <si>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</si>
  <si>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</si>
  <si>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</si>
  <si>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</si>
  <si>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</si>
  <si>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</si>
  <si>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</si>
  <si>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</si>
  <si>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</si>
  <si>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</si>
  <si>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</si>
  <si>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</si>
  <si>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</si>
  <si>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</si>
  <si>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</si>
  <si>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</si>
  <si>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</si>
  <si>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</si>
  <si>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</si>
  <si>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</si>
  <si>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</si>
  <si>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</si>
  <si>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</si>
  <si>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</si>
  <si>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</si>
  <si>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</si>
  <si>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</si>
  <si>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</si>
  <si>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</si>
  <si>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</si>
  <si>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</si>
  <si>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</si>
  <si>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</si>
  <si>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</si>
  <si>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</si>
  <si>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</si>
  <si>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</si>
  <si>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</si>
  <si>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</si>
  <si>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</si>
  <si>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</si>
  <si>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</si>
  <si>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</si>
  <si>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</si>
  <si>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</si>
  <si>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</si>
  <si>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</si>
  <si>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</si>
  <si>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</si>
  <si>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</si>
  <si>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</si>
  <si>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</si>
  <si>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</si>
  <si>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</si>
  <si>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</si>
  <si>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</si>
  <si>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</si>
  <si>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</si>
  <si>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</si>
  <si>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</si>
  <si>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</si>
  <si>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</si>
  <si>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</si>
  <si>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</si>
  <si>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</si>
  <si>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</si>
  <si>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</si>
  <si>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</si>
  <si>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</si>
  <si>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</si>
  <si>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</si>
  <si>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</si>
  <si>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</si>
  <si>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</si>
  <si>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</si>
  <si>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</si>
  <si>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</si>
  <si>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</si>
  <si>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</si>
  <si>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</si>
  <si>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</si>
  <si>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</si>
  <si>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</si>
  <si>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</si>
  <si>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</si>
  <si>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</si>
  <si>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</si>
  <si>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</si>
  <si>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</si>
  <si>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給水収益の増と経常費用の減により経常収支比率の増及び料金回収率の向上に繋がった。また費用が少なかったため給水原価を低く抑えることができた。
　漏水箇所の発見に努めているが大規模な漏水が発生したことや、突発的な停電による水道未普及地域への給水等により有収率が昨年より低下した。
　布設管が老朽化していることから、漏水箇所発見のため今後も漏水調査委託を実施し、有収率の向上に努めていく。
　③流動比率は類似団体と比較して低くなっている。これは経常収支が黒字を保っていることもあり企業債の借入を抑えてきたため。一定の現金残高を確保しており資金運営には問題はない。
　④企業債残高対給水収益比率が類似団体と比べて高いのは、平成23年度以降、浄水場新設、未普及地域への配水管布設、新中継ポンプ場の建設等の大きな施設整備事業があり、企業債の発行が続いたため。平成28年度、29年度は借入れをしなかっため若干比率が低くなったが、今後も浄水場建設の整備や老朽管更新計画があるため、比率は高くなっていく見込みである。</t>
    <phoneticPr fontId="4"/>
  </si>
  <si>
    <t>　近年、経常利益は生じているが、今後は有収水量の減少が予想されるため経常利益は減少していく見込み。
　今後は新浄水場の建設を実施し、財源に企業債を発行するため、後年度の企業債償還金が増加していく。
　令和2年度から4年度までの継続事業で、アセットマネジメント及び水道ビジョン策定のための委託をしている。新浄水場の完了後に管路や施設の更新を計画的に実施していく。
　企業債借入については後年度の負担を考慮するとともに、給水収益の推移に注意し適切な料金水準を保つよう取り組む。</t>
    <phoneticPr fontId="4"/>
  </si>
  <si>
    <t>　布設管が４０年を経過したため、管路の経年化率が上がった。今後もこの比率は高くなっていく予定である。同様に、管路更新についても、昨年はポンプ場の移設に伴う管路更新を行ったが、今後はアセットマネジメントの結果を踏まえながら計画的に老朽管の更新を予算化し安定した水道供給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</si>
</sst>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formatCode="#,##0.00;&quot;△&quot;#,##0.00;&quot;-&quot;">
                  <c:v>0.64</c:v>
                </c:pt>
                <c:pt idx="4">
                  <c:v>0</c:v>
                </c:pt>
              </c:numCache>
            </c:numRef>
          </c:val>
          <c:extLst>
            <c:ext xmlns:c16="http://schemas.microsoft.com/office/drawing/2014/chart" uri="{C3380CC4-5D6E-409C-BE32-E72D297353CC}">
              <c16:uniqueId val="{00000000-1496-485B-AF83-0BFD7E2E3B5E}"/>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0.54</c:v>
                </c:pt>
                <c:pt idx="2">
                  <c:v>0.5</c:v>
                </c:pt>
                <c:pt idx="3">
                  <c:v>0.52</c:v>
                </c:pt>
                <c:pt idx="4">
                  <c:v>0.53</c:v>
                </c:pt>
              </c:numCache>
            </c:numRef>
          </c:val>
          <c:smooth val="0"/>
          <c:extLst>
            <c:ext xmlns:c16="http://schemas.microsoft.com/office/drawing/2014/chart" uri="{C3380CC4-5D6E-409C-BE32-E72D297353CC}">
              <c16:uniqueId val="{00000001-1496-485B-AF83-0BFD7E2E3B5E}"/>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69.180000000000007</c:v>
                </c:pt>
                <c:pt idx="1">
                  <c:v>74.47</c:v>
                </c:pt>
                <c:pt idx="2">
                  <c:v>69.62</c:v>
                </c:pt>
                <c:pt idx="3">
                  <c:v>66.069999999999993</c:v>
                </c:pt>
                <c:pt idx="4">
                  <c:v>71.14</c:v>
                </c:pt>
              </c:numCache>
            </c:numRef>
          </c:val>
          <c:extLst>
            <c:ext xmlns:c16="http://schemas.microsoft.com/office/drawing/2014/chart" uri="{C3380CC4-5D6E-409C-BE32-E72D297353CC}">
              <c16:uniqueId val="{00000000-CFFC-4949-A77E-C5F7207FCB0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54.92</c:v>
                </c:pt>
                <c:pt idx="1">
                  <c:v>55.63</c:v>
                </c:pt>
                <c:pt idx="2">
                  <c:v>55.03</c:v>
                </c:pt>
                <c:pt idx="3">
                  <c:v>55.14</c:v>
                </c:pt>
                <c:pt idx="4">
                  <c:v>55.89</c:v>
                </c:pt>
              </c:numCache>
            </c:numRef>
          </c:val>
          <c:smooth val="0"/>
          <c:extLst>
            <c:ext xmlns:c16="http://schemas.microsoft.com/office/drawing/2014/chart" uri="{C3380CC4-5D6E-409C-BE32-E72D297353CC}">
              <c16:uniqueId val="{00000001-CFFC-4949-A77E-C5F7207FCB0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82.49</c:v>
                </c:pt>
                <c:pt idx="1">
                  <c:v>77.17</c:v>
                </c:pt>
                <c:pt idx="2">
                  <c:v>81.97</c:v>
                </c:pt>
                <c:pt idx="3">
                  <c:v>85.88</c:v>
                </c:pt>
                <c:pt idx="4">
                  <c:v>83.97</c:v>
                </c:pt>
              </c:numCache>
            </c:numRef>
          </c:val>
          <c:extLst>
            <c:ext xmlns:c16="http://schemas.microsoft.com/office/drawing/2014/chart" uri="{C3380CC4-5D6E-409C-BE32-E72D297353CC}">
              <c16:uniqueId val="{00000000-3BBB-49C4-9D88-CC756EED5B56}"/>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82.66</c:v>
                </c:pt>
                <c:pt idx="1">
                  <c:v>82.04</c:v>
                </c:pt>
                <c:pt idx="2">
                  <c:v>81.900000000000006</c:v>
                </c:pt>
                <c:pt idx="3">
                  <c:v>81.39</c:v>
                </c:pt>
                <c:pt idx="4">
                  <c:v>81.27</c:v>
                </c:pt>
              </c:numCache>
            </c:numRef>
          </c:val>
          <c:smooth val="0"/>
          <c:extLst>
            <c:ext xmlns:c16="http://schemas.microsoft.com/office/drawing/2014/chart" uri="{C3380CC4-5D6E-409C-BE32-E72D297353CC}">
              <c16:uniqueId val="{00000001-3BBB-49C4-9D88-CC756EED5B56}"/>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108.37</c:v>
                </c:pt>
                <c:pt idx="1">
                  <c:v>103.81</c:v>
                </c:pt>
                <c:pt idx="2">
                  <c:v>108.07</c:v>
                </c:pt>
                <c:pt idx="3">
                  <c:v>107.89</c:v>
                </c:pt>
                <c:pt idx="4">
                  <c:v>112.1</c:v>
                </c:pt>
              </c:numCache>
            </c:numRef>
          </c:val>
          <c:extLst>
            <c:ext xmlns:c16="http://schemas.microsoft.com/office/drawing/2014/chart" uri="{C3380CC4-5D6E-409C-BE32-E72D297353CC}">
              <c16:uniqueId val="{00000000-1A38-4855-B758-893AFC4C788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111.71</c:v>
                </c:pt>
                <c:pt idx="1">
                  <c:v>110.05</c:v>
                </c:pt>
                <c:pt idx="2">
                  <c:v>108.87</c:v>
                </c:pt>
                <c:pt idx="3">
                  <c:v>108.61</c:v>
                </c:pt>
                <c:pt idx="4">
                  <c:v>108.35</c:v>
                </c:pt>
              </c:numCache>
            </c:numRef>
          </c:val>
          <c:smooth val="0"/>
          <c:extLst>
            <c:ext xmlns:c16="http://schemas.microsoft.com/office/drawing/2014/chart" uri="{C3380CC4-5D6E-409C-BE32-E72D297353CC}">
              <c16:uniqueId val="{00000001-1A38-4855-B758-893AFC4C788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47.88</c:v>
                </c:pt>
                <c:pt idx="1">
                  <c:v>50.59</c:v>
                </c:pt>
                <c:pt idx="2">
                  <c:v>53.14</c:v>
                </c:pt>
                <c:pt idx="3">
                  <c:v>51.12</c:v>
                </c:pt>
                <c:pt idx="4">
                  <c:v>52.83</c:v>
                </c:pt>
              </c:numCache>
            </c:numRef>
          </c:val>
          <c:extLst>
            <c:ext xmlns:c16="http://schemas.microsoft.com/office/drawing/2014/chart" uri="{C3380CC4-5D6E-409C-BE32-E72D297353CC}">
              <c16:uniqueId val="{00000000-D2FE-4C0D-B3E8-B178AA00C70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48.49</c:v>
                </c:pt>
                <c:pt idx="1">
                  <c:v>48.05</c:v>
                </c:pt>
                <c:pt idx="2">
                  <c:v>48.87</c:v>
                </c:pt>
                <c:pt idx="3">
                  <c:v>49.92</c:v>
                </c:pt>
                <c:pt idx="4">
                  <c:v>50.63</c:v>
                </c:pt>
              </c:numCache>
            </c:numRef>
          </c:val>
          <c:smooth val="0"/>
          <c:extLst>
            <c:ext xmlns:c16="http://schemas.microsoft.com/office/drawing/2014/chart" uri="{C3380CC4-5D6E-409C-BE32-E72D297353CC}">
              <c16:uniqueId val="{00000001-D2FE-4C0D-B3E8-B178AA00C70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8.93</c:v>
                </c:pt>
                <c:pt idx="1">
                  <c:v>8.92</c:v>
                </c:pt>
                <c:pt idx="2">
                  <c:v>8.9</c:v>
                </c:pt>
                <c:pt idx="3">
                  <c:v>8.8800000000000008</c:v>
                </c:pt>
                <c:pt idx="4">
                  <c:v>18.5</c:v>
                </c:pt>
              </c:numCache>
            </c:numRef>
          </c:val>
          <c:extLst>
            <c:ext xmlns:c16="http://schemas.microsoft.com/office/drawing/2014/chart" uri="{C3380CC4-5D6E-409C-BE32-E72D297353CC}">
              <c16:uniqueId val="{00000000-45F6-4744-AB5C-C002E373BFC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12.79</c:v>
                </c:pt>
                <c:pt idx="1">
                  <c:v>13.39</c:v>
                </c:pt>
                <c:pt idx="2">
                  <c:v>14.85</c:v>
                </c:pt>
                <c:pt idx="3">
                  <c:v>16.88</c:v>
                </c:pt>
                <c:pt idx="4">
                  <c:v>18.28</c:v>
                </c:pt>
              </c:numCache>
            </c:numRef>
          </c:val>
          <c:smooth val="0"/>
          <c:extLst>
            <c:ext xmlns:c16="http://schemas.microsoft.com/office/drawing/2014/chart" uri="{C3380CC4-5D6E-409C-BE32-E72D297353CC}">
              <c16:uniqueId val="{00000001-45F6-4744-AB5C-C002E373BFC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CE5-4156-B8CF-89682C2C204D}"/>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1.72</c:v>
                </c:pt>
                <c:pt idx="1">
                  <c:v>2.64</c:v>
                </c:pt>
                <c:pt idx="2">
                  <c:v>3.16</c:v>
                </c:pt>
                <c:pt idx="3">
                  <c:v>3.59</c:v>
                </c:pt>
                <c:pt idx="4">
                  <c:v>3.98</c:v>
                </c:pt>
              </c:numCache>
            </c:numRef>
          </c:val>
          <c:smooth val="0"/>
          <c:extLst>
            <c:ext xmlns:c16="http://schemas.microsoft.com/office/drawing/2014/chart" uri="{C3380CC4-5D6E-409C-BE32-E72D297353CC}">
              <c16:uniqueId val="{00000001-3CE5-4156-B8CF-89682C2C204D}"/>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182.52</c:v>
                </c:pt>
                <c:pt idx="1">
                  <c:v>155.06</c:v>
                </c:pt>
                <c:pt idx="2">
                  <c:v>195.45</c:v>
                </c:pt>
                <c:pt idx="3">
                  <c:v>163.69</c:v>
                </c:pt>
                <c:pt idx="4">
                  <c:v>177.78</c:v>
                </c:pt>
              </c:numCache>
            </c:numRef>
          </c:val>
          <c:extLst>
            <c:ext xmlns:c16="http://schemas.microsoft.com/office/drawing/2014/chart" uri="{C3380CC4-5D6E-409C-BE32-E72D297353CC}">
              <c16:uniqueId val="{00000000-E8DA-4BB5-B36E-BE6A2B4F0B0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384.34</c:v>
                </c:pt>
                <c:pt idx="1">
                  <c:v>359.47</c:v>
                </c:pt>
                <c:pt idx="2">
                  <c:v>369.69</c:v>
                </c:pt>
                <c:pt idx="3">
                  <c:v>379.08</c:v>
                </c:pt>
                <c:pt idx="4">
                  <c:v>367.55</c:v>
                </c:pt>
              </c:numCache>
            </c:numRef>
          </c:val>
          <c:smooth val="0"/>
          <c:extLst>
            <c:ext xmlns:c16="http://schemas.microsoft.com/office/drawing/2014/chart" uri="{C3380CC4-5D6E-409C-BE32-E72D297353CC}">
              <c16:uniqueId val="{00000001-E8DA-4BB5-B36E-BE6A2B4F0B0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579.1</c:v>
                </c:pt>
                <c:pt idx="1">
                  <c:v>540.02</c:v>
                </c:pt>
                <c:pt idx="2">
                  <c:v>513.07000000000005</c:v>
                </c:pt>
                <c:pt idx="3">
                  <c:v>585.15</c:v>
                </c:pt>
                <c:pt idx="4">
                  <c:v>543.02</c:v>
                </c:pt>
              </c:numCache>
            </c:numRef>
          </c:val>
          <c:extLst>
            <c:ext xmlns:c16="http://schemas.microsoft.com/office/drawing/2014/chart" uri="{C3380CC4-5D6E-409C-BE32-E72D297353CC}">
              <c16:uniqueId val="{00000000-EE1B-44F2-823E-C214D26E8182}"/>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380.58</c:v>
                </c:pt>
                <c:pt idx="1">
                  <c:v>401.79</c:v>
                </c:pt>
                <c:pt idx="2">
                  <c:v>402.99</c:v>
                </c:pt>
                <c:pt idx="3">
                  <c:v>398.98</c:v>
                </c:pt>
                <c:pt idx="4">
                  <c:v>418.68</c:v>
                </c:pt>
              </c:numCache>
            </c:numRef>
          </c:val>
          <c:smooth val="0"/>
          <c:extLst>
            <c:ext xmlns:c16="http://schemas.microsoft.com/office/drawing/2014/chart" uri="{C3380CC4-5D6E-409C-BE32-E72D297353CC}">
              <c16:uniqueId val="{00000001-EE1B-44F2-823E-C214D26E8182}"/>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99.64</c:v>
                </c:pt>
                <c:pt idx="1">
                  <c:v>96.12</c:v>
                </c:pt>
                <c:pt idx="2">
                  <c:v>98.91</c:v>
                </c:pt>
                <c:pt idx="3">
                  <c:v>98.84</c:v>
                </c:pt>
                <c:pt idx="4">
                  <c:v>102.4</c:v>
                </c:pt>
              </c:numCache>
            </c:numRef>
          </c:val>
          <c:extLst>
            <c:ext xmlns:c16="http://schemas.microsoft.com/office/drawing/2014/chart" uri="{C3380CC4-5D6E-409C-BE32-E72D297353CC}">
              <c16:uniqueId val="{00000000-6DD6-4E8D-ACA6-298390223CB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102.38</c:v>
                </c:pt>
                <c:pt idx="1">
                  <c:v>100.12</c:v>
                </c:pt>
                <c:pt idx="2">
                  <c:v>98.66</c:v>
                </c:pt>
                <c:pt idx="3">
                  <c:v>98.64</c:v>
                </c:pt>
                <c:pt idx="4">
                  <c:v>94.78</c:v>
                </c:pt>
              </c:numCache>
            </c:numRef>
          </c:val>
          <c:smooth val="0"/>
          <c:extLst>
            <c:ext xmlns:c16="http://schemas.microsoft.com/office/drawing/2014/chart" uri="{C3380CC4-5D6E-409C-BE32-E72D297353CC}">
              <c16:uniqueId val="{00000001-6DD6-4E8D-ACA6-298390223CB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194.6</c:v>
                </c:pt>
                <c:pt idx="1">
                  <c:v>202.16</c:v>
                </c:pt>
                <c:pt idx="2">
                  <c:v>196.45</c:v>
                </c:pt>
                <c:pt idx="3">
                  <c:v>197.21</c:v>
                </c:pt>
                <c:pt idx="4">
                  <c:v>189.31</c:v>
                </c:pt>
              </c:numCache>
            </c:numRef>
          </c:val>
          <c:extLst>
            <c:ext xmlns:c16="http://schemas.microsoft.com/office/drawing/2014/chart" uri="{C3380CC4-5D6E-409C-BE32-E72D297353CC}">
              <c16:uniqueId val="{00000000-C6DF-4E2E-9B1E-D5CD6455DC1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168.67</c:v>
                </c:pt>
                <c:pt idx="1">
                  <c:v>174.97</c:v>
                </c:pt>
                <c:pt idx="2">
                  <c:v>178.59</c:v>
                </c:pt>
                <c:pt idx="3">
                  <c:v>178.92</c:v>
                </c:pt>
                <c:pt idx="4">
                  <c:v>181.3</c:v>
                </c:pt>
              </c:numCache>
            </c:numRef>
          </c:val>
          <c:smooth val="0"/>
          <c:extLst>
            <c:ext xmlns:c16="http://schemas.microsoft.com/office/drawing/2014/chart" uri="{C3380CC4-5D6E-409C-BE32-E72D297353CC}">
              <c16:uniqueId val="{00000001-C6DF-4E2E-9B1E-D5CD6455DC1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37"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潟上市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A6</v>
      </c>
      <c r="X8" s="60"/>
      <c r="Y8" s="60"/>
      <c r="Z8" s="60"/>
      <c r="AA8" s="60"/>
      <c r="AB8" s="60"/>
      <c r="AC8" s="60"/>
      <c r="AD8" s="60" t="str">
        <f>データ!$M$6</f>
        <v>非設置</v>
      </c>
      <c r="AE8" s="60"/>
      <c r="AF8" s="60"/>
      <c r="AG8" s="60"/>
      <c r="AH8" s="60"/>
      <c r="AI8" s="60"/>
      <c r="AJ8" s="60"/>
      <c r="AK8" s="4"/>
      <c r="AL8" s="61">
        <f>データ!$R$6</f>
        <v>32287</v>
      </c>
      <c r="AM8" s="61"/>
      <c r="AN8" s="61"/>
      <c r="AO8" s="61"/>
      <c r="AP8" s="61"/>
      <c r="AQ8" s="61"/>
      <c r="AR8" s="61"/>
      <c r="AS8" s="61"/>
      <c r="AT8" s="52">
        <f>データ!$S$6</f>
        <v>97.72</v>
      </c>
      <c r="AU8" s="53"/>
      <c r="AV8" s="53"/>
      <c r="AW8" s="53"/>
      <c r="AX8" s="53"/>
      <c r="AY8" s="53"/>
      <c r="AZ8" s="53"/>
      <c r="BA8" s="53"/>
      <c r="BB8" s="54">
        <f>データ!$T$6</f>
        <v>330.4</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50.28</v>
      </c>
      <c r="J10" s="53"/>
      <c r="K10" s="53"/>
      <c r="L10" s="53"/>
      <c r="M10" s="53"/>
      <c r="N10" s="53"/>
      <c r="O10" s="64"/>
      <c r="P10" s="54">
        <f>データ!$P$6</f>
        <v>82.28</v>
      </c>
      <c r="Q10" s="54"/>
      <c r="R10" s="54"/>
      <c r="S10" s="54"/>
      <c r="T10" s="54"/>
      <c r="U10" s="54"/>
      <c r="V10" s="54"/>
      <c r="W10" s="61">
        <f>データ!$Q$6</f>
        <v>3861</v>
      </c>
      <c r="X10" s="61"/>
      <c r="Y10" s="61"/>
      <c r="Z10" s="61"/>
      <c r="AA10" s="61"/>
      <c r="AB10" s="61"/>
      <c r="AC10" s="61"/>
      <c r="AD10" s="2"/>
      <c r="AE10" s="2"/>
      <c r="AF10" s="2"/>
      <c r="AG10" s="2"/>
      <c r="AH10" s="4"/>
      <c r="AI10" s="4"/>
      <c r="AJ10" s="4"/>
      <c r="AK10" s="4"/>
      <c r="AL10" s="61">
        <f>データ!$U$6</f>
        <v>25417</v>
      </c>
      <c r="AM10" s="61"/>
      <c r="AN10" s="61"/>
      <c r="AO10" s="61"/>
      <c r="AP10" s="61"/>
      <c r="AQ10" s="61"/>
      <c r="AR10" s="61"/>
      <c r="AS10" s="61"/>
      <c r="AT10" s="52">
        <f>データ!$V$6</f>
        <v>67.92</v>
      </c>
      <c r="AU10" s="53"/>
      <c r="AV10" s="53"/>
      <c r="AW10" s="53"/>
      <c r="AX10" s="53"/>
      <c r="AY10" s="53"/>
      <c r="AZ10" s="53"/>
      <c r="BA10" s="53"/>
      <c r="BB10" s="54">
        <f>データ!$W$6</f>
        <v>374.22</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114</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113</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9q6zqh1QiGKHssAl2A0tua3NGaGxIt4VnNfs1wXRuJmpfu6wotitqhIPWhM6Euq6e/593pZbwQcqizI79foVOA==" saltValue="BWq81/b3usYZe5PNdEmzk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52116</v>
      </c>
      <c r="D6" s="34">
        <f t="shared" si="3"/>
        <v>46</v>
      </c>
      <c r="E6" s="34">
        <f t="shared" si="3"/>
        <v>1</v>
      </c>
      <c r="F6" s="34">
        <f t="shared" si="3"/>
        <v>0</v>
      </c>
      <c r="G6" s="34">
        <f t="shared" si="3"/>
        <v>1</v>
      </c>
      <c r="H6" s="34" t="str">
        <f t="shared" si="3"/>
        <v>秋田県　潟上市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50.28</v>
      </c>
      <c r="P6" s="35">
        <f t="shared" si="3"/>
        <v>82.28</v>
      </c>
      <c r="Q6" s="35">
        <f t="shared" si="3"/>
        <v>3861</v>
      </c>
      <c r="R6" s="35">
        <f t="shared" si="3"/>
        <v>32287</v>
      </c>
      <c r="S6" s="35">
        <f t="shared" si="3"/>
        <v>97.72</v>
      </c>
      <c r="T6" s="35">
        <f t="shared" si="3"/>
        <v>330.4</v>
      </c>
      <c r="U6" s="35">
        <f t="shared" si="3"/>
        <v>25417</v>
      </c>
      <c r="V6" s="35">
        <f t="shared" si="3"/>
        <v>67.92</v>
      </c>
      <c r="W6" s="35">
        <f t="shared" si="3"/>
        <v>374.22</v>
      </c>
      <c r="X6" s="36">
        <f>IF(X7="",NA(),X7)</f>
        <v>108.37</v>
      </c>
      <c r="Y6" s="36">
        <f t="shared" ref="Y6:AG6" si="4">IF(Y7="",NA(),Y7)</f>
        <v>103.81</v>
      </c>
      <c r="Z6" s="36">
        <f t="shared" si="4"/>
        <v>108.07</v>
      </c>
      <c r="AA6" s="36">
        <f t="shared" si="4"/>
        <v>107.89</v>
      </c>
      <c r="AB6" s="36">
        <f t="shared" si="4"/>
        <v>112.1</v>
      </c>
      <c r="AC6" s="36">
        <f t="shared" si="4"/>
        <v>111.71</v>
      </c>
      <c r="AD6" s="36">
        <f t="shared" si="4"/>
        <v>110.05</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5">
        <f t="shared" si="5"/>
        <v>0</v>
      </c>
      <c r="AN6" s="36">
        <f t="shared" si="5"/>
        <v>1.72</v>
      </c>
      <c r="AO6" s="36">
        <f t="shared" si="5"/>
        <v>2.64</v>
      </c>
      <c r="AP6" s="36">
        <f t="shared" si="5"/>
        <v>3.16</v>
      </c>
      <c r="AQ6" s="36">
        <f t="shared" si="5"/>
        <v>3.59</v>
      </c>
      <c r="AR6" s="36">
        <f t="shared" si="5"/>
        <v>3.98</v>
      </c>
      <c r="AS6" s="35" t="str">
        <f>IF(AS7="","",IF(AS7="-","【-】","【"&amp;SUBSTITUTE(TEXT(AS7,"#,##0.00"),"-","△")&amp;"】"))</f>
        <v>【1.15】</v>
      </c>
      <c r="AT6" s="36">
        <f>IF(AT7="",NA(),AT7)</f>
        <v>182.52</v>
      </c>
      <c r="AU6" s="36">
        <f t="shared" ref="AU6:BC6" si="6">IF(AU7="",NA(),AU7)</f>
        <v>155.06</v>
      </c>
      <c r="AV6" s="36">
        <f t="shared" si="6"/>
        <v>195.45</v>
      </c>
      <c r="AW6" s="36">
        <f t="shared" si="6"/>
        <v>163.69</v>
      </c>
      <c r="AX6" s="36">
        <f t="shared" si="6"/>
        <v>177.78</v>
      </c>
      <c r="AY6" s="36">
        <f t="shared" si="6"/>
        <v>384.34</v>
      </c>
      <c r="AZ6" s="36">
        <f t="shared" si="6"/>
        <v>359.47</v>
      </c>
      <c r="BA6" s="36">
        <f t="shared" si="6"/>
        <v>369.69</v>
      </c>
      <c r="BB6" s="36">
        <f t="shared" si="6"/>
        <v>379.08</v>
      </c>
      <c r="BC6" s="36">
        <f t="shared" si="6"/>
        <v>367.55</v>
      </c>
      <c r="BD6" s="35" t="str">
        <f>IF(BD7="","",IF(BD7="-","【-】","【"&amp;SUBSTITUTE(TEXT(BD7,"#,##0.00"),"-","△")&amp;"】"))</f>
        <v>【260.31】</v>
      </c>
      <c r="BE6" s="36">
        <f>IF(BE7="",NA(),BE7)</f>
        <v>579.1</v>
      </c>
      <c r="BF6" s="36">
        <f t="shared" ref="BF6:BN6" si="7">IF(BF7="",NA(),BF7)</f>
        <v>540.02</v>
      </c>
      <c r="BG6" s="36">
        <f t="shared" si="7"/>
        <v>513.07000000000005</v>
      </c>
      <c r="BH6" s="36">
        <f t="shared" si="7"/>
        <v>585.15</v>
      </c>
      <c r="BI6" s="36">
        <f t="shared" si="7"/>
        <v>543.02</v>
      </c>
      <c r="BJ6" s="36">
        <f t="shared" si="7"/>
        <v>380.58</v>
      </c>
      <c r="BK6" s="36">
        <f t="shared" si="7"/>
        <v>401.79</v>
      </c>
      <c r="BL6" s="36">
        <f t="shared" si="7"/>
        <v>402.99</v>
      </c>
      <c r="BM6" s="36">
        <f t="shared" si="7"/>
        <v>398.98</v>
      </c>
      <c r="BN6" s="36">
        <f t="shared" si="7"/>
        <v>418.68</v>
      </c>
      <c r="BO6" s="35" t="str">
        <f>IF(BO7="","",IF(BO7="-","【-】","【"&amp;SUBSTITUTE(TEXT(BO7,"#,##0.00"),"-","△")&amp;"】"))</f>
        <v>【275.67】</v>
      </c>
      <c r="BP6" s="36">
        <f>IF(BP7="",NA(),BP7)</f>
        <v>99.64</v>
      </c>
      <c r="BQ6" s="36">
        <f t="shared" ref="BQ6:BY6" si="8">IF(BQ7="",NA(),BQ7)</f>
        <v>96.12</v>
      </c>
      <c r="BR6" s="36">
        <f t="shared" si="8"/>
        <v>98.91</v>
      </c>
      <c r="BS6" s="36">
        <f t="shared" si="8"/>
        <v>98.84</v>
      </c>
      <c r="BT6" s="36">
        <f t="shared" si="8"/>
        <v>102.4</v>
      </c>
      <c r="BU6" s="36">
        <f t="shared" si="8"/>
        <v>102.38</v>
      </c>
      <c r="BV6" s="36">
        <f t="shared" si="8"/>
        <v>100.12</v>
      </c>
      <c r="BW6" s="36">
        <f t="shared" si="8"/>
        <v>98.66</v>
      </c>
      <c r="BX6" s="36">
        <f t="shared" si="8"/>
        <v>98.64</v>
      </c>
      <c r="BY6" s="36">
        <f t="shared" si="8"/>
        <v>94.78</v>
      </c>
      <c r="BZ6" s="35" t="str">
        <f>IF(BZ7="","",IF(BZ7="-","【-】","【"&amp;SUBSTITUTE(TEXT(BZ7,"#,##0.00"),"-","△")&amp;"】"))</f>
        <v>【100.05】</v>
      </c>
      <c r="CA6" s="36">
        <f>IF(CA7="",NA(),CA7)</f>
        <v>194.6</v>
      </c>
      <c r="CB6" s="36">
        <f t="shared" ref="CB6:CJ6" si="9">IF(CB7="",NA(),CB7)</f>
        <v>202.16</v>
      </c>
      <c r="CC6" s="36">
        <f t="shared" si="9"/>
        <v>196.45</v>
      </c>
      <c r="CD6" s="36">
        <f t="shared" si="9"/>
        <v>197.21</v>
      </c>
      <c r="CE6" s="36">
        <f t="shared" si="9"/>
        <v>189.31</v>
      </c>
      <c r="CF6" s="36">
        <f t="shared" si="9"/>
        <v>168.67</v>
      </c>
      <c r="CG6" s="36">
        <f t="shared" si="9"/>
        <v>174.97</v>
      </c>
      <c r="CH6" s="36">
        <f t="shared" si="9"/>
        <v>178.59</v>
      </c>
      <c r="CI6" s="36">
        <f t="shared" si="9"/>
        <v>178.92</v>
      </c>
      <c r="CJ6" s="36">
        <f t="shared" si="9"/>
        <v>181.3</v>
      </c>
      <c r="CK6" s="35" t="str">
        <f>IF(CK7="","",IF(CK7="-","【-】","【"&amp;SUBSTITUTE(TEXT(CK7,"#,##0.00"),"-","△")&amp;"】"))</f>
        <v>【166.40】</v>
      </c>
      <c r="CL6" s="36">
        <f>IF(CL7="",NA(),CL7)</f>
        <v>69.180000000000007</v>
      </c>
      <c r="CM6" s="36">
        <f t="shared" ref="CM6:CU6" si="10">IF(CM7="",NA(),CM7)</f>
        <v>74.47</v>
      </c>
      <c r="CN6" s="36">
        <f t="shared" si="10"/>
        <v>69.62</v>
      </c>
      <c r="CO6" s="36">
        <f t="shared" si="10"/>
        <v>66.069999999999993</v>
      </c>
      <c r="CP6" s="36">
        <f t="shared" si="10"/>
        <v>71.14</v>
      </c>
      <c r="CQ6" s="36">
        <f t="shared" si="10"/>
        <v>54.92</v>
      </c>
      <c r="CR6" s="36">
        <f t="shared" si="10"/>
        <v>55.63</v>
      </c>
      <c r="CS6" s="36">
        <f t="shared" si="10"/>
        <v>55.03</v>
      </c>
      <c r="CT6" s="36">
        <f t="shared" si="10"/>
        <v>55.14</v>
      </c>
      <c r="CU6" s="36">
        <f t="shared" si="10"/>
        <v>55.89</v>
      </c>
      <c r="CV6" s="35" t="str">
        <f>IF(CV7="","",IF(CV7="-","【-】","【"&amp;SUBSTITUTE(TEXT(CV7,"#,##0.00"),"-","△")&amp;"】"))</f>
        <v>【60.69】</v>
      </c>
      <c r="CW6" s="36">
        <f>IF(CW7="",NA(),CW7)</f>
        <v>82.49</v>
      </c>
      <c r="CX6" s="36">
        <f t="shared" ref="CX6:DF6" si="11">IF(CX7="",NA(),CX7)</f>
        <v>77.17</v>
      </c>
      <c r="CY6" s="36">
        <f t="shared" si="11"/>
        <v>81.97</v>
      </c>
      <c r="CZ6" s="36">
        <f t="shared" si="11"/>
        <v>85.88</v>
      </c>
      <c r="DA6" s="36">
        <f t="shared" si="11"/>
        <v>83.97</v>
      </c>
      <c r="DB6" s="36">
        <f t="shared" si="11"/>
        <v>82.66</v>
      </c>
      <c r="DC6" s="36">
        <f t="shared" si="11"/>
        <v>82.04</v>
      </c>
      <c r="DD6" s="36">
        <f t="shared" si="11"/>
        <v>81.900000000000006</v>
      </c>
      <c r="DE6" s="36">
        <f t="shared" si="11"/>
        <v>81.39</v>
      </c>
      <c r="DF6" s="36">
        <f t="shared" si="11"/>
        <v>81.27</v>
      </c>
      <c r="DG6" s="35" t="str">
        <f>IF(DG7="","",IF(DG7="-","【-】","【"&amp;SUBSTITUTE(TEXT(DG7,"#,##0.00"),"-","△")&amp;"】"))</f>
        <v>【89.82】</v>
      </c>
      <c r="DH6" s="36">
        <f>IF(DH7="",NA(),DH7)</f>
        <v>47.88</v>
      </c>
      <c r="DI6" s="36">
        <f t="shared" ref="DI6:DQ6" si="12">IF(DI7="",NA(),DI7)</f>
        <v>50.59</v>
      </c>
      <c r="DJ6" s="36">
        <f t="shared" si="12"/>
        <v>53.14</v>
      </c>
      <c r="DK6" s="36">
        <f t="shared" si="12"/>
        <v>51.12</v>
      </c>
      <c r="DL6" s="36">
        <f t="shared" si="12"/>
        <v>52.83</v>
      </c>
      <c r="DM6" s="36">
        <f t="shared" si="12"/>
        <v>48.49</v>
      </c>
      <c r="DN6" s="36">
        <f t="shared" si="12"/>
        <v>48.05</v>
      </c>
      <c r="DO6" s="36">
        <f t="shared" si="12"/>
        <v>48.87</v>
      </c>
      <c r="DP6" s="36">
        <f t="shared" si="12"/>
        <v>49.92</v>
      </c>
      <c r="DQ6" s="36">
        <f t="shared" si="12"/>
        <v>50.63</v>
      </c>
      <c r="DR6" s="35" t="str">
        <f>IF(DR7="","",IF(DR7="-","【-】","【"&amp;SUBSTITUTE(TEXT(DR7,"#,##0.00"),"-","△")&amp;"】"))</f>
        <v>【50.19】</v>
      </c>
      <c r="DS6" s="36">
        <f>IF(DS7="",NA(),DS7)</f>
        <v>8.93</v>
      </c>
      <c r="DT6" s="36">
        <f t="shared" ref="DT6:EB6" si="13">IF(DT7="",NA(),DT7)</f>
        <v>8.92</v>
      </c>
      <c r="DU6" s="36">
        <f t="shared" si="13"/>
        <v>8.9</v>
      </c>
      <c r="DV6" s="36">
        <f t="shared" si="13"/>
        <v>8.8800000000000008</v>
      </c>
      <c r="DW6" s="36">
        <f t="shared" si="13"/>
        <v>18.5</v>
      </c>
      <c r="DX6" s="36">
        <f t="shared" si="13"/>
        <v>12.79</v>
      </c>
      <c r="DY6" s="36">
        <f t="shared" si="13"/>
        <v>13.39</v>
      </c>
      <c r="DZ6" s="36">
        <f t="shared" si="13"/>
        <v>14.85</v>
      </c>
      <c r="EA6" s="36">
        <f t="shared" si="13"/>
        <v>16.88</v>
      </c>
      <c r="EB6" s="36">
        <f t="shared" si="13"/>
        <v>18.28</v>
      </c>
      <c r="EC6" s="35" t="str">
        <f>IF(EC7="","",IF(EC7="-","【-】","【"&amp;SUBSTITUTE(TEXT(EC7,"#,##0.00"),"-","△")&amp;"】"))</f>
        <v>【20.63】</v>
      </c>
      <c r="ED6" s="35">
        <f>IF(ED7="",NA(),ED7)</f>
        <v>0</v>
      </c>
      <c r="EE6" s="35">
        <f t="shared" ref="EE6:EM6" si="14">IF(EE7="",NA(),EE7)</f>
        <v>0</v>
      </c>
      <c r="EF6" s="35">
        <f t="shared" si="14"/>
        <v>0</v>
      </c>
      <c r="EG6" s="36">
        <f t="shared" si="14"/>
        <v>0.64</v>
      </c>
      <c r="EH6" s="35">
        <f t="shared" si="14"/>
        <v>0</v>
      </c>
      <c r="EI6" s="36">
        <f t="shared" si="14"/>
        <v>0.71</v>
      </c>
      <c r="EJ6" s="36">
        <f t="shared" si="14"/>
        <v>0.54</v>
      </c>
      <c r="EK6" s="36">
        <f t="shared" si="14"/>
        <v>0.5</v>
      </c>
      <c r="EL6" s="36">
        <f t="shared" si="14"/>
        <v>0.52</v>
      </c>
      <c r="EM6" s="36">
        <f t="shared" si="14"/>
        <v>0.53</v>
      </c>
      <c r="EN6" s="35" t="str">
        <f>IF(EN7="","",IF(EN7="-","【-】","【"&amp;SUBSTITUTE(TEXT(EN7,"#,##0.00"),"-","△")&amp;"】"))</f>
        <v>【0.69】</v>
      </c>
    </row>
    <row r="7" spans="1:144" s="37" customFormat="1" x14ac:dyDescent="0.15">
      <c r="A7" s="29"/>
      <c r="B7" s="38">
        <v>2020</v>
      </c>
      <c r="C7" s="38">
        <v>52116</v>
      </c>
      <c r="D7" s="38">
        <v>46</v>
      </c>
      <c r="E7" s="38">
        <v>1</v>
      </c>
      <c r="F7" s="38">
        <v>0</v>
      </c>
      <c r="G7" s="38">
        <v>1</v>
      </c>
      <c r="H7" s="38" t="s">
        <v>93</v>
      </c>
      <c r="I7" s="38" t="s">
        <v>94</v>
      </c>
      <c r="J7" s="38" t="s">
        <v>95</v>
      </c>
      <c r="K7" s="38" t="s">
        <v>96</v>
      </c>
      <c r="L7" s="38" t="s">
        <v>97</v>
      </c>
      <c r="M7" s="38" t="s">
        <v>98</v>
      </c>
      <c r="N7" s="39" t="s">
        <v>99</v>
      </c>
      <c r="O7" s="39">
        <v>50.28</v>
      </c>
      <c r="P7" s="39">
        <v>82.28</v>
      </c>
      <c r="Q7" s="39">
        <v>3861</v>
      </c>
      <c r="R7" s="39">
        <v>32287</v>
      </c>
      <c r="S7" s="39">
        <v>97.72</v>
      </c>
      <c r="T7" s="39">
        <v>330.4</v>
      </c>
      <c r="U7" s="39">
        <v>25417</v>
      </c>
      <c r="V7" s="39">
        <v>67.92</v>
      </c>
      <c r="W7" s="39">
        <v>374.22</v>
      </c>
      <c r="X7" s="39">
        <v>108.37</v>
      </c>
      <c r="Y7" s="39">
        <v>103.81</v>
      </c>
      <c r="Z7" s="39">
        <v>108.07</v>
      </c>
      <c r="AA7" s="39">
        <v>107.89</v>
      </c>
      <c r="AB7" s="39">
        <v>112.1</v>
      </c>
      <c r="AC7" s="39">
        <v>111.71</v>
      </c>
      <c r="AD7" s="39">
        <v>110.05</v>
      </c>
      <c r="AE7" s="39">
        <v>108.87</v>
      </c>
      <c r="AF7" s="39">
        <v>108.61</v>
      </c>
      <c r="AG7" s="39">
        <v>108.35</v>
      </c>
      <c r="AH7" s="39">
        <v>110.27</v>
      </c>
      <c r="AI7" s="39">
        <v>0</v>
      </c>
      <c r="AJ7" s="39">
        <v>0</v>
      </c>
      <c r="AK7" s="39">
        <v>0</v>
      </c>
      <c r="AL7" s="39">
        <v>0</v>
      </c>
      <c r="AM7" s="39">
        <v>0</v>
      </c>
      <c r="AN7" s="39">
        <v>1.72</v>
      </c>
      <c r="AO7" s="39">
        <v>2.64</v>
      </c>
      <c r="AP7" s="39">
        <v>3.16</v>
      </c>
      <c r="AQ7" s="39">
        <v>3.59</v>
      </c>
      <c r="AR7" s="39">
        <v>3.98</v>
      </c>
      <c r="AS7" s="39">
        <v>1.1499999999999999</v>
      </c>
      <c r="AT7" s="39">
        <v>182.52</v>
      </c>
      <c r="AU7" s="39">
        <v>155.06</v>
      </c>
      <c r="AV7" s="39">
        <v>195.45</v>
      </c>
      <c r="AW7" s="39">
        <v>163.69</v>
      </c>
      <c r="AX7" s="39">
        <v>177.78</v>
      </c>
      <c r="AY7" s="39">
        <v>384.34</v>
      </c>
      <c r="AZ7" s="39">
        <v>359.47</v>
      </c>
      <c r="BA7" s="39">
        <v>369.69</v>
      </c>
      <c r="BB7" s="39">
        <v>379.08</v>
      </c>
      <c r="BC7" s="39">
        <v>367.55</v>
      </c>
      <c r="BD7" s="39">
        <v>260.31</v>
      </c>
      <c r="BE7" s="39">
        <v>579.1</v>
      </c>
      <c r="BF7" s="39">
        <v>540.02</v>
      </c>
      <c r="BG7" s="39">
        <v>513.07000000000005</v>
      </c>
      <c r="BH7" s="39">
        <v>585.15</v>
      </c>
      <c r="BI7" s="39">
        <v>543.02</v>
      </c>
      <c r="BJ7" s="39">
        <v>380.58</v>
      </c>
      <c r="BK7" s="39">
        <v>401.79</v>
      </c>
      <c r="BL7" s="39">
        <v>402.99</v>
      </c>
      <c r="BM7" s="39">
        <v>398.98</v>
      </c>
      <c r="BN7" s="39">
        <v>418.68</v>
      </c>
      <c r="BO7" s="39">
        <v>275.67</v>
      </c>
      <c r="BP7" s="39">
        <v>99.64</v>
      </c>
      <c r="BQ7" s="39">
        <v>96.12</v>
      </c>
      <c r="BR7" s="39">
        <v>98.91</v>
      </c>
      <c r="BS7" s="39">
        <v>98.84</v>
      </c>
      <c r="BT7" s="39">
        <v>102.4</v>
      </c>
      <c r="BU7" s="39">
        <v>102.38</v>
      </c>
      <c r="BV7" s="39">
        <v>100.12</v>
      </c>
      <c r="BW7" s="39">
        <v>98.66</v>
      </c>
      <c r="BX7" s="39">
        <v>98.64</v>
      </c>
      <c r="BY7" s="39">
        <v>94.78</v>
      </c>
      <c r="BZ7" s="39">
        <v>100.05</v>
      </c>
      <c r="CA7" s="39">
        <v>194.6</v>
      </c>
      <c r="CB7" s="39">
        <v>202.16</v>
      </c>
      <c r="CC7" s="39">
        <v>196.45</v>
      </c>
      <c r="CD7" s="39">
        <v>197.21</v>
      </c>
      <c r="CE7" s="39">
        <v>189.31</v>
      </c>
      <c r="CF7" s="39">
        <v>168.67</v>
      </c>
      <c r="CG7" s="39">
        <v>174.97</v>
      </c>
      <c r="CH7" s="39">
        <v>178.59</v>
      </c>
      <c r="CI7" s="39">
        <v>178.92</v>
      </c>
      <c r="CJ7" s="39">
        <v>181.3</v>
      </c>
      <c r="CK7" s="39">
        <v>166.4</v>
      </c>
      <c r="CL7" s="39">
        <v>69.180000000000007</v>
      </c>
      <c r="CM7" s="39">
        <v>74.47</v>
      </c>
      <c r="CN7" s="39">
        <v>69.62</v>
      </c>
      <c r="CO7" s="39">
        <v>66.069999999999993</v>
      </c>
      <c r="CP7" s="39">
        <v>71.14</v>
      </c>
      <c r="CQ7" s="39">
        <v>54.92</v>
      </c>
      <c r="CR7" s="39">
        <v>55.63</v>
      </c>
      <c r="CS7" s="39">
        <v>55.03</v>
      </c>
      <c r="CT7" s="39">
        <v>55.14</v>
      </c>
      <c r="CU7" s="39">
        <v>55.89</v>
      </c>
      <c r="CV7" s="39">
        <v>60.69</v>
      </c>
      <c r="CW7" s="39">
        <v>82.49</v>
      </c>
      <c r="CX7" s="39">
        <v>77.17</v>
      </c>
      <c r="CY7" s="39">
        <v>81.97</v>
      </c>
      <c r="CZ7" s="39">
        <v>85.88</v>
      </c>
      <c r="DA7" s="39">
        <v>83.97</v>
      </c>
      <c r="DB7" s="39">
        <v>82.66</v>
      </c>
      <c r="DC7" s="39">
        <v>82.04</v>
      </c>
      <c r="DD7" s="39">
        <v>81.900000000000006</v>
      </c>
      <c r="DE7" s="39">
        <v>81.39</v>
      </c>
      <c r="DF7" s="39">
        <v>81.27</v>
      </c>
      <c r="DG7" s="39">
        <v>89.82</v>
      </c>
      <c r="DH7" s="39">
        <v>47.88</v>
      </c>
      <c r="DI7" s="39">
        <v>50.59</v>
      </c>
      <c r="DJ7" s="39">
        <v>53.14</v>
      </c>
      <c r="DK7" s="39">
        <v>51.12</v>
      </c>
      <c r="DL7" s="39">
        <v>52.83</v>
      </c>
      <c r="DM7" s="39">
        <v>48.49</v>
      </c>
      <c r="DN7" s="39">
        <v>48.05</v>
      </c>
      <c r="DO7" s="39">
        <v>48.87</v>
      </c>
      <c r="DP7" s="39">
        <v>49.92</v>
      </c>
      <c r="DQ7" s="39">
        <v>50.63</v>
      </c>
      <c r="DR7" s="39">
        <v>50.19</v>
      </c>
      <c r="DS7" s="39">
        <v>8.93</v>
      </c>
      <c r="DT7" s="39">
        <v>8.92</v>
      </c>
      <c r="DU7" s="39">
        <v>8.9</v>
      </c>
      <c r="DV7" s="39">
        <v>8.8800000000000008</v>
      </c>
      <c r="DW7" s="39">
        <v>18.5</v>
      </c>
      <c r="DX7" s="39">
        <v>12.79</v>
      </c>
      <c r="DY7" s="39">
        <v>13.39</v>
      </c>
      <c r="DZ7" s="39">
        <v>14.85</v>
      </c>
      <c r="EA7" s="39">
        <v>16.88</v>
      </c>
      <c r="EB7" s="39">
        <v>18.28</v>
      </c>
      <c r="EC7" s="39">
        <v>20.63</v>
      </c>
      <c r="ED7" s="39">
        <v>0</v>
      </c>
      <c r="EE7" s="39">
        <v>0</v>
      </c>
      <c r="EF7" s="39">
        <v>0</v>
      </c>
      <c r="EG7" s="39">
        <v>0.64</v>
      </c>
      <c r="EH7" s="39">
        <v>0</v>
      </c>
      <c r="EI7" s="39">
        <v>0.71</v>
      </c>
      <c r="EJ7" s="39">
        <v>0.54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畠山 ひとみ</cp:lastModifiedBy>
  <dcterms:created xsi:type="dcterms:W3CDTF">2021-12-03T06:43:49Z</dcterms:created>
  <dcterms:modified xsi:type="dcterms:W3CDTF">2022-01-17T04:50:12Z</dcterms:modified>
  <cp:category/>
</cp:coreProperties>
</file>