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v1\上下水道課\共有\21.経営戦略策定\100_★経営比較分析表の策定及び公表\R3\02 経営比較分析表提出\02 下水\"/>
    </mc:Choice>
  </mc:AlternateContent>
  <workbookProtection workbookAlgorithmName="SHA-512" workbookHashValue="P0DlkIgGmJ2XJsJ+uqWhLjzTjAomUcKr+a30LAcN1Bm6Yo30EUX1Mpskfhg/4FL8JYip/Jp9ilPXwR1IAIY/pQ==" workbookSaltValue="3GdyatUX1UhXZwGWd0i1kQ=="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<sst xmlns="http://schemas.openxmlformats.org/spreadsheetml/2006/main" count="319" uniqueCount="117">
  <si>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</si>
  <si>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</si>
  <si>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</si>
  <si>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</si>
  <si>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</si>
  <si>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</si>
  <si>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</si>
  <si>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</si>
  <si>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</si>
  <si>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</si>
  <si>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</si>
  <si>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</si>
  <si>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</si>
  <si>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</si>
  <si>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</si>
  <si>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</si>
  <si>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</si>
  <si>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</si>
  <si>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</si>
  <si>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</si>
  <si>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</si>
  <si>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</si>
  <si>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</si>
  <si>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</si>
  <si>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</si>
  <si>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</si>
  <si>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</si>
  <si>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</si>
  <si>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</si>
  <si>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</si>
  <si>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</si>
  <si>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</si>
  <si>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</si>
  <si>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</si>
  <si>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</si>
  <si>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</si>
  <si>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</si>
  <si>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</si>
  <si>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</si>
  <si>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</si>
  <si>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</si>
  <si>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</si>
  <si>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</si>
  <si>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</si>
  <si>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</si>
  <si>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</si>
  <si>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</si>
  <si>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</si>
  <si>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</si>
  <si>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</si>
  <si>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</si>
  <si>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</si>
  <si>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</si>
  <si>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</si>
  <si>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</si>
  <si>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</si>
  <si>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</si>
  <si>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</si>
  <si>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</si>
  <si>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</si>
  <si>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</si>
  <si>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</si>
  <si>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</si>
  <si>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</si>
  <si>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</si>
  <si>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</si>
  <si>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</si>
  <si>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</si>
  <si>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</si>
  <si>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</si>
  <si>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</si>
  <si>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</si>
  <si>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</si>
  <si>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</si>
  <si>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</si>
  <si>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</si>
  <si>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</si>
  <si>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</si>
  <si>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</si>
  <si>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</si>
  <si>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</si>
  <si>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</si>
  <si>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</si>
  <si>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</si>
  <si>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</si>
  <si>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</si>
  <si>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</si>
  <si>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</si>
  <si>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</si>
  <si>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</si>
  <si>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</si>
  <si>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</si>
  <si>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</si>
  <si>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</si>
  <si>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</si>
  <si>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</si>
  <si>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</si>
  <si>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</si>
  <si>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</si>
  <si>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</si>
  <si>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</si>
  <si>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</si>
  <si>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</si>
  <si>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</si>
  <si>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</si>
  <si>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</si>
  <si>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</si>
  <si>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</si>
  <si>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</si>
  <si>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</si>
  <si>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</si>
  <si>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</si>
  <si>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</si>
  <si>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</si>
  <si>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本市の農業集落排水事業は平成10年度から事業に着手し、平成13年度から供用開始しており、現在20年余が経過していますが、管渠の耐用年数である50年には達していないため、更新費用が発生しておらず老朽化は見られません。
　しかしながら、農業集落排水事業では地区毎に処理施設を有しており、初期に整備した地区の処理施設に係る機器類の修繕や更新が始まっています。
　今後は、更新時期が集中しないよう、優先度を適切に把握した計画的な対応が必要になりますので、計画を策定し定期的な維持管理による更新を行うことで、費用の平準化を図っていきます。
 また、①の有形固定資産減価償却率が低いのは令和2年度に法非適用から法適用となったためであり、今後、上昇していくものと考えます。</t>
    <phoneticPr fontId="4"/>
  </si>
  <si>
    <t>　本市の農業集落排水事業は健全性においてかなり厳しい状況にあり、経営改善が必要な状況にあります。これは、使用料収入と比較して、過大な設備投資により企業債残高が極めて多く残っていることや各地区に処理施設を有していることで維持管理費が掛かり増しになっていることによる軽費回収率の低さ等の理由が考えられます。
　そのため、維持管理経費の削減と使用料収入の増加だけでは改善が見込まれないため、下水道事業への施設統合や使用料体系の転換等も視野に入れながら大幅な経営の見直しをすることで、経営の安定を目指し事業を推進していきます。</t>
    <rPh sb="52" eb="55">
      <t>シヨウリョウ</t>
    </rPh>
    <rPh sb="55" eb="57">
      <t>シュウニュウ</t>
    </rPh>
    <rPh sb="58" eb="60">
      <t>ヒカク</t>
    </rPh>
    <rPh sb="131" eb="133">
      <t>ケイヒ</t>
    </rPh>
    <rPh sb="133" eb="135">
      <t>カイシュウ</t>
    </rPh>
    <rPh sb="135" eb="136">
      <t>リツ</t>
    </rPh>
    <rPh sb="137" eb="138">
      <t>ヒク</t>
    </rPh>
    <rPh sb="165" eb="167">
      <t>サクゲン</t>
    </rPh>
    <rPh sb="180" eb="182">
      <t>カイゼン</t>
    </rPh>
    <rPh sb="183" eb="185">
      <t>ミコ</t>
    </rPh>
    <phoneticPr fontId="4"/>
  </si>
  <si>
    <t>　農業集落排水事業における経営の健全性及び効率性については、①の収益的収支比率が102％台であり、単年度収支が若干の黒字となっています。
　②の累積欠損金比率は、603％台となっており使用料等に対する欠損金の割合が類型平均より大分大きくなっています。
　③の流動比率は、17％台と類型平均より大きく下回っており、流動資産である現金預金等の保有が流動負債と比較して少ない状況にあります。
　④の企業債残高対事業規模比率については、類型平均の約8倍の状況にあり、収入に対して過剰な設備投資であったことの影響が色濃く反映されています。
　⑤の経費回収率についても44％台であり類型平均を大きく下回っており、汚水処理費が使用料収入だけでは賄いきれていない状況です。
　⑥の汚水処理原価については、類型平均より幾分低いものの、下水道事業に比べ高いため、施設の保有が大きな要因と考えます。
　⑦の施設利用率は類型平均と同程度であり、設備投資に対する利用状況は適正な規模を維持しているものと考えられます。
　⑧の水洗化率については、平成27年度に末広地区を供用開始したことで類型平均を下回っており、その後6年経過した現在においても利用者が伸び悩んでいる状況にあります。
　以上のことから、類似団体に比べ本市の農業集落排水事業はかなり厳しい経営状況にあると言えるため、経営改善に向けた抜本的な取組みが必要となります。</t>
    <rPh sb="58" eb="60">
      <t>クロジ</t>
    </rPh>
    <rPh sb="92" eb="95">
      <t>シヨウリョウ</t>
    </rPh>
    <rPh sb="95" eb="96">
      <t>トウ</t>
    </rPh>
    <rPh sb="97" eb="98">
      <t>タイ</t>
    </rPh>
    <rPh sb="104" eb="106">
      <t>ワリアイ</t>
    </rPh>
    <rPh sb="107" eb="109">
      <t>ルイケイ</t>
    </rPh>
    <rPh sb="109" eb="111">
      <t>ヘイキン</t>
    </rPh>
    <rPh sb="113" eb="115">
      <t>ダイブ</t>
    </rPh>
    <rPh sb="115" eb="116">
      <t>オオ</t>
    </rPh>
    <rPh sb="149" eb="151">
      <t>シタマワ</t>
    </rPh>
    <rPh sb="219" eb="220">
      <t>ヤク</t>
    </rPh>
    <rPh sb="350" eb="352">
      <t>イクブン</t>
    </rPh>
    <rPh sb="352" eb="353">
      <t>ヒク</t>
    </rPh>
    <rPh sb="380" eb="382">
      <t>ヨウイン</t>
    </rPh>
    <rPh sb="383" eb="384">
      <t>カンガ</t>
    </rPh>
    <rPh sb="403" eb="406">
      <t>ドウテイド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</si>
</sst>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6654-4CCB-8FA9-A4FB43EEA95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0.25</c:v>
                </c:pt>
              </c:numCache>
            </c:numRef>
          </c:val>
          <c:smooth val="0"/>
          <c:extLst>
            <c:ext xmlns:c16="http://schemas.microsoft.com/office/drawing/2014/chart" uri="{C3380CC4-5D6E-409C-BE32-E72D297353CC}">
              <c16:uniqueId val="{00000001-6654-4CCB-8FA9-A4FB43EEA95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54.21</c:v>
                </c:pt>
              </c:numCache>
            </c:numRef>
          </c:val>
          <c:extLst>
            <c:ext xmlns:c16="http://schemas.microsoft.com/office/drawing/2014/chart" uri="{C3380CC4-5D6E-409C-BE32-E72D297353CC}">
              <c16:uniqueId val="{00000000-087E-4436-9235-2CB0CC3501D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54.83</c:v>
                </c:pt>
              </c:numCache>
            </c:numRef>
          </c:val>
          <c:smooth val="0"/>
          <c:extLst>
            <c:ext xmlns:c16="http://schemas.microsoft.com/office/drawing/2014/chart" uri="{C3380CC4-5D6E-409C-BE32-E72D297353CC}">
              <c16:uniqueId val="{00000001-087E-4436-9235-2CB0CC3501D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74.209999999999994</c:v>
                </c:pt>
              </c:numCache>
            </c:numRef>
          </c:val>
          <c:extLst>
            <c:ext xmlns:c16="http://schemas.microsoft.com/office/drawing/2014/chart" uri="{C3380CC4-5D6E-409C-BE32-E72D297353CC}">
              <c16:uniqueId val="{00000000-FEA6-4948-BB4E-E79530E011C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84.7</c:v>
                </c:pt>
              </c:numCache>
            </c:numRef>
          </c:val>
          <c:smooth val="0"/>
          <c:extLst>
            <c:ext xmlns:c16="http://schemas.microsoft.com/office/drawing/2014/chart" uri="{C3380CC4-5D6E-409C-BE32-E72D297353CC}">
              <c16:uniqueId val="{00000001-FEA6-4948-BB4E-E79530E011C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102.67</c:v>
                </c:pt>
              </c:numCache>
            </c:numRef>
          </c:val>
          <c:extLst>
            <c:ext xmlns:c16="http://schemas.microsoft.com/office/drawing/2014/chart" uri="{C3380CC4-5D6E-409C-BE32-E72D297353CC}">
              <c16:uniqueId val="{00000000-D34C-4AAA-BB92-59EC4839962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106.37</c:v>
                </c:pt>
              </c:numCache>
            </c:numRef>
          </c:val>
          <c:smooth val="0"/>
          <c:extLst>
            <c:ext xmlns:c16="http://schemas.microsoft.com/office/drawing/2014/chart" uri="{C3380CC4-5D6E-409C-BE32-E72D297353CC}">
              <c16:uniqueId val="{00000001-D34C-4AAA-BB92-59EC4839962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3.37</c:v>
                </c:pt>
              </c:numCache>
            </c:numRef>
          </c:val>
          <c:extLst>
            <c:ext xmlns:c16="http://schemas.microsoft.com/office/drawing/2014/chart" uri="{C3380CC4-5D6E-409C-BE32-E72D297353CC}">
              <c16:uniqueId val="{00000000-3168-4566-BDDE-7D68697DD78F}"/>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20.34</c:v>
                </c:pt>
              </c:numCache>
            </c:numRef>
          </c:val>
          <c:smooth val="0"/>
          <c:extLst>
            <c:ext xmlns:c16="http://schemas.microsoft.com/office/drawing/2014/chart" uri="{C3380CC4-5D6E-409C-BE32-E72D297353CC}">
              <c16:uniqueId val="{00000001-3168-4566-BDDE-7D68697DD78F}"/>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BC7-40F5-9731-60ADAC68CAA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CBC7-40F5-9731-60ADAC68CAA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603.45000000000005</c:v>
                </c:pt>
              </c:numCache>
            </c:numRef>
          </c:val>
          <c:extLst>
            <c:ext xmlns:c16="http://schemas.microsoft.com/office/drawing/2014/chart" uri="{C3380CC4-5D6E-409C-BE32-E72D297353CC}">
              <c16:uniqueId val="{00000000-A4DE-44B7-B92B-7C4E4F5AAD7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139.02000000000001</c:v>
                </c:pt>
              </c:numCache>
            </c:numRef>
          </c:val>
          <c:smooth val="0"/>
          <c:extLst>
            <c:ext xmlns:c16="http://schemas.microsoft.com/office/drawing/2014/chart" uri="{C3380CC4-5D6E-409C-BE32-E72D297353CC}">
              <c16:uniqueId val="{00000001-A4DE-44B7-B92B-7C4E4F5AAD7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17.309999999999999</c:v>
                </c:pt>
              </c:numCache>
            </c:numRef>
          </c:val>
          <c:extLst>
            <c:ext xmlns:c16="http://schemas.microsoft.com/office/drawing/2014/chart" uri="{C3380CC4-5D6E-409C-BE32-E72D297353CC}">
              <c16:uniqueId val="{00000000-FB6A-4A18-8C84-26FAC738506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29.13</c:v>
                </c:pt>
              </c:numCache>
            </c:numRef>
          </c:val>
          <c:smooth val="0"/>
          <c:extLst>
            <c:ext xmlns:c16="http://schemas.microsoft.com/office/drawing/2014/chart" uri="{C3380CC4-5D6E-409C-BE32-E72D297353CC}">
              <c16:uniqueId val="{00000001-FB6A-4A18-8C84-26FAC738506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7767.96</c:v>
                </c:pt>
              </c:numCache>
            </c:numRef>
          </c:val>
          <c:extLst>
            <c:ext xmlns:c16="http://schemas.microsoft.com/office/drawing/2014/chart" uri="{C3380CC4-5D6E-409C-BE32-E72D297353CC}">
              <c16:uniqueId val="{00000000-3764-4328-AE72-932B7D1BEE1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867.83</c:v>
                </c:pt>
              </c:numCache>
            </c:numRef>
          </c:val>
          <c:smooth val="0"/>
          <c:extLst>
            <c:ext xmlns:c16="http://schemas.microsoft.com/office/drawing/2014/chart" uri="{C3380CC4-5D6E-409C-BE32-E72D297353CC}">
              <c16:uniqueId val="{00000001-3764-4328-AE72-932B7D1BEE1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44.88</c:v>
                </c:pt>
              </c:numCache>
            </c:numRef>
          </c:val>
          <c:extLst>
            <c:ext xmlns:c16="http://schemas.microsoft.com/office/drawing/2014/chart" uri="{C3380CC4-5D6E-409C-BE32-E72D297353CC}">
              <c16:uniqueId val="{00000000-6C0A-43F1-8267-8799E098870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57.08</c:v>
                </c:pt>
              </c:numCache>
            </c:numRef>
          </c:val>
          <c:smooth val="0"/>
          <c:extLst>
            <c:ext xmlns:c16="http://schemas.microsoft.com/office/drawing/2014/chart" uri="{C3380CC4-5D6E-409C-BE32-E72D297353CC}">
              <c16:uniqueId val="{00000001-6C0A-43F1-8267-8799E098870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257.38</c:v>
                </c:pt>
              </c:numCache>
            </c:numRef>
          </c:val>
          <c:extLst>
            <c:ext xmlns:c16="http://schemas.microsoft.com/office/drawing/2014/chart" uri="{C3380CC4-5D6E-409C-BE32-E72D297353CC}">
              <c16:uniqueId val="{00000000-31A2-4184-A277-64B0083B319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274.99</c:v>
                </c:pt>
              </c:numCache>
            </c:numRef>
          </c:val>
          <c:smooth val="0"/>
          <c:extLst>
            <c:ext xmlns:c16="http://schemas.microsoft.com/office/drawing/2014/chart" uri="{C3380CC4-5D6E-409C-BE32-E72D297353CC}">
              <c16:uniqueId val="{00000001-31A2-4184-A277-64B0083B319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P10" zoomScaleNormal="100" workbookViewId="0">
      <selection activeCell="AT36" sqref="AT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row>
    <row r="3" spans="1:78"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row>
    <row r="4" spans="1:78"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81" t="str">
        <f>データ!H6</f>
        <v>秋田県　鹿角市</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71" t="s">
        <v>1</v>
      </c>
      <c r="C7" s="71"/>
      <c r="D7" s="71"/>
      <c r="E7" s="71"/>
      <c r="F7" s="71"/>
      <c r="G7" s="71"/>
      <c r="H7" s="71"/>
      <c r="I7" s="71" t="s">
        <v>2</v>
      </c>
      <c r="J7" s="71"/>
      <c r="K7" s="71"/>
      <c r="L7" s="71"/>
      <c r="M7" s="71"/>
      <c r="N7" s="71"/>
      <c r="O7" s="71"/>
      <c r="P7" s="71" t="s">
        <v>3</v>
      </c>
      <c r="Q7" s="71"/>
      <c r="R7" s="71"/>
      <c r="S7" s="71"/>
      <c r="T7" s="71"/>
      <c r="U7" s="71"/>
      <c r="V7" s="71"/>
      <c r="W7" s="71" t="s">
        <v>4</v>
      </c>
      <c r="X7" s="71"/>
      <c r="Y7" s="71"/>
      <c r="Z7" s="71"/>
      <c r="AA7" s="71"/>
      <c r="AB7" s="71"/>
      <c r="AC7" s="71"/>
      <c r="AD7" s="71" t="s">
        <v>5</v>
      </c>
      <c r="AE7" s="71"/>
      <c r="AF7" s="71"/>
      <c r="AG7" s="71"/>
      <c r="AH7" s="71"/>
      <c r="AI7" s="71"/>
      <c r="AJ7" s="71"/>
      <c r="AK7" s="3"/>
      <c r="AL7" s="71" t="s">
        <v>6</v>
      </c>
      <c r="AM7" s="71"/>
      <c r="AN7" s="71"/>
      <c r="AO7" s="71"/>
      <c r="AP7" s="71"/>
      <c r="AQ7" s="71"/>
      <c r="AR7" s="71"/>
      <c r="AS7" s="71"/>
      <c r="AT7" s="71" t="s">
        <v>7</v>
      </c>
      <c r="AU7" s="71"/>
      <c r="AV7" s="71"/>
      <c r="AW7" s="71"/>
      <c r="AX7" s="71"/>
      <c r="AY7" s="71"/>
      <c r="AZ7" s="71"/>
      <c r="BA7" s="71"/>
      <c r="BB7" s="71" t="s">
        <v>8</v>
      </c>
      <c r="BC7" s="71"/>
      <c r="BD7" s="71"/>
      <c r="BE7" s="71"/>
      <c r="BF7" s="71"/>
      <c r="BG7" s="71"/>
      <c r="BH7" s="71"/>
      <c r="BI7" s="71"/>
      <c r="BJ7" s="3"/>
      <c r="BK7" s="3"/>
      <c r="BL7" s="4" t="s">
        <v>9</v>
      </c>
      <c r="BM7" s="5"/>
      <c r="BN7" s="5"/>
      <c r="BO7" s="5"/>
      <c r="BP7" s="5"/>
      <c r="BQ7" s="5"/>
      <c r="BR7" s="5"/>
      <c r="BS7" s="5"/>
      <c r="BT7" s="5"/>
      <c r="BU7" s="5"/>
      <c r="BV7" s="5"/>
      <c r="BW7" s="5"/>
      <c r="BX7" s="5"/>
      <c r="BY7" s="6"/>
    </row>
    <row r="8" spans="1:78" ht="18.75" customHeight="1" x14ac:dyDescent="0.15">
      <c r="A8" s="2"/>
      <c r="B8" s="78" t="str">
        <f>データ!I6</f>
        <v>法適用</v>
      </c>
      <c r="C8" s="78"/>
      <c r="D8" s="78"/>
      <c r="E8" s="78"/>
      <c r="F8" s="78"/>
      <c r="G8" s="78"/>
      <c r="H8" s="78"/>
      <c r="I8" s="78" t="str">
        <f>データ!J6</f>
        <v>下水道事業</v>
      </c>
      <c r="J8" s="78"/>
      <c r="K8" s="78"/>
      <c r="L8" s="78"/>
      <c r="M8" s="78"/>
      <c r="N8" s="78"/>
      <c r="O8" s="78"/>
      <c r="P8" s="78" t="str">
        <f>データ!K6</f>
        <v>農業集落排水</v>
      </c>
      <c r="Q8" s="78"/>
      <c r="R8" s="78"/>
      <c r="S8" s="78"/>
      <c r="T8" s="78"/>
      <c r="U8" s="78"/>
      <c r="V8" s="78"/>
      <c r="W8" s="78" t="str">
        <f>データ!L6</f>
        <v>F2</v>
      </c>
      <c r="X8" s="78"/>
      <c r="Y8" s="78"/>
      <c r="Z8" s="78"/>
      <c r="AA8" s="78"/>
      <c r="AB8" s="78"/>
      <c r="AC8" s="78"/>
      <c r="AD8" s="79" t="str">
        <f>データ!$M$6</f>
        <v>非設置</v>
      </c>
      <c r="AE8" s="79"/>
      <c r="AF8" s="79"/>
      <c r="AG8" s="79"/>
      <c r="AH8" s="79"/>
      <c r="AI8" s="79"/>
      <c r="AJ8" s="79"/>
      <c r="AK8" s="3"/>
      <c r="AL8" s="75">
        <f>データ!S6</f>
        <v>29858</v>
      </c>
      <c r="AM8" s="75"/>
      <c r="AN8" s="75"/>
      <c r="AO8" s="75"/>
      <c r="AP8" s="75"/>
      <c r="AQ8" s="75"/>
      <c r="AR8" s="75"/>
      <c r="AS8" s="75"/>
      <c r="AT8" s="74">
        <f>データ!T6</f>
        <v>707.52</v>
      </c>
      <c r="AU8" s="74"/>
      <c r="AV8" s="74"/>
      <c r="AW8" s="74"/>
      <c r="AX8" s="74"/>
      <c r="AY8" s="74"/>
      <c r="AZ8" s="74"/>
      <c r="BA8" s="74"/>
      <c r="BB8" s="74">
        <f>データ!U6</f>
        <v>42.2</v>
      </c>
      <c r="BC8" s="74"/>
      <c r="BD8" s="74"/>
      <c r="BE8" s="74"/>
      <c r="BF8" s="74"/>
      <c r="BG8" s="74"/>
      <c r="BH8" s="74"/>
      <c r="BI8" s="74"/>
      <c r="BJ8" s="3"/>
      <c r="BK8" s="3"/>
      <c r="BL8" s="76" t="s">
        <v>10</v>
      </c>
      <c r="BM8" s="77"/>
      <c r="BN8" s="7" t="s">
        <v>11</v>
      </c>
      <c r="BO8" s="8"/>
      <c r="BP8" s="8"/>
      <c r="BQ8" s="8"/>
      <c r="BR8" s="8"/>
      <c r="BS8" s="8"/>
      <c r="BT8" s="8"/>
      <c r="BU8" s="8"/>
      <c r="BV8" s="8"/>
      <c r="BW8" s="8"/>
      <c r="BX8" s="8"/>
      <c r="BY8" s="9"/>
    </row>
    <row r="9" spans="1:78" ht="18.75" customHeight="1" x14ac:dyDescent="0.15">
      <c r="A9" s="2"/>
      <c r="B9" s="71" t="s">
        <v>12</v>
      </c>
      <c r="C9" s="71"/>
      <c r="D9" s="71"/>
      <c r="E9" s="71"/>
      <c r="F9" s="71"/>
      <c r="G9" s="71"/>
      <c r="H9" s="71"/>
      <c r="I9" s="71" t="s">
        <v>13</v>
      </c>
      <c r="J9" s="71"/>
      <c r="K9" s="71"/>
      <c r="L9" s="71"/>
      <c r="M9" s="71"/>
      <c r="N9" s="71"/>
      <c r="O9" s="71"/>
      <c r="P9" s="71" t="s">
        <v>14</v>
      </c>
      <c r="Q9" s="71"/>
      <c r="R9" s="71"/>
      <c r="S9" s="71"/>
      <c r="T9" s="71"/>
      <c r="U9" s="71"/>
      <c r="V9" s="71"/>
      <c r="W9" s="71" t="s">
        <v>15</v>
      </c>
      <c r="X9" s="71"/>
      <c r="Y9" s="71"/>
      <c r="Z9" s="71"/>
      <c r="AA9" s="71"/>
      <c r="AB9" s="71"/>
      <c r="AC9" s="71"/>
      <c r="AD9" s="71" t="s">
        <v>16</v>
      </c>
      <c r="AE9" s="71"/>
      <c r="AF9" s="71"/>
      <c r="AG9" s="71"/>
      <c r="AH9" s="71"/>
      <c r="AI9" s="71"/>
      <c r="AJ9" s="71"/>
      <c r="AK9" s="3"/>
      <c r="AL9" s="71" t="s">
        <v>17</v>
      </c>
      <c r="AM9" s="71"/>
      <c r="AN9" s="71"/>
      <c r="AO9" s="71"/>
      <c r="AP9" s="71"/>
      <c r="AQ9" s="71"/>
      <c r="AR9" s="71"/>
      <c r="AS9" s="71"/>
      <c r="AT9" s="71" t="s">
        <v>18</v>
      </c>
      <c r="AU9" s="71"/>
      <c r="AV9" s="71"/>
      <c r="AW9" s="71"/>
      <c r="AX9" s="71"/>
      <c r="AY9" s="71"/>
      <c r="AZ9" s="71"/>
      <c r="BA9" s="71"/>
      <c r="BB9" s="71" t="s">
        <v>19</v>
      </c>
      <c r="BC9" s="71"/>
      <c r="BD9" s="71"/>
      <c r="BE9" s="71"/>
      <c r="BF9" s="71"/>
      <c r="BG9" s="71"/>
      <c r="BH9" s="71"/>
      <c r="BI9" s="71"/>
      <c r="BJ9" s="3"/>
      <c r="BK9" s="3"/>
      <c r="BL9" s="72" t="s">
        <v>20</v>
      </c>
      <c r="BM9" s="73"/>
      <c r="BN9" s="10" t="s">
        <v>21</v>
      </c>
      <c r="BO9" s="11"/>
      <c r="BP9" s="11"/>
      <c r="BQ9" s="11"/>
      <c r="BR9" s="11"/>
      <c r="BS9" s="11"/>
      <c r="BT9" s="11"/>
      <c r="BU9" s="11"/>
      <c r="BV9" s="11"/>
      <c r="BW9" s="11"/>
      <c r="BX9" s="11"/>
      <c r="BY9" s="12"/>
    </row>
    <row r="10" spans="1:78" ht="18.75" customHeight="1" x14ac:dyDescent="0.15">
      <c r="A10" s="2"/>
      <c r="B10" s="74" t="str">
        <f>データ!N6</f>
        <v>-</v>
      </c>
      <c r="C10" s="74"/>
      <c r="D10" s="74"/>
      <c r="E10" s="74"/>
      <c r="F10" s="74"/>
      <c r="G10" s="74"/>
      <c r="H10" s="74"/>
      <c r="I10" s="74">
        <f>データ!O6</f>
        <v>45.19</v>
      </c>
      <c r="J10" s="74"/>
      <c r="K10" s="74"/>
      <c r="L10" s="74"/>
      <c r="M10" s="74"/>
      <c r="N10" s="74"/>
      <c r="O10" s="74"/>
      <c r="P10" s="74">
        <f>データ!P6</f>
        <v>5.53</v>
      </c>
      <c r="Q10" s="74"/>
      <c r="R10" s="74"/>
      <c r="S10" s="74"/>
      <c r="T10" s="74"/>
      <c r="U10" s="74"/>
      <c r="V10" s="74"/>
      <c r="W10" s="74">
        <f>データ!Q6</f>
        <v>100</v>
      </c>
      <c r="X10" s="74"/>
      <c r="Y10" s="74"/>
      <c r="Z10" s="74"/>
      <c r="AA10" s="74"/>
      <c r="AB10" s="74"/>
      <c r="AC10" s="74"/>
      <c r="AD10" s="75">
        <f>データ!R6</f>
        <v>4037</v>
      </c>
      <c r="AE10" s="75"/>
      <c r="AF10" s="75"/>
      <c r="AG10" s="75"/>
      <c r="AH10" s="75"/>
      <c r="AI10" s="75"/>
      <c r="AJ10" s="75"/>
      <c r="AK10" s="2"/>
      <c r="AL10" s="75">
        <f>データ!V6</f>
        <v>1636</v>
      </c>
      <c r="AM10" s="75"/>
      <c r="AN10" s="75"/>
      <c r="AO10" s="75"/>
      <c r="AP10" s="75"/>
      <c r="AQ10" s="75"/>
      <c r="AR10" s="75"/>
      <c r="AS10" s="75"/>
      <c r="AT10" s="74">
        <f>データ!W6</f>
        <v>1.25</v>
      </c>
      <c r="AU10" s="74"/>
      <c r="AV10" s="74"/>
      <c r="AW10" s="74"/>
      <c r="AX10" s="74"/>
      <c r="AY10" s="74"/>
      <c r="AZ10" s="74"/>
      <c r="BA10" s="74"/>
      <c r="BB10" s="74">
        <f>データ!X6</f>
        <v>1308.8</v>
      </c>
      <c r="BC10" s="74"/>
      <c r="BD10" s="74"/>
      <c r="BE10" s="74"/>
      <c r="BF10" s="74"/>
      <c r="BG10" s="74"/>
      <c r="BH10" s="74"/>
      <c r="BI10" s="74"/>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5" t="s">
        <v>116</v>
      </c>
      <c r="BM16" s="66"/>
      <c r="BN16" s="66"/>
      <c r="BO16" s="66"/>
      <c r="BP16" s="66"/>
      <c r="BQ16" s="66"/>
      <c r="BR16" s="66"/>
      <c r="BS16" s="66"/>
      <c r="BT16" s="66"/>
      <c r="BU16" s="66"/>
      <c r="BV16" s="66"/>
      <c r="BW16" s="66"/>
      <c r="BX16" s="66"/>
      <c r="BY16" s="66"/>
      <c r="BZ16" s="67"/>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5"/>
      <c r="BM17" s="66"/>
      <c r="BN17" s="66"/>
      <c r="BO17" s="66"/>
      <c r="BP17" s="66"/>
      <c r="BQ17" s="66"/>
      <c r="BR17" s="66"/>
      <c r="BS17" s="66"/>
      <c r="BT17" s="66"/>
      <c r="BU17" s="66"/>
      <c r="BV17" s="66"/>
      <c r="BW17" s="66"/>
      <c r="BX17" s="66"/>
      <c r="BY17" s="66"/>
      <c r="BZ17" s="67"/>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5"/>
      <c r="BM18" s="66"/>
      <c r="BN18" s="66"/>
      <c r="BO18" s="66"/>
      <c r="BP18" s="66"/>
      <c r="BQ18" s="66"/>
      <c r="BR18" s="66"/>
      <c r="BS18" s="66"/>
      <c r="BT18" s="66"/>
      <c r="BU18" s="66"/>
      <c r="BV18" s="66"/>
      <c r="BW18" s="66"/>
      <c r="BX18" s="66"/>
      <c r="BY18" s="66"/>
      <c r="BZ18" s="67"/>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5"/>
      <c r="BM19" s="66"/>
      <c r="BN19" s="66"/>
      <c r="BO19" s="66"/>
      <c r="BP19" s="66"/>
      <c r="BQ19" s="66"/>
      <c r="BR19" s="66"/>
      <c r="BS19" s="66"/>
      <c r="BT19" s="66"/>
      <c r="BU19" s="66"/>
      <c r="BV19" s="66"/>
      <c r="BW19" s="66"/>
      <c r="BX19" s="66"/>
      <c r="BY19" s="66"/>
      <c r="BZ19" s="67"/>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5"/>
      <c r="BM20" s="66"/>
      <c r="BN20" s="66"/>
      <c r="BO20" s="66"/>
      <c r="BP20" s="66"/>
      <c r="BQ20" s="66"/>
      <c r="BR20" s="66"/>
      <c r="BS20" s="66"/>
      <c r="BT20" s="66"/>
      <c r="BU20" s="66"/>
      <c r="BV20" s="66"/>
      <c r="BW20" s="66"/>
      <c r="BX20" s="66"/>
      <c r="BY20" s="66"/>
      <c r="BZ20" s="67"/>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5"/>
      <c r="BM21" s="66"/>
      <c r="BN21" s="66"/>
      <c r="BO21" s="66"/>
      <c r="BP21" s="66"/>
      <c r="BQ21" s="66"/>
      <c r="BR21" s="66"/>
      <c r="BS21" s="66"/>
      <c r="BT21" s="66"/>
      <c r="BU21" s="66"/>
      <c r="BV21" s="66"/>
      <c r="BW21" s="66"/>
      <c r="BX21" s="66"/>
      <c r="BY21" s="66"/>
      <c r="BZ21" s="67"/>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5"/>
      <c r="BM22" s="66"/>
      <c r="BN22" s="66"/>
      <c r="BO22" s="66"/>
      <c r="BP22" s="66"/>
      <c r="BQ22" s="66"/>
      <c r="BR22" s="66"/>
      <c r="BS22" s="66"/>
      <c r="BT22" s="66"/>
      <c r="BU22" s="66"/>
      <c r="BV22" s="66"/>
      <c r="BW22" s="66"/>
      <c r="BX22" s="66"/>
      <c r="BY22" s="66"/>
      <c r="BZ22" s="67"/>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5"/>
      <c r="BM23" s="66"/>
      <c r="BN23" s="66"/>
      <c r="BO23" s="66"/>
      <c r="BP23" s="66"/>
      <c r="BQ23" s="66"/>
      <c r="BR23" s="66"/>
      <c r="BS23" s="66"/>
      <c r="BT23" s="66"/>
      <c r="BU23" s="66"/>
      <c r="BV23" s="66"/>
      <c r="BW23" s="66"/>
      <c r="BX23" s="66"/>
      <c r="BY23" s="66"/>
      <c r="BZ23" s="67"/>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5"/>
      <c r="BM24" s="66"/>
      <c r="BN24" s="66"/>
      <c r="BO24" s="66"/>
      <c r="BP24" s="66"/>
      <c r="BQ24" s="66"/>
      <c r="BR24" s="66"/>
      <c r="BS24" s="66"/>
      <c r="BT24" s="66"/>
      <c r="BU24" s="66"/>
      <c r="BV24" s="66"/>
      <c r="BW24" s="66"/>
      <c r="BX24" s="66"/>
      <c r="BY24" s="66"/>
      <c r="BZ24" s="67"/>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5"/>
      <c r="BM25" s="66"/>
      <c r="BN25" s="66"/>
      <c r="BO25" s="66"/>
      <c r="BP25" s="66"/>
      <c r="BQ25" s="66"/>
      <c r="BR25" s="66"/>
      <c r="BS25" s="66"/>
      <c r="BT25" s="66"/>
      <c r="BU25" s="66"/>
      <c r="BV25" s="66"/>
      <c r="BW25" s="66"/>
      <c r="BX25" s="66"/>
      <c r="BY25" s="66"/>
      <c r="BZ25" s="67"/>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5"/>
      <c r="BM26" s="66"/>
      <c r="BN26" s="66"/>
      <c r="BO26" s="66"/>
      <c r="BP26" s="66"/>
      <c r="BQ26" s="66"/>
      <c r="BR26" s="66"/>
      <c r="BS26" s="66"/>
      <c r="BT26" s="66"/>
      <c r="BU26" s="66"/>
      <c r="BV26" s="66"/>
      <c r="BW26" s="66"/>
      <c r="BX26" s="66"/>
      <c r="BY26" s="66"/>
      <c r="BZ26" s="67"/>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5"/>
      <c r="BM27" s="66"/>
      <c r="BN27" s="66"/>
      <c r="BO27" s="66"/>
      <c r="BP27" s="66"/>
      <c r="BQ27" s="66"/>
      <c r="BR27" s="66"/>
      <c r="BS27" s="66"/>
      <c r="BT27" s="66"/>
      <c r="BU27" s="66"/>
      <c r="BV27" s="66"/>
      <c r="BW27" s="66"/>
      <c r="BX27" s="66"/>
      <c r="BY27" s="66"/>
      <c r="BZ27" s="67"/>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5"/>
      <c r="BM28" s="66"/>
      <c r="BN28" s="66"/>
      <c r="BO28" s="66"/>
      <c r="BP28" s="66"/>
      <c r="BQ28" s="66"/>
      <c r="BR28" s="66"/>
      <c r="BS28" s="66"/>
      <c r="BT28" s="66"/>
      <c r="BU28" s="66"/>
      <c r="BV28" s="66"/>
      <c r="BW28" s="66"/>
      <c r="BX28" s="66"/>
      <c r="BY28" s="66"/>
      <c r="BZ28" s="67"/>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5"/>
      <c r="BM29" s="66"/>
      <c r="BN29" s="66"/>
      <c r="BO29" s="66"/>
      <c r="BP29" s="66"/>
      <c r="BQ29" s="66"/>
      <c r="BR29" s="66"/>
      <c r="BS29" s="66"/>
      <c r="BT29" s="66"/>
      <c r="BU29" s="66"/>
      <c r="BV29" s="66"/>
      <c r="BW29" s="66"/>
      <c r="BX29" s="66"/>
      <c r="BY29" s="66"/>
      <c r="BZ29" s="67"/>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5"/>
      <c r="BM30" s="66"/>
      <c r="BN30" s="66"/>
      <c r="BO30" s="66"/>
      <c r="BP30" s="66"/>
      <c r="BQ30" s="66"/>
      <c r="BR30" s="66"/>
      <c r="BS30" s="66"/>
      <c r="BT30" s="66"/>
      <c r="BU30" s="66"/>
      <c r="BV30" s="66"/>
      <c r="BW30" s="66"/>
      <c r="BX30" s="66"/>
      <c r="BY30" s="66"/>
      <c r="BZ30" s="67"/>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5"/>
      <c r="BM31" s="66"/>
      <c r="BN31" s="66"/>
      <c r="BO31" s="66"/>
      <c r="BP31" s="66"/>
      <c r="BQ31" s="66"/>
      <c r="BR31" s="66"/>
      <c r="BS31" s="66"/>
      <c r="BT31" s="66"/>
      <c r="BU31" s="66"/>
      <c r="BV31" s="66"/>
      <c r="BW31" s="66"/>
      <c r="BX31" s="66"/>
      <c r="BY31" s="66"/>
      <c r="BZ31" s="67"/>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5"/>
      <c r="BM32" s="66"/>
      <c r="BN32" s="66"/>
      <c r="BO32" s="66"/>
      <c r="BP32" s="66"/>
      <c r="BQ32" s="66"/>
      <c r="BR32" s="66"/>
      <c r="BS32" s="66"/>
      <c r="BT32" s="66"/>
      <c r="BU32" s="66"/>
      <c r="BV32" s="66"/>
      <c r="BW32" s="66"/>
      <c r="BX32" s="66"/>
      <c r="BY32" s="66"/>
      <c r="BZ32" s="67"/>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5"/>
      <c r="BM33" s="66"/>
      <c r="BN33" s="66"/>
      <c r="BO33" s="66"/>
      <c r="BP33" s="66"/>
      <c r="BQ33" s="66"/>
      <c r="BR33" s="66"/>
      <c r="BS33" s="66"/>
      <c r="BT33" s="66"/>
      <c r="BU33" s="66"/>
      <c r="BV33" s="66"/>
      <c r="BW33" s="66"/>
      <c r="BX33" s="66"/>
      <c r="BY33" s="66"/>
      <c r="BZ33" s="67"/>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65"/>
      <c r="BM34" s="66"/>
      <c r="BN34" s="66"/>
      <c r="BO34" s="66"/>
      <c r="BP34" s="66"/>
      <c r="BQ34" s="66"/>
      <c r="BR34" s="66"/>
      <c r="BS34" s="66"/>
      <c r="BT34" s="66"/>
      <c r="BU34" s="66"/>
      <c r="BV34" s="66"/>
      <c r="BW34" s="66"/>
      <c r="BX34" s="66"/>
      <c r="BY34" s="66"/>
      <c r="BZ34" s="67"/>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65"/>
      <c r="BM35" s="66"/>
      <c r="BN35" s="66"/>
      <c r="BO35" s="66"/>
      <c r="BP35" s="66"/>
      <c r="BQ35" s="66"/>
      <c r="BR35" s="66"/>
      <c r="BS35" s="66"/>
      <c r="BT35" s="66"/>
      <c r="BU35" s="66"/>
      <c r="BV35" s="66"/>
      <c r="BW35" s="66"/>
      <c r="BX35" s="66"/>
      <c r="BY35" s="66"/>
      <c r="BZ35" s="67"/>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5"/>
      <c r="BM36" s="66"/>
      <c r="BN36" s="66"/>
      <c r="BO36" s="66"/>
      <c r="BP36" s="66"/>
      <c r="BQ36" s="66"/>
      <c r="BR36" s="66"/>
      <c r="BS36" s="66"/>
      <c r="BT36" s="66"/>
      <c r="BU36" s="66"/>
      <c r="BV36" s="66"/>
      <c r="BW36" s="66"/>
      <c r="BX36" s="66"/>
      <c r="BY36" s="66"/>
      <c r="BZ36" s="67"/>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5"/>
      <c r="BM37" s="66"/>
      <c r="BN37" s="66"/>
      <c r="BO37" s="66"/>
      <c r="BP37" s="66"/>
      <c r="BQ37" s="66"/>
      <c r="BR37" s="66"/>
      <c r="BS37" s="66"/>
      <c r="BT37" s="66"/>
      <c r="BU37" s="66"/>
      <c r="BV37" s="66"/>
      <c r="BW37" s="66"/>
      <c r="BX37" s="66"/>
      <c r="BY37" s="66"/>
      <c r="BZ37" s="67"/>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5"/>
      <c r="BM38" s="66"/>
      <c r="BN38" s="66"/>
      <c r="BO38" s="66"/>
      <c r="BP38" s="66"/>
      <c r="BQ38" s="66"/>
      <c r="BR38" s="66"/>
      <c r="BS38" s="66"/>
      <c r="BT38" s="66"/>
      <c r="BU38" s="66"/>
      <c r="BV38" s="66"/>
      <c r="BW38" s="66"/>
      <c r="BX38" s="66"/>
      <c r="BY38" s="66"/>
      <c r="BZ38" s="67"/>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5"/>
      <c r="BM39" s="66"/>
      <c r="BN39" s="66"/>
      <c r="BO39" s="66"/>
      <c r="BP39" s="66"/>
      <c r="BQ39" s="66"/>
      <c r="BR39" s="66"/>
      <c r="BS39" s="66"/>
      <c r="BT39" s="66"/>
      <c r="BU39" s="66"/>
      <c r="BV39" s="66"/>
      <c r="BW39" s="66"/>
      <c r="BX39" s="66"/>
      <c r="BY39" s="66"/>
      <c r="BZ39" s="67"/>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5"/>
      <c r="BM40" s="66"/>
      <c r="BN40" s="66"/>
      <c r="BO40" s="66"/>
      <c r="BP40" s="66"/>
      <c r="BQ40" s="66"/>
      <c r="BR40" s="66"/>
      <c r="BS40" s="66"/>
      <c r="BT40" s="66"/>
      <c r="BU40" s="66"/>
      <c r="BV40" s="66"/>
      <c r="BW40" s="66"/>
      <c r="BX40" s="66"/>
      <c r="BY40" s="66"/>
      <c r="BZ40" s="67"/>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5"/>
      <c r="BM41" s="66"/>
      <c r="BN41" s="66"/>
      <c r="BO41" s="66"/>
      <c r="BP41" s="66"/>
      <c r="BQ41" s="66"/>
      <c r="BR41" s="66"/>
      <c r="BS41" s="66"/>
      <c r="BT41" s="66"/>
      <c r="BU41" s="66"/>
      <c r="BV41" s="66"/>
      <c r="BW41" s="66"/>
      <c r="BX41" s="66"/>
      <c r="BY41" s="66"/>
      <c r="BZ41" s="67"/>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5"/>
      <c r="BM42" s="66"/>
      <c r="BN42" s="66"/>
      <c r="BO42" s="66"/>
      <c r="BP42" s="66"/>
      <c r="BQ42" s="66"/>
      <c r="BR42" s="66"/>
      <c r="BS42" s="66"/>
      <c r="BT42" s="66"/>
      <c r="BU42" s="66"/>
      <c r="BV42" s="66"/>
      <c r="BW42" s="66"/>
      <c r="BX42" s="66"/>
      <c r="BY42" s="66"/>
      <c r="BZ42" s="67"/>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5"/>
      <c r="BM43" s="66"/>
      <c r="BN43" s="66"/>
      <c r="BO43" s="66"/>
      <c r="BP43" s="66"/>
      <c r="BQ43" s="66"/>
      <c r="BR43" s="66"/>
      <c r="BS43" s="66"/>
      <c r="BT43" s="66"/>
      <c r="BU43" s="66"/>
      <c r="BV43" s="66"/>
      <c r="BW43" s="66"/>
      <c r="BX43" s="66"/>
      <c r="BY43" s="66"/>
      <c r="BZ43" s="67"/>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8"/>
      <c r="BM44" s="69"/>
      <c r="BN44" s="69"/>
      <c r="BO44" s="69"/>
      <c r="BP44" s="69"/>
      <c r="BQ44" s="69"/>
      <c r="BR44" s="69"/>
      <c r="BS44" s="69"/>
      <c r="BT44" s="69"/>
      <c r="BU44" s="69"/>
      <c r="BV44" s="69"/>
      <c r="BW44" s="69"/>
      <c r="BX44" s="69"/>
      <c r="BY44" s="69"/>
      <c r="BZ44" s="70"/>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115</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yXt0XRqu2BRxg7wXhxkqyKrYVhOJywlNymREwQ3saA9rzpE0kxhmc/pUgfaqR6xXDSkVCrUxmtXo+Raz8igx0A==" saltValue="2rbWX8kJpAZfBFV/AiGSY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52094</v>
      </c>
      <c r="D6" s="33">
        <f t="shared" si="3"/>
        <v>46</v>
      </c>
      <c r="E6" s="33">
        <f t="shared" si="3"/>
        <v>17</v>
      </c>
      <c r="F6" s="33">
        <f t="shared" si="3"/>
        <v>5</v>
      </c>
      <c r="G6" s="33">
        <f t="shared" si="3"/>
        <v>0</v>
      </c>
      <c r="H6" s="33" t="str">
        <f t="shared" si="3"/>
        <v>秋田県　鹿角市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45.19</v>
      </c>
      <c r="P6" s="34">
        <f t="shared" si="3"/>
        <v>5.53</v>
      </c>
      <c r="Q6" s="34">
        <f t="shared" si="3"/>
        <v>100</v>
      </c>
      <c r="R6" s="34">
        <f t="shared" si="3"/>
        <v>4037</v>
      </c>
      <c r="S6" s="34">
        <f t="shared" si="3"/>
        <v>29858</v>
      </c>
      <c r="T6" s="34">
        <f t="shared" si="3"/>
        <v>707.52</v>
      </c>
      <c r="U6" s="34">
        <f t="shared" si="3"/>
        <v>42.2</v>
      </c>
      <c r="V6" s="34">
        <f t="shared" si="3"/>
        <v>1636</v>
      </c>
      <c r="W6" s="34">
        <f t="shared" si="3"/>
        <v>1.25</v>
      </c>
      <c r="X6" s="34">
        <f t="shared" si="3"/>
        <v>1308.8</v>
      </c>
      <c r="Y6" s="35" t="str">
        <f>IF(Y7="",NA(),Y7)</f>
        <v>-</v>
      </c>
      <c r="Z6" s="35" t="str">
        <f t="shared" ref="Z6:AH6" si="4">IF(Z7="",NA(),Z7)</f>
        <v>-</v>
      </c>
      <c r="AA6" s="35" t="str">
        <f t="shared" si="4"/>
        <v>-</v>
      </c>
      <c r="AB6" s="35" t="str">
        <f t="shared" si="4"/>
        <v>-</v>
      </c>
      <c r="AC6" s="35">
        <f t="shared" si="4"/>
        <v>102.67</v>
      </c>
      <c r="AD6" s="35" t="str">
        <f t="shared" si="4"/>
        <v>-</v>
      </c>
      <c r="AE6" s="35" t="str">
        <f t="shared" si="4"/>
        <v>-</v>
      </c>
      <c r="AF6" s="35" t="str">
        <f t="shared" si="4"/>
        <v>-</v>
      </c>
      <c r="AG6" s="35" t="str">
        <f t="shared" si="4"/>
        <v>-</v>
      </c>
      <c r="AH6" s="35">
        <f t="shared" si="4"/>
        <v>106.37</v>
      </c>
      <c r="AI6" s="34" t="str">
        <f>IF(AI7="","",IF(AI7="-","【-】","【"&amp;SUBSTITUTE(TEXT(AI7,"#,##0.00"),"-","△")&amp;"】"))</f>
        <v>【104.99】</v>
      </c>
      <c r="AJ6" s="35" t="str">
        <f>IF(AJ7="",NA(),AJ7)</f>
        <v>-</v>
      </c>
      <c r="AK6" s="35" t="str">
        <f t="shared" ref="AK6:AS6" si="5">IF(AK7="",NA(),AK7)</f>
        <v>-</v>
      </c>
      <c r="AL6" s="35" t="str">
        <f t="shared" si="5"/>
        <v>-</v>
      </c>
      <c r="AM6" s="35" t="str">
        <f t="shared" si="5"/>
        <v>-</v>
      </c>
      <c r="AN6" s="35">
        <f t="shared" si="5"/>
        <v>603.45000000000005</v>
      </c>
      <c r="AO6" s="35" t="str">
        <f t="shared" si="5"/>
        <v>-</v>
      </c>
      <c r="AP6" s="35" t="str">
        <f t="shared" si="5"/>
        <v>-</v>
      </c>
      <c r="AQ6" s="35" t="str">
        <f t="shared" si="5"/>
        <v>-</v>
      </c>
      <c r="AR6" s="35" t="str">
        <f t="shared" si="5"/>
        <v>-</v>
      </c>
      <c r="AS6" s="35">
        <f t="shared" si="5"/>
        <v>139.02000000000001</v>
      </c>
      <c r="AT6" s="34" t="str">
        <f>IF(AT7="","",IF(AT7="-","【-】","【"&amp;SUBSTITUTE(TEXT(AT7,"#,##0.00"),"-","△")&amp;"】"))</f>
        <v>【121.19】</v>
      </c>
      <c r="AU6" s="35" t="str">
        <f>IF(AU7="",NA(),AU7)</f>
        <v>-</v>
      </c>
      <c r="AV6" s="35" t="str">
        <f t="shared" ref="AV6:BD6" si="6">IF(AV7="",NA(),AV7)</f>
        <v>-</v>
      </c>
      <c r="AW6" s="35" t="str">
        <f t="shared" si="6"/>
        <v>-</v>
      </c>
      <c r="AX6" s="35" t="str">
        <f t="shared" si="6"/>
        <v>-</v>
      </c>
      <c r="AY6" s="35">
        <f t="shared" si="6"/>
        <v>17.309999999999999</v>
      </c>
      <c r="AZ6" s="35" t="str">
        <f t="shared" si="6"/>
        <v>-</v>
      </c>
      <c r="BA6" s="35" t="str">
        <f t="shared" si="6"/>
        <v>-</v>
      </c>
      <c r="BB6" s="35" t="str">
        <f t="shared" si="6"/>
        <v>-</v>
      </c>
      <c r="BC6" s="35" t="str">
        <f t="shared" si="6"/>
        <v>-</v>
      </c>
      <c r="BD6" s="35">
        <f t="shared" si="6"/>
        <v>29.13</v>
      </c>
      <c r="BE6" s="34" t="str">
        <f>IF(BE7="","",IF(BE7="-","【-】","【"&amp;SUBSTITUTE(TEXT(BE7,"#,##0.00"),"-","△")&amp;"】"))</f>
        <v>【32.80】</v>
      </c>
      <c r="BF6" s="35" t="str">
        <f>IF(BF7="",NA(),BF7)</f>
        <v>-</v>
      </c>
      <c r="BG6" s="35" t="str">
        <f t="shared" ref="BG6:BO6" si="7">IF(BG7="",NA(),BG7)</f>
        <v>-</v>
      </c>
      <c r="BH6" s="35" t="str">
        <f t="shared" si="7"/>
        <v>-</v>
      </c>
      <c r="BI6" s="35" t="str">
        <f t="shared" si="7"/>
        <v>-</v>
      </c>
      <c r="BJ6" s="35">
        <f t="shared" si="7"/>
        <v>7767.96</v>
      </c>
      <c r="BK6" s="35" t="str">
        <f t="shared" si="7"/>
        <v>-</v>
      </c>
      <c r="BL6" s="35" t="str">
        <f t="shared" si="7"/>
        <v>-</v>
      </c>
      <c r="BM6" s="35" t="str">
        <f t="shared" si="7"/>
        <v>-</v>
      </c>
      <c r="BN6" s="35" t="str">
        <f t="shared" si="7"/>
        <v>-</v>
      </c>
      <c r="BO6" s="35">
        <f t="shared" si="7"/>
        <v>867.83</v>
      </c>
      <c r="BP6" s="34" t="str">
        <f>IF(BP7="","",IF(BP7="-","【-】","【"&amp;SUBSTITUTE(TEXT(BP7,"#,##0.00"),"-","△")&amp;"】"))</f>
        <v>【832.52】</v>
      </c>
      <c r="BQ6" s="35" t="str">
        <f>IF(BQ7="",NA(),BQ7)</f>
        <v>-</v>
      </c>
      <c r="BR6" s="35" t="str">
        <f t="shared" ref="BR6:BZ6" si="8">IF(BR7="",NA(),BR7)</f>
        <v>-</v>
      </c>
      <c r="BS6" s="35" t="str">
        <f t="shared" si="8"/>
        <v>-</v>
      </c>
      <c r="BT6" s="35" t="str">
        <f t="shared" si="8"/>
        <v>-</v>
      </c>
      <c r="BU6" s="35">
        <f t="shared" si="8"/>
        <v>44.88</v>
      </c>
      <c r="BV6" s="35" t="str">
        <f t="shared" si="8"/>
        <v>-</v>
      </c>
      <c r="BW6" s="35" t="str">
        <f t="shared" si="8"/>
        <v>-</v>
      </c>
      <c r="BX6" s="35" t="str">
        <f t="shared" si="8"/>
        <v>-</v>
      </c>
      <c r="BY6" s="35" t="str">
        <f t="shared" si="8"/>
        <v>-</v>
      </c>
      <c r="BZ6" s="35">
        <f t="shared" si="8"/>
        <v>57.08</v>
      </c>
      <c r="CA6" s="34" t="str">
        <f>IF(CA7="","",IF(CA7="-","【-】","【"&amp;SUBSTITUTE(TEXT(CA7,"#,##0.00"),"-","△")&amp;"】"))</f>
        <v>【60.94】</v>
      </c>
      <c r="CB6" s="35" t="str">
        <f>IF(CB7="",NA(),CB7)</f>
        <v>-</v>
      </c>
      <c r="CC6" s="35" t="str">
        <f t="shared" ref="CC6:CK6" si="9">IF(CC7="",NA(),CC7)</f>
        <v>-</v>
      </c>
      <c r="CD6" s="35" t="str">
        <f t="shared" si="9"/>
        <v>-</v>
      </c>
      <c r="CE6" s="35" t="str">
        <f t="shared" si="9"/>
        <v>-</v>
      </c>
      <c r="CF6" s="35">
        <f t="shared" si="9"/>
        <v>257.38</v>
      </c>
      <c r="CG6" s="35" t="str">
        <f t="shared" si="9"/>
        <v>-</v>
      </c>
      <c r="CH6" s="35" t="str">
        <f t="shared" si="9"/>
        <v>-</v>
      </c>
      <c r="CI6" s="35" t="str">
        <f t="shared" si="9"/>
        <v>-</v>
      </c>
      <c r="CJ6" s="35" t="str">
        <f t="shared" si="9"/>
        <v>-</v>
      </c>
      <c r="CK6" s="35">
        <f t="shared" si="9"/>
        <v>274.99</v>
      </c>
      <c r="CL6" s="34" t="str">
        <f>IF(CL7="","",IF(CL7="-","【-】","【"&amp;SUBSTITUTE(TEXT(CL7,"#,##0.00"),"-","△")&amp;"】"))</f>
        <v>【253.04】</v>
      </c>
      <c r="CM6" s="35" t="str">
        <f>IF(CM7="",NA(),CM7)</f>
        <v>-</v>
      </c>
      <c r="CN6" s="35" t="str">
        <f t="shared" ref="CN6:CV6" si="10">IF(CN7="",NA(),CN7)</f>
        <v>-</v>
      </c>
      <c r="CO6" s="35" t="str">
        <f t="shared" si="10"/>
        <v>-</v>
      </c>
      <c r="CP6" s="35" t="str">
        <f t="shared" si="10"/>
        <v>-</v>
      </c>
      <c r="CQ6" s="35">
        <f t="shared" si="10"/>
        <v>54.21</v>
      </c>
      <c r="CR6" s="35" t="str">
        <f t="shared" si="10"/>
        <v>-</v>
      </c>
      <c r="CS6" s="35" t="str">
        <f t="shared" si="10"/>
        <v>-</v>
      </c>
      <c r="CT6" s="35" t="str">
        <f t="shared" si="10"/>
        <v>-</v>
      </c>
      <c r="CU6" s="35" t="str">
        <f t="shared" si="10"/>
        <v>-</v>
      </c>
      <c r="CV6" s="35">
        <f t="shared" si="10"/>
        <v>54.83</v>
      </c>
      <c r="CW6" s="34" t="str">
        <f>IF(CW7="","",IF(CW7="-","【-】","【"&amp;SUBSTITUTE(TEXT(CW7,"#,##0.00"),"-","△")&amp;"】"))</f>
        <v>【54.84】</v>
      </c>
      <c r="CX6" s="35" t="str">
        <f>IF(CX7="",NA(),CX7)</f>
        <v>-</v>
      </c>
      <c r="CY6" s="35" t="str">
        <f t="shared" ref="CY6:DG6" si="11">IF(CY7="",NA(),CY7)</f>
        <v>-</v>
      </c>
      <c r="CZ6" s="35" t="str">
        <f t="shared" si="11"/>
        <v>-</v>
      </c>
      <c r="DA6" s="35" t="str">
        <f t="shared" si="11"/>
        <v>-</v>
      </c>
      <c r="DB6" s="35">
        <f t="shared" si="11"/>
        <v>74.209999999999994</v>
      </c>
      <c r="DC6" s="35" t="str">
        <f t="shared" si="11"/>
        <v>-</v>
      </c>
      <c r="DD6" s="35" t="str">
        <f t="shared" si="11"/>
        <v>-</v>
      </c>
      <c r="DE6" s="35" t="str">
        <f t="shared" si="11"/>
        <v>-</v>
      </c>
      <c r="DF6" s="35" t="str">
        <f t="shared" si="11"/>
        <v>-</v>
      </c>
      <c r="DG6" s="35">
        <f t="shared" si="11"/>
        <v>84.7</v>
      </c>
      <c r="DH6" s="34" t="str">
        <f>IF(DH7="","",IF(DH7="-","【-】","【"&amp;SUBSTITUTE(TEXT(DH7,"#,##0.00"),"-","△")&amp;"】"))</f>
        <v>【86.60】</v>
      </c>
      <c r="DI6" s="35" t="str">
        <f>IF(DI7="",NA(),DI7)</f>
        <v>-</v>
      </c>
      <c r="DJ6" s="35" t="str">
        <f t="shared" ref="DJ6:DR6" si="12">IF(DJ7="",NA(),DJ7)</f>
        <v>-</v>
      </c>
      <c r="DK6" s="35" t="str">
        <f t="shared" si="12"/>
        <v>-</v>
      </c>
      <c r="DL6" s="35" t="str">
        <f t="shared" si="12"/>
        <v>-</v>
      </c>
      <c r="DM6" s="35">
        <f t="shared" si="12"/>
        <v>3.37</v>
      </c>
      <c r="DN6" s="35" t="str">
        <f t="shared" si="12"/>
        <v>-</v>
      </c>
      <c r="DO6" s="35" t="str">
        <f t="shared" si="12"/>
        <v>-</v>
      </c>
      <c r="DP6" s="35" t="str">
        <f t="shared" si="12"/>
        <v>-</v>
      </c>
      <c r="DQ6" s="35" t="str">
        <f t="shared" si="12"/>
        <v>-</v>
      </c>
      <c r="DR6" s="35">
        <f t="shared" si="12"/>
        <v>20.34</v>
      </c>
      <c r="DS6" s="34" t="str">
        <f>IF(DS7="","",IF(DS7="-","【-】","【"&amp;SUBSTITUTE(TEXT(DS7,"#,##0.00"),"-","△")&amp;"】"))</f>
        <v>【22.21】</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0.25</v>
      </c>
      <c r="EO6" s="34" t="str">
        <f>IF(EO7="","",IF(EO7="-","【-】","【"&amp;SUBSTITUTE(TEXT(EO7,"#,##0.00"),"-","△")&amp;"】"))</f>
        <v>【0.16】</v>
      </c>
    </row>
    <row r="7" spans="1:148" s="36" customFormat="1" x14ac:dyDescent="0.15">
      <c r="A7" s="28"/>
      <c r="B7" s="37">
        <v>2020</v>
      </c>
      <c r="C7" s="37">
        <v>52094</v>
      </c>
      <c r="D7" s="37">
        <v>46</v>
      </c>
      <c r="E7" s="37">
        <v>17</v>
      </c>
      <c r="F7" s="37">
        <v>5</v>
      </c>
      <c r="G7" s="37">
        <v>0</v>
      </c>
      <c r="H7" s="37" t="s">
        <v>96</v>
      </c>
      <c r="I7" s="37" t="s">
        <v>97</v>
      </c>
      <c r="J7" s="37" t="s">
        <v>98</v>
      </c>
      <c r="K7" s="37" t="s">
        <v>99</v>
      </c>
      <c r="L7" s="37" t="s">
        <v>100</v>
      </c>
      <c r="M7" s="37" t="s">
        <v>101</v>
      </c>
      <c r="N7" s="38" t="s">
        <v>102</v>
      </c>
      <c r="O7" s="38">
        <v>45.19</v>
      </c>
      <c r="P7" s="38">
        <v>5.53</v>
      </c>
      <c r="Q7" s="38">
        <v>100</v>
      </c>
      <c r="R7" s="38">
        <v>4037</v>
      </c>
      <c r="S7" s="38">
        <v>29858</v>
      </c>
      <c r="T7" s="38">
        <v>707.52</v>
      </c>
      <c r="U7" s="38">
        <v>42.2</v>
      </c>
      <c r="V7" s="38">
        <v>1636</v>
      </c>
      <c r="W7" s="38">
        <v>1.25</v>
      </c>
      <c r="X7" s="38">
        <v>1308.8</v>
      </c>
      <c r="Y7" s="38" t="s">
        <v>102</v>
      </c>
      <c r="Z7" s="38" t="s">
        <v>102</v>
      </c>
      <c r="AA7" s="38" t="s">
        <v>102</v>
      </c>
      <c r="AB7" s="38" t="s">
        <v>102</v>
      </c>
      <c r="AC7" s="38">
        <v>102.67</v>
      </c>
      <c r="AD7" s="38" t="s">
        <v>102</v>
      </c>
      <c r="AE7" s="38" t="s">
        <v>102</v>
      </c>
      <c r="AF7" s="38" t="s">
        <v>102</v>
      </c>
      <c r="AG7" s="38" t="s">
        <v>102</v>
      </c>
      <c r="AH7" s="38">
        <v>106.37</v>
      </c>
      <c r="AI7" s="38">
        <v>104.99</v>
      </c>
      <c r="AJ7" s="38" t="s">
        <v>102</v>
      </c>
      <c r="AK7" s="38" t="s">
        <v>102</v>
      </c>
      <c r="AL7" s="38" t="s">
        <v>102</v>
      </c>
      <c r="AM7" s="38" t="s">
        <v>102</v>
      </c>
      <c r="AN7" s="38">
        <v>603.45000000000005</v>
      </c>
      <c r="AO7" s="38" t="s">
        <v>102</v>
      </c>
      <c r="AP7" s="38" t="s">
        <v>102</v>
      </c>
      <c r="AQ7" s="38" t="s">
        <v>102</v>
      </c>
      <c r="AR7" s="38" t="s">
        <v>102</v>
      </c>
      <c r="AS7" s="38">
        <v>139.02000000000001</v>
      </c>
      <c r="AT7" s="38">
        <v>121.19</v>
      </c>
      <c r="AU7" s="38" t="s">
        <v>102</v>
      </c>
      <c r="AV7" s="38" t="s">
        <v>102</v>
      </c>
      <c r="AW7" s="38" t="s">
        <v>102</v>
      </c>
      <c r="AX7" s="38" t="s">
        <v>102</v>
      </c>
      <c r="AY7" s="38">
        <v>17.309999999999999</v>
      </c>
      <c r="AZ7" s="38" t="s">
        <v>102</v>
      </c>
      <c r="BA7" s="38" t="s">
        <v>102</v>
      </c>
      <c r="BB7" s="38" t="s">
        <v>102</v>
      </c>
      <c r="BC7" s="38" t="s">
        <v>102</v>
      </c>
      <c r="BD7" s="38">
        <v>29.13</v>
      </c>
      <c r="BE7" s="38">
        <v>32.799999999999997</v>
      </c>
      <c r="BF7" s="38" t="s">
        <v>102</v>
      </c>
      <c r="BG7" s="38" t="s">
        <v>102</v>
      </c>
      <c r="BH7" s="38" t="s">
        <v>102</v>
      </c>
      <c r="BI7" s="38" t="s">
        <v>102</v>
      </c>
      <c r="BJ7" s="38">
        <v>7767.96</v>
      </c>
      <c r="BK7" s="38" t="s">
        <v>102</v>
      </c>
      <c r="BL7" s="38" t="s">
        <v>102</v>
      </c>
      <c r="BM7" s="38" t="s">
        <v>102</v>
      </c>
      <c r="BN7" s="38" t="s">
        <v>102</v>
      </c>
      <c r="BO7" s="38">
        <v>867.83</v>
      </c>
      <c r="BP7" s="38">
        <v>832.52</v>
      </c>
      <c r="BQ7" s="38" t="s">
        <v>102</v>
      </c>
      <c r="BR7" s="38" t="s">
        <v>102</v>
      </c>
      <c r="BS7" s="38" t="s">
        <v>102</v>
      </c>
      <c r="BT7" s="38" t="s">
        <v>102</v>
      </c>
      <c r="BU7" s="38">
        <v>44.88</v>
      </c>
      <c r="BV7" s="38" t="s">
        <v>102</v>
      </c>
      <c r="BW7" s="38" t="s">
        <v>102</v>
      </c>
      <c r="BX7" s="38" t="s">
        <v>102</v>
      </c>
      <c r="BY7" s="38" t="s">
        <v>102</v>
      </c>
      <c r="BZ7" s="38">
        <v>57.08</v>
      </c>
      <c r="CA7" s="38">
        <v>60.94</v>
      </c>
      <c r="CB7" s="38" t="s">
        <v>102</v>
      </c>
      <c r="CC7" s="38" t="s">
        <v>102</v>
      </c>
      <c r="CD7" s="38" t="s">
        <v>102</v>
      </c>
      <c r="CE7" s="38" t="s">
        <v>102</v>
      </c>
      <c r="CF7" s="38">
        <v>257.38</v>
      </c>
      <c r="CG7" s="38" t="s">
        <v>102</v>
      </c>
      <c r="CH7" s="38" t="s">
        <v>102</v>
      </c>
      <c r="CI7" s="38" t="s">
        <v>102</v>
      </c>
      <c r="CJ7" s="38" t="s">
        <v>102</v>
      </c>
      <c r="CK7" s="38">
        <v>274.99</v>
      </c>
      <c r="CL7" s="38">
        <v>253.04</v>
      </c>
      <c r="CM7" s="38" t="s">
        <v>102</v>
      </c>
      <c r="CN7" s="38" t="s">
        <v>102</v>
      </c>
      <c r="CO7" s="38" t="s">
        <v>102</v>
      </c>
      <c r="CP7" s="38" t="s">
        <v>102</v>
      </c>
      <c r="CQ7" s="38">
        <v>54.21</v>
      </c>
      <c r="CR7" s="38" t="s">
        <v>102</v>
      </c>
      <c r="CS7" s="38" t="s">
        <v>102</v>
      </c>
      <c r="CT7" s="38" t="s">
        <v>102</v>
      </c>
      <c r="CU7" s="38" t="s">
        <v>102</v>
      </c>
      <c r="CV7" s="38">
        <v>54.83</v>
      </c>
      <c r="CW7" s="38">
        <v>54.84</v>
      </c>
      <c r="CX7" s="38" t="s">
        <v>102</v>
      </c>
      <c r="CY7" s="38" t="s">
        <v>102</v>
      </c>
      <c r="CZ7" s="38" t="s">
        <v>102</v>
      </c>
      <c r="DA7" s="38" t="s">
        <v>102</v>
      </c>
      <c r="DB7" s="38">
        <v>74.209999999999994</v>
      </c>
      <c r="DC7" s="38" t="s">
        <v>102</v>
      </c>
      <c r="DD7" s="38" t="s">
        <v>102</v>
      </c>
      <c r="DE7" s="38" t="s">
        <v>102</v>
      </c>
      <c r="DF7" s="38" t="s">
        <v>102</v>
      </c>
      <c r="DG7" s="38">
        <v>84.7</v>
      </c>
      <c r="DH7" s="38">
        <v>86.6</v>
      </c>
      <c r="DI7" s="38" t="s">
        <v>102</v>
      </c>
      <c r="DJ7" s="38" t="s">
        <v>102</v>
      </c>
      <c r="DK7" s="38" t="s">
        <v>102</v>
      </c>
      <c r="DL7" s="38" t="s">
        <v>102</v>
      </c>
      <c r="DM7" s="38">
        <v>3.37</v>
      </c>
      <c r="DN7" s="38" t="s">
        <v>102</v>
      </c>
      <c r="DO7" s="38" t="s">
        <v>102</v>
      </c>
      <c r="DP7" s="38" t="s">
        <v>102</v>
      </c>
      <c r="DQ7" s="38" t="s">
        <v>102</v>
      </c>
      <c r="DR7" s="38">
        <v>20.34</v>
      </c>
      <c r="DS7" s="38">
        <v>22.21</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0.25</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110</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user3</cp:lastModifiedBy>
  <cp:lastPrinted>2022-01-18T00:09:38Z</cp:lastPrinted>
  <dcterms:created xsi:type="dcterms:W3CDTF">2021-12-03T07:29:31Z</dcterms:created>
  <dcterms:modified xsi:type="dcterms:W3CDTF">2022-01-18T00:09:50Z</dcterms:modified>
  <cp:category/>
</cp:coreProperties>
</file>