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1年度\35建設部\35160上下水道課共有\05調査・回答\0500調査・回答\0500430調査・回答　No.4\R4.1\20220106_経営比較分析表（R２決算）の分析等について\02_回答\下水道事業\"/>
    </mc:Choice>
  </mc:AlternateContent>
  <workbookProtection workbookAlgorithmName="SHA-512" workbookHashValue="1W4KT3qTRdg4EUCjxbVTfNFrei3PzZXXl25T0WULRNLi/RPohvi5Lv96DHhao5xsJVcIoNG/UxItElocUai5qg==" workbookSaltValue="nW4H3kJFKwBKaU+YhBHcDw==" workbookSpinCount="100000" lockStructure="1"/>
  <bookViews>
    <workbookView xWindow="28680" yWindow="-120" windowWidth="29040" windowHeight="157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AD10" i="4" s="1"/>
  <c r="Q6" i="5"/>
  <c r="P6" i="5"/>
  <c r="P10" i="4" s="1"/>
  <c r="O6" i="5"/>
  <c r="I10" i="4" s="1"/>
  <c r="N6" i="5"/>
  <c r="M6" i="5"/>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I85" i="4"/>
  <c r="G85" i="4"/>
  <c r="E85" i="4"/>
  <c r="AL10" i="4"/>
  <c r="W10" i="4"/>
  <c r="B10" i="4"/>
  <c r="BB8" i="4"/>
  <c r="AL8" i="4"/>
  <c r="AD8" i="4"/>
  <c r="B8" i="4"/>
</calcChain>
</file>

<file path=xl/sharedStrings.xml><?xml version="1.0" encoding="utf-8"?>
<sst xmlns="http://schemas.openxmlformats.org/spreadsheetml/2006/main" count="325" uniqueCount="116">
  <si>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</si>
  <si>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</si>
  <si>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</si>
  <si>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</si>
  <si>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</si>
  <si>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</si>
  <si>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</si>
  <si>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</si>
  <si>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</si>
  <si>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</si>
  <si>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</si>
  <si>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</si>
  <si>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</si>
  <si>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</si>
  <si>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</si>
  <si>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</si>
  <si>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</si>
  <si>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</si>
  <si>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</si>
  <si>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</si>
  <si>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</si>
  <si>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</si>
  <si>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</si>
  <si>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</si>
  <si>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</si>
  <si>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</si>
  <si>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</si>
  <si>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</si>
  <si>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</si>
  <si>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</si>
  <si>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</si>
  <si>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</si>
  <si>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</si>
  <si>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</si>
  <si>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</si>
  <si>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</si>
  <si>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</si>
  <si>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</si>
  <si>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</si>
  <si>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</si>
  <si>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</si>
  <si>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</si>
  <si>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</si>
  <si>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</si>
  <si>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</si>
  <si>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</si>
  <si>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</si>
  <si>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</si>
  <si>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</si>
  <si>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</si>
  <si>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</si>
  <si>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</si>
  <si>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</si>
  <si>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</si>
  <si>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</si>
  <si>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</si>
  <si>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</si>
  <si>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</si>
  <si>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</si>
  <si>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</si>
  <si>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</si>
  <si>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</si>
  <si>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</si>
  <si>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</si>
  <si>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</si>
  <si>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</si>
  <si>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</si>
  <si>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</si>
  <si>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</si>
  <si>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</si>
  <si>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</si>
  <si>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</si>
  <si>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</si>
  <si>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</si>
  <si>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</si>
  <si>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</si>
  <si>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</si>
  <si>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</si>
  <si>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</si>
  <si>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</si>
  <si>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</si>
  <si>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</si>
  <si>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</si>
  <si>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</si>
  <si>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</si>
  <si>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</si>
  <si>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</si>
  <si>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</si>
  <si>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</si>
  <si>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</si>
  <si>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</si>
  <si>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</si>
  <si>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</si>
  <si>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</si>
  <si>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</si>
  <si>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</si>
  <si>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</si>
  <si>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</si>
  <si>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</si>
  <si>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</si>
  <si>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</si>
  <si>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</si>
  <si>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</si>
  <si>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</si>
  <si>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</si>
  <si>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</si>
  <si>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</si>
  <si>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</si>
  <si>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</si>
  <si>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</si>
  <si>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</si>
  <si>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</si>
  <si>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</si>
  <si>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①有形固定資産減価償却率については、資産の老朽化度合を示すものであるが類似団体と比較し低い数値となっているため、老朽化はそれほど進んでいないと考えられる。</t>
    <phoneticPr fontId="4"/>
  </si>
  <si>
    <r>
      <t>特定地域生活排水処理事業は、令和２年度より地方公営企業法を適用している。
①②経常収支比率については、100％以上であることから単年度収支が黒字であることを示している。しかしながら⑤経費回収率は100％以下であることから、使用料で回収すべき経費をすべて使用料で賄えず、一般会計からの繰入によっている。
③流動比率については、100％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⑥</t>
    </r>
    <r>
      <rPr>
        <sz val="10"/>
        <rFont val="ＭＳ ゴシック"/>
        <family val="3"/>
        <charset val="128"/>
      </rPr>
      <t>汚水処理原価については、新規整備がないこと、また人口減少等による有収水量が微減していることから、類似団体及び全国平均より高くなっている。</t>
    </r>
    <r>
      <rPr>
        <sz val="10"/>
        <color theme="1"/>
        <rFont val="ＭＳ ゴシック"/>
        <family val="3"/>
        <charset val="128"/>
      </rPr>
      <t xml:space="preserve">
</t>
    </r>
    <r>
      <rPr>
        <sz val="10"/>
        <rFont val="ＭＳ ゴシック"/>
        <family val="3"/>
        <charset val="128"/>
      </rPr>
      <t>⑦施設利用率は類似団体より下回っているものの、⑧水洗化率については、浄化槽設置後速やかに接続しているため100％となっている。</t>
    </r>
    <rPh sb="343" eb="345">
      <t>シンキ</t>
    </rPh>
    <rPh sb="345" eb="347">
      <t>セイビ</t>
    </rPh>
    <rPh sb="355" eb="357">
      <t>ジンコウ</t>
    </rPh>
    <rPh sb="357" eb="359">
      <t>ゲンショウ</t>
    </rPh>
    <rPh sb="359" eb="360">
      <t>トウ</t>
    </rPh>
    <rPh sb="363" eb="367">
      <t>ユウシュウスイリョウ</t>
    </rPh>
    <rPh sb="368" eb="370">
      <t>ビゲン</t>
    </rPh>
    <rPh sb="409" eb="411">
      <t>ルイジ</t>
    </rPh>
    <rPh sb="411" eb="413">
      <t>ダンタイ</t>
    </rPh>
    <rPh sb="415" eb="417">
      <t>シタマワ</t>
    </rPh>
    <phoneticPr fontId="4"/>
  </si>
  <si>
    <r>
      <t xml:space="preserve">　経常収支比率及び経費回収率について100％以下であることから、経営改善に向けた取り組みが必要である。
</t>
    </r>
    <r>
      <rPr>
        <sz val="10"/>
        <rFont val="ＭＳ ゴシック"/>
        <family val="3"/>
        <charset val="128"/>
      </rPr>
      <t>　特定地域生活排水処理事業は、皆瀬地区が平成11年度から、稲川地区が平成14年度からの事業であり、整備事業は終了しているものの浄化槽の付帯設備維持管理費の増加に加え、浄化槽本体の修繕も出始めていることから、今後も維持管理コストが高止まりとなることが想定される。</t>
    </r>
    <r>
      <rPr>
        <sz val="10"/>
        <color rgb="FFFF0000"/>
        <rFont val="ＭＳ ゴシック"/>
        <family val="3"/>
        <charset val="128"/>
      </rPr>
      <t xml:space="preserve">
</t>
    </r>
    <r>
      <rPr>
        <sz val="10"/>
        <rFont val="ＭＳ ゴシック"/>
        <family val="3"/>
        <charset val="128"/>
      </rPr>
      <t xml:space="preserve">　今後事業を継続していくには、包括的民間委託導入の検討を含む維持管理の効率化や適正化を行っていくとともに、人口減少に伴い使用料収入の減少を考慮した、収支構造の見直しが必要である。
</t>
    </r>
    <rPh sb="67" eb="69">
      <t>ミナセ</t>
    </rPh>
    <rPh sb="69" eb="71">
      <t>チク</t>
    </rPh>
    <rPh sb="81" eb="83">
      <t>イナカワ</t>
    </rPh>
    <rPh sb="83" eb="85">
      <t>チク</t>
    </rPh>
    <rPh sb="86" eb="88">
      <t>ヘイセイ</t>
    </rPh>
    <rPh sb="90" eb="92">
      <t>ネンド</t>
    </rPh>
    <rPh sb="101" eb="103">
      <t>セイビ</t>
    </rPh>
    <rPh sb="103" eb="105">
      <t>ジギョウ</t>
    </rPh>
    <rPh sb="106" eb="108">
      <t>シュウリョウ</t>
    </rPh>
    <rPh sb="115" eb="118">
      <t>ジョウカソウ</t>
    </rPh>
    <rPh sb="119" eb="123">
      <t>フタイセツビ</t>
    </rPh>
    <rPh sb="123" eb="128">
      <t>イジカンリヒ</t>
    </rPh>
    <rPh sb="129" eb="131">
      <t>ゾウカ</t>
    </rPh>
    <rPh sb="132" eb="133">
      <t>クワ</t>
    </rPh>
    <rPh sb="135" eb="138">
      <t>ジョウカソウ</t>
    </rPh>
    <rPh sb="138" eb="140">
      <t>ホンタイ</t>
    </rPh>
    <rPh sb="141" eb="143">
      <t>シュウゼン</t>
    </rPh>
    <rPh sb="144" eb="146">
      <t>デハジ</t>
    </rPh>
    <rPh sb="155" eb="157">
      <t>コンゴ</t>
    </rPh>
    <rPh sb="158" eb="162">
      <t>イジカンリ</t>
    </rPh>
    <rPh sb="166" eb="168">
      <t>タカド</t>
    </rPh>
    <rPh sb="176" eb="178">
      <t>ソウテイ</t>
    </rPh>
    <rPh sb="205" eb="207">
      <t>ドウニュウ</t>
    </rPh>
    <rPh sb="208" eb="210">
      <t>ケントウ</t>
    </rPh>
    <rPh sb="211" eb="212">
      <t>フク</t>
    </rPh>
    <rPh sb="213" eb="217">
      <t>イジカンリ</t>
    </rPh>
    <rPh sb="218" eb="221">
      <t>コウリツカ</t>
    </rPh>
    <rPh sb="222" eb="225">
      <t>テキセイカ</t>
    </rPh>
    <rPh sb="226" eb="227">
      <t>オコナ</t>
    </rPh>
    <rPh sb="257" eb="259">
      <t>シュウシ</t>
    </rPh>
    <rPh sb="259" eb="261">
      <t>コウゾウ</t>
    </rPh>
    <rPh sb="262" eb="264">
      <t>ミナオ</t>
    </rPh>
    <rPh sb="266" eb="26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</si>
</sst>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color rgb="FFFF0000"/>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06-4DB8-8206-7A2DAE6B739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E06-4DB8-8206-7A2DAE6B739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51.09</c:v>
                </c:pt>
              </c:numCache>
            </c:numRef>
          </c:val>
          <c:extLst>
            <c:ext xmlns:c16="http://schemas.microsoft.com/office/drawing/2014/chart" uri="{C3380CC4-5D6E-409C-BE32-E72D297353CC}">
              <c16:uniqueId val="{00000000-BEE9-4C41-86ED-3EDEB1162DA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58.19</c:v>
                </c:pt>
              </c:numCache>
            </c:numRef>
          </c:val>
          <c:smooth val="0"/>
          <c:extLst>
            <c:ext xmlns:c16="http://schemas.microsoft.com/office/drawing/2014/chart" uri="{C3380CC4-5D6E-409C-BE32-E72D297353CC}">
              <c16:uniqueId val="{00000001-BEE9-4C41-86ED-3EDEB1162DA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354C-4535-9E17-1B9E20BFDB9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87.8</c:v>
                </c:pt>
              </c:numCache>
            </c:numRef>
          </c:val>
          <c:smooth val="0"/>
          <c:extLst>
            <c:ext xmlns:c16="http://schemas.microsoft.com/office/drawing/2014/chart" uri="{C3380CC4-5D6E-409C-BE32-E72D297353CC}">
              <c16:uniqueId val="{00000001-354C-4535-9E17-1B9E20BFDB9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108.21</c:v>
                </c:pt>
              </c:numCache>
            </c:numRef>
          </c:val>
          <c:extLst>
            <c:ext xmlns:c16="http://schemas.microsoft.com/office/drawing/2014/chart" uri="{C3380CC4-5D6E-409C-BE32-E72D297353CC}">
              <c16:uniqueId val="{00000000-EB92-498B-979E-B782E9C0D62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99.03</c:v>
                </c:pt>
              </c:numCache>
            </c:numRef>
          </c:val>
          <c:smooth val="0"/>
          <c:extLst>
            <c:ext xmlns:c16="http://schemas.microsoft.com/office/drawing/2014/chart" uri="{C3380CC4-5D6E-409C-BE32-E72D297353CC}">
              <c16:uniqueId val="{00000001-EB92-498B-979E-B782E9C0D62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6.73</c:v>
                </c:pt>
              </c:numCache>
            </c:numRef>
          </c:val>
          <c:extLst>
            <c:ext xmlns:c16="http://schemas.microsoft.com/office/drawing/2014/chart" uri="{C3380CC4-5D6E-409C-BE32-E72D297353CC}">
              <c16:uniqueId val="{00000000-AD18-4D6F-96DA-8BCC5C98421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15.74</c:v>
                </c:pt>
              </c:numCache>
            </c:numRef>
          </c:val>
          <c:smooth val="0"/>
          <c:extLst>
            <c:ext xmlns:c16="http://schemas.microsoft.com/office/drawing/2014/chart" uri="{C3380CC4-5D6E-409C-BE32-E72D297353CC}">
              <c16:uniqueId val="{00000001-AD18-4D6F-96DA-8BCC5C98421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F4-4C46-B582-2FE383B8602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FF4-4C46-B582-2FE383B8602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062-4EE7-B19E-424ECBDB5A0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74.239999999999995</c:v>
                </c:pt>
              </c:numCache>
            </c:numRef>
          </c:val>
          <c:smooth val="0"/>
          <c:extLst>
            <c:ext xmlns:c16="http://schemas.microsoft.com/office/drawing/2014/chart" uri="{C3380CC4-5D6E-409C-BE32-E72D297353CC}">
              <c16:uniqueId val="{00000001-E062-4EE7-B19E-424ECBDB5A0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121.66</c:v>
                </c:pt>
              </c:numCache>
            </c:numRef>
          </c:val>
          <c:extLst>
            <c:ext xmlns:c16="http://schemas.microsoft.com/office/drawing/2014/chart" uri="{C3380CC4-5D6E-409C-BE32-E72D297353CC}">
              <c16:uniqueId val="{00000000-D0FF-4F8E-B395-A32DB3915B9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100.47</c:v>
                </c:pt>
              </c:numCache>
            </c:numRef>
          </c:val>
          <c:smooth val="0"/>
          <c:extLst>
            <c:ext xmlns:c16="http://schemas.microsoft.com/office/drawing/2014/chart" uri="{C3380CC4-5D6E-409C-BE32-E72D297353CC}">
              <c16:uniqueId val="{00000001-D0FF-4F8E-B395-A32DB3915B9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C68-4079-A6AB-0EF7500C34A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294.27</c:v>
                </c:pt>
              </c:numCache>
            </c:numRef>
          </c:val>
          <c:smooth val="0"/>
          <c:extLst>
            <c:ext xmlns:c16="http://schemas.microsoft.com/office/drawing/2014/chart" uri="{C3380CC4-5D6E-409C-BE32-E72D297353CC}">
              <c16:uniqueId val="{00000001-6C68-4079-A6AB-0EF7500C34A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64.66</c:v>
                </c:pt>
              </c:numCache>
            </c:numRef>
          </c:val>
          <c:extLst>
            <c:ext xmlns:c16="http://schemas.microsoft.com/office/drawing/2014/chart" uri="{C3380CC4-5D6E-409C-BE32-E72D297353CC}">
              <c16:uniqueId val="{00000000-E4C9-4F72-889F-0C208C32BCA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60.59</c:v>
                </c:pt>
              </c:numCache>
            </c:numRef>
          </c:val>
          <c:smooth val="0"/>
          <c:extLst>
            <c:ext xmlns:c16="http://schemas.microsoft.com/office/drawing/2014/chart" uri="{C3380CC4-5D6E-409C-BE32-E72D297353CC}">
              <c16:uniqueId val="{00000001-E4C9-4F72-889F-0C208C32BCA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368.2</c:v>
                </c:pt>
              </c:numCache>
            </c:numRef>
          </c:val>
          <c:extLst>
            <c:ext xmlns:c16="http://schemas.microsoft.com/office/drawing/2014/chart" uri="{C3380CC4-5D6E-409C-BE32-E72D297353CC}">
              <c16:uniqueId val="{00000000-B158-4E58-9FE0-891CBDD0F3E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280.23</c:v>
                </c:pt>
              </c:numCache>
            </c:numRef>
          </c:val>
          <c:smooth val="0"/>
          <c:extLst>
            <c:ext xmlns:c16="http://schemas.microsoft.com/office/drawing/2014/chart" uri="{C3380CC4-5D6E-409C-BE32-E72D297353CC}">
              <c16:uniqueId val="{00000001-B158-4E58-9FE0-891CBDD0F3E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52"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43383</v>
      </c>
      <c r="AM8" s="69"/>
      <c r="AN8" s="69"/>
      <c r="AO8" s="69"/>
      <c r="AP8" s="69"/>
      <c r="AQ8" s="69"/>
      <c r="AR8" s="69"/>
      <c r="AS8" s="69"/>
      <c r="AT8" s="68">
        <f>データ!T6</f>
        <v>790.91</v>
      </c>
      <c r="AU8" s="68"/>
      <c r="AV8" s="68"/>
      <c r="AW8" s="68"/>
      <c r="AX8" s="68"/>
      <c r="AY8" s="68"/>
      <c r="AZ8" s="68"/>
      <c r="BA8" s="68"/>
      <c r="BB8" s="68">
        <f>データ!U6</f>
        <v>54.85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44.19</v>
      </c>
      <c r="J10" s="68"/>
      <c r="K10" s="68"/>
      <c r="L10" s="68"/>
      <c r="M10" s="68"/>
      <c r="N10" s="68"/>
      <c r="O10" s="68"/>
      <c r="P10" s="68">
        <f>データ!P6</f>
        <v>10.25</v>
      </c>
      <c r="Q10" s="68"/>
      <c r="R10" s="68"/>
      <c r="S10" s="68"/>
      <c r="T10" s="68"/>
      <c r="U10" s="68"/>
      <c r="V10" s="68"/>
      <c r="W10" s="68">
        <f>データ!Q6</f>
        <v>100</v>
      </c>
      <c r="X10" s="68"/>
      <c r="Y10" s="68"/>
      <c r="Z10" s="68"/>
      <c r="AA10" s="68"/>
      <c r="AB10" s="68"/>
      <c r="AC10" s="68"/>
      <c r="AD10" s="69">
        <f>データ!R6</f>
        <v>6680</v>
      </c>
      <c r="AE10" s="69"/>
      <c r="AF10" s="69"/>
      <c r="AG10" s="69"/>
      <c r="AH10" s="69"/>
      <c r="AI10" s="69"/>
      <c r="AJ10" s="69"/>
      <c r="AK10" s="2"/>
      <c r="AL10" s="69">
        <f>データ!V6</f>
        <v>4412</v>
      </c>
      <c r="AM10" s="69"/>
      <c r="AN10" s="69"/>
      <c r="AO10" s="69"/>
      <c r="AP10" s="69"/>
      <c r="AQ10" s="69"/>
      <c r="AR10" s="69"/>
      <c r="AS10" s="69"/>
      <c r="AT10" s="68">
        <f>データ!W6</f>
        <v>1.27</v>
      </c>
      <c r="AU10" s="68"/>
      <c r="AV10" s="68"/>
      <c r="AW10" s="68"/>
      <c r="AX10" s="68"/>
      <c r="AY10" s="68"/>
      <c r="AZ10" s="68"/>
      <c r="BA10" s="68"/>
      <c r="BB10" s="68">
        <f>データ!X6</f>
        <v>3474.02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nU47Y0WgsW73eOCyKmR5MYpcNRuOJKPB/hURoduGATGIXUjkfEwD5UpJ1+HXYPAjEwaT4EKr+BeI2cdQdZRGXA==" saltValue="WKHlc2XErv3++MZ/Yo18F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52078</v>
      </c>
      <c r="D6" s="33">
        <f t="shared" si="3"/>
        <v>46</v>
      </c>
      <c r="E6" s="33">
        <f t="shared" si="3"/>
        <v>18</v>
      </c>
      <c r="F6" s="33">
        <f t="shared" si="3"/>
        <v>0</v>
      </c>
      <c r="G6" s="33">
        <f t="shared" si="3"/>
        <v>0</v>
      </c>
      <c r="H6" s="33" t="str">
        <f t="shared" si="3"/>
        <v>秋田県　湯沢市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44.19</v>
      </c>
      <c r="P6" s="34">
        <f t="shared" si="3"/>
        <v>10.25</v>
      </c>
      <c r="Q6" s="34">
        <f t="shared" si="3"/>
        <v>100</v>
      </c>
      <c r="R6" s="34">
        <f t="shared" si="3"/>
        <v>6680</v>
      </c>
      <c r="S6" s="34">
        <f t="shared" si="3"/>
        <v>43383</v>
      </c>
      <c r="T6" s="34">
        <f t="shared" si="3"/>
        <v>790.91</v>
      </c>
      <c r="U6" s="34">
        <f t="shared" si="3"/>
        <v>54.85</v>
      </c>
      <c r="V6" s="34">
        <f t="shared" si="3"/>
        <v>4412</v>
      </c>
      <c r="W6" s="34">
        <f t="shared" si="3"/>
        <v>1.27</v>
      </c>
      <c r="X6" s="34">
        <f t="shared" si="3"/>
        <v>3474.02</v>
      </c>
      <c r="Y6" s="35" t="str">
        <f>IF(Y7="",NA(),Y7)</f>
        <v>-</v>
      </c>
      <c r="Z6" s="35" t="str">
        <f t="shared" ref="Z6:AH6" si="4">IF(Z7="",NA(),Z7)</f>
        <v>-</v>
      </c>
      <c r="AA6" s="35" t="str">
        <f t="shared" si="4"/>
        <v>-</v>
      </c>
      <c r="AB6" s="35" t="str">
        <f t="shared" si="4"/>
        <v>-</v>
      </c>
      <c r="AC6" s="35">
        <f t="shared" si="4"/>
        <v>108.21</v>
      </c>
      <c r="AD6" s="35" t="str">
        <f t="shared" si="4"/>
        <v>-</v>
      </c>
      <c r="AE6" s="35" t="str">
        <f t="shared" si="4"/>
        <v>-</v>
      </c>
      <c r="AF6" s="35" t="str">
        <f t="shared" si="4"/>
        <v>-</v>
      </c>
      <c r="AG6" s="35" t="str">
        <f t="shared" si="4"/>
        <v>-</v>
      </c>
      <c r="AH6" s="35">
        <f t="shared" si="4"/>
        <v>99.03</v>
      </c>
      <c r="AI6" s="34" t="str">
        <f>IF(AI7="","",IF(AI7="-","【-】","【"&amp;SUBSTITUTE(TEXT(AI7,"#,##0.00"),"-","△")&amp;"】"))</f>
        <v>【98.17】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74.239999999999995</v>
      </c>
      <c r="AT6" s="34" t="str">
        <f>IF(AT7="","",IF(AT7="-","【-】","【"&amp;SUBSTITUTE(TEXT(AT7,"#,##0.00"),"-","△")&amp;"】"))</f>
        <v>【92.20】</v>
      </c>
      <c r="AU6" s="35" t="str">
        <f>IF(AU7="",NA(),AU7)</f>
        <v>-</v>
      </c>
      <c r="AV6" s="35" t="str">
        <f t="shared" ref="AV6:BD6" si="6">IF(AV7="",NA(),AV7)</f>
        <v>-</v>
      </c>
      <c r="AW6" s="35" t="str">
        <f t="shared" si="6"/>
        <v>-</v>
      </c>
      <c r="AX6" s="35" t="str">
        <f t="shared" si="6"/>
        <v>-</v>
      </c>
      <c r="AY6" s="35">
        <f t="shared" si="6"/>
        <v>121.66</v>
      </c>
      <c r="AZ6" s="35" t="str">
        <f t="shared" si="6"/>
        <v>-</v>
      </c>
      <c r="BA6" s="35" t="str">
        <f t="shared" si="6"/>
        <v>-</v>
      </c>
      <c r="BB6" s="35" t="str">
        <f t="shared" si="6"/>
        <v>-</v>
      </c>
      <c r="BC6" s="35" t="str">
        <f t="shared" si="6"/>
        <v>-</v>
      </c>
      <c r="BD6" s="35">
        <f t="shared" si="6"/>
        <v>100.47</v>
      </c>
      <c r="BE6" s="34" t="str">
        <f>IF(BE7="","",IF(BE7="-","【-】","【"&amp;SUBSTITUTE(TEXT(BE7,"#,##0.00"),"-","△")&amp;"】"))</f>
        <v>【106.38】</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294.27</v>
      </c>
      <c r="BP6" s="34" t="str">
        <f>IF(BP7="","",IF(BP7="-","【-】","【"&amp;SUBSTITUTE(TEXT(BP7,"#,##0.00"),"-","△")&amp;"】"))</f>
        <v>【314.13】</v>
      </c>
      <c r="BQ6" s="35" t="str">
        <f>IF(BQ7="",NA(),BQ7)</f>
        <v>-</v>
      </c>
      <c r="BR6" s="35" t="str">
        <f t="shared" ref="BR6:BZ6" si="8">IF(BR7="",NA(),BR7)</f>
        <v>-</v>
      </c>
      <c r="BS6" s="35" t="str">
        <f t="shared" si="8"/>
        <v>-</v>
      </c>
      <c r="BT6" s="35" t="str">
        <f t="shared" si="8"/>
        <v>-</v>
      </c>
      <c r="BU6" s="35">
        <f t="shared" si="8"/>
        <v>64.66</v>
      </c>
      <c r="BV6" s="35" t="str">
        <f t="shared" si="8"/>
        <v>-</v>
      </c>
      <c r="BW6" s="35" t="str">
        <f t="shared" si="8"/>
        <v>-</v>
      </c>
      <c r="BX6" s="35" t="str">
        <f t="shared" si="8"/>
        <v>-</v>
      </c>
      <c r="BY6" s="35" t="str">
        <f t="shared" si="8"/>
        <v>-</v>
      </c>
      <c r="BZ6" s="35">
        <f t="shared" si="8"/>
        <v>60.59</v>
      </c>
      <c r="CA6" s="34" t="str">
        <f>IF(CA7="","",IF(CA7="-","【-】","【"&amp;SUBSTITUTE(TEXT(CA7,"#,##0.00"),"-","△")&amp;"】"))</f>
        <v>【58.42】</v>
      </c>
      <c r="CB6" s="35" t="str">
        <f>IF(CB7="",NA(),CB7)</f>
        <v>-</v>
      </c>
      <c r="CC6" s="35" t="str">
        <f t="shared" ref="CC6:CK6" si="9">IF(CC7="",NA(),CC7)</f>
        <v>-</v>
      </c>
      <c r="CD6" s="35" t="str">
        <f t="shared" si="9"/>
        <v>-</v>
      </c>
      <c r="CE6" s="35" t="str">
        <f t="shared" si="9"/>
        <v>-</v>
      </c>
      <c r="CF6" s="35">
        <f t="shared" si="9"/>
        <v>368.2</v>
      </c>
      <c r="CG6" s="35" t="str">
        <f t="shared" si="9"/>
        <v>-</v>
      </c>
      <c r="CH6" s="35" t="str">
        <f t="shared" si="9"/>
        <v>-</v>
      </c>
      <c r="CI6" s="35" t="str">
        <f t="shared" si="9"/>
        <v>-</v>
      </c>
      <c r="CJ6" s="35" t="str">
        <f t="shared" si="9"/>
        <v>-</v>
      </c>
      <c r="CK6" s="35">
        <f t="shared" si="9"/>
        <v>280.23</v>
      </c>
      <c r="CL6" s="34" t="str">
        <f>IF(CL7="","",IF(CL7="-","【-】","【"&amp;SUBSTITUTE(TEXT(CL7,"#,##0.00"),"-","△")&amp;"】"))</f>
        <v>【282.28】</v>
      </c>
      <c r="CM6" s="35" t="str">
        <f>IF(CM7="",NA(),CM7)</f>
        <v>-</v>
      </c>
      <c r="CN6" s="35" t="str">
        <f t="shared" ref="CN6:CV6" si="10">IF(CN7="",NA(),CN7)</f>
        <v>-</v>
      </c>
      <c r="CO6" s="35" t="str">
        <f t="shared" si="10"/>
        <v>-</v>
      </c>
      <c r="CP6" s="35" t="str">
        <f t="shared" si="10"/>
        <v>-</v>
      </c>
      <c r="CQ6" s="35">
        <f t="shared" si="10"/>
        <v>51.09</v>
      </c>
      <c r="CR6" s="35" t="str">
        <f t="shared" si="10"/>
        <v>-</v>
      </c>
      <c r="CS6" s="35" t="str">
        <f t="shared" si="10"/>
        <v>-</v>
      </c>
      <c r="CT6" s="35" t="str">
        <f t="shared" si="10"/>
        <v>-</v>
      </c>
      <c r="CU6" s="35" t="str">
        <f t="shared" si="10"/>
        <v>-</v>
      </c>
      <c r="CV6" s="35">
        <f t="shared" si="10"/>
        <v>58.19</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87.8</v>
      </c>
      <c r="DH6" s="34" t="str">
        <f>IF(DH7="","",IF(DH7="-","【-】","【"&amp;SUBSTITUTE(TEXT(DH7,"#,##0.00"),"-","△")&amp;"】"))</f>
        <v>【77.67】</v>
      </c>
      <c r="DI6" s="35" t="str">
        <f>IF(DI7="",NA(),DI7)</f>
        <v>-</v>
      </c>
      <c r="DJ6" s="35" t="str">
        <f t="shared" ref="DJ6:DR6" si="12">IF(DJ7="",NA(),DJ7)</f>
        <v>-</v>
      </c>
      <c r="DK6" s="35" t="str">
        <f t="shared" si="12"/>
        <v>-</v>
      </c>
      <c r="DL6" s="35" t="str">
        <f t="shared" si="12"/>
        <v>-</v>
      </c>
      <c r="DM6" s="35">
        <f t="shared" si="12"/>
        <v>6.73</v>
      </c>
      <c r="DN6" s="35" t="str">
        <f t="shared" si="12"/>
        <v>-</v>
      </c>
      <c r="DO6" s="35" t="str">
        <f t="shared" si="12"/>
        <v>-</v>
      </c>
      <c r="DP6" s="35" t="str">
        <f t="shared" si="12"/>
        <v>-</v>
      </c>
      <c r="DQ6" s="35" t="str">
        <f t="shared" si="12"/>
        <v>-</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52078</v>
      </c>
      <c r="D7" s="37">
        <v>46</v>
      </c>
      <c r="E7" s="37">
        <v>18</v>
      </c>
      <c r="F7" s="37">
        <v>0</v>
      </c>
      <c r="G7" s="37">
        <v>0</v>
      </c>
      <c r="H7" s="37" t="s">
        <v>95</v>
      </c>
      <c r="I7" s="37" t="s">
        <v>96</v>
      </c>
      <c r="J7" s="37" t="s">
        <v>97</v>
      </c>
      <c r="K7" s="37" t="s">
        <v>98</v>
      </c>
      <c r="L7" s="37" t="s">
        <v>99</v>
      </c>
      <c r="M7" s="37" t="s">
        <v>100</v>
      </c>
      <c r="N7" s="38" t="s">
        <v>101</v>
      </c>
      <c r="O7" s="38">
        <v>44.19</v>
      </c>
      <c r="P7" s="38">
        <v>10.25</v>
      </c>
      <c r="Q7" s="38">
        <v>100</v>
      </c>
      <c r="R7" s="38">
        <v>6680</v>
      </c>
      <c r="S7" s="38">
        <v>43383</v>
      </c>
      <c r="T7" s="38">
        <v>790.91</v>
      </c>
      <c r="U7" s="38">
        <v>54.85</v>
      </c>
      <c r="V7" s="38">
        <v>4412</v>
      </c>
      <c r="W7" s="38">
        <v>1.27</v>
      </c>
      <c r="X7" s="38">
        <v>3474.02</v>
      </c>
      <c r="Y7" s="38" t="s">
        <v>101</v>
      </c>
      <c r="Z7" s="38" t="s">
        <v>101</v>
      </c>
      <c r="AA7" s="38" t="s">
        <v>101</v>
      </c>
      <c r="AB7" s="38" t="s">
        <v>101</v>
      </c>
      <c r="AC7" s="38">
        <v>108.21</v>
      </c>
      <c r="AD7" s="38" t="s">
        <v>101</v>
      </c>
      <c r="AE7" s="38" t="s">
        <v>101</v>
      </c>
      <c r="AF7" s="38" t="s">
        <v>101</v>
      </c>
      <c r="AG7" s="38" t="s">
        <v>101</v>
      </c>
      <c r="AH7" s="38">
        <v>99.03</v>
      </c>
      <c r="AI7" s="38">
        <v>98.17</v>
      </c>
      <c r="AJ7" s="38" t="s">
        <v>101</v>
      </c>
      <c r="AK7" s="38" t="s">
        <v>101</v>
      </c>
      <c r="AL7" s="38" t="s">
        <v>101</v>
      </c>
      <c r="AM7" s="38" t="s">
        <v>101</v>
      </c>
      <c r="AN7" s="38">
        <v>0</v>
      </c>
      <c r="AO7" s="38" t="s">
        <v>101</v>
      </c>
      <c r="AP7" s="38" t="s">
        <v>101</v>
      </c>
      <c r="AQ7" s="38" t="s">
        <v>101</v>
      </c>
      <c r="AR7" s="38" t="s">
        <v>101</v>
      </c>
      <c r="AS7" s="38">
        <v>74.239999999999995</v>
      </c>
      <c r="AT7" s="38">
        <v>92.2</v>
      </c>
      <c r="AU7" s="38" t="s">
        <v>101</v>
      </c>
      <c r="AV7" s="38" t="s">
        <v>101</v>
      </c>
      <c r="AW7" s="38" t="s">
        <v>101</v>
      </c>
      <c r="AX7" s="38" t="s">
        <v>101</v>
      </c>
      <c r="AY7" s="38">
        <v>121.66</v>
      </c>
      <c r="AZ7" s="38" t="s">
        <v>101</v>
      </c>
      <c r="BA7" s="38" t="s">
        <v>101</v>
      </c>
      <c r="BB7" s="38" t="s">
        <v>101</v>
      </c>
      <c r="BC7" s="38" t="s">
        <v>101</v>
      </c>
      <c r="BD7" s="38">
        <v>100.47</v>
      </c>
      <c r="BE7" s="38">
        <v>106.38</v>
      </c>
      <c r="BF7" s="38" t="s">
        <v>101</v>
      </c>
      <c r="BG7" s="38" t="s">
        <v>101</v>
      </c>
      <c r="BH7" s="38" t="s">
        <v>101</v>
      </c>
      <c r="BI7" s="38" t="s">
        <v>101</v>
      </c>
      <c r="BJ7" s="38">
        <v>0</v>
      </c>
      <c r="BK7" s="38" t="s">
        <v>101</v>
      </c>
      <c r="BL7" s="38" t="s">
        <v>101</v>
      </c>
      <c r="BM7" s="38" t="s">
        <v>101</v>
      </c>
      <c r="BN7" s="38" t="s">
        <v>101</v>
      </c>
      <c r="BO7" s="38">
        <v>294.27</v>
      </c>
      <c r="BP7" s="38">
        <v>314.13</v>
      </c>
      <c r="BQ7" s="38" t="s">
        <v>101</v>
      </c>
      <c r="BR7" s="38" t="s">
        <v>101</v>
      </c>
      <c r="BS7" s="38" t="s">
        <v>101</v>
      </c>
      <c r="BT7" s="38" t="s">
        <v>101</v>
      </c>
      <c r="BU7" s="38">
        <v>64.66</v>
      </c>
      <c r="BV7" s="38" t="s">
        <v>101</v>
      </c>
      <c r="BW7" s="38" t="s">
        <v>101</v>
      </c>
      <c r="BX7" s="38" t="s">
        <v>101</v>
      </c>
      <c r="BY7" s="38" t="s">
        <v>101</v>
      </c>
      <c r="BZ7" s="38">
        <v>60.59</v>
      </c>
      <c r="CA7" s="38">
        <v>58.42</v>
      </c>
      <c r="CB7" s="38" t="s">
        <v>101</v>
      </c>
      <c r="CC7" s="38" t="s">
        <v>101</v>
      </c>
      <c r="CD7" s="38" t="s">
        <v>101</v>
      </c>
      <c r="CE7" s="38" t="s">
        <v>101</v>
      </c>
      <c r="CF7" s="38">
        <v>368.2</v>
      </c>
      <c r="CG7" s="38" t="s">
        <v>101</v>
      </c>
      <c r="CH7" s="38" t="s">
        <v>101</v>
      </c>
      <c r="CI7" s="38" t="s">
        <v>101</v>
      </c>
      <c r="CJ7" s="38" t="s">
        <v>101</v>
      </c>
      <c r="CK7" s="38">
        <v>280.23</v>
      </c>
      <c r="CL7" s="38">
        <v>282.27999999999997</v>
      </c>
      <c r="CM7" s="38" t="s">
        <v>101</v>
      </c>
      <c r="CN7" s="38" t="s">
        <v>101</v>
      </c>
      <c r="CO7" s="38" t="s">
        <v>101</v>
      </c>
      <c r="CP7" s="38" t="s">
        <v>101</v>
      </c>
      <c r="CQ7" s="38">
        <v>51.09</v>
      </c>
      <c r="CR7" s="38" t="s">
        <v>101</v>
      </c>
      <c r="CS7" s="38" t="s">
        <v>101</v>
      </c>
      <c r="CT7" s="38" t="s">
        <v>101</v>
      </c>
      <c r="CU7" s="38" t="s">
        <v>101</v>
      </c>
      <c r="CV7" s="38">
        <v>58.19</v>
      </c>
      <c r="CW7" s="38">
        <v>57.83</v>
      </c>
      <c r="CX7" s="38" t="s">
        <v>101</v>
      </c>
      <c r="CY7" s="38" t="s">
        <v>101</v>
      </c>
      <c r="CZ7" s="38" t="s">
        <v>101</v>
      </c>
      <c r="DA7" s="38" t="s">
        <v>101</v>
      </c>
      <c r="DB7" s="38">
        <v>100</v>
      </c>
      <c r="DC7" s="38" t="s">
        <v>101</v>
      </c>
      <c r="DD7" s="38" t="s">
        <v>101</v>
      </c>
      <c r="DE7" s="38" t="s">
        <v>101</v>
      </c>
      <c r="DF7" s="38" t="s">
        <v>101</v>
      </c>
      <c r="DG7" s="38">
        <v>87.8</v>
      </c>
      <c r="DH7" s="38">
        <v>77.67</v>
      </c>
      <c r="DI7" s="38" t="s">
        <v>101</v>
      </c>
      <c r="DJ7" s="38" t="s">
        <v>101</v>
      </c>
      <c r="DK7" s="38" t="s">
        <v>101</v>
      </c>
      <c r="DL7" s="38" t="s">
        <v>101</v>
      </c>
      <c r="DM7" s="38">
        <v>6.73</v>
      </c>
      <c r="DN7" s="38" t="s">
        <v>101</v>
      </c>
      <c r="DO7" s="38" t="s">
        <v>101</v>
      </c>
      <c r="DP7" s="38" t="s">
        <v>101</v>
      </c>
      <c r="DQ7" s="38" t="s">
        <v>101</v>
      </c>
      <c r="DR7" s="38">
        <v>15.74</v>
      </c>
      <c r="DS7" s="38">
        <v>15.64</v>
      </c>
      <c r="DT7" s="38" t="s">
        <v>101</v>
      </c>
      <c r="DU7" s="38" t="s">
        <v>101</v>
      </c>
      <c r="DV7" s="38" t="s">
        <v>101</v>
      </c>
      <c r="DW7" s="38" t="s">
        <v>101</v>
      </c>
      <c r="DX7" s="38" t="s">
        <v>101</v>
      </c>
      <c r="DY7" s="38" t="s">
        <v>101</v>
      </c>
      <c r="DZ7" s="38" t="s">
        <v>101</v>
      </c>
      <c r="EA7" s="38" t="s">
        <v>101</v>
      </c>
      <c r="EB7" s="38" t="s">
        <v>101</v>
      </c>
      <c r="EC7" s="38" t="s">
        <v>101</v>
      </c>
      <c r="ED7" s="38" t="s">
        <v>101</v>
      </c>
      <c r="EE7" s="38" t="s">
        <v>101</v>
      </c>
      <c r="EF7" s="38" t="s">
        <v>101</v>
      </c>
      <c r="EG7" s="38" t="s">
        <v>101</v>
      </c>
      <c r="EH7" s="38" t="s">
        <v>101</v>
      </c>
      <c r="EI7" s="38" t="s">
        <v>101</v>
      </c>
      <c r="EJ7" s="38" t="s">
        <v>101</v>
      </c>
      <c r="EK7" s="38" t="s">
        <v>101</v>
      </c>
      <c r="EL7" s="38" t="s">
        <v>101</v>
      </c>
      <c r="EM7" s="38" t="s">
        <v>101</v>
      </c>
      <c r="EN7" s="38" t="s">
        <v>101</v>
      </c>
      <c r="EO7" s="38" t="s">
        <v>101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109</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柴田　恵利子</cp:lastModifiedBy>
  <cp:lastPrinted>2022-01-19T04:13:03Z</cp:lastPrinted>
  <dcterms:created xsi:type="dcterms:W3CDTF">2021-12-03T07:38:28Z</dcterms:created>
  <dcterms:modified xsi:type="dcterms:W3CDTF">2022-01-19T04:13:04Z</dcterms:modified>
  <cp:category/>
</cp:coreProperties>
</file>