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1年度\15総務部\15161財政班共有\07各種会議・調査・通知\0700各種調査\0700060各種照会（１月～３月）\20220106_公営企業における経営比較分析表の作成について\03_提出\"/>
    </mc:Choice>
  </mc:AlternateContent>
  <workbookProtection workbookAlgorithmName="SHA-512" workbookHashValue="M8l24nrJZPdyeItsSMCDhB6G4pspAFq3OZsPC1wN4yp+DcxAe8lvB/8rlUepo9+EAm/BsZN6cmXynpD8gIqkyw==" workbookSaltValue="JgWsd8G286AqBDJjTpYJRg==" workbookSpinCount="100000" lockStructure="1"/>
  <bookViews>
    <workbookView xWindow="1635" yWindow="315" windowWidth="2295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I85" i="4"/>
  <c r="G85" i="4"/>
  <c r="F85" i="4"/>
  <c r="E85" i="4"/>
  <c r="AT10" i="4"/>
  <c r="AL10" i="4"/>
  <c r="W10" i="4"/>
  <c r="I10" i="4"/>
  <c r="BB8" i="4"/>
  <c r="AL8" i="4"/>
  <c r="AD8" i="4"/>
  <c r="P8" i="4"/>
  <c r="I8" i="4"/>
  <c r="B8"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<sst xmlns="http://schemas.openxmlformats.org/spreadsheetml/2006/main" count="319" uniqueCount="117">
  <si>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</si>
  <si>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</si>
  <si>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</si>
  <si>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</si>
  <si>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</si>
  <si>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</si>
  <si>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</si>
  <si>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</si>
  <si>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</si>
  <si>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</si>
  <si>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</si>
  <si>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</si>
  <si>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</si>
  <si>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</si>
  <si>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</si>
  <si>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</si>
  <si>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</si>
  <si>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</si>
  <si>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</si>
  <si>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</si>
  <si>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</si>
  <si>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</si>
  <si>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</si>
  <si>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</si>
  <si>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</si>
  <si>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</si>
  <si>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</si>
  <si>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</si>
  <si>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</si>
  <si>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</si>
  <si>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</si>
  <si>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</si>
  <si>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</si>
  <si>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</si>
  <si>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</si>
  <si>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</si>
  <si>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</si>
  <si>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</si>
  <si>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</si>
  <si>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</si>
  <si>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</si>
  <si>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</si>
  <si>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</si>
  <si>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</si>
  <si>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</si>
  <si>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</si>
  <si>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</si>
  <si>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</si>
  <si>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</si>
  <si>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</si>
  <si>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</si>
  <si>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</si>
  <si>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</si>
  <si>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</si>
  <si>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</si>
  <si>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</si>
  <si>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</si>
  <si>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</si>
  <si>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</si>
  <si>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</si>
  <si>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</si>
  <si>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</si>
  <si>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</si>
  <si>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</si>
  <si>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</si>
  <si>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</si>
  <si>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</si>
  <si>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</si>
  <si>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</si>
  <si>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</si>
  <si>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</si>
  <si>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</si>
  <si>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</si>
  <si>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</si>
  <si>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</si>
  <si>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</si>
  <si>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</si>
  <si>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</si>
  <si>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</si>
  <si>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</si>
  <si>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</si>
  <si>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</si>
  <si>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</si>
  <si>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</si>
  <si>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</si>
  <si>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</si>
  <si>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</si>
  <si>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</si>
  <si>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</si>
  <si>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</si>
  <si>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</si>
  <si>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</si>
  <si>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</si>
  <si>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</si>
  <si>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</si>
  <si>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</si>
  <si>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</si>
  <si>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</si>
  <si>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</si>
  <si>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</si>
  <si>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</si>
  <si>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</si>
  <si>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</si>
  <si>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</si>
  <si>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</si>
  <si>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</si>
  <si>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</si>
  <si>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</si>
  <si>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</si>
  <si>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</si>
  <si>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</si>
  <si>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</si>
  <si>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</si>
  <si>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</si>
  <si>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農業集落排水事業は、令和２年度より地方公営企業法を適用している。
①②経常収支比率については、100％以上であることから単年度収支が黒字であることを示している。しかしながら⑤経費回収率は100％以下であることから、使用料で回収すべき経費をすべて使用料で賄えず、一般会計からの繰入によっている。
③流動比率については、100％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④企業債残高対事業規模比率については、事業規模に対して使用料水準が低いため全額一般会計の負担となることから、類似団体と比較し大幅に低い数値となっている。
⑥汚水処理原価については、類似団体と同程度となっている。
⑦施設利用率については、類似団体や全国平均と比較すると低くなっている。今後施設の更新等を計画するにあたり、適正規模等の検証が必要と考えられる。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t>
    <rPh sb="0" eb="2">
      <t>ノウギョウ</t>
    </rPh>
    <rPh sb="2" eb="4">
      <t>シュウラク</t>
    </rPh>
    <rPh sb="4" eb="6">
      <t>ハイスイ</t>
    </rPh>
    <rPh sb="345" eb="348">
      <t>ドウテイド</t>
    </rPh>
    <rPh sb="384" eb="385">
      <t>ヒク</t>
    </rPh>
    <rPh sb="490" eb="492">
      <t>ドウヨウ</t>
    </rPh>
    <phoneticPr fontId="4"/>
  </si>
  <si>
    <t>　経常収支比率は100％以上であるものの、経費回収率が100％以下であることから、経営改善に向けた取り組みが必要である。
　これまで維持経費の節減のため、平成29年度に山田中央処理区を山田東部処理区に接続した。　
　また、大口需要家に対する加入活動や未水洗化家屋に対する普及啓発活動を強化し使用料収入の増加に努めるとともに、滞納対策を強化し収納率の向上を目指す。
　今後も持続可能なサービスを提供していくためには、効率的な施設管理手法を検討、実施していくことで経常経費の更なる縮減に努めるとともに、施設の長寿命化や更新にあたっては、適正な施設規模等を見極め、投資の平準化を図り更新していく必要がある。</t>
    <phoneticPr fontId="4"/>
  </si>
  <si>
    <t>①有形固定資産減価償却率については、資産の老朽化度合を示すものであるが類似団体と比較し低い数値となっており、老朽化はそれほど進んでいないと考えられる。
②管渠老朽化率については、法定耐用年数を超えた管渠がないため算出されない。
③管渠改善率については、管渠更新を行っていないため算出されない。</t>
    <rPh sb="92" eb="94">
      <t>タイヨウ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</si>
</sst>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194-45F8-97C4-D3154E0B111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0.25</c:v>
                </c:pt>
              </c:numCache>
            </c:numRef>
          </c:val>
          <c:smooth val="0"/>
          <c:extLst>
            <c:ext xmlns:c16="http://schemas.microsoft.com/office/drawing/2014/chart" uri="{C3380CC4-5D6E-409C-BE32-E72D297353CC}">
              <c16:uniqueId val="{00000001-E194-45F8-97C4-D3154E0B111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42.65</c:v>
                </c:pt>
              </c:numCache>
            </c:numRef>
          </c:val>
          <c:extLst>
            <c:ext xmlns:c16="http://schemas.microsoft.com/office/drawing/2014/chart" uri="{C3380CC4-5D6E-409C-BE32-E72D297353CC}">
              <c16:uniqueId val="{00000000-EFE9-4F77-BF57-D0D2AC3D828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54.83</c:v>
                </c:pt>
              </c:numCache>
            </c:numRef>
          </c:val>
          <c:smooth val="0"/>
          <c:extLst>
            <c:ext xmlns:c16="http://schemas.microsoft.com/office/drawing/2014/chart" uri="{C3380CC4-5D6E-409C-BE32-E72D297353CC}">
              <c16:uniqueId val="{00000001-EFE9-4F77-BF57-D0D2AC3D828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62.67</c:v>
                </c:pt>
              </c:numCache>
            </c:numRef>
          </c:val>
          <c:extLst>
            <c:ext xmlns:c16="http://schemas.microsoft.com/office/drawing/2014/chart" uri="{C3380CC4-5D6E-409C-BE32-E72D297353CC}">
              <c16:uniqueId val="{00000000-4C89-4A57-A06D-CF9CF2C4F1C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c:v>
                </c:pt>
              </c:numCache>
            </c:numRef>
          </c:val>
          <c:smooth val="0"/>
          <c:extLst>
            <c:ext xmlns:c16="http://schemas.microsoft.com/office/drawing/2014/chart" uri="{C3380CC4-5D6E-409C-BE32-E72D297353CC}">
              <c16:uniqueId val="{00000001-4C89-4A57-A06D-CF9CF2C4F1C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107.82</c:v>
                </c:pt>
              </c:numCache>
            </c:numRef>
          </c:val>
          <c:extLst>
            <c:ext xmlns:c16="http://schemas.microsoft.com/office/drawing/2014/chart" uri="{C3380CC4-5D6E-409C-BE32-E72D297353CC}">
              <c16:uniqueId val="{00000000-6E65-4712-BD2B-0AB11DD2A50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106.37</c:v>
                </c:pt>
              </c:numCache>
            </c:numRef>
          </c:val>
          <c:smooth val="0"/>
          <c:extLst>
            <c:ext xmlns:c16="http://schemas.microsoft.com/office/drawing/2014/chart" uri="{C3380CC4-5D6E-409C-BE32-E72D297353CC}">
              <c16:uniqueId val="{00000001-6E65-4712-BD2B-0AB11DD2A50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3.31</c:v>
                </c:pt>
              </c:numCache>
            </c:numRef>
          </c:val>
          <c:extLst>
            <c:ext xmlns:c16="http://schemas.microsoft.com/office/drawing/2014/chart" uri="{C3380CC4-5D6E-409C-BE32-E72D297353CC}">
              <c16:uniqueId val="{00000000-A9ED-4A19-A74B-90B41346331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20.34</c:v>
                </c:pt>
              </c:numCache>
            </c:numRef>
          </c:val>
          <c:smooth val="0"/>
          <c:extLst>
            <c:ext xmlns:c16="http://schemas.microsoft.com/office/drawing/2014/chart" uri="{C3380CC4-5D6E-409C-BE32-E72D297353CC}">
              <c16:uniqueId val="{00000001-A9ED-4A19-A74B-90B41346331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0BF-486B-A6F4-5741AD556ED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40BF-486B-A6F4-5741AD556ED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9FB-49CF-9232-E4FE93B11D0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139.02000000000001</c:v>
                </c:pt>
              </c:numCache>
            </c:numRef>
          </c:val>
          <c:smooth val="0"/>
          <c:extLst>
            <c:ext xmlns:c16="http://schemas.microsoft.com/office/drawing/2014/chart" uri="{C3380CC4-5D6E-409C-BE32-E72D297353CC}">
              <c16:uniqueId val="{00000001-49FB-49CF-9232-E4FE93B11D0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36</c:v>
                </c:pt>
              </c:numCache>
            </c:numRef>
          </c:val>
          <c:extLst>
            <c:ext xmlns:c16="http://schemas.microsoft.com/office/drawing/2014/chart" uri="{C3380CC4-5D6E-409C-BE32-E72D297353CC}">
              <c16:uniqueId val="{00000000-916A-45C0-8485-F2EAE44FB89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29.13</c:v>
                </c:pt>
              </c:numCache>
            </c:numRef>
          </c:val>
          <c:smooth val="0"/>
          <c:extLst>
            <c:ext xmlns:c16="http://schemas.microsoft.com/office/drawing/2014/chart" uri="{C3380CC4-5D6E-409C-BE32-E72D297353CC}">
              <c16:uniqueId val="{00000001-916A-45C0-8485-F2EAE44FB89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7F5-4792-9357-22DB909FB54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867.83</c:v>
                </c:pt>
              </c:numCache>
            </c:numRef>
          </c:val>
          <c:smooth val="0"/>
          <c:extLst>
            <c:ext xmlns:c16="http://schemas.microsoft.com/office/drawing/2014/chart" uri="{C3380CC4-5D6E-409C-BE32-E72D297353CC}">
              <c16:uniqueId val="{00000001-87F5-4792-9357-22DB909FB54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63.73</c:v>
                </c:pt>
              </c:numCache>
            </c:numRef>
          </c:val>
          <c:extLst>
            <c:ext xmlns:c16="http://schemas.microsoft.com/office/drawing/2014/chart" uri="{C3380CC4-5D6E-409C-BE32-E72D297353CC}">
              <c16:uniqueId val="{00000000-3ED4-46C3-8E5D-38816CA0AE7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57.08</c:v>
                </c:pt>
              </c:numCache>
            </c:numRef>
          </c:val>
          <c:smooth val="0"/>
          <c:extLst>
            <c:ext xmlns:c16="http://schemas.microsoft.com/office/drawing/2014/chart" uri="{C3380CC4-5D6E-409C-BE32-E72D297353CC}">
              <c16:uniqueId val="{00000001-3ED4-46C3-8E5D-38816CA0AE7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277.76</c:v>
                </c:pt>
              </c:numCache>
            </c:numRef>
          </c:val>
          <c:extLst>
            <c:ext xmlns:c16="http://schemas.microsoft.com/office/drawing/2014/chart" uri="{C3380CC4-5D6E-409C-BE32-E72D297353CC}">
              <c16:uniqueId val="{00000000-B325-4262-8CBA-1C6A77AAD3E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274.99</c:v>
                </c:pt>
              </c:numCache>
            </c:numRef>
          </c:val>
          <c:smooth val="0"/>
          <c:extLst>
            <c:ext xmlns:c16="http://schemas.microsoft.com/office/drawing/2014/chart" uri="{C3380CC4-5D6E-409C-BE32-E72D297353CC}">
              <c16:uniqueId val="{00000001-B325-4262-8CBA-1C6A77AAD3E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B1" zoomScaleNormal="100" workbookViewId="0">
      <selection activeCell="CC48" sqref="CC4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秋田県　湯沢市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農業集落排水</v>
      </c>
      <c r="Q8" s="78"/>
      <c r="R8" s="78"/>
      <c r="S8" s="78"/>
      <c r="T8" s="78"/>
      <c r="U8" s="78"/>
      <c r="V8" s="78"/>
      <c r="W8" s="78" t="str">
        <f>データ!L6</f>
        <v>F2</v>
      </c>
      <c r="X8" s="78"/>
      <c r="Y8" s="78"/>
      <c r="Z8" s="78"/>
      <c r="AA8" s="78"/>
      <c r="AB8" s="78"/>
      <c r="AC8" s="78"/>
      <c r="AD8" s="79" t="str">
        <f>データ!$M$6</f>
        <v>非設置</v>
      </c>
      <c r="AE8" s="79"/>
      <c r="AF8" s="79"/>
      <c r="AG8" s="79"/>
      <c r="AH8" s="79"/>
      <c r="AI8" s="79"/>
      <c r="AJ8" s="79"/>
      <c r="AK8" s="3"/>
      <c r="AL8" s="75">
        <f>データ!S6</f>
        <v>43383</v>
      </c>
      <c r="AM8" s="75"/>
      <c r="AN8" s="75"/>
      <c r="AO8" s="75"/>
      <c r="AP8" s="75"/>
      <c r="AQ8" s="75"/>
      <c r="AR8" s="75"/>
      <c r="AS8" s="75"/>
      <c r="AT8" s="74">
        <f>データ!T6</f>
        <v>790.91</v>
      </c>
      <c r="AU8" s="74"/>
      <c r="AV8" s="74"/>
      <c r="AW8" s="74"/>
      <c r="AX8" s="74"/>
      <c r="AY8" s="74"/>
      <c r="AZ8" s="74"/>
      <c r="BA8" s="74"/>
      <c r="BB8" s="74">
        <f>データ!U6</f>
        <v>54.85</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65.52</v>
      </c>
      <c r="J10" s="74"/>
      <c r="K10" s="74"/>
      <c r="L10" s="74"/>
      <c r="M10" s="74"/>
      <c r="N10" s="74"/>
      <c r="O10" s="74"/>
      <c r="P10" s="74">
        <f>データ!P6</f>
        <v>8.42</v>
      </c>
      <c r="Q10" s="74"/>
      <c r="R10" s="74"/>
      <c r="S10" s="74"/>
      <c r="T10" s="74"/>
      <c r="U10" s="74"/>
      <c r="V10" s="74"/>
      <c r="W10" s="74">
        <f>データ!Q6</f>
        <v>88.44</v>
      </c>
      <c r="X10" s="74"/>
      <c r="Y10" s="74"/>
      <c r="Z10" s="74"/>
      <c r="AA10" s="74"/>
      <c r="AB10" s="74"/>
      <c r="AC10" s="74"/>
      <c r="AD10" s="75">
        <f>データ!R6</f>
        <v>3763</v>
      </c>
      <c r="AE10" s="75"/>
      <c r="AF10" s="75"/>
      <c r="AG10" s="75"/>
      <c r="AH10" s="75"/>
      <c r="AI10" s="75"/>
      <c r="AJ10" s="75"/>
      <c r="AK10" s="2"/>
      <c r="AL10" s="75">
        <f>データ!V6</f>
        <v>3622</v>
      </c>
      <c r="AM10" s="75"/>
      <c r="AN10" s="75"/>
      <c r="AO10" s="75"/>
      <c r="AP10" s="75"/>
      <c r="AQ10" s="75"/>
      <c r="AR10" s="75"/>
      <c r="AS10" s="75"/>
      <c r="AT10" s="74">
        <f>データ!W6</f>
        <v>1.86</v>
      </c>
      <c r="AU10" s="74"/>
      <c r="AV10" s="74"/>
      <c r="AW10" s="74"/>
      <c r="AX10" s="74"/>
      <c r="AY10" s="74"/>
      <c r="AZ10" s="74"/>
      <c r="BA10" s="74"/>
      <c r="BB10" s="74">
        <f>データ!X6</f>
        <v>1947.31</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116</v>
      </c>
      <c r="BM47" s="59"/>
      <c r="BN47" s="59"/>
      <c r="BO47" s="59"/>
      <c r="BP47" s="59"/>
      <c r="BQ47" s="59"/>
      <c r="BR47" s="59"/>
      <c r="BS47" s="59"/>
      <c r="BT47" s="59"/>
      <c r="BU47" s="59"/>
      <c r="BV47" s="59"/>
      <c r="BW47" s="59"/>
      <c r="BX47" s="59"/>
      <c r="BY47" s="59"/>
      <c r="BZ47" s="6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8"/>
      <c r="BM56" s="59"/>
      <c r="BN56" s="59"/>
      <c r="BO56" s="59"/>
      <c r="BP56" s="59"/>
      <c r="BQ56" s="59"/>
      <c r="BR56" s="59"/>
      <c r="BS56" s="59"/>
      <c r="BT56" s="59"/>
      <c r="BU56" s="59"/>
      <c r="BV56" s="59"/>
      <c r="BW56" s="59"/>
      <c r="BX56" s="59"/>
      <c r="BY56" s="59"/>
      <c r="BZ56" s="60"/>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8"/>
      <c r="BM57" s="59"/>
      <c r="BN57" s="59"/>
      <c r="BO57" s="59"/>
      <c r="BP57" s="59"/>
      <c r="BQ57" s="59"/>
      <c r="BR57" s="59"/>
      <c r="BS57" s="59"/>
      <c r="BT57" s="59"/>
      <c r="BU57" s="59"/>
      <c r="BV57" s="59"/>
      <c r="BW57" s="59"/>
      <c r="BX57" s="59"/>
      <c r="BY57" s="59"/>
      <c r="BZ57" s="60"/>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8"/>
      <c r="BM58" s="59"/>
      <c r="BN58" s="59"/>
      <c r="BO58" s="59"/>
      <c r="BP58" s="59"/>
      <c r="BQ58" s="59"/>
      <c r="BR58" s="59"/>
      <c r="BS58" s="59"/>
      <c r="BT58" s="59"/>
      <c r="BU58" s="59"/>
      <c r="BV58" s="59"/>
      <c r="BW58" s="59"/>
      <c r="BX58" s="59"/>
      <c r="BY58" s="59"/>
      <c r="BZ58" s="6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8"/>
      <c r="BM59" s="59"/>
      <c r="BN59" s="59"/>
      <c r="BO59" s="59"/>
      <c r="BP59" s="59"/>
      <c r="BQ59" s="59"/>
      <c r="BR59" s="59"/>
      <c r="BS59" s="59"/>
      <c r="BT59" s="59"/>
      <c r="BU59" s="59"/>
      <c r="BV59" s="59"/>
      <c r="BW59" s="59"/>
      <c r="BX59" s="59"/>
      <c r="BY59" s="59"/>
      <c r="BZ59" s="60"/>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58"/>
      <c r="BM60" s="59"/>
      <c r="BN60" s="59"/>
      <c r="BO60" s="59"/>
      <c r="BP60" s="59"/>
      <c r="BQ60" s="59"/>
      <c r="BR60" s="59"/>
      <c r="BS60" s="59"/>
      <c r="BT60" s="59"/>
      <c r="BU60" s="59"/>
      <c r="BV60" s="59"/>
      <c r="BW60" s="59"/>
      <c r="BX60" s="59"/>
      <c r="BY60" s="59"/>
      <c r="BZ60" s="60"/>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58"/>
      <c r="BM61" s="59"/>
      <c r="BN61" s="59"/>
      <c r="BO61" s="59"/>
      <c r="BP61" s="59"/>
      <c r="BQ61" s="59"/>
      <c r="BR61" s="59"/>
      <c r="BS61" s="59"/>
      <c r="BT61" s="59"/>
      <c r="BU61" s="59"/>
      <c r="BV61" s="59"/>
      <c r="BW61" s="59"/>
      <c r="BX61" s="59"/>
      <c r="BY61" s="59"/>
      <c r="BZ61" s="6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1"/>
      <c r="BM63" s="62"/>
      <c r="BN63" s="62"/>
      <c r="BO63" s="62"/>
      <c r="BP63" s="62"/>
      <c r="BQ63" s="62"/>
      <c r="BR63" s="62"/>
      <c r="BS63" s="62"/>
      <c r="BT63" s="62"/>
      <c r="BU63" s="62"/>
      <c r="BV63" s="62"/>
      <c r="BW63" s="62"/>
      <c r="BX63" s="62"/>
      <c r="BY63" s="62"/>
      <c r="BZ63" s="6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115</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gAD/HLxM1VNC/uuN2jqOJEwNSFCfib5XvoWX7CMl/9ghxQYFQuZ76ovhtU5J2+XtcEf395G42mfUriSjBmrAcQ==" saltValue="nif7ZSu/FYRA4mh0G+3Xn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52078</v>
      </c>
      <c r="D6" s="33">
        <f t="shared" si="3"/>
        <v>46</v>
      </c>
      <c r="E6" s="33">
        <f t="shared" si="3"/>
        <v>17</v>
      </c>
      <c r="F6" s="33">
        <f t="shared" si="3"/>
        <v>5</v>
      </c>
      <c r="G6" s="33">
        <f t="shared" si="3"/>
        <v>0</v>
      </c>
      <c r="H6" s="33" t="str">
        <f t="shared" si="3"/>
        <v>秋田県　湯沢市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65.52</v>
      </c>
      <c r="P6" s="34">
        <f t="shared" si="3"/>
        <v>8.42</v>
      </c>
      <c r="Q6" s="34">
        <f t="shared" si="3"/>
        <v>88.44</v>
      </c>
      <c r="R6" s="34">
        <f t="shared" si="3"/>
        <v>3763</v>
      </c>
      <c r="S6" s="34">
        <f t="shared" si="3"/>
        <v>43383</v>
      </c>
      <c r="T6" s="34">
        <f t="shared" si="3"/>
        <v>790.91</v>
      </c>
      <c r="U6" s="34">
        <f t="shared" si="3"/>
        <v>54.85</v>
      </c>
      <c r="V6" s="34">
        <f t="shared" si="3"/>
        <v>3622</v>
      </c>
      <c r="W6" s="34">
        <f t="shared" si="3"/>
        <v>1.86</v>
      </c>
      <c r="X6" s="34">
        <f t="shared" si="3"/>
        <v>1947.31</v>
      </c>
      <c r="Y6" s="35" t="str">
        <f>IF(Y7="",NA(),Y7)</f>
        <v>-</v>
      </c>
      <c r="Z6" s="35" t="str">
        <f t="shared" ref="Z6:AH6" si="4">IF(Z7="",NA(),Z7)</f>
        <v>-</v>
      </c>
      <c r="AA6" s="35" t="str">
        <f t="shared" si="4"/>
        <v>-</v>
      </c>
      <c r="AB6" s="35" t="str">
        <f t="shared" si="4"/>
        <v>-</v>
      </c>
      <c r="AC6" s="35">
        <f t="shared" si="4"/>
        <v>107.82</v>
      </c>
      <c r="AD6" s="35" t="str">
        <f t="shared" si="4"/>
        <v>-</v>
      </c>
      <c r="AE6" s="35" t="str">
        <f t="shared" si="4"/>
        <v>-</v>
      </c>
      <c r="AF6" s="35" t="str">
        <f t="shared" si="4"/>
        <v>-</v>
      </c>
      <c r="AG6" s="35" t="str">
        <f t="shared" si="4"/>
        <v>-</v>
      </c>
      <c r="AH6" s="35">
        <f t="shared" si="4"/>
        <v>106.37</v>
      </c>
      <c r="AI6" s="34" t="str">
        <f>IF(AI7="","",IF(AI7="-","【-】","【"&amp;SUBSTITUTE(TEXT(AI7,"#,##0.00"),"-","△")&amp;"】"))</f>
        <v>【104.99】</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139.02000000000001</v>
      </c>
      <c r="AT6" s="34" t="str">
        <f>IF(AT7="","",IF(AT7="-","【-】","【"&amp;SUBSTITUTE(TEXT(AT7,"#,##0.00"),"-","△")&amp;"】"))</f>
        <v>【121.19】</v>
      </c>
      <c r="AU6" s="35" t="str">
        <f>IF(AU7="",NA(),AU7)</f>
        <v>-</v>
      </c>
      <c r="AV6" s="35" t="str">
        <f t="shared" ref="AV6:BD6" si="6">IF(AV7="",NA(),AV7)</f>
        <v>-</v>
      </c>
      <c r="AW6" s="35" t="str">
        <f t="shared" si="6"/>
        <v>-</v>
      </c>
      <c r="AX6" s="35" t="str">
        <f t="shared" si="6"/>
        <v>-</v>
      </c>
      <c r="AY6" s="35">
        <f t="shared" si="6"/>
        <v>36</v>
      </c>
      <c r="AZ6" s="35" t="str">
        <f t="shared" si="6"/>
        <v>-</v>
      </c>
      <c r="BA6" s="35" t="str">
        <f t="shared" si="6"/>
        <v>-</v>
      </c>
      <c r="BB6" s="35" t="str">
        <f t="shared" si="6"/>
        <v>-</v>
      </c>
      <c r="BC6" s="35" t="str">
        <f t="shared" si="6"/>
        <v>-</v>
      </c>
      <c r="BD6" s="35">
        <f t="shared" si="6"/>
        <v>29.13</v>
      </c>
      <c r="BE6" s="34" t="str">
        <f>IF(BE7="","",IF(BE7="-","【-】","【"&amp;SUBSTITUTE(TEXT(BE7,"#,##0.00"),"-","△")&amp;"】"))</f>
        <v>【32.80】</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867.83</v>
      </c>
      <c r="BP6" s="34" t="str">
        <f>IF(BP7="","",IF(BP7="-","【-】","【"&amp;SUBSTITUTE(TEXT(BP7,"#,##0.00"),"-","△")&amp;"】"))</f>
        <v>【832.52】</v>
      </c>
      <c r="BQ6" s="35" t="str">
        <f>IF(BQ7="",NA(),BQ7)</f>
        <v>-</v>
      </c>
      <c r="BR6" s="35" t="str">
        <f t="shared" ref="BR6:BZ6" si="8">IF(BR7="",NA(),BR7)</f>
        <v>-</v>
      </c>
      <c r="BS6" s="35" t="str">
        <f t="shared" si="8"/>
        <v>-</v>
      </c>
      <c r="BT6" s="35" t="str">
        <f t="shared" si="8"/>
        <v>-</v>
      </c>
      <c r="BU6" s="35">
        <f t="shared" si="8"/>
        <v>63.73</v>
      </c>
      <c r="BV6" s="35" t="str">
        <f t="shared" si="8"/>
        <v>-</v>
      </c>
      <c r="BW6" s="35" t="str">
        <f t="shared" si="8"/>
        <v>-</v>
      </c>
      <c r="BX6" s="35" t="str">
        <f t="shared" si="8"/>
        <v>-</v>
      </c>
      <c r="BY6" s="35" t="str">
        <f t="shared" si="8"/>
        <v>-</v>
      </c>
      <c r="BZ6" s="35">
        <f t="shared" si="8"/>
        <v>57.08</v>
      </c>
      <c r="CA6" s="34" t="str">
        <f>IF(CA7="","",IF(CA7="-","【-】","【"&amp;SUBSTITUTE(TEXT(CA7,"#,##0.00"),"-","△")&amp;"】"))</f>
        <v>【60.94】</v>
      </c>
      <c r="CB6" s="35" t="str">
        <f>IF(CB7="",NA(),CB7)</f>
        <v>-</v>
      </c>
      <c r="CC6" s="35" t="str">
        <f t="shared" ref="CC6:CK6" si="9">IF(CC7="",NA(),CC7)</f>
        <v>-</v>
      </c>
      <c r="CD6" s="35" t="str">
        <f t="shared" si="9"/>
        <v>-</v>
      </c>
      <c r="CE6" s="35" t="str">
        <f t="shared" si="9"/>
        <v>-</v>
      </c>
      <c r="CF6" s="35">
        <f t="shared" si="9"/>
        <v>277.76</v>
      </c>
      <c r="CG6" s="35" t="str">
        <f t="shared" si="9"/>
        <v>-</v>
      </c>
      <c r="CH6" s="35" t="str">
        <f t="shared" si="9"/>
        <v>-</v>
      </c>
      <c r="CI6" s="35" t="str">
        <f t="shared" si="9"/>
        <v>-</v>
      </c>
      <c r="CJ6" s="35" t="str">
        <f t="shared" si="9"/>
        <v>-</v>
      </c>
      <c r="CK6" s="35">
        <f t="shared" si="9"/>
        <v>274.99</v>
      </c>
      <c r="CL6" s="34" t="str">
        <f>IF(CL7="","",IF(CL7="-","【-】","【"&amp;SUBSTITUTE(TEXT(CL7,"#,##0.00"),"-","△")&amp;"】"))</f>
        <v>【253.04】</v>
      </c>
      <c r="CM6" s="35" t="str">
        <f>IF(CM7="",NA(),CM7)</f>
        <v>-</v>
      </c>
      <c r="CN6" s="35" t="str">
        <f t="shared" ref="CN6:CV6" si="10">IF(CN7="",NA(),CN7)</f>
        <v>-</v>
      </c>
      <c r="CO6" s="35" t="str">
        <f t="shared" si="10"/>
        <v>-</v>
      </c>
      <c r="CP6" s="35" t="str">
        <f t="shared" si="10"/>
        <v>-</v>
      </c>
      <c r="CQ6" s="35">
        <f t="shared" si="10"/>
        <v>42.65</v>
      </c>
      <c r="CR6" s="35" t="str">
        <f t="shared" si="10"/>
        <v>-</v>
      </c>
      <c r="CS6" s="35" t="str">
        <f t="shared" si="10"/>
        <v>-</v>
      </c>
      <c r="CT6" s="35" t="str">
        <f t="shared" si="10"/>
        <v>-</v>
      </c>
      <c r="CU6" s="35" t="str">
        <f t="shared" si="10"/>
        <v>-</v>
      </c>
      <c r="CV6" s="35">
        <f t="shared" si="10"/>
        <v>54.83</v>
      </c>
      <c r="CW6" s="34" t="str">
        <f>IF(CW7="","",IF(CW7="-","【-】","【"&amp;SUBSTITUTE(TEXT(CW7,"#,##0.00"),"-","△")&amp;"】"))</f>
        <v>【54.84】</v>
      </c>
      <c r="CX6" s="35" t="str">
        <f>IF(CX7="",NA(),CX7)</f>
        <v>-</v>
      </c>
      <c r="CY6" s="35" t="str">
        <f t="shared" ref="CY6:DG6" si="11">IF(CY7="",NA(),CY7)</f>
        <v>-</v>
      </c>
      <c r="CZ6" s="35" t="str">
        <f t="shared" si="11"/>
        <v>-</v>
      </c>
      <c r="DA6" s="35" t="str">
        <f t="shared" si="11"/>
        <v>-</v>
      </c>
      <c r="DB6" s="35">
        <f t="shared" si="11"/>
        <v>62.67</v>
      </c>
      <c r="DC6" s="35" t="str">
        <f t="shared" si="11"/>
        <v>-</v>
      </c>
      <c r="DD6" s="35" t="str">
        <f t="shared" si="11"/>
        <v>-</v>
      </c>
      <c r="DE6" s="35" t="str">
        <f t="shared" si="11"/>
        <v>-</v>
      </c>
      <c r="DF6" s="35" t="str">
        <f t="shared" si="11"/>
        <v>-</v>
      </c>
      <c r="DG6" s="35">
        <f t="shared" si="11"/>
        <v>84.7</v>
      </c>
      <c r="DH6" s="34" t="str">
        <f>IF(DH7="","",IF(DH7="-","【-】","【"&amp;SUBSTITUTE(TEXT(DH7,"#,##0.00"),"-","△")&amp;"】"))</f>
        <v>【86.60】</v>
      </c>
      <c r="DI6" s="35" t="str">
        <f>IF(DI7="",NA(),DI7)</f>
        <v>-</v>
      </c>
      <c r="DJ6" s="35" t="str">
        <f t="shared" ref="DJ6:DR6" si="12">IF(DJ7="",NA(),DJ7)</f>
        <v>-</v>
      </c>
      <c r="DK6" s="35" t="str">
        <f t="shared" si="12"/>
        <v>-</v>
      </c>
      <c r="DL6" s="35" t="str">
        <f t="shared" si="12"/>
        <v>-</v>
      </c>
      <c r="DM6" s="35">
        <f t="shared" si="12"/>
        <v>3.31</v>
      </c>
      <c r="DN6" s="35" t="str">
        <f t="shared" si="12"/>
        <v>-</v>
      </c>
      <c r="DO6" s="35" t="str">
        <f t="shared" si="12"/>
        <v>-</v>
      </c>
      <c r="DP6" s="35" t="str">
        <f t="shared" si="12"/>
        <v>-</v>
      </c>
      <c r="DQ6" s="35" t="str">
        <f t="shared" si="12"/>
        <v>-</v>
      </c>
      <c r="DR6" s="35">
        <f t="shared" si="12"/>
        <v>20.34</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0.25</v>
      </c>
      <c r="EO6" s="34" t="str">
        <f>IF(EO7="","",IF(EO7="-","【-】","【"&amp;SUBSTITUTE(TEXT(EO7,"#,##0.00"),"-","△")&amp;"】"))</f>
        <v>【0.16】</v>
      </c>
    </row>
    <row r="7" spans="1:148" s="36" customFormat="1" x14ac:dyDescent="0.15">
      <c r="A7" s="28"/>
      <c r="B7" s="37">
        <v>2020</v>
      </c>
      <c r="C7" s="37">
        <v>52078</v>
      </c>
      <c r="D7" s="37">
        <v>46</v>
      </c>
      <c r="E7" s="37">
        <v>17</v>
      </c>
      <c r="F7" s="37">
        <v>5</v>
      </c>
      <c r="G7" s="37">
        <v>0</v>
      </c>
      <c r="H7" s="37" t="s">
        <v>96</v>
      </c>
      <c r="I7" s="37" t="s">
        <v>97</v>
      </c>
      <c r="J7" s="37" t="s">
        <v>98</v>
      </c>
      <c r="K7" s="37" t="s">
        <v>99</v>
      </c>
      <c r="L7" s="37" t="s">
        <v>100</v>
      </c>
      <c r="M7" s="37" t="s">
        <v>101</v>
      </c>
      <c r="N7" s="38" t="s">
        <v>102</v>
      </c>
      <c r="O7" s="38">
        <v>65.52</v>
      </c>
      <c r="P7" s="38">
        <v>8.42</v>
      </c>
      <c r="Q7" s="38">
        <v>88.44</v>
      </c>
      <c r="R7" s="38">
        <v>3763</v>
      </c>
      <c r="S7" s="38">
        <v>43383</v>
      </c>
      <c r="T7" s="38">
        <v>790.91</v>
      </c>
      <c r="U7" s="38">
        <v>54.85</v>
      </c>
      <c r="V7" s="38">
        <v>3622</v>
      </c>
      <c r="W7" s="38">
        <v>1.86</v>
      </c>
      <c r="X7" s="38">
        <v>1947.31</v>
      </c>
      <c r="Y7" s="38" t="s">
        <v>102</v>
      </c>
      <c r="Z7" s="38" t="s">
        <v>102</v>
      </c>
      <c r="AA7" s="38" t="s">
        <v>102</v>
      </c>
      <c r="AB7" s="38" t="s">
        <v>102</v>
      </c>
      <c r="AC7" s="38">
        <v>107.82</v>
      </c>
      <c r="AD7" s="38" t="s">
        <v>102</v>
      </c>
      <c r="AE7" s="38" t="s">
        <v>102</v>
      </c>
      <c r="AF7" s="38" t="s">
        <v>102</v>
      </c>
      <c r="AG7" s="38" t="s">
        <v>102</v>
      </c>
      <c r="AH7" s="38">
        <v>106.37</v>
      </c>
      <c r="AI7" s="38">
        <v>104.99</v>
      </c>
      <c r="AJ7" s="38" t="s">
        <v>102</v>
      </c>
      <c r="AK7" s="38" t="s">
        <v>102</v>
      </c>
      <c r="AL7" s="38" t="s">
        <v>102</v>
      </c>
      <c r="AM7" s="38" t="s">
        <v>102</v>
      </c>
      <c r="AN7" s="38">
        <v>0</v>
      </c>
      <c r="AO7" s="38" t="s">
        <v>102</v>
      </c>
      <c r="AP7" s="38" t="s">
        <v>102</v>
      </c>
      <c r="AQ7" s="38" t="s">
        <v>102</v>
      </c>
      <c r="AR7" s="38" t="s">
        <v>102</v>
      </c>
      <c r="AS7" s="38">
        <v>139.02000000000001</v>
      </c>
      <c r="AT7" s="38">
        <v>121.19</v>
      </c>
      <c r="AU7" s="38" t="s">
        <v>102</v>
      </c>
      <c r="AV7" s="38" t="s">
        <v>102</v>
      </c>
      <c r="AW7" s="38" t="s">
        <v>102</v>
      </c>
      <c r="AX7" s="38" t="s">
        <v>102</v>
      </c>
      <c r="AY7" s="38">
        <v>36</v>
      </c>
      <c r="AZ7" s="38" t="s">
        <v>102</v>
      </c>
      <c r="BA7" s="38" t="s">
        <v>102</v>
      </c>
      <c r="BB7" s="38" t="s">
        <v>102</v>
      </c>
      <c r="BC7" s="38" t="s">
        <v>102</v>
      </c>
      <c r="BD7" s="38">
        <v>29.13</v>
      </c>
      <c r="BE7" s="38">
        <v>32.799999999999997</v>
      </c>
      <c r="BF7" s="38" t="s">
        <v>102</v>
      </c>
      <c r="BG7" s="38" t="s">
        <v>102</v>
      </c>
      <c r="BH7" s="38" t="s">
        <v>102</v>
      </c>
      <c r="BI7" s="38" t="s">
        <v>102</v>
      </c>
      <c r="BJ7" s="38">
        <v>0</v>
      </c>
      <c r="BK7" s="38" t="s">
        <v>102</v>
      </c>
      <c r="BL7" s="38" t="s">
        <v>102</v>
      </c>
      <c r="BM7" s="38" t="s">
        <v>102</v>
      </c>
      <c r="BN7" s="38" t="s">
        <v>102</v>
      </c>
      <c r="BO7" s="38">
        <v>867.83</v>
      </c>
      <c r="BP7" s="38">
        <v>832.52</v>
      </c>
      <c r="BQ7" s="38" t="s">
        <v>102</v>
      </c>
      <c r="BR7" s="38" t="s">
        <v>102</v>
      </c>
      <c r="BS7" s="38" t="s">
        <v>102</v>
      </c>
      <c r="BT7" s="38" t="s">
        <v>102</v>
      </c>
      <c r="BU7" s="38">
        <v>63.73</v>
      </c>
      <c r="BV7" s="38" t="s">
        <v>102</v>
      </c>
      <c r="BW7" s="38" t="s">
        <v>102</v>
      </c>
      <c r="BX7" s="38" t="s">
        <v>102</v>
      </c>
      <c r="BY7" s="38" t="s">
        <v>102</v>
      </c>
      <c r="BZ7" s="38">
        <v>57.08</v>
      </c>
      <c r="CA7" s="38">
        <v>60.94</v>
      </c>
      <c r="CB7" s="38" t="s">
        <v>102</v>
      </c>
      <c r="CC7" s="38" t="s">
        <v>102</v>
      </c>
      <c r="CD7" s="38" t="s">
        <v>102</v>
      </c>
      <c r="CE7" s="38" t="s">
        <v>102</v>
      </c>
      <c r="CF7" s="38">
        <v>277.76</v>
      </c>
      <c r="CG7" s="38" t="s">
        <v>102</v>
      </c>
      <c r="CH7" s="38" t="s">
        <v>102</v>
      </c>
      <c r="CI7" s="38" t="s">
        <v>102</v>
      </c>
      <c r="CJ7" s="38" t="s">
        <v>102</v>
      </c>
      <c r="CK7" s="38">
        <v>274.99</v>
      </c>
      <c r="CL7" s="38">
        <v>253.04</v>
      </c>
      <c r="CM7" s="38" t="s">
        <v>102</v>
      </c>
      <c r="CN7" s="38" t="s">
        <v>102</v>
      </c>
      <c r="CO7" s="38" t="s">
        <v>102</v>
      </c>
      <c r="CP7" s="38" t="s">
        <v>102</v>
      </c>
      <c r="CQ7" s="38">
        <v>42.65</v>
      </c>
      <c r="CR7" s="38" t="s">
        <v>102</v>
      </c>
      <c r="CS7" s="38" t="s">
        <v>102</v>
      </c>
      <c r="CT7" s="38" t="s">
        <v>102</v>
      </c>
      <c r="CU7" s="38" t="s">
        <v>102</v>
      </c>
      <c r="CV7" s="38">
        <v>54.83</v>
      </c>
      <c r="CW7" s="38">
        <v>54.84</v>
      </c>
      <c r="CX7" s="38" t="s">
        <v>102</v>
      </c>
      <c r="CY7" s="38" t="s">
        <v>102</v>
      </c>
      <c r="CZ7" s="38" t="s">
        <v>102</v>
      </c>
      <c r="DA7" s="38" t="s">
        <v>102</v>
      </c>
      <c r="DB7" s="38">
        <v>62.67</v>
      </c>
      <c r="DC7" s="38" t="s">
        <v>102</v>
      </c>
      <c r="DD7" s="38" t="s">
        <v>102</v>
      </c>
      <c r="DE7" s="38" t="s">
        <v>102</v>
      </c>
      <c r="DF7" s="38" t="s">
        <v>102</v>
      </c>
      <c r="DG7" s="38">
        <v>84.7</v>
      </c>
      <c r="DH7" s="38">
        <v>86.6</v>
      </c>
      <c r="DI7" s="38" t="s">
        <v>102</v>
      </c>
      <c r="DJ7" s="38" t="s">
        <v>102</v>
      </c>
      <c r="DK7" s="38" t="s">
        <v>102</v>
      </c>
      <c r="DL7" s="38" t="s">
        <v>102</v>
      </c>
      <c r="DM7" s="38">
        <v>3.31</v>
      </c>
      <c r="DN7" s="38" t="s">
        <v>102</v>
      </c>
      <c r="DO7" s="38" t="s">
        <v>102</v>
      </c>
      <c r="DP7" s="38" t="s">
        <v>102</v>
      </c>
      <c r="DQ7" s="38" t="s">
        <v>102</v>
      </c>
      <c r="DR7" s="38">
        <v>20.34</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友浩</cp:lastModifiedBy>
  <dcterms:created xsi:type="dcterms:W3CDTF">2021-12-03T07:29:30Z</dcterms:created>
  <dcterms:modified xsi:type="dcterms:W3CDTF">2022-01-20T04:40:03Z</dcterms:modified>
  <cp:category/>
</cp:coreProperties>
</file>