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8635" yWindow="135" windowWidth="14400" windowHeight="15630" tabRatio="688"/>
  </bookViews>
  <sheets>
    <sheet name="（はじめにお読みください）本申請書の使い方" sheetId="25" r:id="rId1"/>
    <sheet name="総括表" sheetId="20" r:id="rId2"/>
    <sheet name="申請額一覧" sheetId="24" r:id="rId3"/>
    <sheet name="個票1" sheetId="19" r:id="rId4"/>
  </sheets>
  <definedNames>
    <definedName name="_xlnm.Print_Area" localSheetId="3">個票1!$A$1:$AM$31</definedName>
    <definedName name="_xlnm.Print_Area" localSheetId="1">総括表!$A$1:$AB$92</definedName>
    <definedName name="_xlnm.Print_Titles" localSheetId="1">総括表!$20:$20</definedName>
    <definedName name="_xlnm.Print_Area" localSheetId="2">申請額一覧!$A$1:$L$66</definedName>
    <definedName name="_xlnm.Print_Titles" localSheetId="2">申請額一覧!$3:$3</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老健局振興課 予算係(shinkou-yosan)</author>
  </authors>
  <commentList>
    <comment ref="B12" authorId="0">
      <text>
        <r>
          <rPr>
            <b/>
            <sz val="9"/>
            <color indexed="81"/>
            <rFont val="MS P ゴシック"/>
          </rPr>
          <t>・法人が一括で申請する場合は法人名
・事業所単独で申請する場合は事業所名</t>
        </r>
      </text>
    </comment>
  </commentList>
</comments>
</file>

<file path=xl/comments2.xml><?xml version="1.0" encoding="utf-8"?>
<comments xmlns="http://schemas.openxmlformats.org/spreadsheetml/2006/main">
  <authors>
    <author>老健局振興課 予算係(shinkou-yosan)</author>
  </authors>
  <commentList>
    <comment ref="M4" authorId="0">
      <text>
        <r>
          <rPr>
            <b/>
            <sz val="9"/>
            <color indexed="81"/>
            <rFont val="ＭＳ Ｐゴシック"/>
          </rPr>
          <t>こちらのセルに、
「国保連へ申請」または「都道府県へ直接申請」
と表示されれば、左側の各項目に個票記載事項が転記されます。</t>
        </r>
      </text>
    </comment>
    <comment ref="H3" authorId="0">
      <text>
        <r>
          <rPr>
            <b/>
            <sz val="9"/>
            <color indexed="81"/>
            <rFont val="ＭＳ Ｐゴシック"/>
          </rPr>
          <t>※事業所申請の場合は事業所名が転記されます。</t>
        </r>
      </text>
    </comment>
  </commentList>
</comments>
</file>

<file path=xl/comments3.xml><?xml version="1.0" encoding="utf-8"?>
<comments xmlns="http://schemas.openxmlformats.org/spreadsheetml/2006/main">
  <authors>
    <author>厚生労働省ネットワークシステム</author>
    <author>老健局振興課 予算係(shinkou-yosan)</author>
  </authors>
  <commentList>
    <comment ref="AA11" authorId="0">
      <text>
        <r>
          <rPr>
            <b/>
            <sz val="9"/>
            <color indexed="81"/>
            <rFont val="ＭＳ Ｐゴシック"/>
          </rPr>
          <t>｢サービス種別｣を選択することで、基準額が表示されます。</t>
        </r>
      </text>
    </comment>
    <comment ref="AI11" authorId="1">
      <text>
        <r>
          <rPr>
            <b/>
            <sz val="9"/>
            <color indexed="81"/>
            <rFont val="MS P ゴシック"/>
          </rPr>
          <t>1,000</t>
        </r>
        <r>
          <rPr>
            <b/>
            <sz val="9"/>
            <color indexed="81"/>
            <rFont val="ＭＳ Ｐゴシック"/>
          </rPr>
          <t>円未満切り捨てになります。
所要額が1,000円未満の場合は、申請できません。</t>
        </r>
      </text>
    </comment>
    <comment ref="A22" authorId="1">
      <text>
        <r>
          <rPr>
            <b/>
            <sz val="9"/>
            <color indexed="81"/>
            <rFont val="ＭＳ Ｐゴシック"/>
          </rPr>
          <t>全ての項目に○をつけないと申請できません。</t>
        </r>
      </text>
    </comment>
    <comment ref="AP22" authorId="1">
      <text>
        <r>
          <rPr>
            <b/>
            <sz val="9"/>
            <color indexed="81"/>
            <rFont val="ＭＳ Ｐゴシック"/>
          </rPr>
          <t>「NG」の場合は誓約事項のチェック漏れです。</t>
        </r>
      </text>
    </comment>
    <comment ref="AP29" authorId="1">
      <text>
        <r>
          <rPr>
            <b/>
            <sz val="9"/>
            <color indexed="81"/>
            <rFont val="ＭＳ Ｐゴシック"/>
          </rPr>
          <t>口座情報の各項目に、
「○」が入力されている⇒「国保連へ申請」
「○」が入力されていない⇒「都道府県へ直接申請」
となります。</t>
        </r>
      </text>
    </comment>
    <comment ref="AP32" authorId="1">
      <text>
        <r>
          <rPr>
            <b/>
            <sz val="9"/>
            <color indexed="81"/>
            <rFont val="ＭＳ Ｐゴシック"/>
          </rPr>
          <t>・所要額が1,000円以上かつ、誓約事項「OK」かつ、口座情報「国保連へ申請」
　⇒「国保連へ申請」
・所要額が1,000円以上かつ、誓約事項「OK」かつ口座情報が「都道府県へ直接申請」
　⇒「都道府県へ直接申請」
・記載要件を満たしていない場合
　⇒「申請できません」
と表示されます。
「国保連へ申請」または「都道府県へ直接申請」が表示されないと申請ができませんので、ご注意ください。</t>
        </r>
      </text>
    </comment>
    <comment ref="AE5" authorId="1">
      <text>
        <r>
          <rPr>
            <b/>
            <sz val="9"/>
            <color indexed="81"/>
            <rFont val="ＭＳ Ｐゴシック"/>
          </rPr>
          <t>※定員は短期入所系、入所施設・居住系のみ記載してください。</t>
        </r>
      </text>
    </comment>
    <comment ref="AJ5" authorId="1">
      <text>
        <r>
          <rPr>
            <b/>
            <sz val="9"/>
            <color indexed="81"/>
            <rFont val="ＭＳ Ｐゴシック"/>
          </rPr>
          <t>※訪問介護事業所は訪問回数を記載してください。</t>
        </r>
      </text>
    </comment>
  </commentList>
</comments>
</file>

<file path=xl/sharedStrings.xml><?xml version="1.0" encoding="utf-8"?>
<sst xmlns="http://schemas.openxmlformats.org/spreadsheetml/2006/main" xmlns:r="http://schemas.openxmlformats.org/officeDocument/2006/relationships" count="199" uniqueCount="199">
  <si>
    <t>フリガナ</t>
  </si>
  <si>
    <t>サービス種別</t>
    <rPh sb="4" eb="6">
      <t>シュベツ</t>
    </rPh>
    <phoneticPr fontId="3"/>
  </si>
  <si>
    <t>介護老人保健施設（定員70人以上89人以下）</t>
  </si>
  <si>
    <t>（申請額一覧シート）に全事業所分が正しく反映されているか確認（151事業所以上ある場合には153行目を行ごとコピーし、154行目に右クリック→「コピーしたセルの挿入」で挿入すること。）</t>
    <rPh sb="1" eb="4">
      <t>シンセイガク</t>
    </rPh>
    <rPh sb="4" eb="6">
      <t>イチラン</t>
    </rPh>
    <rPh sb="11" eb="15">
      <t>ゼンジギョウショ</t>
    </rPh>
    <rPh sb="15" eb="16">
      <t>ブン</t>
    </rPh>
    <rPh sb="17" eb="18">
      <t>タダ</t>
    </rPh>
    <rPh sb="20" eb="22">
      <t>ハンエイ</t>
    </rPh>
    <rPh sb="28" eb="30">
      <t>カクニン</t>
    </rPh>
    <phoneticPr fontId="3"/>
  </si>
  <si>
    <t>認知症対応型通所介護事業所</t>
  </si>
  <si>
    <t>本申請書の使い方</t>
    <rPh sb="0" eb="1">
      <t>ホン</t>
    </rPh>
    <rPh sb="1" eb="4">
      <t>シンセイショ</t>
    </rPh>
    <rPh sb="5" eb="6">
      <t>ツカ</t>
    </rPh>
    <rPh sb="7" eb="8">
      <t>カタ</t>
    </rPh>
    <phoneticPr fontId="3"/>
  </si>
  <si>
    <t>‐</t>
  </si>
  <si>
    <t>短期入所療養介護事業所（定員20人以下）</t>
    <rPh sb="18" eb="19">
      <t>カ</t>
    </rPh>
    <phoneticPr fontId="3"/>
  </si>
  <si>
    <t>（郵便番号</t>
    <rPh sb="1" eb="3">
      <t>ユウビン</t>
    </rPh>
    <rPh sb="3" eb="5">
      <t>バンゴウ</t>
    </rPh>
    <phoneticPr fontId="3"/>
  </si>
  <si>
    <t>基準単価</t>
    <rPh sb="0" eb="2">
      <t>キジュン</t>
    </rPh>
    <rPh sb="2" eb="4">
      <t>タンカ</t>
    </rPh>
    <phoneticPr fontId="3"/>
  </si>
  <si>
    <t>日</t>
    <rPh sb="0" eb="1">
      <t>ニチ</t>
    </rPh>
    <phoneticPr fontId="3"/>
  </si>
  <si>
    <t>年</t>
    <rPh sb="0" eb="1">
      <t>ネン</t>
    </rPh>
    <phoneticPr fontId="3"/>
  </si>
  <si>
    <t>月</t>
    <rPh sb="0" eb="1">
      <t>ゲツ</t>
    </rPh>
    <phoneticPr fontId="3"/>
  </si>
  <si>
    <t>看護小規模多機能型居宅介護事業所</t>
  </si>
  <si>
    <t>（様式１）総括表</t>
    <rPh sb="1" eb="3">
      <t>ヨウシキ</t>
    </rPh>
    <rPh sb="5" eb="8">
      <t>ソウカツヒョウ</t>
    </rPh>
    <phoneticPr fontId="3"/>
  </si>
  <si>
    <t>所要額(円)</t>
    <rPh sb="0" eb="3">
      <t>ショヨウガク</t>
    </rPh>
    <rPh sb="4" eb="5">
      <t>エン</t>
    </rPh>
    <phoneticPr fontId="3"/>
  </si>
  <si>
    <t>介護保険事業所番号</t>
    <rPh sb="0" eb="2">
      <t>カイゴ</t>
    </rPh>
    <rPh sb="2" eb="4">
      <t>ホケン</t>
    </rPh>
    <rPh sb="4" eb="7">
      <t>ジギョウショ</t>
    </rPh>
    <rPh sb="7" eb="9">
      <t>バンゴウ</t>
    </rPh>
    <phoneticPr fontId="3"/>
  </si>
  <si>
    <t>）</t>
  </si>
  <si>
    <t>事業所・施設名</t>
    <rPh sb="0" eb="3">
      <t>ジギョウショ</t>
    </rPh>
    <rPh sb="4" eb="7">
      <t>シセツメイ</t>
    </rPh>
    <phoneticPr fontId="3"/>
  </si>
  <si>
    <t>名　　称</t>
    <rPh sb="0" eb="1">
      <t>ナ</t>
    </rPh>
    <rPh sb="3" eb="4">
      <t>ショウ</t>
    </rPh>
    <phoneticPr fontId="3"/>
  </si>
  <si>
    <t>連絡先</t>
    <rPh sb="0" eb="3">
      <t>レンラクサキ</t>
    </rPh>
    <phoneticPr fontId="3"/>
  </si>
  <si>
    <t>介護療養型医療施設（定員29人以下）</t>
  </si>
  <si>
    <r>
      <t>通所リハビリテーション事業所</t>
    </r>
    <r>
      <rPr>
        <sz val="9"/>
        <color theme="1"/>
        <rFont val="ＭＳ 明朝"/>
      </rPr>
      <t>（大規模型（Ⅱ））</t>
    </r>
  </si>
  <si>
    <t>事業所・施設の状況</t>
    <rPh sb="0" eb="3">
      <t>ジギョウショ</t>
    </rPh>
    <rPh sb="4" eb="6">
      <t>シセツ</t>
    </rPh>
    <rPh sb="7" eb="9">
      <t>ジョウキョウ</t>
    </rPh>
    <phoneticPr fontId="3"/>
  </si>
  <si>
    <t>電話番号</t>
    <rPh sb="0" eb="2">
      <t>デンワ</t>
    </rPh>
    <rPh sb="2" eb="4">
      <t>バンゴウ</t>
    </rPh>
    <phoneticPr fontId="3"/>
  </si>
  <si>
    <t>代表者の職・氏名</t>
    <rPh sb="0" eb="3">
      <t>ダイヒョウシャ</t>
    </rPh>
    <rPh sb="4" eb="5">
      <t>ショク</t>
    </rPh>
    <rPh sb="6" eb="8">
      <t>シメイ</t>
    </rPh>
    <phoneticPr fontId="3"/>
  </si>
  <si>
    <t>入所施設・居住系</t>
    <rPh sb="0" eb="2">
      <t>ニュウショ</t>
    </rPh>
    <rPh sb="2" eb="4">
      <t>シセツ</t>
    </rPh>
    <rPh sb="5" eb="7">
      <t>キョジュウ</t>
    </rPh>
    <rPh sb="7" eb="8">
      <t>ケイ</t>
    </rPh>
    <phoneticPr fontId="3"/>
  </si>
  <si>
    <t>職　　名</t>
    <rPh sb="0" eb="1">
      <t>ショク</t>
    </rPh>
    <rPh sb="3" eb="4">
      <t>ナ</t>
    </rPh>
    <phoneticPr fontId="3"/>
  </si>
  <si>
    <t>定期巡回・随時対応型訪問介護看護事業所</t>
  </si>
  <si>
    <t>訪問系</t>
    <rPh sb="0" eb="2">
      <t>ホウモン</t>
    </rPh>
    <rPh sb="2" eb="3">
      <t>ケイ</t>
    </rPh>
    <phoneticPr fontId="3"/>
  </si>
  <si>
    <t>氏　　名</t>
    <rPh sb="0" eb="1">
      <t>シ</t>
    </rPh>
    <rPh sb="3" eb="4">
      <t>ナ</t>
    </rPh>
    <phoneticPr fontId="3"/>
  </si>
  <si>
    <t>小　　計</t>
    <rPh sb="0" eb="1">
      <t>ショウ</t>
    </rPh>
    <rPh sb="3" eb="4">
      <t>ケイ</t>
    </rPh>
    <phoneticPr fontId="3"/>
  </si>
  <si>
    <t>申請に関する担当者</t>
    <rPh sb="0" eb="2">
      <t>シンセイ</t>
    </rPh>
    <rPh sb="3" eb="4">
      <t>カン</t>
    </rPh>
    <rPh sb="6" eb="9">
      <t>タントウシャ</t>
    </rPh>
    <phoneticPr fontId="3"/>
  </si>
  <si>
    <t>介護保険
事業所番号</t>
    <rPh sb="0" eb="2">
      <t>カイゴ</t>
    </rPh>
    <rPh sb="2" eb="4">
      <t>ホケン</t>
    </rPh>
    <rPh sb="5" eb="8">
      <t>ジギョウショ</t>
    </rPh>
    <rPh sb="8" eb="10">
      <t>バンゴウ</t>
    </rPh>
    <phoneticPr fontId="3"/>
  </si>
  <si>
    <t>各事業所の作業</t>
    <rPh sb="0" eb="1">
      <t>カク</t>
    </rPh>
    <rPh sb="1" eb="4">
      <t>ジギョウショ</t>
    </rPh>
    <rPh sb="5" eb="7">
      <t>サギョウ</t>
    </rPh>
    <phoneticPr fontId="3"/>
  </si>
  <si>
    <t>申請額</t>
    <rPh sb="0" eb="3">
      <t>シンセイガク</t>
    </rPh>
    <phoneticPr fontId="3"/>
  </si>
  <si>
    <t>　　令和</t>
    <rPh sb="2" eb="4">
      <t>レイワ</t>
    </rPh>
    <phoneticPr fontId="3"/>
  </si>
  <si>
    <t>（定員60人以上69人以下）</t>
  </si>
  <si>
    <t>か所</t>
    <rPh sb="1" eb="2">
      <t>ショ</t>
    </rPh>
    <phoneticPr fontId="3"/>
  </si>
  <si>
    <t>訪問入浴介護事業所</t>
  </si>
  <si>
    <t>訪問看護事業所</t>
  </si>
  <si>
    <t>介護老人保健施設（定員40人以上49人以下）</t>
  </si>
  <si>
    <t>居宅療養管理指導事業所</t>
    <rPh sb="8" eb="11">
      <t>ジギョウショ</t>
    </rPh>
    <phoneticPr fontId="3"/>
  </si>
  <si>
    <t>＜積算内訳＞</t>
  </si>
  <si>
    <t>訪問リハビリテーション事業所</t>
  </si>
  <si>
    <t>夜間対応型訪問介護事業所</t>
  </si>
  <si>
    <t>（訪問回数1,201回以上2,000回以下）</t>
  </si>
  <si>
    <t>居宅介護支援事業所</t>
  </si>
  <si>
    <t>　サービス種別・申請金額等の申請内容に相違ない。</t>
  </si>
  <si>
    <t>誓　約　事　項</t>
    <rPh sb="0" eb="1">
      <t>チカイ</t>
    </rPh>
    <rPh sb="2" eb="3">
      <t>ヤク</t>
    </rPh>
    <rPh sb="4" eb="5">
      <t>コト</t>
    </rPh>
    <rPh sb="6" eb="7">
      <t>コウ</t>
    </rPh>
    <phoneticPr fontId="3"/>
  </si>
  <si>
    <t>小規模多機能型居宅介護事業所</t>
  </si>
  <si>
    <t>短期入所療養介護事業所</t>
    <rPh sb="0" eb="2">
      <t>タンキ</t>
    </rPh>
    <rPh sb="2" eb="4">
      <t>ニュウショ</t>
    </rPh>
    <rPh sb="4" eb="6">
      <t>リョウヨウ</t>
    </rPh>
    <rPh sb="6" eb="8">
      <t>カイゴ</t>
    </rPh>
    <rPh sb="8" eb="11">
      <t>ジギョウショ</t>
    </rPh>
    <phoneticPr fontId="3"/>
  </si>
  <si>
    <t>短期入所生活介護事業所</t>
  </si>
  <si>
    <t>通所介護事業所（大規模型（Ⅱ））</t>
    <rPh sb="0" eb="2">
      <t>ツウショ</t>
    </rPh>
    <rPh sb="2" eb="4">
      <t>カイゴ</t>
    </rPh>
    <rPh sb="4" eb="7">
      <t>ジギョウショ</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</si>
  <si>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</si>
  <si>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</si>
  <si>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介護老人福祉施設（定員40人以上49人以下）</t>
  </si>
  <si>
    <t>所要額</t>
    <rPh sb="0" eb="3">
      <t>ショヨウガク</t>
    </rPh>
    <phoneticPr fontId="3"/>
  </si>
  <si>
    <t>円</t>
  </si>
  <si>
    <t>申請内容</t>
    <rPh sb="0" eb="2">
      <t>シンセイ</t>
    </rPh>
    <rPh sb="2" eb="4">
      <t>ナイヨウ</t>
    </rPh>
    <phoneticPr fontId="3"/>
  </si>
  <si>
    <t>通所介護事業所（大規模型（Ⅰ））</t>
    <rPh sb="0" eb="2">
      <t>ツウショ</t>
    </rPh>
    <rPh sb="2" eb="4">
      <t>カイゴ</t>
    </rPh>
    <rPh sb="4" eb="7">
      <t>ジギョウショ</t>
    </rPh>
    <phoneticPr fontId="3"/>
  </si>
  <si>
    <t>通所介護事業所（通常規模型）</t>
    <rPh sb="0" eb="2">
      <t>ツウショ</t>
    </rPh>
    <rPh sb="2" eb="4">
      <t>カイゴ</t>
    </rPh>
    <rPh sb="4" eb="7">
      <t>ジギョウショ</t>
    </rPh>
    <phoneticPr fontId="3"/>
  </si>
  <si>
    <t>合計</t>
    <rPh sb="0" eb="2">
      <t>ゴウケイ</t>
    </rPh>
    <phoneticPr fontId="3"/>
  </si>
  <si>
    <t>No.</t>
  </si>
  <si>
    <t>申　請　者</t>
    <rPh sb="0" eb="1">
      <t>サル</t>
    </rPh>
    <rPh sb="2" eb="3">
      <t>ショウ</t>
    </rPh>
    <rPh sb="4" eb="5">
      <t>シャ</t>
    </rPh>
    <phoneticPr fontId="3"/>
  </si>
  <si>
    <t>多機能型</t>
    <rPh sb="0" eb="4">
      <t>タキノウガタ</t>
    </rPh>
    <phoneticPr fontId="3"/>
  </si>
  <si>
    <t>所在地</t>
    <rPh sb="0" eb="3">
      <t>ショザイチ</t>
    </rPh>
    <phoneticPr fontId="3"/>
  </si>
  <si>
    <t>E-mail</t>
  </si>
  <si>
    <t>基準単価(a)</t>
    <rPh sb="0" eb="2">
      <t>キジュン</t>
    </rPh>
    <rPh sb="2" eb="4">
      <t>タンカ</t>
    </rPh>
    <phoneticPr fontId="3"/>
  </si>
  <si>
    <t>短期入所系</t>
    <rPh sb="0" eb="2">
      <t>タンキ</t>
    </rPh>
    <rPh sb="2" eb="4">
      <t>ニュウショ</t>
    </rPh>
    <rPh sb="4" eb="5">
      <t>ケイ</t>
    </rPh>
    <phoneticPr fontId="3"/>
  </si>
  <si>
    <t>地域密着型通所介護事業所(療養通所介護事業所を含む)</t>
    <rPh sb="13" eb="15">
      <t>リョウヨウ</t>
    </rPh>
    <rPh sb="15" eb="17">
      <t>ツウショ</t>
    </rPh>
    <rPh sb="17" eb="19">
      <t>カイゴ</t>
    </rPh>
    <rPh sb="19" eb="22">
      <t>ジギョウショ</t>
    </rPh>
    <rPh sb="23" eb="24">
      <t>フク</t>
    </rPh>
    <phoneticPr fontId="3"/>
  </si>
  <si>
    <t>事業所･施設数</t>
    <rPh sb="0" eb="3">
      <t>ジギョウショ</t>
    </rPh>
    <rPh sb="4" eb="6">
      <t>シセツ</t>
    </rPh>
    <rPh sb="6" eb="7">
      <t>スウ</t>
    </rPh>
    <phoneticPr fontId="3"/>
  </si>
  <si>
    <t>（様式２）事業所・施設別申請額一覧</t>
    <rPh sb="1" eb="3">
      <t>ヨウシキ</t>
    </rPh>
    <rPh sb="5" eb="8">
      <t>ジギョウショ</t>
    </rPh>
    <rPh sb="9" eb="11">
      <t>シセツ</t>
    </rPh>
    <rPh sb="11" eb="12">
      <t>ベツ</t>
    </rPh>
    <rPh sb="12" eb="15">
      <t>シンセイガク</t>
    </rPh>
    <rPh sb="15" eb="17">
      <t>イチラン</t>
    </rPh>
    <phoneticPr fontId="3"/>
  </si>
  <si>
    <t>定員</t>
    <rPh sb="0" eb="2">
      <t>テイイン</t>
    </rPh>
    <phoneticPr fontId="3"/>
  </si>
  <si>
    <t>事業所・施設の所在地</t>
    <rPh sb="0" eb="3">
      <t>ジギョウショ</t>
    </rPh>
    <rPh sb="4" eb="6">
      <t>シセツ</t>
    </rPh>
    <rPh sb="7" eb="10">
      <t>ショザイチ</t>
    </rPh>
    <phoneticPr fontId="3"/>
  </si>
  <si>
    <t>所要額(b)</t>
    <rPh sb="0" eb="3">
      <t>ショヨウガク</t>
    </rPh>
    <phoneticPr fontId="3"/>
  </si>
  <si>
    <t>（定員50人以上69人以下）</t>
  </si>
  <si>
    <t>申請額(c)</t>
    <rPh sb="0" eb="3">
      <t>シンセイガク</t>
    </rPh>
    <phoneticPr fontId="3"/>
  </si>
  <si>
    <t>手順</t>
    <rPh sb="0" eb="2">
      <t>テジュン</t>
    </rPh>
    <phoneticPr fontId="3"/>
  </si>
  <si>
    <t>本Excelを管内の事業者・事業所に配布</t>
    <rPh sb="0" eb="1">
      <t>ホン</t>
    </rPh>
    <rPh sb="7" eb="9">
      <t>カンナイ</t>
    </rPh>
    <rPh sb="10" eb="13">
      <t>ジギョウシャ</t>
    </rPh>
    <rPh sb="14" eb="17">
      <t>ジギョウショ</t>
    </rPh>
    <rPh sb="18" eb="20">
      <t>ハイフ</t>
    </rPh>
    <phoneticPr fontId="3"/>
  </si>
  <si>
    <t>事業者（法人本部）の作業</t>
    <rPh sb="0" eb="3">
      <t>ジギョウシャ</t>
    </rPh>
    <rPh sb="4" eb="6">
      <t>ホウジン</t>
    </rPh>
    <rPh sb="6" eb="8">
      <t>ホンブ</t>
    </rPh>
    <rPh sb="10" eb="12">
      <t>サギョウ</t>
    </rPh>
    <phoneticPr fontId="3"/>
  </si>
  <si>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3"/>
  </si>
  <si>
    <t>シート名を修正した個票を一つのExcelファイルに集約</t>
    <rPh sb="3" eb="4">
      <t>メイ</t>
    </rPh>
    <rPh sb="5" eb="7">
      <t>シュウセイ</t>
    </rPh>
    <rPh sb="9" eb="11">
      <t>コヒョウ</t>
    </rPh>
    <rPh sb="12" eb="13">
      <t>ヒト</t>
    </rPh>
    <rPh sb="25" eb="27">
      <t>シュウヤク</t>
    </rPh>
    <phoneticPr fontId="3"/>
  </si>
  <si>
    <r>
      <t>通所リハビリテーション事業所</t>
    </r>
    <r>
      <rPr>
        <sz val="9"/>
        <color theme="1"/>
        <rFont val="ＭＳ 明朝"/>
      </rPr>
      <t>（通常規模型）</t>
    </r>
  </si>
  <si>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</si>
  <si>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通所リハビリテーション事業所</t>
    </r>
    <r>
      <rPr>
        <sz val="9"/>
        <color theme="1"/>
        <rFont val="ＭＳ 明朝"/>
      </rPr>
      <t>（大規模型（Ⅰ））</t>
    </r>
  </si>
  <si>
    <t>都道府県の作業</t>
    <rPh sb="0" eb="4">
      <t>トドウフケン</t>
    </rPh>
    <rPh sb="5" eb="7">
      <t>サギョウ</t>
    </rPh>
    <phoneticPr fontId="3"/>
  </si>
  <si>
    <t>通所系</t>
    <rPh sb="0" eb="2">
      <t>ツウショ</t>
    </rPh>
    <rPh sb="2" eb="3">
      <t>ケイ</t>
    </rPh>
    <phoneticPr fontId="3"/>
  </si>
  <si>
    <t>（訪問回数2,001回以上）</t>
  </si>
  <si>
    <t>通所介護事業所（通常規模型）</t>
  </si>
  <si>
    <t>/事業所</t>
  </si>
  <si>
    <t>通所介護事業所（大規模型（Ⅰ））</t>
  </si>
  <si>
    <t>通所介護事業所（大規模型（Ⅱ））</t>
  </si>
  <si>
    <t>地域密着型通所介護事業所(療養通所介護事業所を含む)</t>
  </si>
  <si>
    <t>通所リハビリテーション事業所（通常規模型）</t>
  </si>
  <si>
    <t>通所リハビリテーション事業所（大規模型（Ⅰ））</t>
  </si>
  <si>
    <t>通所リハビリテーション事業所（大規模型（Ⅱ））</t>
  </si>
  <si>
    <t>　国保連合会に登録されている口座情報を本事業の振込に使用することに同意する。</t>
  </si>
  <si>
    <t>居宅療養管理指導事業所</t>
  </si>
  <si>
    <t>住所</t>
  </si>
  <si>
    <t>(様式３）事業所・施設別個票</t>
    <rPh sb="1" eb="3">
      <t>ヨウシキ</t>
    </rPh>
    <rPh sb="5" eb="8">
      <t>ジギョウショ</t>
    </rPh>
    <rPh sb="9" eb="11">
      <t>シセツ</t>
    </rPh>
    <rPh sb="11" eb="12">
      <t>ベツ</t>
    </rPh>
    <rPh sb="12" eb="14">
      <t>コヒョウ</t>
    </rPh>
    <phoneticPr fontId="3"/>
  </si>
  <si>
    <t>特定施設入居者生活介護</t>
    <rPh sb="0" eb="2">
      <t>トクテイ</t>
    </rPh>
    <rPh sb="2" eb="4">
      <t>シセツ</t>
    </rPh>
    <rPh sb="4" eb="7">
      <t>ニュウキョシャ</t>
    </rPh>
    <rPh sb="7" eb="9">
      <t>セイカツ</t>
    </rPh>
    <rPh sb="9" eb="11">
      <t>カイゴ</t>
    </rPh>
    <phoneticPr fontId="3"/>
  </si>
  <si>
    <t>認知症対応型共同生活介護事業所（定員14人以下）</t>
  </si>
  <si>
    <t>訪問介護事業所（訪問回数1,200回以下）</t>
  </si>
  <si>
    <t>訪問介護事業所（訪問回数1,201回以上2,000回以下）</t>
  </si>
  <si>
    <t>訪問介護事業所（訪問回数2,001回以上）</t>
  </si>
  <si>
    <t>訪問
回数</t>
    <rPh sb="0" eb="2">
      <t>ホウモン</t>
    </rPh>
    <rPh sb="3" eb="5">
      <t>カイスウ</t>
    </rPh>
    <phoneticPr fontId="3"/>
  </si>
  <si>
    <t>介護老人福祉施設（定員39人以下）</t>
  </si>
  <si>
    <t>（定員20人以上39人以下）</t>
  </si>
  <si>
    <t>介護老人福祉施設（定員50人以上69人以下）</t>
  </si>
  <si>
    <t>介護老人福祉施設（定員70人以上89人以下）</t>
  </si>
  <si>
    <t>介護老人福祉施設（定員90人以上）</t>
  </si>
  <si>
    <t>地域密着型介護老人福祉施設（定員19人以下）</t>
  </si>
  <si>
    <t>介護老人保健施設（定員39人以下）</t>
  </si>
  <si>
    <t>介護老人保健施設（定員50人以上69人以下）</t>
  </si>
  <si>
    <t>介護老人保健施設（定員90人以上）</t>
  </si>
  <si>
    <t>（定員39人以下）</t>
  </si>
  <si>
    <t>（定員40人以上49人以下）</t>
  </si>
  <si>
    <t>（定員70人以上89人以下）</t>
  </si>
  <si>
    <t>（定員90人以上）</t>
  </si>
  <si>
    <t>介護医療院（定員29人以下）</t>
  </si>
  <si>
    <t>（定員20人以上）</t>
  </si>
  <si>
    <t>（定員30人以上39人以下）</t>
  </si>
  <si>
    <t>（定員15人以上）</t>
  </si>
  <si>
    <t>（定員70人以上）</t>
  </si>
  <si>
    <t>（定員40人以上59人以下）</t>
  </si>
  <si>
    <t xml:space="preserve">Excelファイル名を代表となる事業所の事業所番号に変更
</t>
  </si>
  <si>
    <t>（定員90人以上99人以下）</t>
  </si>
  <si>
    <t>（定員100人以上）</t>
  </si>
  <si>
    <t>特定施設入居者生活介護（定員40人以上59人以下）</t>
  </si>
  <si>
    <t>　この助成金と対象経費を重複して、他の助成金を受けていない。</t>
  </si>
  <si>
    <t>介護老人福祉施設</t>
  </si>
  <si>
    <t>介護療養型医療施設（定員70人以上）</t>
  </si>
  <si>
    <t>地域密着型介護老人福祉施設</t>
  </si>
  <si>
    <t>（定員19人以下）</t>
  </si>
  <si>
    <t>介護老人保健施設</t>
  </si>
  <si>
    <t>介護医療院</t>
  </si>
  <si>
    <t>（定員29人以下）</t>
  </si>
  <si>
    <t>介護療養型医療施設</t>
  </si>
  <si>
    <t>認知症対応型共同生活介護事業所</t>
  </si>
  <si>
    <t>（定員14人以下）</t>
  </si>
  <si>
    <t>（定員20人以下）</t>
  </si>
  <si>
    <t>（定員21人以上）</t>
  </si>
  <si>
    <t>訪問介護事業所</t>
  </si>
  <si>
    <t>秋田県知事</t>
    <rPh sb="0" eb="5">
      <t>アキタケンチジ</t>
    </rPh>
    <phoneticPr fontId="3"/>
  </si>
  <si>
    <t>（訪問回数1,200回以下）</t>
  </si>
  <si>
    <t>合　　計</t>
    <rPh sb="0" eb="1">
      <t>ゴウ</t>
    </rPh>
    <rPh sb="3" eb="4">
      <t>ケイ</t>
    </rPh>
    <phoneticPr fontId="3"/>
  </si>
  <si>
    <t>（単位:円）</t>
    <rPh sb="1" eb="3">
      <t>タンイ</t>
    </rPh>
    <rPh sb="4" eb="5">
      <t>エン</t>
    </rPh>
    <phoneticPr fontId="3"/>
  </si>
  <si>
    <t>基準単価</t>
  </si>
  <si>
    <t>短期入所療養介護事業所（定員21人以上）</t>
  </si>
  <si>
    <t>地域密着型介護老人福祉施設（定員20人以上）</t>
    <rPh sb="20" eb="21">
      <t>ジョウ</t>
    </rPh>
    <phoneticPr fontId="3"/>
  </si>
  <si>
    <t>/施設</t>
    <rPh sb="1" eb="3">
      <t>シセツ</t>
    </rPh>
    <phoneticPr fontId="3"/>
  </si>
  <si>
    <t>介護医療院（定員30人以上39人以下）</t>
  </si>
  <si>
    <t>介護医療院（定員40人以上49人以下）</t>
  </si>
  <si>
    <t>介護医療院（定員50人以上69人以下）</t>
  </si>
  <si>
    <t>品目（マスク等）</t>
    <rPh sb="0" eb="2">
      <t>ヒンモク</t>
    </rPh>
    <rPh sb="6" eb="7">
      <t>トウ</t>
    </rPh>
    <phoneticPr fontId="3"/>
  </si>
  <si>
    <t>介護療養型医療施設（定員30人以上39人以下）</t>
  </si>
  <si>
    <t>特定施設入居者生活介護（定員20人以上39人以下）</t>
  </si>
  <si>
    <t>介護療養型医療施設（定員40人以上49人以下）</t>
  </si>
  <si>
    <t>介護療養型医療施設（定員50人以上69人以下）</t>
  </si>
  <si>
    <t>認知症対応型共同生活介護事業所（定員15人以上）</t>
  </si>
  <si>
    <t>特定施設入居者生活介護（定員19人以下）</t>
  </si>
  <si>
    <t>特定施設入居者生活介護（定員60人以上69人以下）</t>
  </si>
  <si>
    <t>特定施設入居者生活介護（定員70人以上89人以下）</t>
  </si>
  <si>
    <t>特定施設入居者生活介護（定員90人以上99人以下）</t>
  </si>
  <si>
    <t>特定施設入居者生活介護（定員100人以上）</t>
  </si>
  <si>
    <t>地域密着型特定施設入居者生活介護（定員19人以下）</t>
  </si>
  <si>
    <t>地域密着型特定施設入居者生活介護（定員20人以上）</t>
  </si>
  <si>
    <t>円</t>
    <rPh sb="0" eb="1">
      <t>エン</t>
    </rPh>
    <phoneticPr fontId="3"/>
  </si>
  <si>
    <t>債権譲渡されていない場合は、左欄に○を入れて下さい。
※債権譲渡されている場合、都道府県に申請して下さい。</t>
    <rPh sb="0" eb="2">
      <t>サイケン</t>
    </rPh>
    <rPh sb="2" eb="4">
      <t>ジョウト</t>
    </rPh>
    <rPh sb="10" eb="12">
      <t>バアイ</t>
    </rPh>
    <rPh sb="14" eb="16">
      <t>サラン</t>
    </rPh>
    <rPh sb="19" eb="20">
      <t>イ</t>
    </rPh>
    <rPh sb="22" eb="23">
      <t>クダ</t>
    </rPh>
    <rPh sb="28" eb="30">
      <t>サイケン</t>
    </rPh>
    <rPh sb="30" eb="32">
      <t>ジョウト</t>
    </rPh>
    <rPh sb="37" eb="39">
      <t>バアイ</t>
    </rPh>
    <rPh sb="40" eb="44">
      <t>トドウフケン</t>
    </rPh>
    <rPh sb="45" eb="47">
      <t>シンセイ</t>
    </rPh>
    <rPh sb="49" eb="50">
      <t>クダ</t>
    </rPh>
    <phoneticPr fontId="3"/>
  </si>
  <si>
    <t>口　座　情　報</t>
    <rPh sb="0" eb="1">
      <t>クチ</t>
    </rPh>
    <rPh sb="2" eb="3">
      <t>ザ</t>
    </rPh>
    <rPh sb="4" eb="5">
      <t>ジョウ</t>
    </rPh>
    <rPh sb="6" eb="7">
      <t>ホウ</t>
    </rPh>
    <phoneticPr fontId="3"/>
  </si>
  <si>
    <t>本Excelを各事業所に配布し、個票のシートを記入するように依頼　</t>
    <rPh sb="0" eb="1">
      <t>ホン</t>
    </rPh>
    <rPh sb="7" eb="8">
      <t>カク</t>
    </rPh>
    <rPh sb="8" eb="11">
      <t>ジギョウショ</t>
    </rPh>
    <rPh sb="12" eb="14">
      <t>ハイフ</t>
    </rPh>
    <rPh sb="16" eb="18">
      <t>コヒョウ</t>
    </rPh>
    <rPh sb="23" eb="25">
      <t>キニュウ</t>
    </rPh>
    <rPh sb="30" eb="32">
      <t>イライ</t>
    </rPh>
    <phoneticPr fontId="3"/>
  </si>
  <si>
    <t>個表シート（個票●）の着色セルを入力（黄色セル：必要情報の入力・該当する取組内容のチェック）し、事業者（法人本部）へ返送</t>
    <rPh sb="0" eb="2">
      <t>コヒョウ</t>
    </rPh>
    <rPh sb="6" eb="8">
      <t>コヒョウ</t>
    </rPh>
    <rPh sb="11" eb="13">
      <t>チャクショク</t>
    </rPh>
    <rPh sb="16" eb="18">
      <t>ニュウリョク</t>
    </rPh>
    <rPh sb="19" eb="21">
      <t>キイロ</t>
    </rPh>
    <rPh sb="24" eb="26">
      <t>ヒツヨウ</t>
    </rPh>
    <rPh sb="26" eb="28">
      <t>ジョウホウ</t>
    </rPh>
    <rPh sb="29" eb="31">
      <t>ニュウリョク</t>
    </rPh>
    <rPh sb="32" eb="34">
      <t>ガイトウ</t>
    </rPh>
    <rPh sb="36" eb="38">
      <t>トリクミ</t>
    </rPh>
    <rPh sb="38" eb="40">
      <t>ナイヨウ</t>
    </rPh>
    <rPh sb="48" eb="51">
      <t>ジギョウシャ</t>
    </rPh>
    <rPh sb="52" eb="54">
      <t>ホウジン</t>
    </rPh>
    <rPh sb="54" eb="56">
      <t>ホンブ</t>
    </rPh>
    <rPh sb="58" eb="60">
      <t>ヘンソウ</t>
    </rPh>
    <phoneticPr fontId="3"/>
  </si>
  <si>
    <t>（個票●シート）及び（申請額一覧シート）の内容が様式１（総括表）にも正しく反映されていることを確認するとともに、様式１の記入欄（黄色セル）を記載</t>
    <rPh sb="1" eb="3">
      <t>コヒョウ</t>
    </rPh>
    <rPh sb="8" eb="9">
      <t>オヨ</t>
    </rPh>
    <rPh sb="11" eb="14">
      <t>シンセイガク</t>
    </rPh>
    <rPh sb="14" eb="16">
      <t>イチラン</t>
    </rPh>
    <rPh sb="21" eb="23">
      <t>ナイヨウ</t>
    </rPh>
    <rPh sb="24" eb="26">
      <t>ヨウシキ</t>
    </rPh>
    <rPh sb="28" eb="31">
      <t>ソウカツヒョウ</t>
    </rPh>
    <rPh sb="34" eb="35">
      <t>タダ</t>
    </rPh>
    <rPh sb="37" eb="39">
      <t>ハンエイ</t>
    </rPh>
    <rPh sb="47" eb="49">
      <t>カクニン</t>
    </rPh>
    <rPh sb="56" eb="58">
      <t>ヨウシキ</t>
    </rPh>
    <rPh sb="60" eb="63">
      <t>キニュウラン</t>
    </rPh>
    <rPh sb="64" eb="66">
      <t>キイロ</t>
    </rPh>
    <rPh sb="70" eb="72">
      <t>キサイ</t>
    </rPh>
    <phoneticPr fontId="3"/>
  </si>
  <si>
    <t>　国保連合会に登録されている口座は債権譲渡されていない。</t>
  </si>
  <si>
    <t>数量等</t>
    <rPh sb="0" eb="2">
      <t>スウリョウ</t>
    </rPh>
    <rPh sb="2" eb="3">
      <t>トウ</t>
    </rPh>
    <phoneticPr fontId="3"/>
  </si>
  <si>
    <t>・病院又は診療所である通所リハビリテーション事業所
・介護療養型医療施設、療養病床を有する病院又は診療所である短期入所療養介護事業所
・訪問看護事業所　　・病院又は診療所である訪問リハビリテーション事業所　・居宅療養管理指導事業所　・介護療養型医療施設</t>
    <rPh sb="3" eb="4">
      <t>マタ</t>
    </rPh>
    <rPh sb="47" eb="48">
      <t>マタ</t>
    </rPh>
    <rPh sb="80" eb="81">
      <t>マタ</t>
    </rPh>
    <phoneticPr fontId="3"/>
  </si>
  <si>
    <t>審査結果
（都道府県記入）</t>
    <rPh sb="0" eb="2">
      <t>シンサ</t>
    </rPh>
    <rPh sb="2" eb="4">
      <t>ケッカ</t>
    </rPh>
    <rPh sb="6" eb="10">
      <t>トドウフケン</t>
    </rPh>
    <rPh sb="10" eb="12">
      <t>キニュウ</t>
    </rPh>
    <phoneticPr fontId="3"/>
  </si>
  <si>
    <t>電話番号</t>
  </si>
  <si>
    <t>介護医療院（定員70人以上）</t>
  </si>
  <si>
    <t>各事業所から回収した個票の入力内容を確認
各事業所の申請先が同一都道府県知事となっているか確認。</t>
    <rPh sb="0" eb="1">
      <t>カク</t>
    </rPh>
    <rPh sb="1" eb="4">
      <t>ジギョウショ</t>
    </rPh>
    <rPh sb="6" eb="8">
      <t>カイシュウ</t>
    </rPh>
    <rPh sb="10" eb="12">
      <t>コヒョウ</t>
    </rPh>
    <rPh sb="13" eb="15">
      <t>ニュウリョク</t>
    </rPh>
    <rPh sb="15" eb="17">
      <t>ナイヨウ</t>
    </rPh>
    <rPh sb="18" eb="20">
      <t>カクニン</t>
    </rPh>
    <rPh sb="21" eb="22">
      <t>カク</t>
    </rPh>
    <rPh sb="22" eb="25">
      <t>ジギョウショ</t>
    </rPh>
    <rPh sb="26" eb="28">
      <t>シンセイ</t>
    </rPh>
    <rPh sb="28" eb="29">
      <t>サキ</t>
    </rPh>
    <rPh sb="30" eb="32">
      <t>ドウイツ</t>
    </rPh>
    <rPh sb="32" eb="36">
      <t>トドウフケン</t>
    </rPh>
    <rPh sb="36" eb="38">
      <t>チジ</t>
    </rPh>
    <rPh sb="45" eb="47">
      <t>カクニン</t>
    </rPh>
    <phoneticPr fontId="3"/>
  </si>
  <si>
    <t>人</t>
    <rPh sb="0" eb="1">
      <t>ニン</t>
    </rPh>
    <phoneticPr fontId="3"/>
  </si>
  <si>
    <t>回</t>
    <rPh sb="0" eb="1">
      <t>カイ</t>
    </rPh>
    <phoneticPr fontId="3"/>
  </si>
  <si>
    <t xml:space="preserve">　
</t>
  </si>
  <si>
    <t>申請方法</t>
    <rPh sb="0" eb="2">
      <t>シンセイ</t>
    </rPh>
    <rPh sb="2" eb="4">
      <t>ホウホウ</t>
    </rPh>
    <phoneticPr fontId="3"/>
  </si>
  <si>
    <t>代表となる法人名</t>
  </si>
  <si>
    <t>本事業は原則、国保連合会のシステムを活用した助成金の交付を予定しています。（債権譲渡がある場合等を除く）</t>
    <rPh sb="0" eb="1">
      <t>ホン</t>
    </rPh>
    <rPh sb="1" eb="3">
      <t>ジギョウ</t>
    </rPh>
    <rPh sb="4" eb="6">
      <t>ゲンソク</t>
    </rPh>
    <rPh sb="7" eb="9">
      <t>コクホ</t>
    </rPh>
    <rPh sb="9" eb="12">
      <t>レンゴウカイ</t>
    </rPh>
    <rPh sb="18" eb="20">
      <t>カツヨウ</t>
    </rPh>
    <rPh sb="26" eb="28">
      <t>コウフ</t>
    </rPh>
    <rPh sb="29" eb="31">
      <t>ヨテイ</t>
    </rPh>
    <rPh sb="38" eb="40">
      <t>サイケン</t>
    </rPh>
    <rPh sb="40" eb="42">
      <t>ジョウト</t>
    </rPh>
    <rPh sb="45" eb="47">
      <t>バアイ</t>
    </rPh>
    <rPh sb="47" eb="48">
      <t>トウ</t>
    </rPh>
    <rPh sb="49" eb="50">
      <t>ノゾ</t>
    </rPh>
    <phoneticPr fontId="3"/>
  </si>
  <si>
    <t>　この助成金に係る収入及び支出等に係る証拠書類を適切に整備保管する。</t>
    <rPh sb="29" eb="31">
      <t>ホカン</t>
    </rPh>
    <phoneticPr fontId="3"/>
  </si>
  <si>
    <t>　以下に掲げる事業所・施設について、令和３年度新型コロナウイルス感染症感染拡大防止継続支援助成金の交付を受けていない。又は、以下に掲げる事業所・施設ではない。</t>
  </si>
  <si>
    <t>あて</t>
  </si>
  <si>
    <r>
      <t>　標記について、次のとおり申請（報告）します。</t>
    </r>
    <r>
      <rPr>
        <sz val="8"/>
        <color theme="1"/>
        <rFont val="ＭＳ 明朝"/>
      </rPr>
      <t>※以下で「申請」は「申請（報告）」とする。</t>
    </r>
    <rPh sb="1" eb="3">
      <t>ヒョウキ</t>
    </rPh>
    <rPh sb="8" eb="9">
      <t>ツギ</t>
    </rPh>
    <rPh sb="13" eb="15">
      <t>シンセイ</t>
    </rPh>
    <rPh sb="16" eb="18">
      <t>ホウコク</t>
    </rPh>
    <rPh sb="24" eb="26">
      <t>イカ</t>
    </rPh>
    <rPh sb="28" eb="30">
      <t>シンセイ</t>
    </rPh>
    <rPh sb="33" eb="35">
      <t>シンセイ</t>
    </rPh>
    <rPh sb="36" eb="38">
      <t>ホウコク</t>
    </rPh>
    <phoneticPr fontId="3"/>
  </si>
  <si>
    <t>令和３年度</t>
  </si>
  <si>
    <t>秋田県介護サービス事業所等感染症対策支援事業</t>
    <rPh sb="0" eb="3">
      <t>アキタケン</t>
    </rPh>
    <rPh sb="12" eb="13">
      <t>トウ</t>
    </rPh>
    <rPh sb="15" eb="16">
      <t>ショウ</t>
    </rPh>
    <phoneticPr fontId="3"/>
  </si>
  <si>
    <r>
      <t xml:space="preserve">①　国保連にて受付する電子申請の場合
・電子請求受付システムから完成した、
　Excelファイルをアップロードして申請
②　県庁にて受付する郵送申請の場合
・紙に出力した申請書を郵送
（封筒に「新型コロナ対策支援事業申請書在中」と明記）
</t>
    </r>
    <r>
      <rPr>
        <sz val="10"/>
        <color theme="3" tint="0.4"/>
        <rFont val="ＭＳ 明朝"/>
      </rPr>
      <t>※他の書類（介護給付費等に関する費用等の請求等）を同封しないこと。</t>
    </r>
    <rPh sb="11" eb="13">
      <t>デンシ</t>
    </rPh>
    <rPh sb="16" eb="18">
      <t>バアイ</t>
    </rPh>
    <rPh sb="63" eb="65">
      <t>ケンチョウ</t>
    </rPh>
    <rPh sb="71" eb="73">
      <t>ユウソウ</t>
    </rPh>
    <rPh sb="76" eb="78">
      <t>バアイ</t>
    </rPh>
    <rPh sb="82" eb="84">
      <t>シュツリョク</t>
    </rPh>
    <rPh sb="88" eb="89">
      <t>ショ</t>
    </rPh>
    <rPh sb="90" eb="92">
      <t>ユウソウ</t>
    </rPh>
    <phoneticPr fontId="3"/>
  </si>
  <si>
    <t>事業者から（国保連を通じて）Excelファイルを受領し、内容を審査</t>
    <rPh sb="0" eb="3">
      <t>ジギョウシャ</t>
    </rPh>
    <rPh sb="6" eb="8">
      <t>コクホ</t>
    </rPh>
    <rPh sb="8" eb="9">
      <t>レン</t>
    </rPh>
    <rPh sb="10" eb="11">
      <t>ツウ</t>
    </rPh>
    <rPh sb="24" eb="26">
      <t>ジュリョウ</t>
    </rPh>
    <rPh sb="28" eb="30">
      <t>ナイヨウ</t>
    </rPh>
    <rPh sb="31" eb="33">
      <t>シンサ</t>
    </rPh>
    <phoneticPr fontId="3"/>
  </si>
  <si>
    <t>都道府県内で必要な作業を行い、事業者に助成金を交付
※支払業務を国保連に委託する場合は、様式２（申請額一覧）の「審査結果」欄に「可」を入力の上、国保連に送付
なお、国保連による支払確定後、国保連から事業所（事業所台帳に登録された住所宛て）に対し、支払通知書を送付</t>
    <rPh sb="0" eb="4">
      <t>トドウフケン</t>
    </rPh>
    <rPh sb="4" eb="5">
      <t>ナイ</t>
    </rPh>
    <rPh sb="6" eb="8">
      <t>ヒツヨウ</t>
    </rPh>
    <rPh sb="9" eb="11">
      <t>サギョウ</t>
    </rPh>
    <rPh sb="12" eb="13">
      <t>オコナ</t>
    </rPh>
    <rPh sb="15" eb="18">
      <t>ジギョウシャ</t>
    </rPh>
    <rPh sb="23" eb="25">
      <t>コウフ</t>
    </rPh>
    <phoneticPr fontId="3"/>
  </si>
  <si>
    <t>令和３年度秋田県介護サービス事業所等感染症対策支援事業費補助金</t>
    <rPh sb="0" eb="2">
      <t>レイワ</t>
    </rPh>
    <rPh sb="3" eb="5">
      <t>ネンド</t>
    </rPh>
    <rPh sb="5" eb="8">
      <t>アキタケン</t>
    </rPh>
    <rPh sb="8" eb="10">
      <t>カイゴ</t>
    </rPh>
    <rPh sb="14" eb="17">
      <t>ジギョウショ</t>
    </rPh>
    <rPh sb="17" eb="18">
      <t>トウ</t>
    </rPh>
    <rPh sb="18" eb="21">
      <t>カンセンショウ</t>
    </rPh>
    <rPh sb="21" eb="23">
      <t>タイサク</t>
    </rPh>
    <rPh sb="23" eb="25">
      <t>シエン</t>
    </rPh>
    <rPh sb="25" eb="28">
      <t>ジギョウヒ</t>
    </rPh>
    <rPh sb="28" eb="31">
      <t>ホジョキン</t>
    </rPh>
    <phoneticPr fontId="3"/>
  </si>
  <si>
    <t>交付申請書　兼　実績報告書</t>
    <rPh sb="0" eb="2">
      <t>コウフ</t>
    </rPh>
    <rPh sb="2" eb="5">
      <t>シンセイショ</t>
    </rPh>
    <rPh sb="6" eb="7">
      <t>ケン</t>
    </rPh>
    <rPh sb="8" eb="13">
      <t>ジッセキホウコクショ</t>
    </rPh>
    <phoneticPr fontId="3"/>
  </si>
  <si>
    <t>介護サービス事業所等感染症対策支援事業</t>
    <rPh sb="9" eb="10">
      <t>トウ</t>
    </rPh>
    <rPh sb="12" eb="13">
      <t>ショウ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</si>
</sst>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 "/>
    <numFmt numFmtId="177" formatCode="#,##0;\-#,##0;&quot;&quot;"/>
    <numFmt numFmtId="178" formatCode="#,##0_ ;[Red]\-#,##0\ "/>
  </numFmts>
  <fonts count="29">
    <font>
      <sz val="11"/>
      <color auto="1"/>
      <name val="ＭＳ Ｐゴシック"/>
      <family val="3"/>
    </font>
    <font>
      <sz val="11"/>
      <color auto="1"/>
      <name val="ＭＳ Ｐゴシック"/>
      <family val="3"/>
    </font>
    <font>
      <sz val="11"/>
      <color theme="1"/>
      <name val="ＭＳ Ｐゴシック"/>
      <family val="2"/>
      <scheme val="minor"/>
    </font>
    <font>
      <sz val="6"/>
      <color auto="1"/>
      <name val="ＭＳ Ｐゴシック"/>
      <family val="3"/>
    </font>
    <font>
      <sz val="11"/>
      <color theme="1"/>
      <name val="ＭＳ 明朝"/>
      <family val="1"/>
    </font>
    <font>
      <b/>
      <sz val="14"/>
      <color theme="1"/>
      <name val="ＭＳ 明朝"/>
      <family val="1"/>
    </font>
    <font>
      <b/>
      <sz val="12"/>
      <color theme="1"/>
      <name val="ＭＳ 明朝"/>
      <family val="1"/>
    </font>
    <font>
      <sz val="12"/>
      <color theme="1"/>
      <name val="ＭＳ 明朝"/>
      <family val="1"/>
    </font>
    <font>
      <sz val="10"/>
      <color theme="1"/>
      <name val="ＭＳ 明朝"/>
      <family val="1"/>
    </font>
    <font>
      <sz val="10"/>
      <color rgb="FFFF0000"/>
      <name val="ＭＳ 明朝"/>
      <family val="1"/>
    </font>
    <font>
      <sz val="8"/>
      <color rgb="FFFF0000"/>
      <name val="ＭＳ 明朝"/>
      <family val="1"/>
    </font>
    <font>
      <sz val="9"/>
      <color theme="1"/>
      <name val="ＭＳ 明朝"/>
      <family val="1"/>
    </font>
    <font>
      <sz val="10"/>
      <color auto="1"/>
      <name val="ＭＳ 明朝"/>
      <family val="1"/>
    </font>
    <font>
      <sz val="8"/>
      <color theme="1"/>
      <name val="ＭＳ 明朝"/>
      <family val="1"/>
    </font>
    <font>
      <sz val="9"/>
      <color auto="1"/>
      <name val="ＭＳ 明朝"/>
      <family val="1"/>
    </font>
    <font>
      <sz val="9"/>
      <color rgb="FFFF0000"/>
      <name val="ＭＳ 明朝"/>
      <family val="1"/>
    </font>
    <font>
      <sz val="11"/>
      <color theme="1"/>
      <name val="ＭＳ Ｐ明朝"/>
      <family val="1"/>
    </font>
    <font>
      <b/>
      <sz val="10"/>
      <color theme="1"/>
      <name val="ＭＳ Ｐ明朝"/>
      <family val="1"/>
    </font>
    <font>
      <sz val="10"/>
      <color theme="1"/>
      <name val="ＭＳ Ｐ明朝"/>
      <family val="1"/>
    </font>
    <font>
      <sz val="9"/>
      <color theme="1"/>
      <name val="ＭＳ Ｐ明朝"/>
      <family val="1"/>
    </font>
    <font>
      <sz val="8"/>
      <color theme="1"/>
      <name val="ＭＳ Ｐ明朝"/>
      <family val="1"/>
    </font>
    <font>
      <b/>
      <sz val="10"/>
      <color auto="1"/>
      <name val="ＭＳ Ｐ明朝"/>
      <family val="1"/>
    </font>
    <font>
      <sz val="10"/>
      <color auto="1"/>
      <name val="ＭＳ Ｐ明朝"/>
      <family val="1"/>
    </font>
    <font>
      <sz val="9"/>
      <color auto="1"/>
      <name val="ＭＳ Ｐ明朝"/>
      <family val="1"/>
    </font>
    <font>
      <sz val="6"/>
      <color theme="1"/>
      <name val="ＭＳ Ｐ明朝"/>
      <family val="1"/>
    </font>
    <font>
      <sz val="6"/>
      <color auto="1"/>
      <name val="ＭＳ Ｐ明朝"/>
      <family val="1"/>
    </font>
    <font>
      <b/>
      <sz val="16"/>
      <color rgb="FFFF0000"/>
      <name val="ＭＳ ゴシック"/>
      <family val="3"/>
    </font>
    <font>
      <b/>
      <sz val="14"/>
      <color rgb="FFFF0000"/>
      <name val="ＭＳ ゴシック"/>
      <family val="3"/>
    </font>
    <font>
      <sz val="14"/>
      <color rgb="FFFF0000"/>
      <name val="ＭＳ Ｐ明朝"/>
      <family val="1"/>
    </font>
  </fonts>
  <fills count="5">
    <fill>
      <patternFill patternType="none"/>
    </fill>
    <fill>
      <patternFill patternType="gray125"/>
    </fill>
    <fill>
      <patternFill patternType="solid">
        <fgColor rgb="FFFFFFCC"/>
        <bgColor indexed="64"/>
      </patternFill>
    </fill>
    <fill>
      <patternFill patternType="solid">
        <fgColor theme="0" tint="-5.e-002"/>
        <bgColor indexed="64"/>
      </patternFill>
    </fill>
    <fill>
      <patternFill patternType="solid">
        <fgColor theme="0"/>
        <bgColor indexed="64"/>
      </patternFill>
    </fill>
  </fills>
  <borders count="10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top/>
      <bottom style="medium">
        <color indexed="64"/>
      </bottom>
      <diagonal/>
    </border>
    <border>
      <left/>
      <right/>
      <top style="medium">
        <color indexed="64"/>
      </top>
      <bottom style="hair">
        <color indexed="64"/>
      </bottom>
      <diagonal/>
    </border>
    <border>
      <left/>
      <right/>
      <top style="hair">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style="hair">
        <color indexed="64"/>
      </right>
      <top/>
      <bottom/>
      <diagonal/>
    </border>
    <border>
      <left style="thin">
        <color indexed="64"/>
      </left>
      <right/>
      <top style="hair">
        <color indexed="64"/>
      </top>
      <bottom/>
      <diagonal/>
    </border>
    <border>
      <left/>
      <right/>
      <top/>
      <bottom style="medium">
        <color indexed="64"/>
      </bottom>
      <diagonal/>
    </border>
    <border>
      <left/>
      <right/>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hair">
        <color indexed="64"/>
      </top>
      <bottom style="medium">
        <color indexed="64"/>
      </bottom>
      <diagonal/>
    </border>
    <border>
      <left style="thin">
        <color indexed="64"/>
      </left>
      <right/>
      <top/>
      <bottom/>
      <diagonal/>
    </border>
    <border>
      <left/>
      <right/>
      <top style="hair">
        <color indexed="64"/>
      </top>
      <bottom style="medium">
        <color indexed="64"/>
      </bottom>
      <diagonal/>
    </border>
    <border>
      <left/>
      <right style="thin">
        <color indexed="64"/>
      </right>
      <top style="hair">
        <color indexed="64"/>
      </top>
      <bottom/>
      <diagonal/>
    </border>
    <border>
      <left/>
      <right style="thin">
        <color indexed="64"/>
      </right>
      <top/>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bottom style="thin">
        <color indexed="64"/>
      </bottom>
      <diagonal/>
    </border>
    <border>
      <left style="medium">
        <color indexed="64"/>
      </left>
      <right/>
      <top/>
      <bottom style="double">
        <color indexed="64"/>
      </bottom>
      <diagonal/>
    </border>
    <border>
      <left style="medium">
        <color indexed="64"/>
      </left>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thin">
        <color indexed="64"/>
      </bottom>
      <diagonal/>
    </border>
    <border>
      <left/>
      <right/>
      <top/>
      <bottom style="double">
        <color indexed="64"/>
      </bottom>
      <diagonal/>
    </border>
    <border>
      <left/>
      <right/>
      <top style="double">
        <color indexed="64"/>
      </top>
      <bottom style="medium">
        <color indexed="64"/>
      </bottom>
      <diagonal/>
    </border>
    <border>
      <left/>
      <right style="thin">
        <color indexed="64"/>
      </right>
      <top/>
      <bottom style="double">
        <color indexed="64"/>
      </bottom>
      <diagonal/>
    </border>
    <border>
      <left/>
      <right style="hair">
        <color indexed="64"/>
      </right>
      <top style="thin">
        <color indexed="64"/>
      </top>
      <bottom style="medium">
        <color indexed="64"/>
      </bottom>
      <diagonal/>
    </border>
    <border>
      <left style="thin">
        <color indexed="64"/>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style="medium">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7">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1" fillId="0" borderId="0" applyFont="0" applyFill="0" applyBorder="0" applyAlignment="0" applyProtection="0">
      <alignment vertical="center"/>
    </xf>
  </cellStyleXfs>
  <cellXfs count="368">
    <xf numFmtId="0" fontId="0" fillId="0" borderId="0" xfId="0">
      <alignment vertical="center"/>
    </xf>
    <xf numFmtId="0" fontId="4" fillId="0" borderId="0" xfId="0" applyFont="1" applyProtection="1">
      <alignment vertical="center"/>
    </xf>
    <xf numFmtId="0" fontId="4" fillId="0" borderId="0" xfId="0" applyFont="1" applyAlignment="1" applyProtection="1">
      <alignment horizontal="left" vertical="top"/>
    </xf>
    <xf numFmtId="0" fontId="5" fillId="0" borderId="0" xfId="0" applyFont="1" applyAlignment="1" applyProtection="1">
      <alignment vertical="center"/>
    </xf>
    <xf numFmtId="0" fontId="6" fillId="0" borderId="0" xfId="0" applyFont="1" applyFill="1" applyAlignment="1" applyProtection="1">
      <alignment vertical="center"/>
    </xf>
    <xf numFmtId="0" fontId="4" fillId="0" borderId="1" xfId="0" applyFont="1" applyBorder="1" applyAlignment="1" applyProtection="1">
      <alignment horizontal="center" vertical="center" shrinkToFit="1"/>
    </xf>
    <xf numFmtId="0" fontId="4" fillId="0" borderId="1" xfId="0" applyFont="1" applyBorder="1" applyAlignment="1" applyProtection="1">
      <alignment horizontal="center" vertical="center"/>
    </xf>
    <xf numFmtId="0" fontId="7" fillId="0" borderId="0" xfId="0" applyFont="1" applyAlignment="1" applyProtection="1">
      <alignment horizontal="left" vertical="top"/>
    </xf>
    <xf numFmtId="49" fontId="7" fillId="0" borderId="1" xfId="0" applyNumberFormat="1" applyFont="1" applyBorder="1" applyAlignment="1" applyProtection="1">
      <alignment horizontal="center" vertical="top"/>
    </xf>
    <xf numFmtId="49" fontId="8" fillId="0" borderId="1" xfId="0" applyNumberFormat="1" applyFont="1" applyBorder="1" applyAlignment="1" applyProtection="1">
      <alignment horizontal="left" vertical="center" wrapText="1"/>
    </xf>
    <xf numFmtId="49" fontId="8" fillId="0" borderId="2" xfId="0" applyNumberFormat="1" applyFont="1" applyBorder="1" applyAlignment="1" applyProtection="1">
      <alignment vertical="center" wrapText="1"/>
    </xf>
    <xf numFmtId="0" fontId="7" fillId="0" borderId="1" xfId="0" applyFont="1" applyBorder="1" applyAlignment="1" applyProtection="1">
      <alignment horizontal="center" vertical="top"/>
    </xf>
    <xf numFmtId="0" fontId="8" fillId="0" borderId="1" xfId="0" applyFont="1" applyBorder="1" applyAlignment="1" applyProtection="1">
      <alignment horizontal="left" vertical="center" wrapText="1"/>
    </xf>
    <xf numFmtId="0" fontId="8" fillId="0" borderId="2" xfId="0" applyFont="1" applyBorder="1" applyAlignment="1" applyProtection="1">
      <alignment horizontal="left" vertical="center" wrapText="1"/>
    </xf>
    <xf numFmtId="0" fontId="8" fillId="0" borderId="2" xfId="0" applyFont="1" applyBorder="1" applyAlignment="1" applyProtection="1">
      <alignment vertical="center" wrapText="1"/>
    </xf>
    <xf numFmtId="0" fontId="9" fillId="0" borderId="1" xfId="0" applyFont="1" applyBorder="1" applyAlignment="1" applyProtection="1">
      <alignment horizontal="left" vertical="center" wrapText="1"/>
    </xf>
    <xf numFmtId="0" fontId="8" fillId="0" borderId="0" xfId="0" applyFont="1" applyProtection="1">
      <alignment vertical="center"/>
    </xf>
    <xf numFmtId="0" fontId="10" fillId="0" borderId="0" xfId="0" applyFont="1" applyProtection="1">
      <alignment vertical="center"/>
    </xf>
    <xf numFmtId="0" fontId="9" fillId="0" borderId="0" xfId="0" applyFont="1" applyProtection="1">
      <alignment vertical="center"/>
    </xf>
    <xf numFmtId="0" fontId="11" fillId="0" borderId="0" xfId="0" applyFont="1" applyProtection="1">
      <alignment vertical="center"/>
    </xf>
    <xf numFmtId="0" fontId="8" fillId="0" borderId="0" xfId="0" applyFont="1" applyAlignment="1" applyProtection="1">
      <alignment horizontal="center" vertical="center"/>
    </xf>
    <xf numFmtId="0" fontId="8" fillId="0" borderId="0" xfId="0" applyFont="1" applyFill="1" applyAlignment="1" applyProtection="1">
      <alignment horizontal="center" vertical="center"/>
      <protection locked="0"/>
    </xf>
    <xf numFmtId="0" fontId="8" fillId="0" borderId="3" xfId="0" applyFont="1" applyBorder="1" applyAlignment="1" applyProtection="1">
      <alignment horizontal="center" vertical="center" textRotation="255"/>
    </xf>
    <xf numFmtId="0" fontId="8" fillId="0" borderId="4" xfId="0" applyFont="1" applyBorder="1" applyAlignment="1" applyProtection="1">
      <alignment horizontal="center" vertical="center" textRotation="255"/>
    </xf>
    <xf numFmtId="0" fontId="8" fillId="0" borderId="5" xfId="0" applyFont="1" applyBorder="1" applyAlignment="1" applyProtection="1">
      <alignment horizontal="center" vertical="center" textRotation="255"/>
    </xf>
    <xf numFmtId="0" fontId="8" fillId="0" borderId="0" xfId="0" applyFont="1" applyBorder="1" applyAlignment="1" applyProtection="1">
      <alignment horizontal="center" vertical="center" textRotation="255"/>
    </xf>
    <xf numFmtId="0" fontId="8" fillId="0" borderId="0" xfId="0" applyFont="1" applyBorder="1" applyProtection="1">
      <alignment vertical="center"/>
    </xf>
    <xf numFmtId="0" fontId="8" fillId="0" borderId="6" xfId="0" applyFont="1" applyBorder="1" applyAlignment="1" applyProtection="1">
      <alignment horizontal="center" vertical="center"/>
    </xf>
    <xf numFmtId="0" fontId="8" fillId="0" borderId="7" xfId="0" applyFont="1" applyBorder="1" applyAlignment="1" applyProtection="1">
      <alignment horizontal="center" vertical="center" textRotation="255"/>
    </xf>
    <xf numFmtId="0" fontId="8" fillId="0" borderId="7" xfId="0" applyFont="1" applyBorder="1" applyAlignment="1" applyProtection="1">
      <alignment horizontal="center" vertical="center" textRotation="255" shrinkToFit="1"/>
    </xf>
    <xf numFmtId="0" fontId="8" fillId="0" borderId="8" xfId="0" applyFont="1" applyBorder="1" applyAlignment="1" applyProtection="1">
      <alignment horizontal="center" vertical="center"/>
    </xf>
    <xf numFmtId="0" fontId="10" fillId="0" borderId="0" xfId="0" applyFont="1" applyAlignment="1" applyProtection="1">
      <alignment horizontal="left" vertical="center"/>
    </xf>
    <xf numFmtId="0" fontId="8" fillId="0" borderId="9" xfId="0" applyFont="1" applyBorder="1" applyAlignment="1" applyProtection="1">
      <alignment horizontal="center" vertical="center"/>
    </xf>
    <xf numFmtId="0" fontId="8" fillId="0" borderId="10" xfId="0" applyFont="1" applyBorder="1" applyAlignment="1" applyProtection="1">
      <alignment horizontal="center" vertical="center"/>
    </xf>
    <xf numFmtId="0" fontId="8" fillId="0" borderId="11" xfId="0" applyFont="1" applyBorder="1" applyAlignment="1" applyProtection="1">
      <alignment horizontal="center" vertical="center"/>
    </xf>
    <xf numFmtId="0" fontId="8" fillId="0" borderId="12" xfId="0" applyFont="1" applyBorder="1" applyAlignment="1" applyProtection="1">
      <alignment horizontal="center" vertical="center"/>
    </xf>
    <xf numFmtId="0" fontId="8" fillId="0" borderId="13" xfId="0" applyFont="1" applyBorder="1" applyAlignment="1" applyProtection="1">
      <alignment horizontal="center" vertical="center"/>
    </xf>
    <xf numFmtId="0" fontId="8" fillId="0" borderId="14" xfId="0" applyFont="1" applyBorder="1" applyAlignment="1" applyProtection="1">
      <alignment horizontal="center" vertical="center"/>
    </xf>
    <xf numFmtId="0" fontId="8" fillId="0" borderId="15" xfId="0" applyFont="1" applyBorder="1" applyAlignment="1" applyProtection="1">
      <alignment horizontal="center" vertical="center"/>
    </xf>
    <xf numFmtId="0" fontId="8" fillId="0" borderId="16" xfId="0" applyFont="1" applyBorder="1" applyAlignment="1" applyProtection="1">
      <alignment horizontal="center" vertical="center" textRotation="255"/>
    </xf>
    <xf numFmtId="0" fontId="8" fillId="0" borderId="17" xfId="0" applyFont="1" applyBorder="1" applyAlignment="1" applyProtection="1">
      <alignment horizontal="center" vertical="center" textRotation="255"/>
    </xf>
    <xf numFmtId="0" fontId="8" fillId="0" borderId="18" xfId="0" applyFont="1" applyBorder="1" applyAlignment="1" applyProtection="1">
      <alignment horizontal="center" vertical="center" textRotation="255"/>
    </xf>
    <xf numFmtId="0" fontId="8" fillId="0" borderId="19" xfId="0" applyFont="1" applyBorder="1" applyAlignment="1" applyProtection="1">
      <alignment horizontal="center" vertical="center" textRotation="255"/>
    </xf>
    <xf numFmtId="0" fontId="8" fillId="0" borderId="16" xfId="0" applyFont="1" applyBorder="1" applyAlignment="1" applyProtection="1">
      <alignment horizontal="center" vertical="center" textRotation="255" shrinkToFit="1"/>
    </xf>
    <xf numFmtId="0" fontId="12" fillId="0" borderId="20" xfId="0" applyFont="1" applyBorder="1" applyProtection="1">
      <alignment vertical="center"/>
    </xf>
    <xf numFmtId="0" fontId="12" fillId="0" borderId="18" xfId="0" applyFont="1" applyBorder="1" applyAlignment="1" applyProtection="1">
      <alignment horizontal="center" vertical="center"/>
    </xf>
    <xf numFmtId="0" fontId="12" fillId="0" borderId="19" xfId="0" applyFont="1" applyBorder="1" applyAlignment="1" applyProtection="1">
      <alignment horizontal="center" vertical="center"/>
    </xf>
    <xf numFmtId="0" fontId="12" fillId="0" borderId="21" xfId="0" applyFont="1" applyBorder="1" applyProtection="1">
      <alignment vertical="center"/>
    </xf>
    <xf numFmtId="0" fontId="12" fillId="0" borderId="17" xfId="0" applyFont="1" applyBorder="1" applyAlignment="1" applyProtection="1">
      <alignment horizontal="center" vertical="center"/>
    </xf>
    <xf numFmtId="0" fontId="8" fillId="0" borderId="17" xfId="0" applyFont="1" applyBorder="1" applyAlignment="1" applyProtection="1">
      <alignment horizontal="center" vertical="center"/>
    </xf>
    <xf numFmtId="0" fontId="8" fillId="0" borderId="16" xfId="0" applyFont="1" applyBorder="1" applyAlignment="1" applyProtection="1">
      <alignment horizontal="center" vertical="center"/>
    </xf>
    <xf numFmtId="0" fontId="8" fillId="0" borderId="22" xfId="0" applyFont="1" applyBorder="1" applyAlignment="1" applyProtection="1">
      <alignment horizontal="center" vertical="center"/>
    </xf>
    <xf numFmtId="0" fontId="8" fillId="0" borderId="19" xfId="0" applyFont="1" applyBorder="1" applyAlignment="1" applyProtection="1">
      <alignment horizontal="center" vertical="center"/>
    </xf>
    <xf numFmtId="0" fontId="12" fillId="0" borderId="16" xfId="0" applyFont="1" applyBorder="1" applyAlignment="1" applyProtection="1">
      <alignment horizontal="center" vertical="center"/>
    </xf>
    <xf numFmtId="0" fontId="12" fillId="0" borderId="23" xfId="0" applyFont="1" applyBorder="1" applyProtection="1">
      <alignment vertical="center"/>
    </xf>
    <xf numFmtId="0" fontId="12" fillId="0" borderId="20"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25" xfId="0" applyFont="1" applyBorder="1" applyProtection="1">
      <alignment vertical="center"/>
    </xf>
    <xf numFmtId="0" fontId="8" fillId="0" borderId="26" xfId="0" applyFont="1" applyBorder="1" applyProtection="1">
      <alignment vertical="center"/>
    </xf>
    <xf numFmtId="0" fontId="13" fillId="0" borderId="27" xfId="0" applyFont="1" applyBorder="1" applyProtection="1">
      <alignment vertical="center"/>
    </xf>
    <xf numFmtId="0" fontId="8" fillId="0" borderId="28" xfId="0" applyFont="1" applyBorder="1" applyProtection="1">
      <alignment vertical="center"/>
    </xf>
    <xf numFmtId="0" fontId="12" fillId="0" borderId="26" xfId="0" applyFont="1" applyBorder="1" applyProtection="1">
      <alignment vertical="center"/>
    </xf>
    <xf numFmtId="0" fontId="12" fillId="0" borderId="29" xfId="0" applyFont="1" applyBorder="1" applyProtection="1">
      <alignment vertical="center"/>
    </xf>
    <xf numFmtId="0" fontId="12" fillId="0" borderId="0" xfId="0" applyFont="1" applyBorder="1" applyProtection="1">
      <alignment vertical="center"/>
    </xf>
    <xf numFmtId="0" fontId="12" fillId="0" borderId="30" xfId="0" applyFont="1" applyBorder="1" applyProtection="1">
      <alignment vertical="center"/>
    </xf>
    <xf numFmtId="0" fontId="12" fillId="0" borderId="28" xfId="0" applyFont="1" applyBorder="1" applyProtection="1">
      <alignment vertical="center"/>
    </xf>
    <xf numFmtId="0" fontId="12" fillId="0" borderId="27" xfId="0" applyFont="1" applyBorder="1" applyAlignment="1" applyProtection="1">
      <alignment vertical="center"/>
    </xf>
    <xf numFmtId="0" fontId="12" fillId="0" borderId="31" xfId="0" applyFont="1" applyBorder="1" applyProtection="1">
      <alignment vertical="center"/>
    </xf>
    <xf numFmtId="0" fontId="12" fillId="0" borderId="27" xfId="0" applyFont="1" applyBorder="1" applyProtection="1">
      <alignment vertical="center"/>
    </xf>
    <xf numFmtId="0" fontId="12" fillId="0" borderId="25" xfId="0" applyFont="1" applyBorder="1" applyProtection="1">
      <alignment vertical="center"/>
    </xf>
    <xf numFmtId="0" fontId="8" fillId="0" borderId="32" xfId="0" applyFont="1" applyBorder="1" applyAlignment="1" applyProtection="1">
      <alignment horizontal="center" vertical="center"/>
    </xf>
    <xf numFmtId="0" fontId="8" fillId="0" borderId="33" xfId="0" applyFont="1" applyBorder="1" applyAlignment="1" applyProtection="1">
      <alignment horizontal="center" vertical="center"/>
    </xf>
    <xf numFmtId="0" fontId="8" fillId="2" borderId="9" xfId="0" applyFont="1" applyFill="1" applyBorder="1" applyAlignment="1" applyProtection="1">
      <alignment horizontal="left" vertical="center"/>
      <protection locked="0"/>
    </xf>
    <xf numFmtId="0" fontId="8" fillId="2" borderId="10" xfId="0" applyFont="1" applyFill="1" applyBorder="1" applyAlignment="1" applyProtection="1">
      <alignment horizontal="left" vertical="center"/>
      <protection locked="0"/>
    </xf>
    <xf numFmtId="0" fontId="8" fillId="0" borderId="34" xfId="0" applyFont="1" applyBorder="1" applyProtection="1">
      <alignment vertical="center"/>
    </xf>
    <xf numFmtId="0" fontId="8" fillId="2" borderId="35" xfId="0" applyFont="1" applyFill="1" applyBorder="1" applyAlignment="1" applyProtection="1">
      <alignment horizontal="left" vertical="center"/>
      <protection locked="0"/>
    </xf>
    <xf numFmtId="0" fontId="12" fillId="0" borderId="36" xfId="0" applyFont="1" applyBorder="1" applyProtection="1">
      <alignment vertical="center"/>
    </xf>
    <xf numFmtId="0" fontId="13" fillId="0" borderId="0" xfId="0" applyFont="1" applyBorder="1" applyProtection="1">
      <alignment vertical="center"/>
    </xf>
    <xf numFmtId="0" fontId="8" fillId="0" borderId="27" xfId="0" applyFont="1" applyBorder="1" applyProtection="1">
      <alignment vertical="center"/>
    </xf>
    <xf numFmtId="49" fontId="8" fillId="2" borderId="34" xfId="0" applyNumberFormat="1" applyFont="1" applyFill="1" applyBorder="1" applyAlignment="1" applyProtection="1">
      <alignment horizontal="left" vertical="center"/>
      <protection locked="0"/>
    </xf>
    <xf numFmtId="0" fontId="8" fillId="0" borderId="37" xfId="0" applyFont="1" applyBorder="1" applyAlignment="1" applyProtection="1">
      <alignment horizontal="center" vertical="center"/>
    </xf>
    <xf numFmtId="0" fontId="8" fillId="0" borderId="38" xfId="0" applyFont="1" applyBorder="1" applyAlignment="1" applyProtection="1">
      <alignment horizontal="center" vertical="center"/>
    </xf>
    <xf numFmtId="0" fontId="8" fillId="0" borderId="39" xfId="0" applyFont="1" applyBorder="1" applyAlignment="1" applyProtection="1">
      <alignment horizontal="center" vertical="center"/>
    </xf>
    <xf numFmtId="0" fontId="8" fillId="0" borderId="40" xfId="0" applyFont="1" applyBorder="1" applyAlignment="1" applyProtection="1">
      <alignment horizontal="center" vertical="center"/>
    </xf>
    <xf numFmtId="49" fontId="8" fillId="2" borderId="13" xfId="0" applyNumberFormat="1" applyFont="1" applyFill="1" applyBorder="1" applyAlignment="1" applyProtection="1">
      <alignment horizontal="left" vertical="center"/>
      <protection locked="0"/>
    </xf>
    <xf numFmtId="0" fontId="8" fillId="2" borderId="13" xfId="0" applyFont="1" applyFill="1" applyBorder="1" applyAlignment="1" applyProtection="1">
      <alignment horizontal="left" vertical="center"/>
      <protection locked="0"/>
    </xf>
    <xf numFmtId="0" fontId="8" fillId="2" borderId="14" xfId="0" applyFont="1" applyFill="1" applyBorder="1" applyAlignment="1" applyProtection="1">
      <alignment horizontal="left" vertical="center"/>
      <protection locked="0"/>
    </xf>
    <xf numFmtId="49" fontId="8" fillId="2" borderId="37" xfId="0" applyNumberFormat="1" applyFont="1" applyFill="1" applyBorder="1" applyAlignment="1" applyProtection="1">
      <alignment horizontal="left" vertical="center"/>
      <protection locked="0"/>
    </xf>
    <xf numFmtId="0" fontId="8" fillId="2" borderId="37" xfId="0" applyFont="1" applyFill="1" applyBorder="1" applyAlignment="1" applyProtection="1">
      <alignment horizontal="left" vertical="center"/>
      <protection locked="0"/>
    </xf>
    <xf numFmtId="0" fontId="8" fillId="2" borderId="38" xfId="0" applyFont="1" applyFill="1" applyBorder="1" applyAlignment="1" applyProtection="1">
      <alignment horizontal="left" vertical="center"/>
      <protection locked="0"/>
    </xf>
    <xf numFmtId="0" fontId="8" fillId="0" borderId="0" xfId="0" applyFont="1" applyAlignment="1" applyProtection="1">
      <alignment vertical="center"/>
    </xf>
    <xf numFmtId="0" fontId="8" fillId="0" borderId="0" xfId="0" applyFont="1" applyAlignment="1" applyProtection="1">
      <alignment horizontal="right" vertical="center"/>
    </xf>
    <xf numFmtId="0" fontId="8" fillId="0" borderId="0" xfId="0" applyFont="1" applyFill="1" applyBorder="1" applyAlignment="1" applyProtection="1">
      <alignment vertical="center"/>
    </xf>
    <xf numFmtId="0" fontId="8" fillId="0" borderId="41" xfId="0" applyFont="1" applyBorder="1" applyAlignment="1" applyProtection="1">
      <alignment horizontal="center" vertical="center"/>
    </xf>
    <xf numFmtId="0" fontId="8" fillId="0" borderId="42" xfId="0" applyFont="1" applyBorder="1" applyProtection="1">
      <alignment vertical="center"/>
    </xf>
    <xf numFmtId="0" fontId="8" fillId="0" borderId="43" xfId="0" applyFont="1" applyBorder="1" applyProtection="1">
      <alignment vertical="center"/>
    </xf>
    <xf numFmtId="0" fontId="12" fillId="0" borderId="43" xfId="0" applyFont="1" applyBorder="1" applyProtection="1">
      <alignment vertical="center"/>
    </xf>
    <xf numFmtId="0" fontId="8" fillId="0" borderId="44" xfId="0" applyFont="1" applyBorder="1" applyAlignment="1" applyProtection="1">
      <alignment horizontal="center" vertical="center"/>
    </xf>
    <xf numFmtId="0" fontId="8" fillId="2" borderId="0" xfId="0" applyFont="1" applyFill="1" applyAlignment="1" applyProtection="1">
      <alignment horizontal="center" vertical="center"/>
      <protection locked="0"/>
    </xf>
    <xf numFmtId="0" fontId="13" fillId="0" borderId="45" xfId="0" applyFont="1" applyBorder="1" applyAlignment="1" applyProtection="1">
      <alignment horizontal="center" vertical="center" shrinkToFit="1"/>
    </xf>
    <xf numFmtId="0" fontId="11" fillId="0" borderId="21" xfId="0" applyFont="1" applyBorder="1" applyAlignment="1" applyProtection="1">
      <alignment vertical="center"/>
    </xf>
    <xf numFmtId="0" fontId="11" fillId="0" borderId="20" xfId="0" applyFont="1" applyBorder="1" applyAlignment="1" applyProtection="1">
      <alignment vertical="center"/>
    </xf>
    <xf numFmtId="0" fontId="11" fillId="0" borderId="46" xfId="0" applyFont="1" applyBorder="1" applyAlignment="1" applyProtection="1">
      <alignment vertical="center"/>
    </xf>
    <xf numFmtId="0" fontId="11" fillId="0" borderId="45" xfId="0" applyFont="1" applyBorder="1" applyAlignment="1" applyProtection="1">
      <alignment vertical="center"/>
    </xf>
    <xf numFmtId="0" fontId="14" fillId="0" borderId="20" xfId="0" applyFont="1" applyBorder="1" applyAlignment="1" applyProtection="1">
      <alignment vertical="center"/>
    </xf>
    <xf numFmtId="0" fontId="14" fillId="0" borderId="46" xfId="0" applyFont="1" applyBorder="1" applyAlignment="1" applyProtection="1">
      <alignment vertical="center"/>
    </xf>
    <xf numFmtId="0" fontId="11" fillId="0" borderId="23" xfId="0" applyFont="1" applyBorder="1" applyAlignment="1" applyProtection="1">
      <alignment vertical="center"/>
    </xf>
    <xf numFmtId="0" fontId="11" fillId="0" borderId="47" xfId="0" applyFont="1" applyBorder="1" applyAlignment="1" applyProtection="1">
      <alignment vertical="center"/>
    </xf>
    <xf numFmtId="0" fontId="15" fillId="0" borderId="21" xfId="0" applyFont="1" applyBorder="1" applyAlignment="1" applyProtection="1">
      <alignment vertical="center"/>
    </xf>
    <xf numFmtId="0" fontId="8" fillId="0" borderId="45" xfId="0" applyNumberFormat="1" applyFont="1" applyBorder="1" applyAlignment="1" applyProtection="1">
      <alignment horizontal="right" vertical="center"/>
    </xf>
    <xf numFmtId="0" fontId="8" fillId="2" borderId="13" xfId="0" applyFont="1" applyFill="1" applyBorder="1" applyAlignment="1" applyProtection="1">
      <alignment horizontal="left" vertical="center" shrinkToFit="1"/>
      <protection locked="0"/>
    </xf>
    <xf numFmtId="0" fontId="13" fillId="0" borderId="15" xfId="0" applyFont="1" applyBorder="1" applyAlignment="1" applyProtection="1">
      <alignment horizontal="center" vertical="center" shrinkToFit="1"/>
    </xf>
    <xf numFmtId="0" fontId="11" fillId="0" borderId="25" xfId="0" applyFont="1" applyBorder="1" applyAlignment="1" applyProtection="1">
      <alignment vertical="center"/>
    </xf>
    <xf numFmtId="0" fontId="11" fillId="0" borderId="26" xfId="0" applyFont="1" applyBorder="1" applyAlignment="1" applyProtection="1">
      <alignment vertical="center"/>
    </xf>
    <xf numFmtId="0" fontId="11" fillId="0" borderId="48" xfId="0" applyFont="1" applyBorder="1" applyAlignment="1" applyProtection="1">
      <alignment vertical="center"/>
    </xf>
    <xf numFmtId="0" fontId="11" fillId="0" borderId="15" xfId="0" applyFont="1" applyBorder="1" applyAlignment="1" applyProtection="1">
      <alignment vertical="center"/>
    </xf>
    <xf numFmtId="0" fontId="14" fillId="0" borderId="26" xfId="0" applyFont="1" applyBorder="1" applyAlignment="1" applyProtection="1">
      <alignment vertical="center"/>
    </xf>
    <xf numFmtId="0" fontId="14" fillId="0" borderId="48" xfId="0" applyFont="1" applyBorder="1" applyAlignment="1" applyProtection="1">
      <alignment vertical="center"/>
    </xf>
    <xf numFmtId="0" fontId="11" fillId="0" borderId="28" xfId="0" applyFont="1" applyBorder="1" applyAlignment="1" applyProtection="1">
      <alignment vertical="center"/>
    </xf>
    <xf numFmtId="0" fontId="11" fillId="0" borderId="0" xfId="0" applyFont="1" applyBorder="1" applyAlignment="1" applyProtection="1">
      <alignment vertical="center"/>
    </xf>
    <xf numFmtId="0" fontId="15" fillId="0" borderId="25" xfId="0" applyFont="1" applyBorder="1" applyAlignment="1" applyProtection="1">
      <alignment vertical="center"/>
    </xf>
    <xf numFmtId="0" fontId="8" fillId="0" borderId="15" xfId="0" applyNumberFormat="1" applyFont="1" applyBorder="1" applyAlignment="1" applyProtection="1">
      <alignment horizontal="right" vertical="center"/>
    </xf>
    <xf numFmtId="0" fontId="11" fillId="0" borderId="25" xfId="0" applyFont="1" applyBorder="1" applyAlignment="1" applyProtection="1">
      <alignment horizontal="center" vertical="center"/>
    </xf>
    <xf numFmtId="0" fontId="11" fillId="0" borderId="26" xfId="0" applyFont="1" applyBorder="1" applyAlignment="1" applyProtection="1">
      <alignment horizontal="center" vertical="center"/>
    </xf>
    <xf numFmtId="0" fontId="11" fillId="0" borderId="28" xfId="0" applyFont="1" applyBorder="1" applyAlignment="1" applyProtection="1">
      <alignment horizontal="center" vertical="center"/>
    </xf>
    <xf numFmtId="0" fontId="11" fillId="0" borderId="15" xfId="0" applyFont="1" applyBorder="1" applyAlignment="1" applyProtection="1">
      <alignment horizontal="center" vertical="center"/>
    </xf>
    <xf numFmtId="0" fontId="14" fillId="0" borderId="26" xfId="0" applyFont="1" applyBorder="1" applyAlignment="1" applyProtection="1">
      <alignment horizontal="center" vertical="center"/>
    </xf>
    <xf numFmtId="0" fontId="14" fillId="0" borderId="0" xfId="0" applyFont="1" applyBorder="1" applyAlignment="1" applyProtection="1">
      <alignment horizontal="center" vertical="center"/>
    </xf>
    <xf numFmtId="0" fontId="11" fillId="0" borderId="0" xfId="0" applyFont="1" applyBorder="1" applyAlignment="1" applyProtection="1">
      <alignment horizontal="center" vertical="center"/>
    </xf>
    <xf numFmtId="0" fontId="15" fillId="0" borderId="25" xfId="0" applyFont="1" applyBorder="1" applyAlignment="1" applyProtection="1">
      <alignment horizontal="center" vertical="center"/>
    </xf>
    <xf numFmtId="0" fontId="13" fillId="0" borderId="41" xfId="0" applyFont="1" applyBorder="1" applyAlignment="1" applyProtection="1">
      <alignment horizontal="center" vertical="center" shrinkToFit="1"/>
    </xf>
    <xf numFmtId="0" fontId="11" fillId="0" borderId="42" xfId="0" applyFont="1" applyBorder="1" applyAlignment="1" applyProtection="1">
      <alignment horizontal="center" vertical="center"/>
    </xf>
    <xf numFmtId="0" fontId="11" fillId="0" borderId="43" xfId="0" applyFont="1" applyBorder="1" applyAlignment="1" applyProtection="1">
      <alignment horizontal="center" vertical="center"/>
    </xf>
    <xf numFmtId="0" fontId="11" fillId="0" borderId="49" xfId="0" applyFont="1" applyBorder="1" applyAlignment="1" applyProtection="1">
      <alignment horizontal="center" vertical="center"/>
    </xf>
    <xf numFmtId="0" fontId="11" fillId="0" borderId="41" xfId="0" applyFont="1" applyBorder="1" applyAlignment="1" applyProtection="1">
      <alignment horizontal="center" vertical="center"/>
    </xf>
    <xf numFmtId="0" fontId="14" fillId="0" borderId="43" xfId="0" applyFont="1" applyBorder="1" applyAlignment="1" applyProtection="1">
      <alignment horizontal="center" vertical="center"/>
    </xf>
    <xf numFmtId="0" fontId="14" fillId="0" borderId="50" xfId="0" applyFont="1" applyBorder="1" applyAlignment="1" applyProtection="1">
      <alignment horizontal="center" vertical="center"/>
    </xf>
    <xf numFmtId="0" fontId="11" fillId="0" borderId="50" xfId="0" applyFont="1" applyBorder="1" applyAlignment="1" applyProtection="1">
      <alignment horizontal="center" vertical="center"/>
    </xf>
    <xf numFmtId="0" fontId="15" fillId="0" borderId="42" xfId="0" applyFont="1" applyBorder="1" applyAlignment="1" applyProtection="1">
      <alignment horizontal="center" vertical="center"/>
    </xf>
    <xf numFmtId="0" fontId="11" fillId="0" borderId="15" xfId="0" applyFont="1" applyBorder="1" applyAlignment="1" applyProtection="1">
      <alignment horizontal="center" vertical="center" wrapText="1"/>
    </xf>
    <xf numFmtId="38" fontId="11" fillId="0" borderId="21" xfId="6" applyFont="1" applyBorder="1" applyAlignment="1" applyProtection="1">
      <alignment vertical="center"/>
    </xf>
    <xf numFmtId="38" fontId="11" fillId="0" borderId="20" xfId="6" applyFont="1" applyBorder="1" applyAlignment="1" applyProtection="1">
      <alignment vertical="center"/>
    </xf>
    <xf numFmtId="38" fontId="11" fillId="0" borderId="46" xfId="6" applyFont="1" applyBorder="1" applyAlignment="1" applyProtection="1">
      <alignment vertical="center"/>
    </xf>
    <xf numFmtId="38" fontId="11" fillId="0" borderId="45" xfId="6" applyFont="1" applyBorder="1" applyAlignment="1" applyProtection="1">
      <alignment vertical="center"/>
    </xf>
    <xf numFmtId="38" fontId="14" fillId="0" borderId="20" xfId="6" applyFont="1" applyBorder="1" applyAlignment="1" applyProtection="1">
      <alignment vertical="center"/>
    </xf>
    <xf numFmtId="38" fontId="14" fillId="0" borderId="46" xfId="6" applyFont="1" applyBorder="1" applyAlignment="1" applyProtection="1">
      <alignment vertical="center"/>
    </xf>
    <xf numFmtId="38" fontId="11" fillId="0" borderId="23" xfId="6" applyFont="1" applyBorder="1" applyAlignment="1" applyProtection="1">
      <alignment vertical="center"/>
    </xf>
    <xf numFmtId="38" fontId="11" fillId="0" borderId="47" xfId="6" applyFont="1" applyBorder="1" applyAlignment="1" applyProtection="1">
      <alignment vertical="center"/>
    </xf>
    <xf numFmtId="38" fontId="15" fillId="0" borderId="21" xfId="6" applyFont="1" applyBorder="1" applyAlignment="1" applyProtection="1">
      <alignment vertical="center"/>
    </xf>
    <xf numFmtId="38" fontId="8" fillId="0" borderId="45" xfId="6" applyFont="1" applyBorder="1" applyAlignment="1" applyProtection="1">
      <alignment horizontal="right" vertical="center"/>
    </xf>
    <xf numFmtId="38" fontId="11" fillId="0" borderId="25" xfId="6" applyFont="1" applyBorder="1" applyAlignment="1" applyProtection="1">
      <alignment vertical="center"/>
    </xf>
    <xf numFmtId="38" fontId="11" fillId="0" borderId="26" xfId="6" applyFont="1" applyBorder="1" applyAlignment="1" applyProtection="1">
      <alignment vertical="center"/>
    </xf>
    <xf numFmtId="38" fontId="11" fillId="0" borderId="48" xfId="6" applyFont="1" applyBorder="1" applyAlignment="1" applyProtection="1">
      <alignment vertical="center"/>
    </xf>
    <xf numFmtId="38" fontId="11" fillId="0" borderId="15" xfId="6" applyFont="1" applyBorder="1" applyAlignment="1" applyProtection="1">
      <alignment vertical="center"/>
    </xf>
    <xf numFmtId="38" fontId="14" fillId="0" borderId="26" xfId="6" applyFont="1" applyBorder="1" applyAlignment="1" applyProtection="1">
      <alignment vertical="center"/>
    </xf>
    <xf numFmtId="38" fontId="14" fillId="0" borderId="48" xfId="6" applyFont="1" applyBorder="1" applyAlignment="1" applyProtection="1">
      <alignment vertical="center"/>
    </xf>
    <xf numFmtId="38" fontId="11" fillId="0" borderId="28" xfId="6" applyFont="1" applyBorder="1" applyAlignment="1" applyProtection="1">
      <alignment vertical="center"/>
    </xf>
    <xf numFmtId="38" fontId="11" fillId="0" borderId="0" xfId="6" applyFont="1" applyBorder="1" applyAlignment="1" applyProtection="1">
      <alignment vertical="center"/>
    </xf>
    <xf numFmtId="38" fontId="15" fillId="0" borderId="25" xfId="6" applyFont="1" applyBorder="1" applyAlignment="1" applyProtection="1">
      <alignment vertical="center"/>
    </xf>
    <xf numFmtId="38" fontId="8" fillId="0" borderId="15" xfId="6" applyFont="1" applyBorder="1" applyAlignment="1" applyProtection="1">
      <alignment horizontal="right" vertical="center"/>
    </xf>
    <xf numFmtId="0" fontId="8" fillId="2" borderId="51" xfId="0" applyFont="1" applyFill="1" applyBorder="1" applyAlignment="1" applyProtection="1">
      <alignment horizontal="left" vertical="center"/>
      <protection locked="0"/>
    </xf>
    <xf numFmtId="0" fontId="8" fillId="2" borderId="52" xfId="0" applyFont="1" applyFill="1" applyBorder="1" applyAlignment="1" applyProtection="1">
      <alignment horizontal="left" vertical="center"/>
      <protection locked="0"/>
    </xf>
    <xf numFmtId="0" fontId="8" fillId="0" borderId="53" xfId="0" applyFont="1" applyBorder="1" applyProtection="1">
      <alignment vertical="center"/>
    </xf>
    <xf numFmtId="0" fontId="8" fillId="2" borderId="54" xfId="0" applyFont="1" applyFill="1" applyBorder="1" applyAlignment="1" applyProtection="1">
      <alignment horizontal="left" vertical="center" shrinkToFit="1"/>
      <protection locked="0"/>
    </xf>
    <xf numFmtId="0" fontId="8" fillId="2" borderId="54" xfId="0" applyFont="1" applyFill="1" applyBorder="1" applyAlignment="1" applyProtection="1">
      <alignment horizontal="left" vertical="center"/>
      <protection locked="0"/>
    </xf>
    <xf numFmtId="0" fontId="8" fillId="2" borderId="55" xfId="0" applyFont="1" applyFill="1" applyBorder="1" applyAlignment="1" applyProtection="1">
      <alignment horizontal="left" vertical="center"/>
      <protection locked="0"/>
    </xf>
    <xf numFmtId="0" fontId="11" fillId="0" borderId="56" xfId="0" applyFont="1" applyBorder="1" applyAlignment="1" applyProtection="1">
      <alignment horizontal="center" vertical="center" wrapText="1"/>
    </xf>
    <xf numFmtId="0" fontId="11" fillId="0" borderId="57" xfId="0" applyFont="1" applyBorder="1" applyAlignment="1" applyProtection="1">
      <alignment vertical="center"/>
    </xf>
    <xf numFmtId="176" fontId="11" fillId="0" borderId="58" xfId="0" applyNumberFormat="1" applyFont="1" applyBorder="1" applyAlignment="1" applyProtection="1">
      <alignment vertical="center"/>
    </xf>
    <xf numFmtId="0" fontId="11" fillId="0" borderId="58" xfId="0" applyFont="1" applyBorder="1" applyAlignment="1" applyProtection="1">
      <alignment vertical="center"/>
    </xf>
    <xf numFmtId="176" fontId="11" fillId="0" borderId="59" xfId="0" applyNumberFormat="1" applyFont="1" applyBorder="1" applyAlignment="1" applyProtection="1">
      <alignment vertical="center"/>
    </xf>
    <xf numFmtId="176" fontId="11" fillId="0" borderId="56" xfId="0" applyNumberFormat="1" applyFont="1" applyBorder="1" applyAlignment="1" applyProtection="1">
      <alignment vertical="center"/>
    </xf>
    <xf numFmtId="176" fontId="11" fillId="0" borderId="57" xfId="0" applyNumberFormat="1" applyFont="1" applyBorder="1" applyAlignment="1" applyProtection="1">
      <alignment vertical="center"/>
    </xf>
    <xf numFmtId="176" fontId="14" fillId="0" borderId="58" xfId="0" applyNumberFormat="1" applyFont="1" applyBorder="1" applyAlignment="1" applyProtection="1">
      <alignment vertical="center"/>
    </xf>
    <xf numFmtId="176" fontId="14" fillId="0" borderId="60" xfId="0" applyNumberFormat="1" applyFont="1" applyBorder="1" applyAlignment="1" applyProtection="1">
      <alignment vertical="center"/>
    </xf>
    <xf numFmtId="176" fontId="11" fillId="0" borderId="60" xfId="0" applyNumberFormat="1" applyFont="1" applyBorder="1" applyAlignment="1" applyProtection="1">
      <alignment vertical="center"/>
    </xf>
    <xf numFmtId="176" fontId="15" fillId="0" borderId="57" xfId="0" applyNumberFormat="1" applyFont="1" applyBorder="1" applyAlignment="1" applyProtection="1">
      <alignment vertical="center"/>
    </xf>
    <xf numFmtId="176" fontId="11" fillId="0" borderId="61" xfId="0" applyNumberFormat="1" applyFont="1" applyBorder="1" applyAlignment="1" applyProtection="1">
      <alignment vertical="center"/>
    </xf>
    <xf numFmtId="0" fontId="13" fillId="0" borderId="0" xfId="0" applyFont="1" applyBorder="1" applyAlignment="1" applyProtection="1">
      <alignment horizontal="center" vertical="center" shrinkToFit="1"/>
    </xf>
    <xf numFmtId="0" fontId="9" fillId="0" borderId="0" xfId="0" applyFont="1" applyBorder="1" applyAlignment="1" applyProtection="1">
      <alignment vertical="center"/>
    </xf>
    <xf numFmtId="0" fontId="15" fillId="0" borderId="0" xfId="0" applyFont="1" applyBorder="1" applyAlignment="1" applyProtection="1">
      <alignment horizontal="center" vertical="center"/>
    </xf>
    <xf numFmtId="0" fontId="13" fillId="0" borderId="0" xfId="0" applyFont="1" applyBorder="1" applyAlignment="1" applyProtection="1">
      <alignment horizontal="center" vertical="center"/>
    </xf>
    <xf numFmtId="176" fontId="8" fillId="0" borderId="0" xfId="0" applyNumberFormat="1" applyFont="1" applyBorder="1" applyAlignment="1" applyProtection="1">
      <alignment vertical="center"/>
    </xf>
    <xf numFmtId="176" fontId="9" fillId="0" borderId="0" xfId="0" applyNumberFormat="1" applyFont="1" applyBorder="1" applyAlignment="1" applyProtection="1">
      <alignment vertical="center"/>
    </xf>
    <xf numFmtId="176" fontId="11" fillId="0" borderId="0" xfId="0" applyNumberFormat="1" applyFont="1" applyBorder="1" applyAlignment="1" applyProtection="1">
      <alignment vertical="center"/>
    </xf>
    <xf numFmtId="176" fontId="15" fillId="0" borderId="0" xfId="0" applyNumberFormat="1" applyFont="1" applyBorder="1" applyAlignment="1" applyProtection="1">
      <alignment vertical="center"/>
    </xf>
    <xf numFmtId="0" fontId="15" fillId="0" borderId="0" xfId="0" applyFont="1" applyBorder="1" applyAlignment="1" applyProtection="1">
      <alignment vertical="center"/>
    </xf>
    <xf numFmtId="0" fontId="16" fillId="0" borderId="0" xfId="0" applyFont="1" applyProtection="1">
      <alignment vertical="center"/>
    </xf>
    <xf numFmtId="0" fontId="17" fillId="0" borderId="0" xfId="0" applyFont="1" applyFill="1" applyBorder="1" applyAlignment="1" applyProtection="1">
      <alignment horizontal="left" vertical="center"/>
    </xf>
    <xf numFmtId="0" fontId="16" fillId="3" borderId="1" xfId="0" applyFont="1" applyFill="1" applyBorder="1" applyAlignment="1" applyProtection="1">
      <alignment horizontal="center" vertical="center" shrinkToFit="1"/>
    </xf>
    <xf numFmtId="177" fontId="16" fillId="0" borderId="1" xfId="0" applyNumberFormat="1" applyFont="1" applyBorder="1" applyAlignment="1" applyProtection="1">
      <alignment horizontal="center" vertical="center" shrinkToFit="1"/>
    </xf>
    <xf numFmtId="0" fontId="18" fillId="3" borderId="39" xfId="0" applyFont="1" applyFill="1" applyBorder="1" applyAlignment="1" applyProtection="1">
      <alignment horizontal="center" vertical="center"/>
    </xf>
    <xf numFmtId="177" fontId="16" fillId="0" borderId="39" xfId="0" applyNumberFormat="1" applyFont="1" applyBorder="1" applyAlignment="1" applyProtection="1">
      <alignment horizontal="center" vertical="center" shrinkToFit="1"/>
    </xf>
    <xf numFmtId="0" fontId="18" fillId="3" borderId="1" xfId="0" applyFont="1" applyFill="1" applyBorder="1" applyAlignment="1" applyProtection="1">
      <alignment horizontal="center" vertical="center" wrapText="1"/>
    </xf>
    <xf numFmtId="0" fontId="18" fillId="3" borderId="1" xfId="0" applyFont="1" applyFill="1" applyBorder="1" applyAlignment="1" applyProtection="1">
      <alignment horizontal="center" vertical="center"/>
    </xf>
    <xf numFmtId="177" fontId="16" fillId="0" borderId="39" xfId="0" applyNumberFormat="1" applyFont="1" applyBorder="1" applyAlignment="1" applyProtection="1">
      <alignment horizontal="left" vertical="center" shrinkToFit="1"/>
    </xf>
    <xf numFmtId="0" fontId="19" fillId="3" borderId="1" xfId="0" applyFont="1" applyFill="1" applyBorder="1" applyAlignment="1" applyProtection="1">
      <alignment horizontal="center" vertical="center" wrapText="1"/>
    </xf>
    <xf numFmtId="177" fontId="16" fillId="0" borderId="1" xfId="6" applyNumberFormat="1" applyFont="1" applyBorder="1" applyAlignment="1" applyProtection="1">
      <alignment horizontal="right" vertical="center" shrinkToFit="1"/>
    </xf>
    <xf numFmtId="0" fontId="16" fillId="0" borderId="0" xfId="0" applyFont="1" applyAlignment="1" applyProtection="1">
      <alignment horizontal="right" vertical="center"/>
    </xf>
    <xf numFmtId="0" fontId="16" fillId="0" borderId="0" xfId="0" applyFont="1" applyFill="1" applyBorder="1" applyAlignment="1" applyProtection="1">
      <alignment horizontal="left" vertical="center"/>
    </xf>
    <xf numFmtId="0" fontId="18" fillId="3" borderId="62" xfId="0" applyFont="1" applyFill="1" applyBorder="1" applyAlignment="1" applyProtection="1">
      <alignment horizontal="center" vertical="center"/>
    </xf>
    <xf numFmtId="177" fontId="16" fillId="0" borderId="63" xfId="6" applyNumberFormat="1" applyFont="1" applyBorder="1" applyAlignment="1" applyProtection="1">
      <alignment horizontal="right" vertical="center" shrinkToFit="1"/>
    </xf>
    <xf numFmtId="0" fontId="18" fillId="3" borderId="64" xfId="0" applyFont="1" applyFill="1" applyBorder="1" applyAlignment="1" applyProtection="1">
      <alignment horizontal="center" vertical="center" wrapText="1"/>
    </xf>
    <xf numFmtId="177" fontId="16" fillId="0" borderId="64" xfId="6" applyNumberFormat="1" applyFont="1" applyFill="1" applyBorder="1" applyAlignment="1" applyProtection="1">
      <alignment horizontal="center" vertical="center" shrinkToFit="1"/>
      <protection locked="0"/>
    </xf>
    <xf numFmtId="0" fontId="16" fillId="0" borderId="0" xfId="0" applyFont="1" applyAlignment="1" applyProtection="1">
      <alignment horizontal="center" vertical="center"/>
    </xf>
    <xf numFmtId="0" fontId="16" fillId="0" borderId="0" xfId="0" applyFont="1" applyFill="1">
      <alignment vertical="center"/>
    </xf>
    <xf numFmtId="0" fontId="16" fillId="0" borderId="0" xfId="0" applyFont="1" applyFill="1" applyAlignment="1">
      <alignment horizontal="center" vertical="center"/>
    </xf>
    <xf numFmtId="0" fontId="18" fillId="0" borderId="0" xfId="0" applyFont="1" applyFill="1">
      <alignment vertical="center"/>
    </xf>
    <xf numFmtId="0" fontId="20" fillId="0" borderId="0" xfId="0" applyFont="1" applyFill="1">
      <alignment vertical="center"/>
    </xf>
    <xf numFmtId="0" fontId="19" fillId="0" borderId="0" xfId="0" applyFont="1" applyFill="1">
      <alignment vertical="center"/>
    </xf>
    <xf numFmtId="0" fontId="8" fillId="0" borderId="65" xfId="0" applyFont="1" applyFill="1" applyBorder="1" applyAlignment="1">
      <alignment horizontal="center" vertical="center" textRotation="255"/>
    </xf>
    <xf numFmtId="0" fontId="8" fillId="0" borderId="66" xfId="0" applyFont="1" applyFill="1" applyBorder="1" applyAlignment="1">
      <alignment horizontal="center" vertical="center" textRotation="255"/>
    </xf>
    <xf numFmtId="0" fontId="8" fillId="0" borderId="8" xfId="0" applyFont="1" applyFill="1" applyBorder="1" applyAlignment="1">
      <alignment horizontal="center" vertical="center" textRotation="255"/>
    </xf>
    <xf numFmtId="0" fontId="18" fillId="0" borderId="0" xfId="0" applyFont="1" applyFill="1" applyBorder="1" applyAlignment="1">
      <alignment vertical="center"/>
    </xf>
    <xf numFmtId="0" fontId="17" fillId="0" borderId="0" xfId="0" applyFont="1" applyFill="1" applyBorder="1" applyAlignment="1">
      <alignment horizontal="left" vertical="center"/>
    </xf>
    <xf numFmtId="0" fontId="18" fillId="0" borderId="6" xfId="0" applyFont="1" applyFill="1" applyBorder="1" applyAlignment="1">
      <alignment horizontal="center" vertical="center"/>
    </xf>
    <xf numFmtId="0" fontId="19" fillId="2" borderId="67" xfId="0" applyFont="1" applyFill="1" applyBorder="1" applyAlignment="1" applyProtection="1">
      <alignment vertical="center" shrinkToFit="1"/>
      <protection locked="0"/>
    </xf>
    <xf numFmtId="0" fontId="19" fillId="2" borderId="64" xfId="0" applyFont="1" applyFill="1" applyBorder="1" applyAlignment="1" applyProtection="1">
      <alignment vertical="center" shrinkToFit="1"/>
      <protection locked="0"/>
    </xf>
    <xf numFmtId="0" fontId="19" fillId="2" borderId="68" xfId="0" applyFont="1" applyFill="1" applyBorder="1" applyAlignment="1" applyProtection="1">
      <alignment vertical="center" shrinkToFit="1"/>
      <protection locked="0"/>
    </xf>
    <xf numFmtId="49" fontId="19" fillId="0" borderId="69" xfId="0" applyNumberFormat="1" applyFont="1" applyFill="1" applyBorder="1" applyAlignment="1">
      <alignment horizontal="center" vertical="center" wrapText="1"/>
    </xf>
    <xf numFmtId="49" fontId="19" fillId="0" borderId="0" xfId="0" applyNumberFormat="1" applyFont="1" applyFill="1" applyBorder="1" applyAlignment="1">
      <alignment horizontal="center" vertical="center" wrapText="1"/>
    </xf>
    <xf numFmtId="0" fontId="21" fillId="2" borderId="65" xfId="0" applyFont="1" applyFill="1" applyBorder="1" applyAlignment="1">
      <alignment horizontal="center" vertical="center"/>
    </xf>
    <xf numFmtId="0" fontId="22" fillId="2" borderId="3" xfId="0" applyFont="1" applyFill="1" applyBorder="1" applyAlignment="1" applyProtection="1">
      <alignment horizontal="center" vertical="center"/>
      <protection locked="0"/>
    </xf>
    <xf numFmtId="0" fontId="22" fillId="2" borderId="5" xfId="0" applyFont="1" applyFill="1" applyBorder="1" applyAlignment="1" applyProtection="1">
      <alignment horizontal="center" vertical="center"/>
      <protection locked="0"/>
    </xf>
    <xf numFmtId="0" fontId="22" fillId="2" borderId="70" xfId="0" applyFont="1" applyFill="1" applyBorder="1" applyAlignment="1" applyProtection="1">
      <alignment horizontal="center" vertical="center"/>
      <protection locked="0"/>
    </xf>
    <xf numFmtId="0" fontId="23" fillId="0" borderId="0" xfId="0" applyFont="1" applyFill="1" applyBorder="1" applyAlignment="1">
      <alignment vertical="center"/>
    </xf>
    <xf numFmtId="0" fontId="20" fillId="0" borderId="12" xfId="0" applyFont="1" applyFill="1" applyBorder="1">
      <alignment vertical="center"/>
    </xf>
    <xf numFmtId="0" fontId="8" fillId="0" borderId="71" xfId="0" applyFont="1" applyFill="1" applyBorder="1">
      <alignment vertical="center"/>
    </xf>
    <xf numFmtId="0" fontId="8" fillId="0" borderId="72" xfId="0" applyFont="1" applyFill="1" applyBorder="1">
      <alignment vertical="center"/>
    </xf>
    <xf numFmtId="0" fontId="8" fillId="0" borderId="66" xfId="0" applyFont="1" applyFill="1" applyBorder="1">
      <alignment vertical="center"/>
    </xf>
    <xf numFmtId="0" fontId="8" fillId="0" borderId="73" xfId="0" applyFont="1" applyFill="1" applyBorder="1" applyAlignment="1">
      <alignment vertical="center"/>
    </xf>
    <xf numFmtId="0" fontId="8" fillId="0" borderId="72" xfId="0" applyFont="1" applyFill="1" applyBorder="1" applyAlignment="1">
      <alignment vertical="center"/>
    </xf>
    <xf numFmtId="0" fontId="8" fillId="0" borderId="74" xfId="0" applyFont="1" applyFill="1" applyBorder="1">
      <alignment vertical="center"/>
    </xf>
    <xf numFmtId="0" fontId="8" fillId="0" borderId="75" xfId="0" applyFont="1" applyFill="1" applyBorder="1">
      <alignment vertical="center"/>
    </xf>
    <xf numFmtId="0" fontId="18" fillId="0" borderId="15" xfId="0" applyFont="1" applyFill="1" applyBorder="1" applyAlignment="1">
      <alignment horizontal="center" vertical="center"/>
    </xf>
    <xf numFmtId="0" fontId="19" fillId="2" borderId="76" xfId="0" applyFont="1" applyFill="1" applyBorder="1" applyAlignment="1" applyProtection="1">
      <alignment vertical="center" shrinkToFit="1"/>
      <protection locked="0"/>
    </xf>
    <xf numFmtId="0" fontId="19" fillId="2" borderId="1" xfId="0" applyFont="1" applyFill="1" applyBorder="1" applyAlignment="1" applyProtection="1">
      <alignment vertical="center" shrinkToFit="1"/>
      <protection locked="0"/>
    </xf>
    <xf numFmtId="0" fontId="19" fillId="2" borderId="77" xfId="0" applyFont="1" applyFill="1" applyBorder="1" applyAlignment="1" applyProtection="1">
      <alignment vertical="center" shrinkToFit="1"/>
      <protection locked="0"/>
    </xf>
    <xf numFmtId="49" fontId="19" fillId="0" borderId="78" xfId="0" applyNumberFormat="1" applyFont="1" applyFill="1" applyBorder="1" applyAlignment="1">
      <alignment horizontal="center" vertical="center" wrapText="1"/>
    </xf>
    <xf numFmtId="0" fontId="21" fillId="2" borderId="15" xfId="0" applyFont="1" applyFill="1" applyBorder="1" applyAlignment="1">
      <alignment horizontal="center" vertical="center"/>
    </xf>
    <xf numFmtId="0" fontId="19" fillId="0" borderId="0" xfId="0" applyFont="1" applyFill="1" applyBorder="1" applyAlignment="1">
      <alignment horizontal="left" vertical="center" wrapText="1"/>
    </xf>
    <xf numFmtId="0" fontId="19" fillId="0" borderId="72" xfId="0" applyFont="1" applyFill="1" applyBorder="1" applyAlignment="1">
      <alignment vertical="center" wrapText="1"/>
    </xf>
    <xf numFmtId="0" fontId="19" fillId="0" borderId="13" xfId="0" applyFont="1" applyFill="1" applyBorder="1" applyAlignment="1">
      <alignment horizontal="left" vertical="center"/>
    </xf>
    <xf numFmtId="0" fontId="19" fillId="0" borderId="14" xfId="0" applyFont="1" applyFill="1" applyBorder="1" applyAlignment="1">
      <alignment horizontal="left" vertical="center"/>
    </xf>
    <xf numFmtId="0" fontId="23" fillId="0" borderId="12" xfId="0" applyFont="1" applyFill="1" applyBorder="1" applyAlignment="1">
      <alignment horizontal="left" vertical="center" shrinkToFit="1"/>
    </xf>
    <xf numFmtId="0" fontId="23" fillId="0" borderId="14" xfId="0" applyFont="1" applyFill="1" applyBorder="1" applyAlignment="1">
      <alignment horizontal="left" vertical="center"/>
    </xf>
    <xf numFmtId="0" fontId="20" fillId="0" borderId="22" xfId="0" applyFont="1" applyFill="1" applyBorder="1">
      <alignment vertical="center"/>
    </xf>
    <xf numFmtId="176" fontId="20" fillId="0" borderId="0" xfId="0" applyNumberFormat="1" applyFont="1" applyFill="1">
      <alignment vertical="center"/>
    </xf>
    <xf numFmtId="0" fontId="8" fillId="0" borderId="9"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1" xfId="0" applyFont="1" applyFill="1" applyBorder="1" applyAlignment="1">
      <alignment vertical="center"/>
    </xf>
    <xf numFmtId="0" fontId="8" fillId="0" borderId="12" xfId="0" applyFont="1" applyFill="1" applyBorder="1" applyAlignment="1">
      <alignment vertical="center"/>
    </xf>
    <xf numFmtId="0" fontId="8" fillId="0" borderId="13" xfId="0" applyFont="1" applyFill="1" applyBorder="1" applyAlignment="1">
      <alignment horizontal="center" vertical="center"/>
    </xf>
    <xf numFmtId="0" fontId="8" fillId="0" borderId="14" xfId="0" applyFont="1" applyFill="1" applyBorder="1" applyAlignment="1">
      <alignment horizontal="center" vertical="center"/>
    </xf>
    <xf numFmtId="0" fontId="20" fillId="0" borderId="12" xfId="0" applyFont="1" applyFill="1" applyBorder="1" applyAlignment="1">
      <alignment horizontal="left" vertical="center" wrapText="1"/>
    </xf>
    <xf numFmtId="0" fontId="20" fillId="0" borderId="0" xfId="0" applyFont="1" applyFill="1" applyAlignment="1">
      <alignment horizontal="center" vertical="center"/>
    </xf>
    <xf numFmtId="38" fontId="20" fillId="0" borderId="12" xfId="0" applyNumberFormat="1" applyFont="1" applyFill="1" applyBorder="1">
      <alignment vertical="center"/>
    </xf>
    <xf numFmtId="38" fontId="20" fillId="0" borderId="0" xfId="0" applyNumberFormat="1" applyFont="1" applyFill="1">
      <alignment vertical="center"/>
    </xf>
    <xf numFmtId="0" fontId="8" fillId="0" borderId="9" xfId="0" applyFont="1" applyFill="1" applyBorder="1">
      <alignment vertical="center"/>
    </xf>
    <xf numFmtId="0" fontId="8" fillId="0" borderId="12" xfId="0" applyFont="1" applyFill="1" applyBorder="1">
      <alignment vertical="center"/>
    </xf>
    <xf numFmtId="0" fontId="8" fillId="0" borderId="0" xfId="0" applyFont="1" applyFill="1" applyBorder="1">
      <alignment vertical="center"/>
    </xf>
    <xf numFmtId="0" fontId="8" fillId="0" borderId="13" xfId="0" applyFont="1" applyFill="1" applyBorder="1">
      <alignment vertical="center"/>
    </xf>
    <xf numFmtId="0" fontId="8" fillId="0" borderId="14" xfId="0" applyFont="1" applyFill="1" applyBorder="1">
      <alignment vertical="center"/>
    </xf>
    <xf numFmtId="0" fontId="18" fillId="0" borderId="41" xfId="0" applyFont="1" applyFill="1" applyBorder="1" applyAlignment="1">
      <alignment horizontal="center" vertical="center"/>
    </xf>
    <xf numFmtId="0" fontId="19" fillId="2" borderId="79" xfId="0" applyFont="1" applyFill="1" applyBorder="1" applyAlignment="1" applyProtection="1">
      <alignment vertical="center" shrinkToFit="1"/>
      <protection locked="0"/>
    </xf>
    <xf numFmtId="0" fontId="23" fillId="0" borderId="80" xfId="0" applyFont="1" applyFill="1" applyBorder="1" applyAlignment="1">
      <alignment horizontal="left" vertical="center"/>
    </xf>
    <xf numFmtId="176" fontId="20" fillId="0" borderId="12" xfId="0" applyNumberFormat="1" applyFont="1" applyFill="1" applyBorder="1">
      <alignment vertical="center"/>
    </xf>
    <xf numFmtId="0" fontId="18" fillId="0" borderId="45" xfId="0" applyFont="1" applyFill="1" applyBorder="1" applyAlignment="1">
      <alignment horizontal="center" vertical="center"/>
    </xf>
    <xf numFmtId="178" fontId="19" fillId="2" borderId="76" xfId="6" applyNumberFormat="1" applyFont="1" applyFill="1" applyBorder="1" applyAlignment="1" applyProtection="1">
      <alignment horizontal="right" vertical="center" shrinkToFit="1"/>
      <protection locked="0"/>
    </xf>
    <xf numFmtId="178" fontId="19" fillId="2" borderId="1" xfId="6" applyNumberFormat="1" applyFont="1" applyFill="1" applyBorder="1" applyAlignment="1" applyProtection="1">
      <alignment horizontal="right" vertical="center" shrinkToFit="1"/>
      <protection locked="0"/>
    </xf>
    <xf numFmtId="178" fontId="19" fillId="2" borderId="81" xfId="6" applyNumberFormat="1" applyFont="1" applyFill="1" applyBorder="1" applyAlignment="1" applyProtection="1">
      <alignment horizontal="right" vertical="center" shrinkToFit="1"/>
      <protection locked="0"/>
    </xf>
    <xf numFmtId="38" fontId="16" fillId="0" borderId="82" xfId="6" applyFont="1" applyFill="1" applyBorder="1" applyAlignment="1">
      <alignment horizontal="right" vertical="center" shrinkToFit="1"/>
    </xf>
    <xf numFmtId="38" fontId="16" fillId="0" borderId="0" xfId="6" applyFont="1" applyFill="1" applyBorder="1" applyAlignment="1">
      <alignment horizontal="right" vertical="center" shrinkToFit="1"/>
    </xf>
    <xf numFmtId="178" fontId="19" fillId="2" borderId="77" xfId="6" applyNumberFormat="1" applyFont="1" applyFill="1" applyBorder="1" applyAlignment="1" applyProtection="1">
      <alignment horizontal="right" vertical="center" shrinkToFit="1"/>
      <protection locked="0"/>
    </xf>
    <xf numFmtId="38" fontId="16" fillId="0" borderId="78" xfId="6" applyFont="1" applyFill="1" applyBorder="1" applyAlignment="1">
      <alignment horizontal="right" vertical="center" shrinkToFit="1"/>
    </xf>
    <xf numFmtId="0" fontId="18" fillId="0" borderId="0" xfId="0" applyFont="1" applyFill="1" applyBorder="1" applyAlignment="1">
      <alignment horizontal="left" vertical="center"/>
    </xf>
    <xf numFmtId="0" fontId="18" fillId="0" borderId="0" xfId="0" applyFont="1" applyFill="1" applyBorder="1" applyAlignment="1" applyProtection="1">
      <alignment vertical="center"/>
      <protection locked="0"/>
    </xf>
    <xf numFmtId="178" fontId="19" fillId="2" borderId="79" xfId="6" applyNumberFormat="1" applyFont="1" applyFill="1" applyBorder="1" applyAlignment="1" applyProtection="1">
      <alignment horizontal="right" vertical="center" shrinkToFit="1"/>
      <protection locked="0"/>
    </xf>
    <xf numFmtId="38" fontId="16" fillId="0" borderId="83" xfId="6" applyFont="1" applyFill="1" applyBorder="1" applyAlignment="1">
      <alignment horizontal="right" vertical="center" shrinkToFit="1"/>
    </xf>
    <xf numFmtId="0" fontId="8" fillId="0" borderId="84" xfId="0" applyFont="1" applyFill="1" applyBorder="1">
      <alignment vertical="center"/>
    </xf>
    <xf numFmtId="0" fontId="8" fillId="0" borderId="85" xfId="0" applyFont="1" applyFill="1" applyBorder="1">
      <alignment vertical="center"/>
    </xf>
    <xf numFmtId="0" fontId="8" fillId="0" borderId="50" xfId="0" applyFont="1" applyFill="1" applyBorder="1">
      <alignment vertical="center"/>
    </xf>
    <xf numFmtId="0" fontId="8" fillId="0" borderId="86" xfId="0" applyFont="1" applyFill="1" applyBorder="1" applyAlignment="1">
      <alignment vertical="center"/>
    </xf>
    <xf numFmtId="0" fontId="8" fillId="0" borderId="85" xfId="0" applyFont="1" applyFill="1" applyBorder="1" applyAlignment="1">
      <alignment vertical="center"/>
    </xf>
    <xf numFmtId="0" fontId="8" fillId="0" borderId="37" xfId="0" applyFont="1" applyFill="1" applyBorder="1">
      <alignment vertical="center"/>
    </xf>
    <xf numFmtId="0" fontId="8" fillId="0" borderId="38" xfId="0" applyFont="1" applyFill="1" applyBorder="1">
      <alignment vertical="center"/>
    </xf>
    <xf numFmtId="0" fontId="18" fillId="0" borderId="87" xfId="0" applyFont="1" applyFill="1" applyBorder="1" applyAlignment="1">
      <alignment horizontal="center" vertical="center"/>
    </xf>
    <xf numFmtId="0" fontId="20" fillId="2" borderId="76" xfId="0" applyFont="1" applyFill="1" applyBorder="1" applyAlignment="1" applyProtection="1">
      <alignment horizontal="left" vertical="center" shrinkToFit="1"/>
      <protection locked="0"/>
    </xf>
    <xf numFmtId="0" fontId="20" fillId="2" borderId="1" xfId="0" applyFont="1" applyFill="1" applyBorder="1" applyAlignment="1" applyProtection="1">
      <alignment horizontal="left" vertical="center" shrinkToFit="1"/>
      <protection locked="0"/>
    </xf>
    <xf numFmtId="0" fontId="24" fillId="2" borderId="1" xfId="0" applyFont="1" applyFill="1" applyBorder="1" applyAlignment="1" applyProtection="1">
      <alignment horizontal="left" vertical="center" shrinkToFit="1"/>
      <protection locked="0"/>
    </xf>
    <xf numFmtId="0" fontId="20" fillId="2" borderId="2" xfId="0" applyFont="1" applyFill="1" applyBorder="1" applyAlignment="1" applyProtection="1">
      <alignment horizontal="left" vertical="center" shrinkToFit="1"/>
      <protection locked="0"/>
    </xf>
    <xf numFmtId="0" fontId="16" fillId="0" borderId="88" xfId="0" applyFont="1" applyFill="1" applyBorder="1" applyAlignment="1">
      <alignment horizontal="center" vertical="center"/>
    </xf>
    <xf numFmtId="0" fontId="16" fillId="0" borderId="0" xfId="0" applyFont="1" applyFill="1" applyBorder="1" applyAlignment="1">
      <alignment horizontal="center" vertical="center"/>
    </xf>
    <xf numFmtId="0" fontId="8" fillId="2" borderId="9" xfId="0" applyFont="1" applyFill="1" applyBorder="1" applyAlignment="1" applyProtection="1">
      <alignment horizontal="left" vertical="center" shrinkToFit="1"/>
      <protection locked="0"/>
    </xf>
    <xf numFmtId="0" fontId="8" fillId="2" borderId="89" xfId="0" applyFont="1" applyFill="1" applyBorder="1" applyAlignment="1" applyProtection="1">
      <alignment horizontal="left" vertical="center" shrinkToFit="1"/>
      <protection locked="0"/>
    </xf>
    <xf numFmtId="0" fontId="11" fillId="2" borderId="13" xfId="0" applyFont="1" applyFill="1" applyBorder="1" applyAlignment="1" applyProtection="1">
      <alignment vertical="center" shrinkToFit="1"/>
      <protection locked="0"/>
    </xf>
    <xf numFmtId="0" fontId="8" fillId="0" borderId="11" xfId="0" applyFont="1" applyFill="1" applyBorder="1">
      <alignment vertical="center"/>
    </xf>
    <xf numFmtId="0" fontId="8" fillId="2" borderId="40" xfId="0" applyFont="1" applyFill="1" applyBorder="1" applyAlignment="1" applyProtection="1">
      <alignment vertical="center" shrinkToFit="1"/>
      <protection locked="0"/>
    </xf>
    <xf numFmtId="0" fontId="8" fillId="2" borderId="12" xfId="0" applyFont="1" applyFill="1" applyBorder="1" applyAlignment="1" applyProtection="1">
      <alignment horizontal="left" vertical="center" shrinkToFit="1"/>
      <protection locked="0"/>
    </xf>
    <xf numFmtId="0" fontId="8" fillId="2" borderId="14" xfId="0" applyFont="1" applyFill="1" applyBorder="1" applyAlignment="1" applyProtection="1">
      <alignment vertical="center" shrinkToFit="1"/>
      <protection locked="0"/>
    </xf>
    <xf numFmtId="49" fontId="8" fillId="2" borderId="11" xfId="0" applyNumberFormat="1" applyFont="1" applyFill="1" applyBorder="1" applyAlignment="1" applyProtection="1">
      <alignment horizontal="left" vertical="center" shrinkToFit="1"/>
      <protection locked="0"/>
    </xf>
    <xf numFmtId="49" fontId="8" fillId="2" borderId="39" xfId="0" applyNumberFormat="1" applyFont="1" applyFill="1" applyBorder="1" applyAlignment="1" applyProtection="1">
      <alignment horizontal="left" vertical="center" shrinkToFit="1"/>
      <protection locked="0"/>
    </xf>
    <xf numFmtId="49" fontId="8" fillId="2" borderId="13" xfId="0" applyNumberFormat="1" applyFont="1" applyFill="1" applyBorder="1" applyAlignment="1" applyProtection="1">
      <alignment horizontal="left" vertical="center" shrinkToFit="1"/>
      <protection locked="0"/>
    </xf>
    <xf numFmtId="0" fontId="25" fillId="0" borderId="0" xfId="0" applyFont="1" applyFill="1" applyBorder="1" applyAlignment="1">
      <alignment vertical="center" wrapText="1"/>
    </xf>
    <xf numFmtId="0" fontId="11" fillId="0" borderId="90" xfId="0" applyFont="1" applyFill="1" applyBorder="1" applyAlignment="1">
      <alignment horizontal="center" vertical="center"/>
    </xf>
    <xf numFmtId="0" fontId="23" fillId="0" borderId="85" xfId="0" applyFont="1" applyFill="1" applyBorder="1" applyAlignment="1">
      <alignment horizontal="left" vertical="center" shrinkToFit="1"/>
    </xf>
    <xf numFmtId="0" fontId="23" fillId="0" borderId="38" xfId="0" applyFont="1" applyFill="1" applyBorder="1" applyAlignment="1">
      <alignment horizontal="left" vertical="center"/>
    </xf>
    <xf numFmtId="0" fontId="11" fillId="0" borderId="11" xfId="0" applyFont="1" applyFill="1" applyBorder="1" applyAlignment="1">
      <alignment horizontal="center" vertical="center"/>
    </xf>
    <xf numFmtId="0" fontId="25" fillId="4" borderId="76" xfId="0" applyFont="1" applyFill="1" applyBorder="1" applyAlignment="1">
      <alignment horizontal="left" vertical="center" wrapText="1"/>
    </xf>
    <xf numFmtId="0" fontId="25" fillId="4" borderId="91" xfId="0" applyFont="1" applyFill="1" applyBorder="1" applyAlignment="1">
      <alignment horizontal="left" vertical="center" wrapText="1"/>
    </xf>
    <xf numFmtId="0" fontId="22" fillId="0" borderId="0" xfId="0" applyFont="1" applyFill="1" applyBorder="1" applyAlignment="1">
      <alignment horizontal="center" vertical="center"/>
    </xf>
    <xf numFmtId="49" fontId="8" fillId="2" borderId="37" xfId="0" applyNumberFormat="1" applyFont="1" applyFill="1" applyBorder="1" applyAlignment="1" applyProtection="1">
      <alignment horizontal="left" vertical="center" shrinkToFit="1"/>
      <protection locked="0"/>
    </xf>
    <xf numFmtId="0" fontId="8" fillId="0" borderId="39" xfId="0" applyFont="1" applyFill="1" applyBorder="1">
      <alignment vertical="center"/>
    </xf>
    <xf numFmtId="0" fontId="11" fillId="0" borderId="86" xfId="0" applyFont="1" applyFill="1" applyBorder="1" applyAlignment="1">
      <alignment horizontal="center" vertical="center"/>
    </xf>
    <xf numFmtId="176" fontId="11" fillId="0" borderId="90" xfId="0" applyNumberFormat="1" applyFont="1" applyFill="1" applyBorder="1" applyAlignment="1">
      <alignment horizontal="right" vertical="center" shrinkToFit="1"/>
    </xf>
    <xf numFmtId="0" fontId="25" fillId="4" borderId="0" xfId="0" applyFont="1" applyFill="1" applyBorder="1" applyAlignment="1">
      <alignment vertical="center" wrapText="1"/>
    </xf>
    <xf numFmtId="0" fontId="11" fillId="2" borderId="37" xfId="0" applyFont="1" applyFill="1" applyBorder="1" applyAlignment="1" applyProtection="1">
      <alignment vertical="center" shrinkToFit="1"/>
      <protection locked="0"/>
    </xf>
    <xf numFmtId="176" fontId="11" fillId="0" borderId="11" xfId="0" applyNumberFormat="1" applyFont="1" applyFill="1" applyBorder="1" applyAlignment="1">
      <alignment horizontal="right" vertical="center" shrinkToFit="1"/>
    </xf>
    <xf numFmtId="49" fontId="11" fillId="0" borderId="39" xfId="0" applyNumberFormat="1" applyFont="1" applyFill="1" applyBorder="1" applyAlignment="1">
      <alignment horizontal="center" vertical="center"/>
    </xf>
    <xf numFmtId="0" fontId="24" fillId="0" borderId="11" xfId="0" applyFont="1" applyFill="1" applyBorder="1" applyAlignment="1">
      <alignment horizontal="left" vertical="top" wrapText="1"/>
    </xf>
    <xf numFmtId="49" fontId="11" fillId="0" borderId="13" xfId="0" applyNumberFormat="1" applyFont="1" applyFill="1" applyBorder="1" applyAlignment="1">
      <alignment horizontal="center" vertical="center"/>
    </xf>
    <xf numFmtId="38" fontId="8" fillId="2" borderId="13" xfId="6" applyFont="1" applyFill="1" applyBorder="1" applyAlignment="1" applyProtection="1">
      <alignment horizontal="right" vertical="center" shrinkToFit="1"/>
      <protection locked="0"/>
    </xf>
    <xf numFmtId="0" fontId="8" fillId="2" borderId="84" xfId="0" applyFont="1" applyFill="1" applyBorder="1" applyAlignment="1" applyProtection="1">
      <alignment horizontal="left" vertical="center" shrinkToFit="1"/>
      <protection locked="0"/>
    </xf>
    <xf numFmtId="0" fontId="8" fillId="2" borderId="85" xfId="0" applyFont="1" applyFill="1" applyBorder="1" applyAlignment="1" applyProtection="1">
      <alignment horizontal="left" vertical="center" shrinkToFit="1"/>
      <protection locked="0"/>
    </xf>
    <xf numFmtId="0" fontId="13" fillId="0" borderId="92" xfId="0" applyFont="1" applyFill="1" applyBorder="1" applyAlignment="1">
      <alignment horizontal="center" vertical="center"/>
    </xf>
    <xf numFmtId="49" fontId="8" fillId="2" borderId="89" xfId="0" applyNumberFormat="1" applyFont="1" applyFill="1" applyBorder="1" applyAlignment="1" applyProtection="1">
      <alignment horizontal="center" vertical="center" shrinkToFit="1"/>
      <protection locked="0"/>
    </xf>
    <xf numFmtId="0" fontId="18" fillId="0" borderId="13" xfId="0" applyFont="1" applyFill="1" applyBorder="1" applyAlignment="1" applyProtection="1">
      <alignment vertical="center" shrinkToFit="1"/>
      <protection locked="0"/>
    </xf>
    <xf numFmtId="0" fontId="8" fillId="2" borderId="39" xfId="0" applyFont="1" applyFill="1" applyBorder="1" applyAlignment="1" applyProtection="1">
      <alignment vertical="center" shrinkToFit="1"/>
      <protection locked="0"/>
    </xf>
    <xf numFmtId="0" fontId="13" fillId="0" borderId="93" xfId="0" applyFont="1" applyFill="1" applyBorder="1" applyAlignment="1">
      <alignment horizontal="center" vertical="center"/>
    </xf>
    <xf numFmtId="49" fontId="8" fillId="2" borderId="12" xfId="0" applyNumberFormat="1" applyFont="1" applyFill="1" applyBorder="1" applyAlignment="1" applyProtection="1">
      <alignment horizontal="center" vertical="center" shrinkToFit="1"/>
      <protection locked="0"/>
    </xf>
    <xf numFmtId="0" fontId="19" fillId="0" borderId="39" xfId="0" applyFont="1" applyFill="1" applyBorder="1" applyAlignment="1" applyProtection="1">
      <alignment horizontal="center" vertical="center" wrapText="1" shrinkToFit="1"/>
      <protection locked="0"/>
    </xf>
    <xf numFmtId="0" fontId="8" fillId="2" borderId="13" xfId="0" applyFont="1" applyFill="1" applyBorder="1" applyAlignment="1" applyProtection="1">
      <alignment vertical="center" shrinkToFit="1"/>
      <protection locked="0"/>
    </xf>
    <xf numFmtId="0" fontId="19" fillId="0" borderId="13" xfId="0" applyFont="1" applyFill="1" applyBorder="1" applyAlignment="1" applyProtection="1">
      <alignment horizontal="center" vertical="center" shrinkToFit="1"/>
      <protection locked="0"/>
    </xf>
    <xf numFmtId="177" fontId="11" fillId="0" borderId="90" xfId="0" applyNumberFormat="1" applyFont="1" applyFill="1" applyBorder="1" applyAlignment="1">
      <alignment horizontal="right" vertical="center" shrinkToFit="1"/>
    </xf>
    <xf numFmtId="38" fontId="18" fillId="2" borderId="13" xfId="6" applyFont="1" applyFill="1" applyBorder="1" applyAlignment="1" applyProtection="1">
      <alignment horizontal="right" vertical="center" shrinkToFit="1"/>
      <protection locked="0"/>
    </xf>
    <xf numFmtId="177" fontId="11" fillId="0" borderId="11" xfId="0" applyNumberFormat="1" applyFont="1" applyFill="1" applyBorder="1" applyAlignment="1">
      <alignment horizontal="right" vertical="center" shrinkToFit="1"/>
    </xf>
    <xf numFmtId="0" fontId="13" fillId="0" borderId="94" xfId="0" applyFont="1" applyFill="1" applyBorder="1" applyAlignment="1">
      <alignment horizontal="center" vertical="center"/>
    </xf>
    <xf numFmtId="49" fontId="8" fillId="2" borderId="95" xfId="0" applyNumberFormat="1" applyFont="1" applyFill="1" applyBorder="1" applyAlignment="1" applyProtection="1">
      <alignment horizontal="center" vertical="center" shrinkToFit="1"/>
      <protection locked="0"/>
    </xf>
    <xf numFmtId="0" fontId="8" fillId="0" borderId="54" xfId="0" applyFont="1" applyFill="1" applyBorder="1" applyAlignment="1">
      <alignment horizontal="center" vertical="center"/>
    </xf>
    <xf numFmtId="0" fontId="24" fillId="0" borderId="96" xfId="0" applyFont="1" applyFill="1" applyBorder="1" applyAlignment="1">
      <alignment horizontal="left" vertical="top" wrapText="1"/>
    </xf>
    <xf numFmtId="0" fontId="8" fillId="2" borderId="95" xfId="0" applyFont="1" applyFill="1" applyBorder="1" applyAlignment="1" applyProtection="1">
      <alignment horizontal="left" vertical="center" shrinkToFit="1"/>
      <protection locked="0"/>
    </xf>
    <xf numFmtId="0" fontId="8" fillId="2" borderId="54" xfId="0" applyFont="1" applyFill="1" applyBorder="1" applyAlignment="1" applyProtection="1">
      <alignment vertical="center" shrinkToFit="1"/>
      <protection locked="0"/>
    </xf>
    <xf numFmtId="0" fontId="8" fillId="2" borderId="55" xfId="0" applyFont="1" applyFill="1" applyBorder="1" applyAlignment="1" applyProtection="1">
      <alignment vertical="center" shrinkToFit="1"/>
      <protection locked="0"/>
    </xf>
    <xf numFmtId="0" fontId="18" fillId="0" borderId="97" xfId="0" applyFont="1" applyFill="1" applyBorder="1" applyAlignment="1">
      <alignment horizontal="center" vertical="center"/>
    </xf>
    <xf numFmtId="0" fontId="20" fillId="2" borderId="98" xfId="0" applyFont="1" applyFill="1" applyBorder="1" applyAlignment="1" applyProtection="1">
      <alignment horizontal="left" vertical="center" shrinkToFit="1"/>
      <protection locked="0"/>
    </xf>
    <xf numFmtId="0" fontId="20" fillId="2" borderId="99" xfId="0" applyFont="1" applyFill="1" applyBorder="1" applyAlignment="1" applyProtection="1">
      <alignment horizontal="left" vertical="center" shrinkToFit="1"/>
      <protection locked="0"/>
    </xf>
    <xf numFmtId="0" fontId="24" fillId="2" borderId="99" xfId="0" applyFont="1" applyFill="1" applyBorder="1" applyAlignment="1" applyProtection="1">
      <alignment horizontal="left" vertical="center" shrinkToFit="1"/>
      <protection locked="0"/>
    </xf>
    <xf numFmtId="0" fontId="20" fillId="2" borderId="100" xfId="0" applyFont="1" applyFill="1" applyBorder="1" applyAlignment="1" applyProtection="1">
      <alignment horizontal="left" vertical="center" shrinkToFit="1"/>
      <protection locked="0"/>
    </xf>
    <xf numFmtId="0" fontId="16" fillId="0" borderId="101" xfId="0" applyFont="1" applyFill="1" applyBorder="1" applyAlignment="1">
      <alignment horizontal="center" vertical="center"/>
    </xf>
    <xf numFmtId="0" fontId="21" fillId="2" borderId="56" xfId="0" applyFont="1" applyFill="1" applyBorder="1" applyAlignment="1">
      <alignment horizontal="center" vertical="center"/>
    </xf>
    <xf numFmtId="0" fontId="19" fillId="0" borderId="60" xfId="0" applyFont="1" applyFill="1" applyBorder="1" applyAlignment="1">
      <alignment horizontal="left" vertical="center" wrapText="1"/>
    </xf>
    <xf numFmtId="0" fontId="20" fillId="0" borderId="95" xfId="0" applyFont="1" applyFill="1" applyBorder="1" applyAlignment="1">
      <alignment horizontal="left" vertical="center" wrapText="1"/>
    </xf>
    <xf numFmtId="0" fontId="19" fillId="0" borderId="54" xfId="0" applyFont="1" applyFill="1" applyBorder="1" applyAlignment="1">
      <alignment horizontal="left" vertical="center"/>
    </xf>
    <xf numFmtId="0" fontId="19" fillId="0" borderId="55" xfId="0" applyFont="1" applyFill="1" applyBorder="1" applyAlignment="1">
      <alignment horizontal="left" vertical="center"/>
    </xf>
    <xf numFmtId="0" fontId="25" fillId="4" borderId="98" xfId="0" applyFont="1" applyFill="1" applyBorder="1" applyAlignment="1">
      <alignment horizontal="left" vertical="center" wrapText="1"/>
    </xf>
    <xf numFmtId="0" fontId="25" fillId="4" borderId="102" xfId="0" applyFont="1" applyFill="1" applyBorder="1" applyAlignment="1">
      <alignment horizontal="left" vertical="center" wrapText="1"/>
    </xf>
    <xf numFmtId="0" fontId="18" fillId="0" borderId="0" xfId="0" applyFont="1" applyFill="1" applyBorder="1" applyAlignment="1">
      <alignment vertical="center" wrapText="1"/>
    </xf>
    <xf numFmtId="0" fontId="18" fillId="0" borderId="0" xfId="0" applyFont="1" applyFill="1" applyAlignment="1">
      <alignment horizontal="center" vertical="center"/>
    </xf>
    <xf numFmtId="0" fontId="20" fillId="0" borderId="0" xfId="0" applyFont="1" applyFill="1" applyBorder="1" applyAlignment="1">
      <alignment horizontal="center" vertical="center"/>
    </xf>
    <xf numFmtId="0" fontId="20" fillId="0" borderId="0" xfId="0" applyFont="1" applyFill="1" applyBorder="1" applyAlignment="1">
      <alignment horizontal="center" vertical="center" wrapText="1"/>
    </xf>
    <xf numFmtId="0" fontId="18" fillId="0" borderId="0" xfId="0" applyFont="1" applyFill="1" applyBorder="1" applyAlignment="1">
      <alignment horizontal="center" vertical="center"/>
    </xf>
    <xf numFmtId="0" fontId="26" fillId="0" borderId="0" xfId="0" applyFont="1" applyFill="1" applyAlignment="1">
      <alignment horizontal="center" vertical="center"/>
    </xf>
    <xf numFmtId="0" fontId="27" fillId="0" borderId="0" xfId="0" applyFont="1" applyFill="1" applyAlignment="1">
      <alignment horizontal="center" vertical="center"/>
    </xf>
    <xf numFmtId="0" fontId="27" fillId="0" borderId="0" xfId="0" applyFont="1" applyFill="1">
      <alignment vertical="center"/>
    </xf>
    <xf numFmtId="0" fontId="28" fillId="0" borderId="0" xfId="0" applyFont="1" applyFill="1">
      <alignment vertical="center"/>
    </xf>
    <xf numFmtId="0" fontId="16" fillId="0" borderId="0" xfId="0" applyFont="1" applyFill="1" applyBorder="1">
      <alignment vertical="center"/>
    </xf>
  </cellXfs>
  <cellStyles count="7">
    <cellStyle name="パーセント 2" xfId="1"/>
    <cellStyle name="桁区切り 2" xfId="2"/>
    <cellStyle name="桁区切り 3" xfId="3"/>
    <cellStyle name="標準" xfId="0" builtinId="0"/>
    <cellStyle name="標準 2" xfId="4"/>
    <cellStyle name="標準 3" xfId="5"/>
    <cellStyle name="桁区切り" xfId="6" builtinId="6"/>
  </cellStyles>
  <dxfs count="1">
    <dxf>
      <font>
        <color theme="0"/>
      </font>
    </dxf>
  </dxfs>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3.vml" /><Relationship Id="rId3" Type="http://schemas.openxmlformats.org/officeDocument/2006/relationships/comments" Target="../comments3.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B2:E19"/>
  <sheetViews>
    <sheetView showGridLines="0" tabSelected="1" view="pageBreakPreview" zoomScaleSheetLayoutView="100" workbookViewId="0">
      <selection activeCell="F1" sqref="F1"/>
    </sheetView>
  </sheetViews>
  <sheetFormatPr defaultColWidth="9" defaultRowHeight="13.5"/>
  <cols>
    <col min="1" max="1" width="1.6640625" style="1" customWidth="1"/>
    <col min="2" max="2" width="5.44140625" style="1" customWidth="1"/>
    <col min="3" max="3" width="34" style="2" customWidth="1"/>
    <col min="4" max="5" width="37.77734375" style="2" customWidth="1"/>
    <col min="6" max="6" width="4.21875" style="1" customWidth="1"/>
    <col min="7" max="16384" width="9" style="1"/>
  </cols>
  <sheetData>
    <row r="2" spans="2:5" ht="17.25">
      <c r="B2" s="3" t="s">
        <v>5</v>
      </c>
      <c r="D2" s="7"/>
    </row>
    <row r="3" spans="2:5" ht="17.25">
      <c r="B3" s="3"/>
      <c r="D3" s="7"/>
    </row>
    <row r="4" spans="2:5" ht="14.25">
      <c r="B4" s="4" t="s">
        <v>191</v>
      </c>
      <c r="D4" s="7"/>
    </row>
    <row r="5" spans="2:5" ht="14.25">
      <c r="B5" s="4" t="s">
        <v>192</v>
      </c>
      <c r="D5" s="7"/>
    </row>
    <row r="6" spans="2:5" ht="14.25">
      <c r="C6" s="7"/>
      <c r="D6" s="7"/>
    </row>
    <row r="7" spans="2:5" ht="14.25">
      <c r="B7" s="5" t="s">
        <v>78</v>
      </c>
      <c r="C7" s="8" t="s">
        <v>86</v>
      </c>
      <c r="D7" s="11" t="s">
        <v>80</v>
      </c>
      <c r="E7" s="11" t="s">
        <v>34</v>
      </c>
    </row>
    <row r="8" spans="2:5" ht="42" customHeight="1">
      <c r="B8" s="6">
        <v>1</v>
      </c>
      <c r="C8" s="9" t="s">
        <v>79</v>
      </c>
      <c r="D8" s="12"/>
      <c r="E8" s="12"/>
    </row>
    <row r="9" spans="2:5" ht="36" customHeight="1">
      <c r="B9" s="6">
        <v>2</v>
      </c>
      <c r="C9" s="9"/>
      <c r="D9" s="12" t="s">
        <v>171</v>
      </c>
      <c r="E9" s="12"/>
    </row>
    <row r="10" spans="2:5" ht="48" customHeight="1">
      <c r="B10" s="6">
        <v>3</v>
      </c>
      <c r="C10" s="9"/>
      <c r="D10" s="12"/>
      <c r="E10" s="12" t="s">
        <v>172</v>
      </c>
    </row>
    <row r="11" spans="2:5" ht="44.25" customHeight="1">
      <c r="B11" s="6">
        <v>4</v>
      </c>
      <c r="C11" s="9"/>
      <c r="D11" s="12" t="s">
        <v>180</v>
      </c>
      <c r="E11" s="12"/>
    </row>
    <row r="12" spans="2:5" ht="34.5" customHeight="1">
      <c r="B12" s="6">
        <v>5</v>
      </c>
      <c r="C12" s="9"/>
      <c r="D12" s="12" t="s">
        <v>81</v>
      </c>
      <c r="E12" s="12"/>
    </row>
    <row r="13" spans="2:5" ht="34.5" customHeight="1">
      <c r="B13" s="6">
        <v>6</v>
      </c>
      <c r="C13" s="9"/>
      <c r="D13" s="12" t="s">
        <v>82</v>
      </c>
      <c r="E13" s="12"/>
    </row>
    <row r="14" spans="2:5" ht="70.5" customHeight="1">
      <c r="B14" s="6">
        <v>7</v>
      </c>
      <c r="C14" s="10"/>
      <c r="D14" s="13" t="s">
        <v>3</v>
      </c>
      <c r="E14" s="14"/>
    </row>
    <row r="15" spans="2:5" ht="61.5" customHeight="1">
      <c r="B15" s="6">
        <v>8</v>
      </c>
      <c r="C15" s="9"/>
      <c r="D15" s="12" t="s">
        <v>173</v>
      </c>
      <c r="E15" s="12"/>
    </row>
    <row r="16" spans="2:5" ht="55.5" customHeight="1">
      <c r="B16" s="6">
        <v>9</v>
      </c>
      <c r="C16" s="9"/>
      <c r="D16" s="12" t="s">
        <v>126</v>
      </c>
      <c r="E16" s="12"/>
    </row>
    <row r="17" spans="2:5" ht="154.5" customHeight="1">
      <c r="B17" s="6">
        <v>10</v>
      </c>
      <c r="C17" s="9"/>
      <c r="D17" s="12" t="s">
        <v>193</v>
      </c>
      <c r="E17" s="15"/>
    </row>
    <row r="18" spans="2:5" ht="36.75" customHeight="1">
      <c r="B18" s="6">
        <v>11</v>
      </c>
      <c r="C18" s="9" t="s">
        <v>194</v>
      </c>
      <c r="D18" s="12"/>
      <c r="E18" s="12"/>
    </row>
    <row r="19" spans="2:5" ht="112.5" customHeight="1">
      <c r="B19" s="6">
        <v>12</v>
      </c>
      <c r="C19" s="9" t="s">
        <v>195</v>
      </c>
      <c r="D19" s="12"/>
      <c r="E19" s="12"/>
    </row>
    <row r="20" spans="2:5" ht="54" customHeight="1"/>
  </sheetData>
  <sheetProtection password="F248" sheet="1" objects="1" scenarios="1"/>
  <phoneticPr fontId="3"/>
  <pageMargins left="0.25" right="0.25" top="0.75" bottom="0.75" header="0.3" footer="0.3"/>
  <pageSetup paperSize="9" scale="86" fitToWidth="1" fitToHeight="0"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AL96"/>
  <sheetViews>
    <sheetView showGridLines="0" view="pageBreakPreview" zoomScaleNormal="120" zoomScaleSheetLayoutView="100" workbookViewId="0">
      <selection activeCell="A21" sqref="A21:A28"/>
    </sheetView>
  </sheetViews>
  <sheetFormatPr defaultColWidth="2.21875" defaultRowHeight="12"/>
  <cols>
    <col min="1" max="19" width="3.33203125" style="16" customWidth="1"/>
    <col min="20" max="16384" width="2.21875" style="16"/>
  </cols>
  <sheetData>
    <row r="1" spans="1:38" ht="13.5" customHeight="1">
      <c r="A1" s="19" t="s">
        <v>14</v>
      </c>
      <c r="B1" s="26"/>
      <c r="C1" s="57"/>
      <c r="D1" s="57"/>
    </row>
    <row r="2" spans="1:38" ht="8.25" customHeight="1">
      <c r="A2" s="19"/>
      <c r="B2" s="26"/>
      <c r="C2" s="57"/>
      <c r="D2" s="57"/>
    </row>
    <row r="3" spans="1:38" ht="18" customHeight="1">
      <c r="A3" s="20" t="s">
        <v>196</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91"/>
      <c r="AD3" s="91"/>
      <c r="AE3" s="91"/>
      <c r="AF3" s="91"/>
      <c r="AG3" s="91"/>
      <c r="AH3" s="91"/>
      <c r="AI3" s="91"/>
      <c r="AJ3" s="91"/>
      <c r="AK3" s="91"/>
      <c r="AL3" s="91"/>
    </row>
    <row r="4" spans="1:38" ht="18" customHeight="1">
      <c r="A4" s="20" t="s">
        <v>197</v>
      </c>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91"/>
      <c r="AD4" s="91"/>
      <c r="AE4" s="91"/>
      <c r="AF4" s="91"/>
      <c r="AG4" s="91"/>
      <c r="AH4" s="91"/>
      <c r="AI4" s="91"/>
      <c r="AJ4" s="91"/>
      <c r="AK4" s="91"/>
      <c r="AL4" s="91"/>
    </row>
    <row r="5" spans="1:38" ht="8.25" customHeight="1">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row>
    <row r="6" spans="1:38">
      <c r="B6" s="26"/>
      <c r="C6" s="57"/>
      <c r="D6" s="57"/>
      <c r="R6" s="91"/>
      <c r="S6" s="92" t="s">
        <v>36</v>
      </c>
      <c r="T6" s="99"/>
      <c r="U6" s="99"/>
      <c r="V6" s="20" t="s">
        <v>11</v>
      </c>
      <c r="W6" s="99"/>
      <c r="X6" s="99"/>
      <c r="Y6" s="20" t="s">
        <v>12</v>
      </c>
      <c r="Z6" s="99"/>
      <c r="AA6" s="99"/>
      <c r="AB6" s="20" t="s">
        <v>10</v>
      </c>
    </row>
    <row r="7" spans="1:38" ht="18" customHeight="1">
      <c r="A7" s="21" t="s">
        <v>144</v>
      </c>
      <c r="B7" s="21"/>
      <c r="C7" s="21"/>
      <c r="D7" s="21"/>
      <c r="E7" s="21"/>
      <c r="F7" s="21"/>
      <c r="G7" s="21"/>
      <c r="I7" s="16" t="s">
        <v>189</v>
      </c>
    </row>
    <row r="8" spans="1:38" ht="8.25" customHeight="1">
      <c r="B8" s="26"/>
      <c r="C8" s="57"/>
      <c r="D8" s="57"/>
    </row>
    <row r="9" spans="1:38">
      <c r="A9" s="16" t="s">
        <v>190</v>
      </c>
      <c r="B9" s="26"/>
      <c r="C9" s="57"/>
      <c r="D9" s="57"/>
    </row>
    <row r="10" spans="1:38" ht="11.25" customHeight="1">
      <c r="B10" s="26"/>
      <c r="C10" s="57"/>
      <c r="D10" s="57"/>
    </row>
    <row r="11" spans="1:38" ht="13.5" customHeight="1">
      <c r="A11" s="22" t="s">
        <v>64</v>
      </c>
      <c r="B11" s="32" t="s">
        <v>0</v>
      </c>
      <c r="C11" s="32"/>
      <c r="D11" s="32"/>
      <c r="E11" s="73"/>
      <c r="F11" s="73"/>
      <c r="G11" s="73"/>
      <c r="H11" s="73"/>
      <c r="I11" s="73"/>
      <c r="J11" s="73"/>
      <c r="K11" s="73"/>
      <c r="L11" s="73"/>
      <c r="M11" s="73"/>
      <c r="N11" s="73"/>
      <c r="O11" s="73"/>
      <c r="P11" s="73"/>
      <c r="Q11" s="73"/>
      <c r="R11" s="73"/>
      <c r="S11" s="73"/>
      <c r="T11" s="73"/>
      <c r="U11" s="73"/>
      <c r="V11" s="73"/>
      <c r="W11" s="73"/>
      <c r="X11" s="73"/>
      <c r="Y11" s="73"/>
      <c r="Z11" s="73"/>
      <c r="AA11" s="73"/>
      <c r="AB11" s="161"/>
    </row>
    <row r="12" spans="1:38" ht="32.25" customHeight="1">
      <c r="A12" s="23"/>
      <c r="B12" s="33" t="s">
        <v>19</v>
      </c>
      <c r="C12" s="33"/>
      <c r="D12" s="33"/>
      <c r="E12" s="74"/>
      <c r="F12" s="74"/>
      <c r="G12" s="74"/>
      <c r="H12" s="74"/>
      <c r="I12" s="74"/>
      <c r="J12" s="74"/>
      <c r="K12" s="74"/>
      <c r="L12" s="74"/>
      <c r="M12" s="74"/>
      <c r="N12" s="74"/>
      <c r="O12" s="74"/>
      <c r="P12" s="74"/>
      <c r="Q12" s="74"/>
      <c r="R12" s="74"/>
      <c r="S12" s="74"/>
      <c r="T12" s="74"/>
      <c r="U12" s="74"/>
      <c r="V12" s="74"/>
      <c r="W12" s="74"/>
      <c r="X12" s="74"/>
      <c r="Y12" s="74"/>
      <c r="Z12" s="74"/>
      <c r="AA12" s="74"/>
      <c r="AB12" s="162"/>
      <c r="AC12" s="26"/>
      <c r="AD12" s="26"/>
      <c r="AE12" s="26"/>
      <c r="AF12" s="26"/>
      <c r="AG12" s="26"/>
      <c r="AH12" s="26"/>
      <c r="AI12" s="26"/>
      <c r="AJ12" s="26"/>
    </row>
    <row r="13" spans="1:38" ht="13.5" customHeight="1">
      <c r="A13" s="23"/>
      <c r="B13" s="34" t="s">
        <v>66</v>
      </c>
      <c r="C13" s="34"/>
      <c r="D13" s="71"/>
      <c r="E13" s="75" t="s">
        <v>8</v>
      </c>
      <c r="F13" s="75"/>
      <c r="G13" s="75"/>
      <c r="H13" s="80"/>
      <c r="I13" s="80"/>
      <c r="J13" s="75" t="s">
        <v>6</v>
      </c>
      <c r="K13" s="80"/>
      <c r="L13" s="80"/>
      <c r="M13" s="80"/>
      <c r="N13" s="75" t="s">
        <v>17</v>
      </c>
      <c r="O13" s="75"/>
      <c r="P13" s="75"/>
      <c r="Q13" s="75"/>
      <c r="R13" s="75"/>
      <c r="S13" s="75"/>
      <c r="T13" s="75"/>
      <c r="U13" s="75"/>
      <c r="V13" s="75"/>
      <c r="W13" s="75"/>
      <c r="X13" s="75"/>
      <c r="Y13" s="75"/>
      <c r="Z13" s="75"/>
      <c r="AA13" s="75"/>
      <c r="AB13" s="163"/>
      <c r="AC13" s="26"/>
      <c r="AD13" s="26"/>
      <c r="AE13" s="26"/>
      <c r="AF13" s="26"/>
      <c r="AG13" s="26"/>
      <c r="AH13" s="26"/>
      <c r="AI13" s="26"/>
      <c r="AJ13" s="26"/>
    </row>
    <row r="14" spans="1:38" ht="33" customHeight="1">
      <c r="A14" s="23"/>
      <c r="B14" s="35"/>
      <c r="C14" s="35"/>
      <c r="D14" s="72"/>
      <c r="E14" s="76"/>
      <c r="F14" s="74"/>
      <c r="G14" s="74"/>
      <c r="H14" s="74"/>
      <c r="I14" s="74"/>
      <c r="J14" s="74"/>
      <c r="K14" s="74"/>
      <c r="L14" s="74"/>
      <c r="M14" s="74"/>
      <c r="N14" s="74"/>
      <c r="O14" s="74"/>
      <c r="P14" s="74"/>
      <c r="Q14" s="74"/>
      <c r="R14" s="74"/>
      <c r="S14" s="74"/>
      <c r="T14" s="74"/>
      <c r="U14" s="74"/>
      <c r="V14" s="74"/>
      <c r="W14" s="74"/>
      <c r="X14" s="74"/>
      <c r="Y14" s="74"/>
      <c r="Z14" s="74"/>
      <c r="AA14" s="74"/>
      <c r="AB14" s="162"/>
    </row>
    <row r="15" spans="1:38" ht="26.25" customHeight="1">
      <c r="A15" s="23"/>
      <c r="B15" s="36" t="s">
        <v>20</v>
      </c>
      <c r="C15" s="36"/>
      <c r="D15" s="36"/>
      <c r="E15" s="36"/>
      <c r="F15" s="36"/>
      <c r="G15" s="36"/>
      <c r="H15" s="36"/>
      <c r="I15" s="81"/>
      <c r="J15" s="83" t="s">
        <v>24</v>
      </c>
      <c r="K15" s="36"/>
      <c r="L15" s="36"/>
      <c r="M15" s="85"/>
      <c r="N15" s="85"/>
      <c r="O15" s="85"/>
      <c r="P15" s="85"/>
      <c r="Q15" s="88"/>
      <c r="R15" s="83" t="s">
        <v>67</v>
      </c>
      <c r="S15" s="36"/>
      <c r="T15" s="36"/>
      <c r="U15" s="111"/>
      <c r="V15" s="111"/>
      <c r="W15" s="111"/>
      <c r="X15" s="111"/>
      <c r="Y15" s="111"/>
      <c r="Z15" s="111"/>
      <c r="AA15" s="111"/>
      <c r="AB15" s="164"/>
    </row>
    <row r="16" spans="1:38" ht="26.25" customHeight="1">
      <c r="A16" s="23"/>
      <c r="B16" s="36" t="s">
        <v>25</v>
      </c>
      <c r="C16" s="36"/>
      <c r="D16" s="36"/>
      <c r="E16" s="36"/>
      <c r="F16" s="36"/>
      <c r="G16" s="36"/>
      <c r="H16" s="36"/>
      <c r="I16" s="81"/>
      <c r="J16" s="83" t="s">
        <v>27</v>
      </c>
      <c r="K16" s="36"/>
      <c r="L16" s="36"/>
      <c r="M16" s="86"/>
      <c r="N16" s="86"/>
      <c r="O16" s="86"/>
      <c r="P16" s="86"/>
      <c r="Q16" s="89"/>
      <c r="R16" s="83" t="s">
        <v>30</v>
      </c>
      <c r="S16" s="36"/>
      <c r="T16" s="36"/>
      <c r="U16" s="86"/>
      <c r="V16" s="86"/>
      <c r="W16" s="86"/>
      <c r="X16" s="86"/>
      <c r="Y16" s="86"/>
      <c r="Z16" s="86"/>
      <c r="AA16" s="86"/>
      <c r="AB16" s="165"/>
      <c r="AL16" s="26"/>
    </row>
    <row r="17" spans="1:38" ht="26.25" customHeight="1">
      <c r="A17" s="24"/>
      <c r="B17" s="37" t="s">
        <v>32</v>
      </c>
      <c r="C17" s="37"/>
      <c r="D17" s="37"/>
      <c r="E17" s="37"/>
      <c r="F17" s="37"/>
      <c r="G17" s="37"/>
      <c r="H17" s="37"/>
      <c r="I17" s="82"/>
      <c r="J17" s="84" t="s">
        <v>27</v>
      </c>
      <c r="K17" s="37"/>
      <c r="L17" s="37"/>
      <c r="M17" s="87"/>
      <c r="N17" s="87"/>
      <c r="O17" s="87"/>
      <c r="P17" s="87"/>
      <c r="Q17" s="90"/>
      <c r="R17" s="84" t="s">
        <v>30</v>
      </c>
      <c r="S17" s="37"/>
      <c r="T17" s="37"/>
      <c r="U17" s="87"/>
      <c r="V17" s="87"/>
      <c r="W17" s="87"/>
      <c r="X17" s="87"/>
      <c r="Y17" s="87"/>
      <c r="Z17" s="87"/>
      <c r="AA17" s="87"/>
      <c r="AB17" s="166"/>
      <c r="AC17" s="26"/>
      <c r="AD17" s="26"/>
      <c r="AE17" s="26"/>
      <c r="AF17" s="26"/>
      <c r="AG17" s="26"/>
      <c r="AH17" s="26"/>
      <c r="AI17" s="26"/>
      <c r="AJ17" s="26"/>
    </row>
    <row r="18" spans="1:38" ht="18.75" customHeight="1">
      <c r="A18" s="25"/>
      <c r="B18" s="26"/>
      <c r="C18" s="57"/>
      <c r="D18" s="57"/>
      <c r="E18" s="26"/>
      <c r="F18" s="26"/>
      <c r="G18" s="26"/>
      <c r="H18" s="26"/>
      <c r="I18" s="26"/>
      <c r="J18" s="26"/>
      <c r="K18" s="26"/>
      <c r="L18" s="26"/>
      <c r="M18" s="26"/>
      <c r="N18" s="26"/>
      <c r="O18" s="26"/>
      <c r="P18" s="26"/>
      <c r="Q18" s="26"/>
      <c r="R18" s="26"/>
      <c r="S18" s="93"/>
      <c r="T18" s="93"/>
      <c r="U18" s="93"/>
      <c r="V18" s="93"/>
      <c r="W18" s="93"/>
      <c r="X18" s="93"/>
      <c r="Y18" s="93"/>
      <c r="Z18" s="26"/>
      <c r="AA18" s="26"/>
      <c r="AB18" s="26"/>
      <c r="AC18" s="26"/>
      <c r="AD18" s="26"/>
      <c r="AE18" s="26"/>
      <c r="AF18" s="93"/>
      <c r="AG18" s="93"/>
      <c r="AH18" s="93"/>
      <c r="AI18" s="93"/>
      <c r="AJ18" s="93"/>
      <c r="AK18" s="93"/>
      <c r="AL18" s="93"/>
    </row>
    <row r="19" spans="1:38" ht="18" customHeight="1">
      <c r="A19" s="26" t="s">
        <v>59</v>
      </c>
      <c r="B19" s="26"/>
      <c r="C19" s="26"/>
      <c r="D19" s="26"/>
      <c r="E19" s="26"/>
      <c r="F19" s="26"/>
      <c r="G19" s="78"/>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row>
    <row r="20" spans="1:38" ht="21.75" customHeight="1">
      <c r="A20" s="27" t="s">
        <v>198</v>
      </c>
      <c r="B20" s="38"/>
      <c r="C20" s="38"/>
      <c r="D20" s="38"/>
      <c r="E20" s="38"/>
      <c r="F20" s="38"/>
      <c r="G20" s="38"/>
      <c r="H20" s="38"/>
      <c r="I20" s="38"/>
      <c r="J20" s="38"/>
      <c r="K20" s="38"/>
      <c r="L20" s="38"/>
      <c r="M20" s="38"/>
      <c r="N20" s="38"/>
      <c r="O20" s="38"/>
      <c r="P20" s="38"/>
      <c r="Q20" s="38"/>
      <c r="R20" s="38"/>
      <c r="S20" s="94"/>
      <c r="T20" s="100" t="s">
        <v>71</v>
      </c>
      <c r="U20" s="112"/>
      <c r="V20" s="112"/>
      <c r="W20" s="131"/>
      <c r="X20" s="140" t="s">
        <v>35</v>
      </c>
      <c r="Y20" s="140"/>
      <c r="Z20" s="140"/>
      <c r="AA20" s="140"/>
      <c r="AB20" s="167"/>
      <c r="AC20" s="179"/>
      <c r="AD20" s="179"/>
      <c r="AE20" s="179"/>
      <c r="AF20" s="179"/>
      <c r="AG20" s="182"/>
      <c r="AH20" s="182"/>
      <c r="AI20" s="182"/>
      <c r="AJ20" s="182"/>
      <c r="AK20" s="182"/>
      <c r="AL20" s="182"/>
    </row>
    <row r="21" spans="1:38" ht="17.25" customHeight="1">
      <c r="A21" s="28" t="s">
        <v>87</v>
      </c>
      <c r="B21" s="39">
        <v>1</v>
      </c>
      <c r="C21" s="58" t="s">
        <v>61</v>
      </c>
      <c r="D21" s="58"/>
      <c r="E21" s="58"/>
      <c r="F21" s="58"/>
      <c r="G21" s="58"/>
      <c r="H21" s="58"/>
      <c r="I21" s="58"/>
      <c r="J21" s="58"/>
      <c r="K21" s="58"/>
      <c r="L21" s="58"/>
      <c r="M21" s="58"/>
      <c r="N21" s="58"/>
      <c r="O21" s="58"/>
      <c r="P21" s="58"/>
      <c r="Q21" s="58"/>
      <c r="R21" s="58"/>
      <c r="S21" s="95"/>
      <c r="T21" s="101">
        <f ca="1">COUNTIFS(申請額一覧!$E$4:$E$503,C21,申請額一覧!$K$4:$K$503,"&gt;0")</f>
        <v>0</v>
      </c>
      <c r="U21" s="113"/>
      <c r="V21" s="123" t="s">
        <v>38</v>
      </c>
      <c r="W21" s="132"/>
      <c r="X21" s="141">
        <f ca="1">SUMIF(申請額一覧!$E$4:$E$503,C21,申請額一覧!$K$4:$K$503)</f>
        <v>0</v>
      </c>
      <c r="Y21" s="151"/>
      <c r="Z21" s="151"/>
      <c r="AA21" s="151"/>
      <c r="AB21" s="168" t="s">
        <v>58</v>
      </c>
      <c r="AC21" s="93"/>
      <c r="AD21" s="93"/>
      <c r="AE21" s="129"/>
      <c r="AF21" s="129"/>
      <c r="AG21" s="183"/>
      <c r="AH21" s="183"/>
      <c r="AI21" s="183"/>
      <c r="AJ21" s="183"/>
      <c r="AK21" s="120"/>
      <c r="AL21" s="120"/>
    </row>
    <row r="22" spans="1:38" ht="17.25" customHeight="1">
      <c r="A22" s="28"/>
      <c r="B22" s="40">
        <v>2</v>
      </c>
      <c r="C22" s="59" t="s">
        <v>60</v>
      </c>
      <c r="D22" s="59"/>
      <c r="E22" s="59"/>
      <c r="F22" s="59"/>
      <c r="G22" s="59"/>
      <c r="H22" s="59"/>
      <c r="I22" s="59"/>
      <c r="J22" s="59"/>
      <c r="K22" s="59"/>
      <c r="L22" s="59"/>
      <c r="M22" s="59"/>
      <c r="N22" s="59"/>
      <c r="O22" s="59"/>
      <c r="P22" s="59"/>
      <c r="Q22" s="59"/>
      <c r="R22" s="59"/>
      <c r="S22" s="96"/>
      <c r="T22" s="102">
        <f ca="1">COUNTIFS(申請額一覧!$E$4:$E$503,C22,申請額一覧!$K$4:$K$503,"&gt;0")</f>
        <v>0</v>
      </c>
      <c r="U22" s="114"/>
      <c r="V22" s="124" t="s">
        <v>38</v>
      </c>
      <c r="W22" s="133"/>
      <c r="X22" s="142">
        <f ca="1">SUMIF(申請額一覧!$E$4:$E$503,C22,申請額一覧!$K$4:$K$503)</f>
        <v>0</v>
      </c>
      <c r="Y22" s="152"/>
      <c r="Z22" s="152"/>
      <c r="AA22" s="152"/>
      <c r="AB22" s="169" t="s">
        <v>58</v>
      </c>
      <c r="AC22" s="93"/>
      <c r="AD22" s="93"/>
      <c r="AE22" s="129"/>
      <c r="AF22" s="129"/>
      <c r="AG22" s="183"/>
      <c r="AH22" s="183"/>
      <c r="AI22" s="183"/>
      <c r="AJ22" s="183"/>
      <c r="AK22" s="185"/>
      <c r="AL22" s="120"/>
    </row>
    <row r="23" spans="1:38" ht="17.25" customHeight="1">
      <c r="A23" s="28"/>
      <c r="B23" s="39">
        <v>3</v>
      </c>
      <c r="C23" s="59" t="s">
        <v>53</v>
      </c>
      <c r="D23" s="59"/>
      <c r="E23" s="59"/>
      <c r="F23" s="59"/>
      <c r="G23" s="59"/>
      <c r="H23" s="59"/>
      <c r="I23" s="59"/>
      <c r="J23" s="59"/>
      <c r="K23" s="59"/>
      <c r="L23" s="59"/>
      <c r="M23" s="59"/>
      <c r="N23" s="59"/>
      <c r="O23" s="59"/>
      <c r="P23" s="59"/>
      <c r="Q23" s="59"/>
      <c r="R23" s="59"/>
      <c r="S23" s="96"/>
      <c r="T23" s="102">
        <f ca="1">COUNTIFS(申請額一覧!$E$4:$E$503,C23,申請額一覧!$K$4:$K$503,"&gt;0")</f>
        <v>0</v>
      </c>
      <c r="U23" s="114"/>
      <c r="V23" s="124" t="s">
        <v>38</v>
      </c>
      <c r="W23" s="133"/>
      <c r="X23" s="142">
        <f ca="1">SUMIF(申請額一覧!$E$4:$E$503,C23,申請額一覧!$K$4:$K$503)</f>
        <v>0</v>
      </c>
      <c r="Y23" s="152"/>
      <c r="Z23" s="152"/>
      <c r="AA23" s="152"/>
      <c r="AB23" s="169" t="s">
        <v>58</v>
      </c>
      <c r="AC23" s="93"/>
      <c r="AD23" s="93"/>
      <c r="AE23" s="129"/>
      <c r="AF23" s="129"/>
      <c r="AG23" s="183"/>
      <c r="AH23" s="183"/>
      <c r="AI23" s="183"/>
      <c r="AJ23" s="183"/>
      <c r="AK23" s="185"/>
      <c r="AL23" s="120"/>
    </row>
    <row r="24" spans="1:38" ht="17.25" customHeight="1">
      <c r="A24" s="28"/>
      <c r="B24" s="39">
        <v>4</v>
      </c>
      <c r="C24" s="60" t="s">
        <v>70</v>
      </c>
      <c r="D24" s="59"/>
      <c r="E24" s="59"/>
      <c r="F24" s="59"/>
      <c r="G24" s="59"/>
      <c r="H24" s="59"/>
      <c r="I24" s="59"/>
      <c r="J24" s="59"/>
      <c r="K24" s="59"/>
      <c r="L24" s="59"/>
      <c r="M24" s="59"/>
      <c r="N24" s="59"/>
      <c r="O24" s="59"/>
      <c r="P24" s="59"/>
      <c r="Q24" s="59"/>
      <c r="R24" s="59"/>
      <c r="S24" s="59"/>
      <c r="T24" s="102">
        <f ca="1">COUNTIFS(申請額一覧!$E$4:$E$503,C24,申請額一覧!$K$4:$K$503,"&gt;0")</f>
        <v>0</v>
      </c>
      <c r="U24" s="114"/>
      <c r="V24" s="124" t="s">
        <v>38</v>
      </c>
      <c r="W24" s="133"/>
      <c r="X24" s="142">
        <f ca="1">SUMIF(申請額一覧!$E$4:$E$503,C24,申請額一覧!$K$4:$K$503)</f>
        <v>0</v>
      </c>
      <c r="Y24" s="152"/>
      <c r="Z24" s="152"/>
      <c r="AA24" s="152"/>
      <c r="AB24" s="170" t="s">
        <v>58</v>
      </c>
      <c r="AC24" s="93"/>
      <c r="AD24" s="93"/>
      <c r="AE24" s="129"/>
      <c r="AF24" s="129"/>
      <c r="AG24" s="183"/>
      <c r="AH24" s="183"/>
      <c r="AI24" s="183"/>
      <c r="AJ24" s="183"/>
      <c r="AK24" s="120"/>
      <c r="AL24" s="120"/>
    </row>
    <row r="25" spans="1:38" ht="17.25" customHeight="1">
      <c r="A25" s="28"/>
      <c r="B25" s="40">
        <v>5</v>
      </c>
      <c r="C25" s="59" t="s">
        <v>4</v>
      </c>
      <c r="D25" s="59"/>
      <c r="E25" s="59"/>
      <c r="F25" s="59"/>
      <c r="G25" s="59"/>
      <c r="H25" s="59"/>
      <c r="I25" s="59"/>
      <c r="J25" s="59"/>
      <c r="K25" s="59"/>
      <c r="L25" s="59"/>
      <c r="M25" s="59"/>
      <c r="N25" s="59"/>
      <c r="O25" s="59"/>
      <c r="P25" s="59"/>
      <c r="Q25" s="59"/>
      <c r="R25" s="59"/>
      <c r="S25" s="59"/>
      <c r="T25" s="102">
        <f ca="1">COUNTIFS(申請額一覧!$E$4:$E$503,C25,申請額一覧!$K$4:$K$503,"&gt;0")</f>
        <v>0</v>
      </c>
      <c r="U25" s="114"/>
      <c r="V25" s="124" t="s">
        <v>38</v>
      </c>
      <c r="W25" s="133"/>
      <c r="X25" s="142">
        <f ca="1">SUMIF(申請額一覧!$E$4:$E$503,C25,申請額一覧!$K$4:$K$503)</f>
        <v>0</v>
      </c>
      <c r="Y25" s="152"/>
      <c r="Z25" s="152"/>
      <c r="AA25" s="152"/>
      <c r="AB25" s="170" t="s">
        <v>58</v>
      </c>
      <c r="AC25" s="93"/>
      <c r="AD25" s="93"/>
      <c r="AE25" s="129"/>
      <c r="AF25" s="129"/>
      <c r="AG25" s="183"/>
      <c r="AH25" s="183"/>
      <c r="AI25" s="183"/>
      <c r="AJ25" s="183"/>
      <c r="AK25" s="120"/>
      <c r="AL25" s="120"/>
    </row>
    <row r="26" spans="1:38" ht="17.25" customHeight="1">
      <c r="A26" s="28"/>
      <c r="B26" s="41">
        <v>6</v>
      </c>
      <c r="C26" s="59" t="s">
        <v>83</v>
      </c>
      <c r="D26" s="59"/>
      <c r="E26" s="59"/>
      <c r="F26" s="59"/>
      <c r="G26" s="59"/>
      <c r="H26" s="59"/>
      <c r="I26" s="59"/>
      <c r="J26" s="59"/>
      <c r="K26" s="59"/>
      <c r="L26" s="59"/>
      <c r="M26" s="59"/>
      <c r="N26" s="59"/>
      <c r="O26" s="59"/>
      <c r="P26" s="59"/>
      <c r="Q26" s="59"/>
      <c r="R26" s="59"/>
      <c r="S26" s="59"/>
      <c r="T26" s="102">
        <f ca="1">COUNTIFS(申請額一覧!$E$4:$E$503,C26,申請額一覧!$K$4:$K$503,"&gt;0")</f>
        <v>0</v>
      </c>
      <c r="U26" s="114"/>
      <c r="V26" s="124" t="s">
        <v>38</v>
      </c>
      <c r="W26" s="133"/>
      <c r="X26" s="142">
        <f ca="1">SUMIF(申請額一覧!$E$4:$E$503,C26,申請額一覧!$K$4:$K$503)</f>
        <v>0</v>
      </c>
      <c r="Y26" s="152"/>
      <c r="Z26" s="152"/>
      <c r="AA26" s="152"/>
      <c r="AB26" s="169" t="s">
        <v>58</v>
      </c>
      <c r="AC26" s="93"/>
      <c r="AD26" s="93"/>
      <c r="AE26" s="129"/>
      <c r="AF26" s="129"/>
      <c r="AG26" s="183"/>
      <c r="AH26" s="183"/>
      <c r="AI26" s="183"/>
      <c r="AJ26" s="183"/>
      <c r="AK26" s="185"/>
      <c r="AL26" s="120"/>
    </row>
    <row r="27" spans="1:38" ht="17.25" customHeight="1">
      <c r="A27" s="28"/>
      <c r="B27" s="42">
        <v>7</v>
      </c>
      <c r="C27" s="59" t="s">
        <v>85</v>
      </c>
      <c r="D27" s="59"/>
      <c r="E27" s="59"/>
      <c r="F27" s="59"/>
      <c r="G27" s="79"/>
      <c r="H27" s="59"/>
      <c r="I27" s="59"/>
      <c r="J27" s="59"/>
      <c r="K27" s="59"/>
      <c r="L27" s="59"/>
      <c r="M27" s="59"/>
      <c r="N27" s="59"/>
      <c r="O27" s="59"/>
      <c r="P27" s="59"/>
      <c r="Q27" s="59"/>
      <c r="R27" s="59"/>
      <c r="S27" s="59"/>
      <c r="T27" s="102">
        <f ca="1">COUNTIFS(申請額一覧!$E$4:$E$503,C27,申請額一覧!$K$4:$K$503,"&gt;0")</f>
        <v>0</v>
      </c>
      <c r="U27" s="114"/>
      <c r="V27" s="124" t="s">
        <v>38</v>
      </c>
      <c r="W27" s="133"/>
      <c r="X27" s="142">
        <f ca="1">SUMIF(申請額一覧!$E$4:$E$503,C27,申請額一覧!$K$4:$K$503)</f>
        <v>0</v>
      </c>
      <c r="Y27" s="152"/>
      <c r="Z27" s="152"/>
      <c r="AA27" s="152"/>
      <c r="AB27" s="169" t="s">
        <v>58</v>
      </c>
      <c r="AC27" s="93"/>
      <c r="AD27" s="93"/>
      <c r="AE27" s="129"/>
      <c r="AF27" s="129"/>
      <c r="AG27" s="183"/>
      <c r="AH27" s="183"/>
      <c r="AI27" s="183"/>
      <c r="AJ27" s="183"/>
      <c r="AK27" s="185"/>
      <c r="AL27" s="120"/>
    </row>
    <row r="28" spans="1:38" ht="17.25" customHeight="1">
      <c r="A28" s="28"/>
      <c r="B28" s="42">
        <v>8</v>
      </c>
      <c r="C28" s="61" t="s">
        <v>22</v>
      </c>
      <c r="D28" s="61"/>
      <c r="E28" s="61"/>
      <c r="F28" s="61"/>
      <c r="G28" s="61"/>
      <c r="H28" s="61"/>
      <c r="I28" s="61"/>
      <c r="J28" s="61"/>
      <c r="K28" s="61"/>
      <c r="L28" s="61"/>
      <c r="M28" s="61"/>
      <c r="N28" s="61"/>
      <c r="O28" s="61"/>
      <c r="P28" s="61"/>
      <c r="Q28" s="61"/>
      <c r="R28" s="61"/>
      <c r="S28" s="61"/>
      <c r="T28" s="103">
        <f ca="1">COUNTIFS(申請額一覧!$E$4:$E$503,C28,申請額一覧!$K$4:$K$503,"&gt;0")</f>
        <v>0</v>
      </c>
      <c r="U28" s="115"/>
      <c r="V28" s="125" t="s">
        <v>38</v>
      </c>
      <c r="W28" s="134"/>
      <c r="X28" s="143">
        <f ca="1">SUMIF(申請額一覧!$E$4:$E$503,C28,申請額一覧!$K$4:$K$503)</f>
        <v>0</v>
      </c>
      <c r="Y28" s="153"/>
      <c r="Z28" s="153"/>
      <c r="AA28" s="153"/>
      <c r="AB28" s="171" t="s">
        <v>58</v>
      </c>
      <c r="AC28" s="93"/>
      <c r="AD28" s="93"/>
      <c r="AE28" s="129"/>
      <c r="AF28" s="129"/>
      <c r="AG28" s="183"/>
      <c r="AH28" s="183"/>
      <c r="AI28" s="183"/>
      <c r="AJ28" s="183"/>
      <c r="AK28" s="185"/>
      <c r="AL28" s="120"/>
    </row>
    <row r="29" spans="1:38" ht="17.25" customHeight="1">
      <c r="A29" s="27" t="s">
        <v>31</v>
      </c>
      <c r="B29" s="38"/>
      <c r="C29" s="38"/>
      <c r="D29" s="38"/>
      <c r="E29" s="38"/>
      <c r="F29" s="38"/>
      <c r="G29" s="38"/>
      <c r="H29" s="38"/>
      <c r="I29" s="38"/>
      <c r="J29" s="38"/>
      <c r="K29" s="38"/>
      <c r="L29" s="38"/>
      <c r="M29" s="38"/>
      <c r="N29" s="38"/>
      <c r="O29" s="38"/>
      <c r="P29" s="38"/>
      <c r="Q29" s="38"/>
      <c r="R29" s="38"/>
      <c r="S29" s="94"/>
      <c r="T29" s="104">
        <f ca="1">SUM(T21:U28)</f>
        <v>0</v>
      </c>
      <c r="U29" s="116"/>
      <c r="V29" s="126" t="s">
        <v>38</v>
      </c>
      <c r="W29" s="135"/>
      <c r="X29" s="144">
        <f ca="1">SUM(X21:AA28)</f>
        <v>0</v>
      </c>
      <c r="Y29" s="154"/>
      <c r="Z29" s="154"/>
      <c r="AA29" s="154"/>
      <c r="AB29" s="172" t="s">
        <v>58</v>
      </c>
      <c r="AC29" s="93"/>
      <c r="AD29" s="93"/>
      <c r="AE29" s="129"/>
      <c r="AF29" s="129"/>
      <c r="AG29" s="183"/>
      <c r="AH29" s="183"/>
      <c r="AI29" s="183"/>
      <c r="AJ29" s="183"/>
      <c r="AK29" s="185"/>
      <c r="AL29" s="120"/>
    </row>
    <row r="30" spans="1:38" ht="17.25" customHeight="1">
      <c r="A30" s="29" t="s">
        <v>69</v>
      </c>
      <c r="B30" s="43">
        <v>9</v>
      </c>
      <c r="C30" s="58" t="s">
        <v>52</v>
      </c>
      <c r="D30" s="58"/>
      <c r="E30" s="58"/>
      <c r="F30" s="58"/>
      <c r="G30" s="58"/>
      <c r="H30" s="58"/>
      <c r="I30" s="58"/>
      <c r="J30" s="58"/>
      <c r="K30" s="58"/>
      <c r="L30" s="58"/>
      <c r="M30" s="58"/>
      <c r="N30" s="58"/>
      <c r="O30" s="58"/>
      <c r="P30" s="58"/>
      <c r="Q30" s="58"/>
      <c r="R30" s="58"/>
      <c r="S30" s="58"/>
      <c r="T30" s="101">
        <f ca="1">COUNTIFS(申請額一覧!$E$4:$E$503,C30,申請額一覧!$K$4:$K$503,"&gt;0")</f>
        <v>0</v>
      </c>
      <c r="U30" s="113"/>
      <c r="V30" s="123" t="s">
        <v>38</v>
      </c>
      <c r="W30" s="132"/>
      <c r="X30" s="141">
        <f ca="1">SUMIF(申請額一覧!$E$4:$E$503,C30,申請額一覧!$K$4:$K$503)</f>
        <v>0</v>
      </c>
      <c r="Y30" s="151"/>
      <c r="Z30" s="151"/>
      <c r="AA30" s="151"/>
      <c r="AB30" s="173" t="s">
        <v>58</v>
      </c>
      <c r="AC30" s="93"/>
      <c r="AD30" s="93"/>
      <c r="AE30" s="129"/>
      <c r="AF30" s="129"/>
      <c r="AG30" s="183"/>
      <c r="AH30" s="183"/>
      <c r="AI30" s="183"/>
      <c r="AJ30" s="183"/>
      <c r="AK30" s="185"/>
      <c r="AL30" s="120"/>
    </row>
    <row r="31" spans="1:38" ht="17.25" customHeight="1">
      <c r="A31" s="29"/>
      <c r="B31" s="44" t="s">
        <v>51</v>
      </c>
      <c r="C31" s="62"/>
      <c r="D31" s="62"/>
      <c r="E31" s="77"/>
      <c r="F31" s="62"/>
      <c r="G31" s="62"/>
      <c r="H31" s="62"/>
      <c r="I31" s="62"/>
      <c r="J31" s="62"/>
      <c r="K31" s="62"/>
      <c r="L31" s="62"/>
      <c r="M31" s="62"/>
      <c r="N31" s="62"/>
      <c r="O31" s="62"/>
      <c r="P31" s="62"/>
      <c r="Q31" s="62"/>
      <c r="R31" s="62"/>
      <c r="S31" s="97"/>
      <c r="T31" s="105"/>
      <c r="U31" s="117"/>
      <c r="V31" s="127"/>
      <c r="W31" s="136"/>
      <c r="X31" s="145"/>
      <c r="Y31" s="155"/>
      <c r="Z31" s="155"/>
      <c r="AA31" s="155"/>
      <c r="AB31" s="174"/>
      <c r="AC31" s="180"/>
      <c r="AD31" s="180"/>
      <c r="AE31" s="181"/>
      <c r="AF31" s="181"/>
      <c r="AG31" s="184"/>
      <c r="AH31" s="184"/>
      <c r="AI31" s="184"/>
      <c r="AJ31" s="184"/>
      <c r="AK31" s="186"/>
      <c r="AL31" s="187"/>
    </row>
    <row r="32" spans="1:38" ht="17.25" customHeight="1">
      <c r="A32" s="29"/>
      <c r="B32" s="45">
        <v>10</v>
      </c>
      <c r="C32" s="63" t="s">
        <v>141</v>
      </c>
      <c r="D32" s="70"/>
      <c r="E32" s="70"/>
      <c r="F32" s="70"/>
      <c r="G32" s="70"/>
      <c r="H32" s="70"/>
      <c r="I32" s="70"/>
      <c r="J32" s="70"/>
      <c r="K32" s="70"/>
      <c r="L32" s="70"/>
      <c r="M32" s="70"/>
      <c r="N32" s="70"/>
      <c r="O32" s="70"/>
      <c r="P32" s="70"/>
      <c r="Q32" s="70"/>
      <c r="R32" s="70"/>
      <c r="S32" s="70"/>
      <c r="T32" s="105">
        <f ca="1">COUNTIFS(申請額一覧!$E$4:$E$503,$B$31&amp;C32,申請額一覧!$K$4:$K$503,"&gt;0")</f>
        <v>0</v>
      </c>
      <c r="U32" s="117"/>
      <c r="V32" s="127" t="s">
        <v>38</v>
      </c>
      <c r="W32" s="136"/>
      <c r="X32" s="145">
        <f ca="1">SUMIF(申請額一覧!$E$4:$E$503,$B$31&amp;C32,申請額一覧!$K$4:$K$503)</f>
        <v>0</v>
      </c>
      <c r="Y32" s="155"/>
      <c r="Z32" s="155"/>
      <c r="AA32" s="155"/>
      <c r="AB32" s="174" t="s">
        <v>58</v>
      </c>
      <c r="AC32" s="180"/>
      <c r="AD32" s="180"/>
      <c r="AE32" s="181"/>
      <c r="AF32" s="181"/>
      <c r="AG32" s="184"/>
      <c r="AH32" s="184"/>
      <c r="AI32" s="184"/>
      <c r="AJ32" s="184"/>
      <c r="AK32" s="186"/>
      <c r="AL32" s="187"/>
    </row>
    <row r="33" spans="1:38" ht="17.25" customHeight="1">
      <c r="A33" s="29"/>
      <c r="B33" s="46">
        <v>11</v>
      </c>
      <c r="C33" s="64" t="s">
        <v>142</v>
      </c>
      <c r="D33" s="64"/>
      <c r="E33" s="64"/>
      <c r="F33" s="64"/>
      <c r="G33" s="64"/>
      <c r="H33" s="64"/>
      <c r="I33" s="64"/>
      <c r="J33" s="64"/>
      <c r="K33" s="66"/>
      <c r="L33" s="64"/>
      <c r="M33" s="64"/>
      <c r="N33" s="64"/>
      <c r="O33" s="64"/>
      <c r="P33" s="64"/>
      <c r="Q33" s="64"/>
      <c r="R33" s="64"/>
      <c r="S33" s="64"/>
      <c r="T33" s="106">
        <f ca="1">COUNTIFS(申請額一覧!$E$4:$E$503,$B$31&amp;C33,申請額一覧!$K$4:$K$503,"&gt;0")</f>
        <v>0</v>
      </c>
      <c r="U33" s="118"/>
      <c r="V33" s="128" t="s">
        <v>38</v>
      </c>
      <c r="W33" s="137"/>
      <c r="X33" s="146">
        <f ca="1">SUMIF(申請額一覧!$E$4:$E$503,$B$31&amp;C33,申請額一覧!$K$4:$K$503)</f>
        <v>0</v>
      </c>
      <c r="Y33" s="156"/>
      <c r="Z33" s="156"/>
      <c r="AA33" s="156"/>
      <c r="AB33" s="175" t="s">
        <v>58</v>
      </c>
      <c r="AC33" s="180"/>
      <c r="AD33" s="180"/>
      <c r="AE33" s="181"/>
      <c r="AF33" s="181"/>
      <c r="AG33" s="184"/>
      <c r="AH33" s="184"/>
      <c r="AI33" s="184"/>
      <c r="AJ33" s="184"/>
      <c r="AK33" s="186"/>
      <c r="AL33" s="187"/>
    </row>
    <row r="34" spans="1:38" ht="17.25" customHeight="1">
      <c r="A34" s="27" t="s">
        <v>31</v>
      </c>
      <c r="B34" s="38"/>
      <c r="C34" s="38"/>
      <c r="D34" s="38"/>
      <c r="E34" s="38"/>
      <c r="F34" s="38"/>
      <c r="G34" s="38"/>
      <c r="H34" s="38"/>
      <c r="I34" s="38"/>
      <c r="J34" s="38"/>
      <c r="K34" s="38"/>
      <c r="L34" s="38"/>
      <c r="M34" s="38"/>
      <c r="N34" s="38"/>
      <c r="O34" s="38"/>
      <c r="P34" s="38"/>
      <c r="Q34" s="38"/>
      <c r="R34" s="38"/>
      <c r="S34" s="94"/>
      <c r="T34" s="104">
        <f ca="1">SUM(T30:U33)</f>
        <v>0</v>
      </c>
      <c r="U34" s="116"/>
      <c r="V34" s="126" t="s">
        <v>38</v>
      </c>
      <c r="W34" s="135"/>
      <c r="X34" s="144">
        <f ca="1">SUM(X30:AA33)</f>
        <v>0</v>
      </c>
      <c r="Y34" s="154"/>
      <c r="Z34" s="154"/>
      <c r="AA34" s="154"/>
      <c r="AB34" s="172" t="s">
        <v>58</v>
      </c>
      <c r="AC34" s="93"/>
      <c r="AD34" s="93"/>
      <c r="AE34" s="129"/>
      <c r="AF34" s="129"/>
      <c r="AG34" s="183"/>
      <c r="AH34" s="183"/>
      <c r="AI34" s="183"/>
      <c r="AJ34" s="183"/>
      <c r="AK34" s="185"/>
      <c r="AL34" s="120"/>
    </row>
    <row r="35" spans="1:38" ht="17.25" customHeight="1">
      <c r="A35" s="28" t="s">
        <v>29</v>
      </c>
      <c r="B35" s="47" t="s">
        <v>143</v>
      </c>
      <c r="C35" s="64"/>
      <c r="D35" s="70"/>
      <c r="E35" s="70"/>
      <c r="F35" s="70"/>
      <c r="G35" s="70"/>
      <c r="H35" s="70"/>
      <c r="I35" s="70"/>
      <c r="J35" s="70"/>
      <c r="K35" s="70"/>
      <c r="L35" s="70"/>
      <c r="M35" s="70"/>
      <c r="N35" s="70"/>
      <c r="O35" s="70"/>
      <c r="P35" s="70"/>
      <c r="Q35" s="70"/>
      <c r="R35" s="70"/>
      <c r="S35" s="70"/>
      <c r="T35" s="101"/>
      <c r="U35" s="113"/>
      <c r="V35" s="123"/>
      <c r="W35" s="132"/>
      <c r="X35" s="141"/>
      <c r="Y35" s="151"/>
      <c r="Z35" s="151"/>
      <c r="AA35" s="151"/>
      <c r="AB35" s="173"/>
      <c r="AC35" s="93"/>
      <c r="AD35" s="93"/>
      <c r="AE35" s="129"/>
      <c r="AF35" s="129"/>
      <c r="AG35" s="183"/>
      <c r="AH35" s="183"/>
      <c r="AI35" s="183"/>
      <c r="AJ35" s="183"/>
      <c r="AK35" s="185"/>
      <c r="AL35" s="120"/>
    </row>
    <row r="36" spans="1:38" ht="17.25" customHeight="1">
      <c r="A36" s="28"/>
      <c r="B36" s="45">
        <v>12</v>
      </c>
      <c r="C36" s="62" t="s">
        <v>145</v>
      </c>
      <c r="D36" s="70"/>
      <c r="E36" s="70"/>
      <c r="F36" s="70"/>
      <c r="G36" s="70"/>
      <c r="H36" s="70"/>
      <c r="I36" s="70"/>
      <c r="J36" s="70"/>
      <c r="K36" s="70"/>
      <c r="L36" s="70"/>
      <c r="M36" s="70"/>
      <c r="N36" s="70"/>
      <c r="O36" s="70"/>
      <c r="P36" s="70"/>
      <c r="Q36" s="70"/>
      <c r="R36" s="70"/>
      <c r="S36" s="70"/>
      <c r="T36" s="102">
        <f ca="1">COUNTIFS(申請額一覧!$E$4:$E$503,$B$35&amp;C36,申請額一覧!$K$4:$K$503,"&gt;0")</f>
        <v>0</v>
      </c>
      <c r="U36" s="114"/>
      <c r="V36" s="124" t="s">
        <v>38</v>
      </c>
      <c r="W36" s="133"/>
      <c r="X36" s="142">
        <f ca="1">SUMIF(申請額一覧!$E$4:$E$503,$B$35&amp;C36,申請額一覧!$K$4:$K$503)</f>
        <v>0</v>
      </c>
      <c r="Y36" s="152"/>
      <c r="Z36" s="152"/>
      <c r="AA36" s="152"/>
      <c r="AB36" s="169" t="s">
        <v>58</v>
      </c>
      <c r="AC36" s="93"/>
      <c r="AD36" s="93"/>
      <c r="AE36" s="129"/>
      <c r="AF36" s="129"/>
      <c r="AG36" s="183"/>
      <c r="AH36" s="183"/>
      <c r="AI36" s="183"/>
      <c r="AJ36" s="183"/>
      <c r="AK36" s="185"/>
      <c r="AL36" s="120"/>
    </row>
    <row r="37" spans="1:38" ht="17.25" customHeight="1">
      <c r="A37" s="28"/>
      <c r="B37" s="48">
        <v>13</v>
      </c>
      <c r="C37" s="62" t="s">
        <v>46</v>
      </c>
      <c r="D37" s="70"/>
      <c r="E37" s="70"/>
      <c r="F37" s="70"/>
      <c r="G37" s="70"/>
      <c r="H37" s="70"/>
      <c r="I37" s="70"/>
      <c r="J37" s="70"/>
      <c r="K37" s="70"/>
      <c r="L37" s="70"/>
      <c r="M37" s="70"/>
      <c r="N37" s="70"/>
      <c r="O37" s="70"/>
      <c r="P37" s="70"/>
      <c r="Q37" s="70"/>
      <c r="R37" s="70"/>
      <c r="S37" s="70"/>
      <c r="T37" s="102">
        <f ca="1">COUNTIFS(申請額一覧!$E$4:$E$503,$B$35&amp;C37,申請額一覧!$K$4:$K$503,"&gt;0")</f>
        <v>0</v>
      </c>
      <c r="U37" s="114"/>
      <c r="V37" s="124" t="s">
        <v>38</v>
      </c>
      <c r="W37" s="133"/>
      <c r="X37" s="142">
        <f ca="1">SUMIF(申請額一覧!$E$4:$E$503,$B$35&amp;C37,申請額一覧!$K$4:$K$503)</f>
        <v>0</v>
      </c>
      <c r="Y37" s="152"/>
      <c r="Z37" s="152"/>
      <c r="AA37" s="152"/>
      <c r="AB37" s="169" t="s">
        <v>58</v>
      </c>
      <c r="AC37" s="93"/>
      <c r="AD37" s="93"/>
      <c r="AE37" s="129"/>
      <c r="AF37" s="129"/>
      <c r="AG37" s="183"/>
      <c r="AH37" s="183"/>
      <c r="AI37" s="183"/>
      <c r="AJ37" s="183"/>
      <c r="AK37" s="185"/>
      <c r="AL37" s="120"/>
    </row>
    <row r="38" spans="1:38" ht="17.25" customHeight="1">
      <c r="A38" s="28"/>
      <c r="B38" s="48">
        <v>14</v>
      </c>
      <c r="C38" s="65" t="s">
        <v>88</v>
      </c>
      <c r="D38" s="70"/>
      <c r="E38" s="70"/>
      <c r="F38" s="70"/>
      <c r="G38" s="70"/>
      <c r="H38" s="70"/>
      <c r="I38" s="70"/>
      <c r="J38" s="70"/>
      <c r="K38" s="70"/>
      <c r="L38" s="70"/>
      <c r="M38" s="70"/>
      <c r="N38" s="70"/>
      <c r="O38" s="70"/>
      <c r="P38" s="70"/>
      <c r="Q38" s="70"/>
      <c r="R38" s="70"/>
      <c r="S38" s="70"/>
      <c r="T38" s="102">
        <f ca="1">COUNTIFS(申請額一覧!$E$4:$E$503,$B$35&amp;C38,申請額一覧!$K$4:$K$503,"&gt;0")</f>
        <v>0</v>
      </c>
      <c r="U38" s="114"/>
      <c r="V38" s="124" t="s">
        <v>38</v>
      </c>
      <c r="W38" s="133"/>
      <c r="X38" s="142">
        <f ca="1">SUMIF(申請額一覧!$E$4:$E$503,$B$35&amp;C38,申請額一覧!$K$4:$K$503)</f>
        <v>0</v>
      </c>
      <c r="Y38" s="152"/>
      <c r="Z38" s="152"/>
      <c r="AA38" s="152"/>
      <c r="AB38" s="169" t="s">
        <v>58</v>
      </c>
      <c r="AC38" s="93"/>
      <c r="AD38" s="93"/>
      <c r="AE38" s="129"/>
      <c r="AF38" s="129"/>
      <c r="AG38" s="183"/>
      <c r="AH38" s="183"/>
      <c r="AI38" s="183"/>
      <c r="AJ38" s="183"/>
      <c r="AK38" s="185"/>
      <c r="AL38" s="120"/>
    </row>
    <row r="39" spans="1:38" ht="17.25" customHeight="1">
      <c r="A39" s="28"/>
      <c r="B39" s="49">
        <v>15</v>
      </c>
      <c r="C39" s="59" t="s">
        <v>39</v>
      </c>
      <c r="D39" s="59"/>
      <c r="E39" s="59"/>
      <c r="F39" s="59"/>
      <c r="G39" s="59"/>
      <c r="H39" s="59"/>
      <c r="I39" s="59"/>
      <c r="J39" s="59"/>
      <c r="K39" s="59"/>
      <c r="L39" s="59"/>
      <c r="M39" s="59"/>
      <c r="N39" s="59"/>
      <c r="O39" s="59"/>
      <c r="P39" s="59"/>
      <c r="Q39" s="59"/>
      <c r="R39" s="59"/>
      <c r="S39" s="59"/>
      <c r="T39" s="102">
        <f ca="1">COUNTIFS(申請額一覧!$E$4:$E$503,C39,申請額一覧!$K$4:$K$503,"&gt;0")</f>
        <v>0</v>
      </c>
      <c r="U39" s="114"/>
      <c r="V39" s="124" t="s">
        <v>38</v>
      </c>
      <c r="W39" s="133"/>
      <c r="X39" s="142">
        <f ca="1">SUMIF(申請額一覧!$E$4:$E$503,C39,申請額一覧!$K$4:$K$503)</f>
        <v>0</v>
      </c>
      <c r="Y39" s="152"/>
      <c r="Z39" s="152"/>
      <c r="AA39" s="152"/>
      <c r="AB39" s="169" t="s">
        <v>58</v>
      </c>
      <c r="AC39" s="93"/>
      <c r="AD39" s="93"/>
      <c r="AE39" s="129"/>
      <c r="AF39" s="129"/>
      <c r="AG39" s="183"/>
      <c r="AH39" s="183"/>
      <c r="AI39" s="183"/>
      <c r="AJ39" s="183"/>
      <c r="AK39" s="185"/>
      <c r="AL39" s="120"/>
    </row>
    <row r="40" spans="1:38" ht="17.25" customHeight="1">
      <c r="A40" s="28"/>
      <c r="B40" s="49">
        <v>16</v>
      </c>
      <c r="C40" s="59" t="s">
        <v>40</v>
      </c>
      <c r="D40" s="59"/>
      <c r="E40" s="59"/>
      <c r="F40" s="59"/>
      <c r="G40" s="59"/>
      <c r="H40" s="59"/>
      <c r="I40" s="59"/>
      <c r="J40" s="59"/>
      <c r="K40" s="59"/>
      <c r="L40" s="59"/>
      <c r="M40" s="59"/>
      <c r="N40" s="59"/>
      <c r="O40" s="59"/>
      <c r="P40" s="59"/>
      <c r="Q40" s="59"/>
      <c r="R40" s="59"/>
      <c r="S40" s="59"/>
      <c r="T40" s="102">
        <f ca="1">COUNTIFS(申請額一覧!$E$4:$E$503,C40,申請額一覧!$K$4:$K$503,"&gt;0")</f>
        <v>0</v>
      </c>
      <c r="U40" s="114"/>
      <c r="V40" s="124" t="s">
        <v>38</v>
      </c>
      <c r="W40" s="133"/>
      <c r="X40" s="142">
        <f ca="1">SUMIF(申請額一覧!$E$4:$E$503,C40,申請額一覧!$K$4:$K$503)</f>
        <v>0</v>
      </c>
      <c r="Y40" s="152"/>
      <c r="Z40" s="152"/>
      <c r="AA40" s="152"/>
      <c r="AB40" s="169" t="s">
        <v>58</v>
      </c>
      <c r="AC40" s="93"/>
      <c r="AD40" s="93"/>
      <c r="AE40" s="129"/>
      <c r="AF40" s="129"/>
      <c r="AG40" s="183"/>
      <c r="AH40" s="183"/>
      <c r="AI40" s="183"/>
      <c r="AJ40" s="183"/>
      <c r="AK40" s="185"/>
      <c r="AL40" s="120"/>
    </row>
    <row r="41" spans="1:38" ht="17.25" customHeight="1">
      <c r="A41" s="28"/>
      <c r="B41" s="50">
        <v>17</v>
      </c>
      <c r="C41" s="59" t="s">
        <v>44</v>
      </c>
      <c r="D41" s="59"/>
      <c r="E41" s="59"/>
      <c r="F41" s="59"/>
      <c r="G41" s="59"/>
      <c r="H41" s="59"/>
      <c r="I41" s="59"/>
      <c r="J41" s="59"/>
      <c r="K41" s="59"/>
      <c r="L41" s="59"/>
      <c r="M41" s="59"/>
      <c r="N41" s="59"/>
      <c r="O41" s="59"/>
      <c r="P41" s="59"/>
      <c r="Q41" s="59"/>
      <c r="R41" s="59"/>
      <c r="S41" s="59"/>
      <c r="T41" s="102">
        <f ca="1">COUNTIFS(申請額一覧!$E$4:$E$503,C41,申請額一覧!$K$4:$K$503,"&gt;0")</f>
        <v>0</v>
      </c>
      <c r="U41" s="114"/>
      <c r="V41" s="124" t="s">
        <v>38</v>
      </c>
      <c r="W41" s="133"/>
      <c r="X41" s="142">
        <f ca="1">SUMIF(申請額一覧!$E$4:$E$503,C41,申請額一覧!$K$4:$K$503)</f>
        <v>0</v>
      </c>
      <c r="Y41" s="152"/>
      <c r="Z41" s="152"/>
      <c r="AA41" s="152"/>
      <c r="AB41" s="169" t="s">
        <v>58</v>
      </c>
      <c r="AC41" s="93"/>
      <c r="AD41" s="93"/>
      <c r="AE41" s="129"/>
      <c r="AF41" s="129"/>
      <c r="AG41" s="183"/>
      <c r="AH41" s="183"/>
      <c r="AI41" s="183"/>
      <c r="AJ41" s="183"/>
      <c r="AK41" s="185"/>
      <c r="AL41" s="120"/>
    </row>
    <row r="42" spans="1:38" ht="17.25" customHeight="1">
      <c r="A42" s="28"/>
      <c r="B42" s="51">
        <v>18</v>
      </c>
      <c r="C42" s="59" t="s">
        <v>28</v>
      </c>
      <c r="D42" s="59"/>
      <c r="E42" s="59"/>
      <c r="F42" s="59"/>
      <c r="G42" s="59"/>
      <c r="H42" s="59"/>
      <c r="I42" s="59"/>
      <c r="J42" s="59"/>
      <c r="K42" s="59"/>
      <c r="L42" s="59"/>
      <c r="M42" s="59"/>
      <c r="N42" s="59"/>
      <c r="O42" s="59"/>
      <c r="P42" s="59"/>
      <c r="Q42" s="59"/>
      <c r="R42" s="59"/>
      <c r="S42" s="59"/>
      <c r="T42" s="102">
        <f ca="1">COUNTIFS(申請額一覧!$E$4:$E$503,C42,申請額一覧!$K$4:$K$503,"&gt;0")</f>
        <v>0</v>
      </c>
      <c r="U42" s="114"/>
      <c r="V42" s="124" t="s">
        <v>38</v>
      </c>
      <c r="W42" s="133"/>
      <c r="X42" s="142">
        <f ca="1">SUMIF(申請額一覧!$E$4:$E$503,C42,申請額一覧!$K$4:$K$503)</f>
        <v>0</v>
      </c>
      <c r="Y42" s="152"/>
      <c r="Z42" s="152"/>
      <c r="AA42" s="152"/>
      <c r="AB42" s="169" t="s">
        <v>58</v>
      </c>
      <c r="AC42" s="93"/>
      <c r="AD42" s="93"/>
      <c r="AE42" s="129"/>
      <c r="AF42" s="129"/>
      <c r="AG42" s="183"/>
      <c r="AH42" s="183"/>
      <c r="AI42" s="183"/>
      <c r="AJ42" s="183"/>
      <c r="AK42" s="185"/>
      <c r="AL42" s="120"/>
    </row>
    <row r="43" spans="1:38" ht="17.25" customHeight="1">
      <c r="A43" s="28"/>
      <c r="B43" s="52">
        <v>19</v>
      </c>
      <c r="C43" s="59" t="s">
        <v>45</v>
      </c>
      <c r="D43" s="59"/>
      <c r="E43" s="59"/>
      <c r="F43" s="59"/>
      <c r="G43" s="59"/>
      <c r="H43" s="59"/>
      <c r="I43" s="59"/>
      <c r="J43" s="59"/>
      <c r="K43" s="59"/>
      <c r="L43" s="59"/>
      <c r="M43" s="59"/>
      <c r="N43" s="59"/>
      <c r="O43" s="59"/>
      <c r="P43" s="59"/>
      <c r="Q43" s="59"/>
      <c r="R43" s="59"/>
      <c r="S43" s="59"/>
      <c r="T43" s="102">
        <f ca="1">COUNTIFS(申請額一覧!$E$4:$E$503,C43,申請額一覧!$K$4:$K$503,"&gt;0")</f>
        <v>0</v>
      </c>
      <c r="U43" s="114"/>
      <c r="V43" s="124" t="s">
        <v>38</v>
      </c>
      <c r="W43" s="133"/>
      <c r="X43" s="142">
        <f ca="1">SUMIF(申請額一覧!$E$4:$E$503,C43,申請額一覧!$K$4:$K$503)</f>
        <v>0</v>
      </c>
      <c r="Y43" s="152"/>
      <c r="Z43" s="152"/>
      <c r="AA43" s="152"/>
      <c r="AB43" s="169" t="s">
        <v>58</v>
      </c>
      <c r="AC43" s="93"/>
      <c r="AD43" s="93"/>
      <c r="AE43" s="129"/>
      <c r="AF43" s="129"/>
      <c r="AG43" s="183"/>
      <c r="AH43" s="183"/>
      <c r="AI43" s="183"/>
      <c r="AJ43" s="183"/>
      <c r="AK43" s="185"/>
      <c r="AL43" s="120"/>
    </row>
    <row r="44" spans="1:38" ht="17.25" customHeight="1">
      <c r="A44" s="28"/>
      <c r="B44" s="52">
        <v>20</v>
      </c>
      <c r="C44" s="59" t="s">
        <v>47</v>
      </c>
      <c r="D44" s="59"/>
      <c r="E44" s="59"/>
      <c r="F44" s="59"/>
      <c r="G44" s="59"/>
      <c r="H44" s="59"/>
      <c r="I44" s="59"/>
      <c r="J44" s="59"/>
      <c r="K44" s="59"/>
      <c r="L44" s="59"/>
      <c r="M44" s="59"/>
      <c r="N44" s="59"/>
      <c r="O44" s="59"/>
      <c r="P44" s="59"/>
      <c r="Q44" s="59"/>
      <c r="R44" s="59"/>
      <c r="S44" s="59"/>
      <c r="T44" s="102">
        <f ca="1">COUNTIFS(申請額一覧!$E$4:$E$503,C44,申請額一覧!$K$4:$K$503,"&gt;0")</f>
        <v>0</v>
      </c>
      <c r="U44" s="114"/>
      <c r="V44" s="124" t="s">
        <v>38</v>
      </c>
      <c r="W44" s="133"/>
      <c r="X44" s="142">
        <f ca="1">SUMIF(申請額一覧!$E$4:$E$503,C44,申請額一覧!$K$4:$K$503)</f>
        <v>0</v>
      </c>
      <c r="Y44" s="152"/>
      <c r="Z44" s="152"/>
      <c r="AA44" s="152"/>
      <c r="AB44" s="169" t="s">
        <v>58</v>
      </c>
      <c r="AC44" s="93"/>
      <c r="AD44" s="93"/>
      <c r="AE44" s="129"/>
      <c r="AF44" s="129"/>
      <c r="AG44" s="183"/>
      <c r="AH44" s="183"/>
      <c r="AI44" s="183"/>
      <c r="AJ44" s="183"/>
      <c r="AK44" s="185"/>
      <c r="AL44" s="120"/>
    </row>
    <row r="45" spans="1:38" ht="17.25" customHeight="1">
      <c r="A45" s="28"/>
      <c r="B45" s="52">
        <v>21</v>
      </c>
      <c r="C45" s="61" t="s">
        <v>42</v>
      </c>
      <c r="D45" s="61"/>
      <c r="E45" s="61"/>
      <c r="F45" s="61"/>
      <c r="G45" s="61"/>
      <c r="H45" s="61"/>
      <c r="I45" s="61"/>
      <c r="J45" s="61"/>
      <c r="K45" s="61"/>
      <c r="L45" s="61"/>
      <c r="M45" s="61"/>
      <c r="N45" s="61"/>
      <c r="O45" s="61"/>
      <c r="P45" s="61"/>
      <c r="Q45" s="61"/>
      <c r="R45" s="61"/>
      <c r="S45" s="61"/>
      <c r="T45" s="107">
        <f ca="1">COUNTIFS(申請額一覧!$E$4:$E$503,C45,申請額一覧!$K$4:$K$503,"&gt;0")</f>
        <v>0</v>
      </c>
      <c r="U45" s="119"/>
      <c r="V45" s="125" t="s">
        <v>38</v>
      </c>
      <c r="W45" s="134"/>
      <c r="X45" s="147">
        <f ca="1">SUMIF(申請額一覧!$E$4:$E$503,C45,申請額一覧!$K$4:$K$503)</f>
        <v>0</v>
      </c>
      <c r="Y45" s="157"/>
      <c r="Z45" s="157"/>
      <c r="AA45" s="157"/>
      <c r="AB45" s="171" t="s">
        <v>58</v>
      </c>
      <c r="AC45" s="93"/>
      <c r="AD45" s="93"/>
      <c r="AE45" s="129"/>
      <c r="AF45" s="129"/>
      <c r="AG45" s="183"/>
      <c r="AH45" s="183"/>
      <c r="AI45" s="183"/>
      <c r="AJ45" s="183"/>
      <c r="AK45" s="185"/>
      <c r="AL45" s="120"/>
    </row>
    <row r="46" spans="1:38" ht="17.25" customHeight="1">
      <c r="A46" s="27" t="s">
        <v>31</v>
      </c>
      <c r="B46" s="38"/>
      <c r="C46" s="38"/>
      <c r="D46" s="38"/>
      <c r="E46" s="38"/>
      <c r="F46" s="38"/>
      <c r="G46" s="38"/>
      <c r="H46" s="38"/>
      <c r="I46" s="38"/>
      <c r="J46" s="38"/>
      <c r="K46" s="38"/>
      <c r="L46" s="38"/>
      <c r="M46" s="38"/>
      <c r="N46" s="38"/>
      <c r="O46" s="38"/>
      <c r="P46" s="38"/>
      <c r="Q46" s="38"/>
      <c r="R46" s="38"/>
      <c r="S46" s="94"/>
      <c r="T46" s="104">
        <f ca="1">SUM(T36:U45)</f>
        <v>0</v>
      </c>
      <c r="U46" s="116"/>
      <c r="V46" s="126" t="s">
        <v>38</v>
      </c>
      <c r="W46" s="135"/>
      <c r="X46" s="144">
        <f ca="1">SUM(X36:AA45)</f>
        <v>0</v>
      </c>
      <c r="Y46" s="154"/>
      <c r="Z46" s="154"/>
      <c r="AA46" s="154"/>
      <c r="AB46" s="172" t="s">
        <v>58</v>
      </c>
      <c r="AC46" s="93"/>
      <c r="AD46" s="93"/>
      <c r="AE46" s="129"/>
      <c r="AF46" s="129"/>
      <c r="AG46" s="183"/>
      <c r="AH46" s="183"/>
      <c r="AI46" s="183"/>
      <c r="AJ46" s="183"/>
      <c r="AK46" s="185"/>
      <c r="AL46" s="120"/>
    </row>
    <row r="47" spans="1:38" ht="17.25" customHeight="1">
      <c r="A47" s="29" t="s">
        <v>65</v>
      </c>
      <c r="B47" s="50">
        <v>22</v>
      </c>
      <c r="C47" s="58" t="s">
        <v>50</v>
      </c>
      <c r="D47" s="58"/>
      <c r="E47" s="58"/>
      <c r="F47" s="58"/>
      <c r="G47" s="58"/>
      <c r="H47" s="58"/>
      <c r="I47" s="58"/>
      <c r="J47" s="58"/>
      <c r="K47" s="58"/>
      <c r="L47" s="58"/>
      <c r="M47" s="58"/>
      <c r="N47" s="58"/>
      <c r="O47" s="58"/>
      <c r="P47" s="58"/>
      <c r="Q47" s="58"/>
      <c r="R47" s="58"/>
      <c r="S47" s="58"/>
      <c r="T47" s="101">
        <f ca="1">COUNTIFS(申請額一覧!$E$4:$E$503,C47,申請額一覧!$K$4:$K$503,"&gt;0")</f>
        <v>0</v>
      </c>
      <c r="U47" s="113"/>
      <c r="V47" s="123" t="s">
        <v>38</v>
      </c>
      <c r="W47" s="132"/>
      <c r="X47" s="141">
        <f ca="1">SUMIF(申請額一覧!$E$4:$E$503,C47,申請額一覧!$K$4:$K$503)</f>
        <v>0</v>
      </c>
      <c r="Y47" s="151"/>
      <c r="Z47" s="151"/>
      <c r="AA47" s="151"/>
      <c r="AB47" s="173" t="s">
        <v>58</v>
      </c>
      <c r="AC47" s="93"/>
      <c r="AD47" s="93"/>
      <c r="AE47" s="129"/>
      <c r="AF47" s="129"/>
      <c r="AG47" s="183"/>
      <c r="AH47" s="183"/>
      <c r="AI47" s="183"/>
      <c r="AJ47" s="183"/>
      <c r="AK47" s="185"/>
      <c r="AL47" s="120"/>
    </row>
    <row r="48" spans="1:38" ht="17.25" customHeight="1">
      <c r="A48" s="29"/>
      <c r="B48" s="52">
        <v>23</v>
      </c>
      <c r="C48" s="26" t="s">
        <v>13</v>
      </c>
      <c r="D48" s="26"/>
      <c r="E48" s="26"/>
      <c r="F48" s="26"/>
      <c r="G48" s="26"/>
      <c r="H48" s="26"/>
      <c r="I48" s="26"/>
      <c r="J48" s="26"/>
      <c r="K48" s="26"/>
      <c r="L48" s="26"/>
      <c r="M48" s="26"/>
      <c r="N48" s="26"/>
      <c r="O48" s="26"/>
      <c r="P48" s="26"/>
      <c r="Q48" s="26"/>
      <c r="R48" s="26"/>
      <c r="S48" s="26"/>
      <c r="T48" s="108">
        <f ca="1">COUNTIFS(申請額一覧!$E$4:$E$503,C48,申請額一覧!$K$4:$K$503,"&gt;0")</f>
        <v>0</v>
      </c>
      <c r="U48" s="120"/>
      <c r="V48" s="129" t="s">
        <v>38</v>
      </c>
      <c r="W48" s="138"/>
      <c r="X48" s="148">
        <f ca="1">SUMIF(申請額一覧!$E$4:$E$503,C48,申請額一覧!$K$4:$K$503)</f>
        <v>0</v>
      </c>
      <c r="Y48" s="158"/>
      <c r="Z48" s="158"/>
      <c r="AA48" s="158"/>
      <c r="AB48" s="176" t="s">
        <v>58</v>
      </c>
      <c r="AC48" s="93"/>
      <c r="AD48" s="93"/>
      <c r="AE48" s="129"/>
      <c r="AF48" s="129"/>
      <c r="AG48" s="183"/>
      <c r="AH48" s="183"/>
      <c r="AI48" s="183"/>
      <c r="AJ48" s="183"/>
      <c r="AK48" s="185"/>
      <c r="AL48" s="120"/>
    </row>
    <row r="49" spans="1:38" ht="17.25" customHeight="1">
      <c r="A49" s="27" t="s">
        <v>31</v>
      </c>
      <c r="B49" s="38"/>
      <c r="C49" s="38"/>
      <c r="D49" s="38"/>
      <c r="E49" s="38"/>
      <c r="F49" s="38"/>
      <c r="G49" s="38"/>
      <c r="H49" s="38"/>
      <c r="I49" s="38"/>
      <c r="J49" s="38"/>
      <c r="K49" s="38"/>
      <c r="L49" s="38"/>
      <c r="M49" s="38"/>
      <c r="N49" s="38"/>
      <c r="O49" s="38"/>
      <c r="P49" s="38"/>
      <c r="Q49" s="38"/>
      <c r="R49" s="38"/>
      <c r="S49" s="94"/>
      <c r="T49" s="104">
        <f ca="1">SUM(T47:U48)</f>
        <v>0</v>
      </c>
      <c r="U49" s="116"/>
      <c r="V49" s="126" t="s">
        <v>38</v>
      </c>
      <c r="W49" s="135"/>
      <c r="X49" s="144">
        <f ca="1">SUM(X47:AA48)</f>
        <v>0</v>
      </c>
      <c r="Y49" s="154"/>
      <c r="Z49" s="154"/>
      <c r="AA49" s="154"/>
      <c r="AB49" s="172" t="s">
        <v>58</v>
      </c>
      <c r="AC49" s="93"/>
      <c r="AD49" s="93"/>
      <c r="AE49" s="129"/>
      <c r="AF49" s="129"/>
      <c r="AG49" s="183"/>
      <c r="AH49" s="183"/>
      <c r="AI49" s="183"/>
      <c r="AJ49" s="183"/>
      <c r="AK49" s="185"/>
      <c r="AL49" s="120"/>
    </row>
    <row r="50" spans="1:38" ht="17.25" customHeight="1">
      <c r="A50" s="28" t="s">
        <v>26</v>
      </c>
      <c r="B50" s="47" t="s">
        <v>131</v>
      </c>
      <c r="C50" s="64"/>
      <c r="D50" s="70"/>
      <c r="E50" s="70"/>
      <c r="F50" s="70"/>
      <c r="G50" s="70"/>
      <c r="H50" s="70"/>
      <c r="I50" s="70"/>
      <c r="J50" s="70"/>
      <c r="K50" s="70"/>
      <c r="L50" s="70"/>
      <c r="M50" s="70"/>
      <c r="N50" s="70"/>
      <c r="O50" s="70"/>
      <c r="P50" s="70"/>
      <c r="Q50" s="70"/>
      <c r="R50" s="70"/>
      <c r="S50" s="58"/>
      <c r="T50" s="109"/>
      <c r="U50" s="121"/>
      <c r="V50" s="130"/>
      <c r="W50" s="139"/>
      <c r="X50" s="149"/>
      <c r="Y50" s="159"/>
      <c r="Z50" s="159"/>
      <c r="AA50" s="159"/>
      <c r="AB50" s="177"/>
      <c r="AC50" s="180"/>
      <c r="AD50" s="180"/>
      <c r="AE50" s="181"/>
      <c r="AF50" s="181"/>
      <c r="AG50" s="184"/>
      <c r="AH50" s="184"/>
      <c r="AI50" s="184"/>
      <c r="AJ50" s="184"/>
      <c r="AK50" s="186"/>
      <c r="AL50" s="187"/>
    </row>
    <row r="51" spans="1:38" ht="17.25" customHeight="1">
      <c r="A51" s="28"/>
      <c r="B51" s="45">
        <v>24</v>
      </c>
      <c r="C51" s="66" t="s">
        <v>116</v>
      </c>
      <c r="D51" s="70"/>
      <c r="E51" s="70"/>
      <c r="F51" s="70"/>
      <c r="G51" s="70"/>
      <c r="H51" s="70"/>
      <c r="I51" s="70"/>
      <c r="J51" s="70"/>
      <c r="K51" s="70"/>
      <c r="L51" s="70"/>
      <c r="M51" s="70"/>
      <c r="N51" s="70"/>
      <c r="O51" s="70"/>
      <c r="P51" s="70"/>
      <c r="Q51" s="70"/>
      <c r="R51" s="70"/>
      <c r="S51" s="58"/>
      <c r="T51" s="102">
        <f ca="1">COUNTIFS(申請額一覧!$E$4:$E$503,$B$50&amp;C51,申請額一覧!$K$4:$K$503,"&gt;0")</f>
        <v>0</v>
      </c>
      <c r="U51" s="114"/>
      <c r="V51" s="124" t="s">
        <v>38</v>
      </c>
      <c r="W51" s="133"/>
      <c r="X51" s="142">
        <f ca="1">SUMIF(申請額一覧!$E$4:$E$503,$B$50&amp;C51,申請額一覧!$K$4:$K$503)</f>
        <v>0</v>
      </c>
      <c r="Y51" s="152"/>
      <c r="Z51" s="152"/>
      <c r="AA51" s="152"/>
      <c r="AB51" s="169" t="s">
        <v>58</v>
      </c>
      <c r="AC51" s="180"/>
      <c r="AD51" s="180"/>
      <c r="AE51" s="181"/>
      <c r="AF51" s="181"/>
      <c r="AG51" s="184"/>
      <c r="AH51" s="184"/>
      <c r="AI51" s="184"/>
      <c r="AJ51" s="184"/>
      <c r="AK51" s="186"/>
      <c r="AL51" s="187"/>
    </row>
    <row r="52" spans="1:38" ht="17.25" customHeight="1">
      <c r="A52" s="28"/>
      <c r="B52" s="46">
        <v>25</v>
      </c>
      <c r="C52" s="67" t="s">
        <v>117</v>
      </c>
      <c r="D52" s="70"/>
      <c r="E52" s="70"/>
      <c r="F52" s="70"/>
      <c r="G52" s="70"/>
      <c r="H52" s="70"/>
      <c r="I52" s="70"/>
      <c r="J52" s="70"/>
      <c r="K52" s="70"/>
      <c r="L52" s="70"/>
      <c r="M52" s="70"/>
      <c r="N52" s="70"/>
      <c r="O52" s="70"/>
      <c r="P52" s="70"/>
      <c r="Q52" s="70"/>
      <c r="R52" s="70"/>
      <c r="S52" s="96"/>
      <c r="T52" s="102">
        <f ca="1">COUNTIFS(申請額一覧!$E$4:$E$503,$B$50&amp;C52,申請額一覧!$K$4:$K$503,"&gt;0")</f>
        <v>0</v>
      </c>
      <c r="U52" s="114"/>
      <c r="V52" s="124" t="s">
        <v>38</v>
      </c>
      <c r="W52" s="133"/>
      <c r="X52" s="142">
        <f ca="1">SUMIF(申請額一覧!$E$4:$E$503,$B$50&amp;C52,申請額一覧!$K$4:$K$503)</f>
        <v>0</v>
      </c>
      <c r="Y52" s="152"/>
      <c r="Z52" s="152"/>
      <c r="AA52" s="152"/>
      <c r="AB52" s="169" t="s">
        <v>58</v>
      </c>
      <c r="AC52" s="93"/>
      <c r="AD52" s="93"/>
      <c r="AE52" s="129"/>
      <c r="AF52" s="129"/>
      <c r="AG52" s="183"/>
      <c r="AH52" s="183"/>
      <c r="AI52" s="183"/>
      <c r="AJ52" s="183"/>
      <c r="AK52" s="185"/>
      <c r="AL52" s="120"/>
    </row>
    <row r="53" spans="1:38" ht="17.25" customHeight="1">
      <c r="A53" s="28"/>
      <c r="B53" s="46">
        <v>26</v>
      </c>
      <c r="C53" s="68" t="s">
        <v>76</v>
      </c>
      <c r="D53" s="70"/>
      <c r="E53" s="70"/>
      <c r="F53" s="70"/>
      <c r="G53" s="70"/>
      <c r="H53" s="70"/>
      <c r="I53" s="70"/>
      <c r="J53" s="70"/>
      <c r="K53" s="70"/>
      <c r="L53" s="70"/>
      <c r="M53" s="70"/>
      <c r="N53" s="70"/>
      <c r="O53" s="70"/>
      <c r="P53" s="70"/>
      <c r="Q53" s="70"/>
      <c r="R53" s="70"/>
      <c r="S53" s="58"/>
      <c r="T53" s="102">
        <f ca="1">COUNTIFS(申請額一覧!$E$4:$E$503,$B$50&amp;C53,申請額一覧!$K$4:$K$503,"&gt;0")</f>
        <v>0</v>
      </c>
      <c r="U53" s="114"/>
      <c r="V53" s="124" t="s">
        <v>38</v>
      </c>
      <c r="W53" s="133"/>
      <c r="X53" s="142">
        <f ca="1">SUMIF(申請額一覧!$E$4:$E$503,$B$50&amp;C53,申請額一覧!$K$4:$K$503)</f>
        <v>0</v>
      </c>
      <c r="Y53" s="152"/>
      <c r="Z53" s="152"/>
      <c r="AA53" s="152"/>
      <c r="AB53" s="169" t="s">
        <v>58</v>
      </c>
      <c r="AC53" s="93"/>
      <c r="AD53" s="93"/>
      <c r="AE53" s="129"/>
      <c r="AF53" s="129"/>
      <c r="AG53" s="183"/>
      <c r="AH53" s="183"/>
      <c r="AI53" s="183"/>
      <c r="AJ53" s="183"/>
      <c r="AK53" s="185"/>
      <c r="AL53" s="120"/>
    </row>
    <row r="54" spans="1:38" ht="17.25" customHeight="1">
      <c r="A54" s="28"/>
      <c r="B54" s="48">
        <v>27</v>
      </c>
      <c r="C54" s="69" t="s">
        <v>118</v>
      </c>
      <c r="D54" s="70"/>
      <c r="E54" s="70"/>
      <c r="F54" s="70"/>
      <c r="G54" s="70"/>
      <c r="H54" s="70"/>
      <c r="I54" s="70"/>
      <c r="J54" s="70"/>
      <c r="K54" s="70"/>
      <c r="L54" s="70"/>
      <c r="M54" s="70"/>
      <c r="N54" s="70"/>
      <c r="O54" s="70"/>
      <c r="P54" s="70"/>
      <c r="Q54" s="70"/>
      <c r="R54" s="70"/>
      <c r="S54" s="58"/>
      <c r="T54" s="102">
        <f ca="1">COUNTIFS(申請額一覧!$E$4:$E$503,$B$50&amp;C54,申請額一覧!$K$4:$K$503,"&gt;0")</f>
        <v>0</v>
      </c>
      <c r="U54" s="114"/>
      <c r="V54" s="124" t="s">
        <v>38</v>
      </c>
      <c r="W54" s="133"/>
      <c r="X54" s="142">
        <f ca="1">SUMIF(申請額一覧!$E$4:$E$503,$B$50&amp;C54,申請額一覧!$K$4:$K$503)</f>
        <v>0</v>
      </c>
      <c r="Y54" s="152"/>
      <c r="Z54" s="152"/>
      <c r="AA54" s="152"/>
      <c r="AB54" s="169" t="s">
        <v>58</v>
      </c>
      <c r="AC54" s="93"/>
      <c r="AD54" s="93"/>
      <c r="AE54" s="129"/>
      <c r="AF54" s="129"/>
      <c r="AG54" s="183"/>
      <c r="AH54" s="183"/>
      <c r="AI54" s="183"/>
      <c r="AJ54" s="183"/>
      <c r="AK54" s="185"/>
      <c r="AL54" s="120"/>
    </row>
    <row r="55" spans="1:38" ht="17.25" customHeight="1">
      <c r="A55" s="28"/>
      <c r="B55" s="53">
        <v>28</v>
      </c>
      <c r="C55" s="70" t="s">
        <v>119</v>
      </c>
      <c r="D55" s="70"/>
      <c r="E55" s="70"/>
      <c r="F55" s="70"/>
      <c r="G55" s="70"/>
      <c r="H55" s="70"/>
      <c r="I55" s="70"/>
      <c r="J55" s="70"/>
      <c r="K55" s="70"/>
      <c r="L55" s="70"/>
      <c r="M55" s="70"/>
      <c r="N55" s="70"/>
      <c r="O55" s="70"/>
      <c r="P55" s="70"/>
      <c r="Q55" s="70"/>
      <c r="R55" s="70"/>
      <c r="S55" s="58"/>
      <c r="T55" s="102">
        <f ca="1">COUNTIFS(申請額一覧!$E$4:$E$503,$B$50&amp;C55,申請額一覧!$K$4:$K$503,"&gt;0")</f>
        <v>0</v>
      </c>
      <c r="U55" s="114"/>
      <c r="V55" s="124" t="s">
        <v>38</v>
      </c>
      <c r="W55" s="133"/>
      <c r="X55" s="142">
        <f ca="1">SUMIF(申請額一覧!$E$4:$E$503,$B$50&amp;C55,申請額一覧!$K$4:$K$503)</f>
        <v>0</v>
      </c>
      <c r="Y55" s="152"/>
      <c r="Z55" s="152"/>
      <c r="AA55" s="152"/>
      <c r="AB55" s="169" t="s">
        <v>58</v>
      </c>
      <c r="AC55" s="93"/>
      <c r="AD55" s="93"/>
      <c r="AE55" s="129"/>
      <c r="AF55" s="129"/>
      <c r="AG55" s="183"/>
      <c r="AH55" s="183"/>
      <c r="AI55" s="183"/>
      <c r="AJ55" s="183"/>
      <c r="AK55" s="185"/>
      <c r="AL55" s="120"/>
    </row>
    <row r="56" spans="1:38" ht="17.25" customHeight="1">
      <c r="A56" s="28"/>
      <c r="B56" s="54" t="s">
        <v>133</v>
      </c>
      <c r="C56" s="62"/>
      <c r="D56" s="62"/>
      <c r="E56" s="62"/>
      <c r="F56" s="62"/>
      <c r="G56" s="62"/>
      <c r="H56" s="62"/>
      <c r="I56" s="62"/>
      <c r="J56" s="62"/>
      <c r="K56" s="62"/>
      <c r="L56" s="62"/>
      <c r="M56" s="62"/>
      <c r="N56" s="62"/>
      <c r="O56" s="62"/>
      <c r="P56" s="62"/>
      <c r="Q56" s="62"/>
      <c r="R56" s="62"/>
      <c r="S56" s="59"/>
      <c r="T56" s="102"/>
      <c r="U56" s="114"/>
      <c r="V56" s="124"/>
      <c r="W56" s="133"/>
      <c r="X56" s="142"/>
      <c r="Y56" s="152"/>
      <c r="Z56" s="152"/>
      <c r="AA56" s="152"/>
      <c r="AB56" s="169"/>
      <c r="AC56" s="93"/>
      <c r="AD56" s="93"/>
      <c r="AE56" s="129"/>
      <c r="AF56" s="129"/>
      <c r="AG56" s="183"/>
      <c r="AH56" s="183"/>
      <c r="AI56" s="183"/>
      <c r="AJ56" s="183"/>
      <c r="AK56" s="185"/>
      <c r="AL56" s="120"/>
    </row>
    <row r="57" spans="1:38" ht="17.25" customHeight="1">
      <c r="A57" s="28"/>
      <c r="B57" s="48">
        <v>29</v>
      </c>
      <c r="C57" s="62" t="s">
        <v>134</v>
      </c>
      <c r="D57" s="62"/>
      <c r="E57" s="62"/>
      <c r="F57" s="62"/>
      <c r="G57" s="62"/>
      <c r="H57" s="62"/>
      <c r="I57" s="62"/>
      <c r="J57" s="62"/>
      <c r="K57" s="62"/>
      <c r="L57" s="62"/>
      <c r="M57" s="62"/>
      <c r="N57" s="62"/>
      <c r="O57" s="62"/>
      <c r="P57" s="62"/>
      <c r="Q57" s="62"/>
      <c r="R57" s="62"/>
      <c r="S57" s="59"/>
      <c r="T57" s="102">
        <f ca="1">COUNTIFS(申請額一覧!$E$4:$E$503,$B$56&amp;C57,申請額一覧!$K$4:$K$503,"&gt;0")</f>
        <v>0</v>
      </c>
      <c r="U57" s="114"/>
      <c r="V57" s="124" t="s">
        <v>38</v>
      </c>
      <c r="W57" s="133"/>
      <c r="X57" s="142">
        <f ca="1">SUMIF(申請額一覧!$E$4:$E$503,$B$56&amp;C57,申請額一覧!$K$4:$K$503)</f>
        <v>0</v>
      </c>
      <c r="Y57" s="152"/>
      <c r="Z57" s="152"/>
      <c r="AA57" s="152"/>
      <c r="AB57" s="169" t="s">
        <v>58</v>
      </c>
      <c r="AC57" s="93"/>
      <c r="AD57" s="93"/>
      <c r="AE57" s="129"/>
      <c r="AF57" s="129"/>
      <c r="AG57" s="183"/>
      <c r="AH57" s="183"/>
      <c r="AI57" s="183"/>
      <c r="AJ57" s="183"/>
      <c r="AK57" s="185"/>
      <c r="AL57" s="120"/>
    </row>
    <row r="58" spans="1:38" ht="17.25" customHeight="1">
      <c r="A58" s="28"/>
      <c r="B58" s="48">
        <v>30</v>
      </c>
      <c r="C58" s="62" t="s">
        <v>121</v>
      </c>
      <c r="D58" s="62"/>
      <c r="E58" s="62"/>
      <c r="F58" s="62"/>
      <c r="G58" s="62"/>
      <c r="H58" s="62"/>
      <c r="I58" s="62"/>
      <c r="J58" s="62"/>
      <c r="K58" s="62"/>
      <c r="L58" s="62"/>
      <c r="M58" s="62"/>
      <c r="N58" s="62"/>
      <c r="O58" s="62"/>
      <c r="P58" s="62"/>
      <c r="Q58" s="62"/>
      <c r="R58" s="62"/>
      <c r="S58" s="59"/>
      <c r="T58" s="102">
        <f ca="1">COUNTIFS(申請額一覧!$E$4:$E$503,$B$56&amp;C58,申請額一覧!$K$4:$K$503,"&gt;0")</f>
        <v>0</v>
      </c>
      <c r="U58" s="114"/>
      <c r="V58" s="124" t="s">
        <v>38</v>
      </c>
      <c r="W58" s="133"/>
      <c r="X58" s="142">
        <f ca="1">SUMIF(申請額一覧!$E$4:$E$503,$B$56&amp;C58,申請額一覧!$K$4:$K$503)</f>
        <v>0</v>
      </c>
      <c r="Y58" s="152"/>
      <c r="Z58" s="152"/>
      <c r="AA58" s="152"/>
      <c r="AB58" s="169" t="s">
        <v>58</v>
      </c>
      <c r="AC58" s="93"/>
      <c r="AD58" s="93"/>
      <c r="AE58" s="129"/>
      <c r="AF58" s="129"/>
      <c r="AG58" s="183"/>
      <c r="AH58" s="183"/>
      <c r="AI58" s="183"/>
      <c r="AJ58" s="183"/>
      <c r="AK58" s="185"/>
      <c r="AL58" s="120"/>
    </row>
    <row r="59" spans="1:38" ht="17.25" customHeight="1">
      <c r="A59" s="28"/>
      <c r="B59" s="44" t="s">
        <v>135</v>
      </c>
      <c r="C59" s="62"/>
      <c r="D59" s="62"/>
      <c r="E59" s="62"/>
      <c r="F59" s="62"/>
      <c r="G59" s="62"/>
      <c r="H59" s="62"/>
      <c r="I59" s="62"/>
      <c r="J59" s="62"/>
      <c r="K59" s="62"/>
      <c r="L59" s="62"/>
      <c r="M59" s="62"/>
      <c r="N59" s="62"/>
      <c r="O59" s="62"/>
      <c r="P59" s="62"/>
      <c r="Q59" s="62"/>
      <c r="R59" s="62"/>
      <c r="S59" s="59"/>
      <c r="T59" s="102"/>
      <c r="U59" s="114"/>
      <c r="V59" s="124"/>
      <c r="W59" s="133"/>
      <c r="X59" s="142"/>
      <c r="Y59" s="152"/>
      <c r="Z59" s="152"/>
      <c r="AA59" s="152"/>
      <c r="AB59" s="169"/>
      <c r="AC59" s="93"/>
      <c r="AD59" s="93"/>
      <c r="AE59" s="129"/>
      <c r="AF59" s="129"/>
      <c r="AG59" s="183"/>
      <c r="AH59" s="183"/>
      <c r="AI59" s="183"/>
      <c r="AJ59" s="183"/>
      <c r="AK59" s="185"/>
      <c r="AL59" s="120"/>
    </row>
    <row r="60" spans="1:38" ht="17.25" customHeight="1">
      <c r="A60" s="28"/>
      <c r="B60" s="55">
        <v>31</v>
      </c>
      <c r="C60" s="69" t="s">
        <v>116</v>
      </c>
      <c r="D60" s="62"/>
      <c r="E60" s="62"/>
      <c r="F60" s="62"/>
      <c r="G60" s="62"/>
      <c r="H60" s="62"/>
      <c r="I60" s="62"/>
      <c r="J60" s="62"/>
      <c r="K60" s="62"/>
      <c r="L60" s="62"/>
      <c r="M60" s="62"/>
      <c r="N60" s="62"/>
      <c r="O60" s="62"/>
      <c r="P60" s="62"/>
      <c r="Q60" s="62"/>
      <c r="R60" s="62"/>
      <c r="S60" s="59"/>
      <c r="T60" s="102">
        <f ca="1">COUNTIFS(申請額一覧!$E$4:$E$503,$B$59&amp;C60,申請額一覧!$K$4:$K$503,"&gt;0")</f>
        <v>0</v>
      </c>
      <c r="U60" s="114"/>
      <c r="V60" s="124" t="s">
        <v>38</v>
      </c>
      <c r="W60" s="133"/>
      <c r="X60" s="142">
        <f ca="1">SUMIF(申請額一覧!$E$4:$E$503,$B$59&amp;C60,申請額一覧!$K$4:$K$503)</f>
        <v>0</v>
      </c>
      <c r="Y60" s="152"/>
      <c r="Z60" s="152"/>
      <c r="AA60" s="152"/>
      <c r="AB60" s="169" t="s">
        <v>58</v>
      </c>
      <c r="AC60" s="93"/>
      <c r="AD60" s="93"/>
      <c r="AE60" s="129"/>
      <c r="AF60" s="129"/>
      <c r="AG60" s="183"/>
      <c r="AH60" s="183"/>
      <c r="AI60" s="183"/>
      <c r="AJ60" s="183"/>
      <c r="AK60" s="185"/>
      <c r="AL60" s="120"/>
    </row>
    <row r="61" spans="1:38" ht="17.25" customHeight="1">
      <c r="A61" s="28"/>
      <c r="B61" s="48">
        <v>32</v>
      </c>
      <c r="C61" s="62" t="s">
        <v>117</v>
      </c>
      <c r="D61" s="62"/>
      <c r="E61" s="62"/>
      <c r="F61" s="62"/>
      <c r="G61" s="62"/>
      <c r="H61" s="62"/>
      <c r="I61" s="62"/>
      <c r="J61" s="62"/>
      <c r="K61" s="62"/>
      <c r="L61" s="62"/>
      <c r="M61" s="62"/>
      <c r="N61" s="62"/>
      <c r="O61" s="62"/>
      <c r="P61" s="62"/>
      <c r="Q61" s="62"/>
      <c r="R61" s="62"/>
      <c r="S61" s="59"/>
      <c r="T61" s="102">
        <f ca="1">COUNTIFS(申請額一覧!$E$4:$E$503,$B$59&amp;C61,申請額一覧!$K$4:$K$503,"&gt;0")</f>
        <v>0</v>
      </c>
      <c r="U61" s="114"/>
      <c r="V61" s="124" t="s">
        <v>38</v>
      </c>
      <c r="W61" s="133"/>
      <c r="X61" s="142">
        <f ca="1">SUMIF(申請額一覧!$E$4:$E$503,$B$59&amp;C61,申請額一覧!$K$4:$K$503)</f>
        <v>0</v>
      </c>
      <c r="Y61" s="152"/>
      <c r="Z61" s="152"/>
      <c r="AA61" s="152"/>
      <c r="AB61" s="169" t="s">
        <v>58</v>
      </c>
      <c r="AC61" s="93"/>
      <c r="AD61" s="93"/>
      <c r="AE61" s="129"/>
      <c r="AF61" s="129"/>
      <c r="AG61" s="183"/>
      <c r="AH61" s="183"/>
      <c r="AI61" s="183"/>
      <c r="AJ61" s="183"/>
      <c r="AK61" s="185"/>
      <c r="AL61" s="120"/>
    </row>
    <row r="62" spans="1:38" ht="17.25" customHeight="1">
      <c r="A62" s="28"/>
      <c r="B62" s="45">
        <v>33</v>
      </c>
      <c r="C62" s="62" t="s">
        <v>76</v>
      </c>
      <c r="D62" s="62"/>
      <c r="E62" s="62"/>
      <c r="F62" s="62"/>
      <c r="G62" s="62"/>
      <c r="H62" s="62"/>
      <c r="I62" s="62"/>
      <c r="J62" s="62"/>
      <c r="K62" s="62"/>
      <c r="L62" s="62"/>
      <c r="M62" s="62"/>
      <c r="N62" s="62"/>
      <c r="O62" s="62"/>
      <c r="P62" s="62"/>
      <c r="Q62" s="62"/>
      <c r="R62" s="62"/>
      <c r="S62" s="59"/>
      <c r="T62" s="102">
        <f ca="1">COUNTIFS(申請額一覧!$E$4:$E$503,$B$59&amp;C62,申請額一覧!$K$4:$K$503,"&gt;0")</f>
        <v>0</v>
      </c>
      <c r="U62" s="114"/>
      <c r="V62" s="124" t="s">
        <v>38</v>
      </c>
      <c r="W62" s="133"/>
      <c r="X62" s="142">
        <f ca="1">SUMIF(申請額一覧!$E$4:$E$503,$B$59&amp;C62,申請額一覧!$K$4:$K$503)</f>
        <v>0</v>
      </c>
      <c r="Y62" s="152"/>
      <c r="Z62" s="152"/>
      <c r="AA62" s="152"/>
      <c r="AB62" s="169" t="s">
        <v>58</v>
      </c>
      <c r="AC62" s="93"/>
      <c r="AD62" s="93"/>
      <c r="AE62" s="129"/>
      <c r="AF62" s="129"/>
      <c r="AG62" s="183"/>
      <c r="AH62" s="183"/>
      <c r="AI62" s="183"/>
      <c r="AJ62" s="183"/>
      <c r="AK62" s="185"/>
      <c r="AL62" s="120"/>
    </row>
    <row r="63" spans="1:38" ht="17.25" customHeight="1">
      <c r="A63" s="28"/>
      <c r="B63" s="48">
        <v>34</v>
      </c>
      <c r="C63" s="62" t="s">
        <v>118</v>
      </c>
      <c r="D63" s="62"/>
      <c r="E63" s="62"/>
      <c r="F63" s="62"/>
      <c r="G63" s="62"/>
      <c r="H63" s="62"/>
      <c r="I63" s="62"/>
      <c r="J63" s="62"/>
      <c r="K63" s="62"/>
      <c r="L63" s="62"/>
      <c r="M63" s="62"/>
      <c r="N63" s="62"/>
      <c r="O63" s="62"/>
      <c r="P63" s="62"/>
      <c r="Q63" s="62"/>
      <c r="R63" s="62"/>
      <c r="S63" s="59"/>
      <c r="T63" s="102">
        <f ca="1">COUNTIFS(申請額一覧!$E$4:$E$503,$B$59&amp;C63,申請額一覧!$K$4:$K$503,"&gt;0")</f>
        <v>0</v>
      </c>
      <c r="U63" s="114"/>
      <c r="V63" s="124" t="s">
        <v>38</v>
      </c>
      <c r="W63" s="133"/>
      <c r="X63" s="142">
        <f ca="1">SUMIF(申請額一覧!$E$4:$E$503,$B$59&amp;C63,申請額一覧!$K$4:$K$503)</f>
        <v>0</v>
      </c>
      <c r="Y63" s="152"/>
      <c r="Z63" s="152"/>
      <c r="AA63" s="152"/>
      <c r="AB63" s="169" t="s">
        <v>58</v>
      </c>
      <c r="AC63" s="93"/>
      <c r="AD63" s="93"/>
      <c r="AE63" s="129"/>
      <c r="AF63" s="129"/>
      <c r="AG63" s="183"/>
      <c r="AH63" s="183"/>
      <c r="AI63" s="183"/>
      <c r="AJ63" s="183"/>
      <c r="AK63" s="185"/>
      <c r="AL63" s="120"/>
    </row>
    <row r="64" spans="1:38" ht="17.25" customHeight="1">
      <c r="A64" s="28"/>
      <c r="B64" s="53">
        <v>35</v>
      </c>
      <c r="C64" s="62" t="s">
        <v>119</v>
      </c>
      <c r="D64" s="62"/>
      <c r="E64" s="62"/>
      <c r="F64" s="62"/>
      <c r="G64" s="62"/>
      <c r="H64" s="62"/>
      <c r="I64" s="62"/>
      <c r="J64" s="62"/>
      <c r="K64" s="62"/>
      <c r="L64" s="62"/>
      <c r="M64" s="62"/>
      <c r="N64" s="62"/>
      <c r="O64" s="62"/>
      <c r="P64" s="62"/>
      <c r="Q64" s="62"/>
      <c r="R64" s="62"/>
      <c r="S64" s="59"/>
      <c r="T64" s="102">
        <f ca="1">COUNTIFS(申請額一覧!$E$4:$E$503,$B$59&amp;C64,申請額一覧!$K$4:$K$503,"&gt;0")</f>
        <v>0</v>
      </c>
      <c r="U64" s="114"/>
      <c r="V64" s="124" t="s">
        <v>38</v>
      </c>
      <c r="W64" s="133"/>
      <c r="X64" s="142">
        <f ca="1">SUMIF(申請額一覧!$E$4:$E$503,$B$59&amp;C64,申請額一覧!$K$4:$K$503)</f>
        <v>0</v>
      </c>
      <c r="Y64" s="152"/>
      <c r="Z64" s="152"/>
      <c r="AA64" s="152"/>
      <c r="AB64" s="169" t="s">
        <v>58</v>
      </c>
      <c r="AC64" s="93"/>
      <c r="AD64" s="93"/>
      <c r="AE64" s="129"/>
      <c r="AF64" s="129"/>
      <c r="AG64" s="183"/>
      <c r="AH64" s="183"/>
      <c r="AI64" s="183"/>
      <c r="AJ64" s="183"/>
      <c r="AK64" s="185"/>
      <c r="AL64" s="120"/>
    </row>
    <row r="65" spans="1:38" ht="17.25" customHeight="1">
      <c r="A65" s="28"/>
      <c r="B65" s="54" t="s">
        <v>136</v>
      </c>
      <c r="C65" s="62"/>
      <c r="D65" s="62"/>
      <c r="E65" s="62"/>
      <c r="F65" s="62"/>
      <c r="G65" s="62"/>
      <c r="H65" s="62"/>
      <c r="I65" s="62"/>
      <c r="J65" s="62"/>
      <c r="K65" s="62"/>
      <c r="L65" s="62"/>
      <c r="M65" s="62"/>
      <c r="N65" s="62"/>
      <c r="O65" s="62"/>
      <c r="P65" s="62"/>
      <c r="Q65" s="62"/>
      <c r="R65" s="62"/>
      <c r="S65" s="59"/>
      <c r="T65" s="102"/>
      <c r="U65" s="114"/>
      <c r="V65" s="124"/>
      <c r="W65" s="133"/>
      <c r="X65" s="142"/>
      <c r="Y65" s="152"/>
      <c r="Z65" s="152"/>
      <c r="AA65" s="152"/>
      <c r="AB65" s="169"/>
      <c r="AC65" s="93"/>
      <c r="AD65" s="93"/>
      <c r="AE65" s="129"/>
      <c r="AF65" s="129"/>
      <c r="AG65" s="183"/>
      <c r="AH65" s="183"/>
      <c r="AI65" s="183"/>
      <c r="AJ65" s="183"/>
      <c r="AK65" s="185"/>
      <c r="AL65" s="120"/>
    </row>
    <row r="66" spans="1:38" ht="17.25" customHeight="1">
      <c r="A66" s="28"/>
      <c r="B66" s="48">
        <v>36</v>
      </c>
      <c r="C66" s="62" t="s">
        <v>137</v>
      </c>
      <c r="D66" s="62"/>
      <c r="E66" s="62"/>
      <c r="F66" s="62"/>
      <c r="G66" s="62"/>
      <c r="H66" s="62"/>
      <c r="I66" s="62"/>
      <c r="J66" s="62"/>
      <c r="K66" s="62"/>
      <c r="L66" s="62"/>
      <c r="M66" s="62"/>
      <c r="N66" s="62"/>
      <c r="O66" s="62"/>
      <c r="P66" s="62"/>
      <c r="Q66" s="62"/>
      <c r="R66" s="62"/>
      <c r="S66" s="59"/>
      <c r="T66" s="102">
        <f ca="1">COUNTIFS(申請額一覧!$E$4:$E$503,$B$65&amp;C66,申請額一覧!$K$4:$K$503,"&gt;0")</f>
        <v>0</v>
      </c>
      <c r="U66" s="114"/>
      <c r="V66" s="124" t="s">
        <v>38</v>
      </c>
      <c r="W66" s="133"/>
      <c r="X66" s="142">
        <f ca="1">SUMIF(申請額一覧!$E$4:$E$503,$B$65&amp;C66,申請額一覧!$K$4:$K$503)</f>
        <v>0</v>
      </c>
      <c r="Y66" s="152"/>
      <c r="Z66" s="152"/>
      <c r="AA66" s="152"/>
      <c r="AB66" s="169" t="s">
        <v>58</v>
      </c>
      <c r="AC66" s="93"/>
      <c r="AD66" s="93"/>
      <c r="AE66" s="129"/>
      <c r="AF66" s="129"/>
      <c r="AG66" s="183"/>
      <c r="AH66" s="183"/>
      <c r="AI66" s="183"/>
      <c r="AJ66" s="183"/>
      <c r="AK66" s="185"/>
      <c r="AL66" s="120"/>
    </row>
    <row r="67" spans="1:38" ht="17.25" customHeight="1">
      <c r="A67" s="28"/>
      <c r="B67" s="45">
        <v>37</v>
      </c>
      <c r="C67" s="62" t="s">
        <v>122</v>
      </c>
      <c r="D67" s="62"/>
      <c r="E67" s="62"/>
      <c r="F67" s="62"/>
      <c r="G67" s="62"/>
      <c r="H67" s="62"/>
      <c r="I67" s="62"/>
      <c r="J67" s="62"/>
      <c r="K67" s="62"/>
      <c r="L67" s="62"/>
      <c r="M67" s="62"/>
      <c r="N67" s="62"/>
      <c r="O67" s="62"/>
      <c r="P67" s="62"/>
      <c r="Q67" s="62"/>
      <c r="R67" s="62"/>
      <c r="S67" s="59"/>
      <c r="T67" s="102">
        <f ca="1">COUNTIFS(申請額一覧!$E$4:$E$503,$B$65&amp;C67,申請額一覧!$K$4:$K$503,"&gt;0")</f>
        <v>0</v>
      </c>
      <c r="U67" s="114"/>
      <c r="V67" s="124" t="s">
        <v>38</v>
      </c>
      <c r="W67" s="133"/>
      <c r="X67" s="142">
        <f ca="1">SUMIF(申請額一覧!$E$4:$E$503,$B$65&amp;C67,申請額一覧!$K$4:$K$503)</f>
        <v>0</v>
      </c>
      <c r="Y67" s="152"/>
      <c r="Z67" s="152"/>
      <c r="AA67" s="152"/>
      <c r="AB67" s="169" t="s">
        <v>58</v>
      </c>
      <c r="AC67" s="93"/>
      <c r="AD67" s="93"/>
      <c r="AE67" s="129"/>
      <c r="AF67" s="129"/>
      <c r="AG67" s="183"/>
      <c r="AH67" s="183"/>
      <c r="AI67" s="183"/>
      <c r="AJ67" s="183"/>
      <c r="AK67" s="185"/>
      <c r="AL67" s="120"/>
    </row>
    <row r="68" spans="1:38" ht="17.25" customHeight="1">
      <c r="A68" s="28"/>
      <c r="B68" s="46">
        <v>38</v>
      </c>
      <c r="C68" s="62" t="s">
        <v>117</v>
      </c>
      <c r="D68" s="62"/>
      <c r="E68" s="62"/>
      <c r="F68" s="62"/>
      <c r="G68" s="62"/>
      <c r="H68" s="62"/>
      <c r="I68" s="62"/>
      <c r="J68" s="62"/>
      <c r="K68" s="62"/>
      <c r="L68" s="62"/>
      <c r="M68" s="62"/>
      <c r="N68" s="62"/>
      <c r="O68" s="62"/>
      <c r="P68" s="62"/>
      <c r="Q68" s="62"/>
      <c r="R68" s="62"/>
      <c r="S68" s="59"/>
      <c r="T68" s="102">
        <f ca="1">COUNTIFS(申請額一覧!$E$4:$E$503,$B$65&amp;C68,申請額一覧!$K$4:$K$503,"&gt;0")</f>
        <v>0</v>
      </c>
      <c r="U68" s="114"/>
      <c r="V68" s="124" t="s">
        <v>38</v>
      </c>
      <c r="W68" s="133"/>
      <c r="X68" s="142">
        <f ca="1">SUMIF(申請額一覧!$E$4:$E$503,$B$65&amp;C68,申請額一覧!$K$4:$K$503)</f>
        <v>0</v>
      </c>
      <c r="Y68" s="152"/>
      <c r="Z68" s="152"/>
      <c r="AA68" s="152"/>
      <c r="AB68" s="169" t="s">
        <v>58</v>
      </c>
      <c r="AC68" s="93"/>
      <c r="AD68" s="93"/>
      <c r="AE68" s="129"/>
      <c r="AF68" s="129"/>
      <c r="AG68" s="183"/>
      <c r="AH68" s="183"/>
      <c r="AI68" s="183"/>
      <c r="AJ68" s="183"/>
      <c r="AK68" s="185"/>
      <c r="AL68" s="120"/>
    </row>
    <row r="69" spans="1:38" ht="17.25" customHeight="1">
      <c r="A69" s="28"/>
      <c r="B69" s="48">
        <v>39</v>
      </c>
      <c r="C69" s="62" t="s">
        <v>76</v>
      </c>
      <c r="D69" s="62"/>
      <c r="E69" s="62"/>
      <c r="F69" s="62"/>
      <c r="G69" s="62"/>
      <c r="H69" s="62"/>
      <c r="I69" s="62"/>
      <c r="J69" s="62"/>
      <c r="K69" s="62"/>
      <c r="L69" s="62"/>
      <c r="M69" s="62"/>
      <c r="N69" s="62"/>
      <c r="O69" s="62"/>
      <c r="P69" s="62"/>
      <c r="Q69" s="62"/>
      <c r="R69" s="62"/>
      <c r="S69" s="59"/>
      <c r="T69" s="102">
        <f ca="1">COUNTIFS(申請額一覧!$E$4:$E$503,$B$65&amp;C69,申請額一覧!$K$4:$K$503,"&gt;0")</f>
        <v>0</v>
      </c>
      <c r="U69" s="114"/>
      <c r="V69" s="124" t="s">
        <v>38</v>
      </c>
      <c r="W69" s="133"/>
      <c r="X69" s="142">
        <f ca="1">SUMIF(申請額一覧!$E$4:$E$503,$B$65&amp;C69,申請額一覧!$K$4:$K$503)</f>
        <v>0</v>
      </c>
      <c r="Y69" s="152"/>
      <c r="Z69" s="152"/>
      <c r="AA69" s="152"/>
      <c r="AB69" s="169" t="s">
        <v>58</v>
      </c>
      <c r="AC69" s="93"/>
      <c r="AD69" s="93"/>
      <c r="AE69" s="129"/>
      <c r="AF69" s="129"/>
      <c r="AG69" s="183"/>
      <c r="AH69" s="183"/>
      <c r="AI69" s="183"/>
      <c r="AJ69" s="183"/>
      <c r="AK69" s="185"/>
      <c r="AL69" s="120"/>
    </row>
    <row r="70" spans="1:38" ht="17.25" customHeight="1">
      <c r="A70" s="28"/>
      <c r="B70" s="53">
        <v>40</v>
      </c>
      <c r="C70" s="62" t="s">
        <v>124</v>
      </c>
      <c r="D70" s="62"/>
      <c r="E70" s="62"/>
      <c r="F70" s="62"/>
      <c r="G70" s="62"/>
      <c r="H70" s="62"/>
      <c r="I70" s="62"/>
      <c r="J70" s="62"/>
      <c r="K70" s="62"/>
      <c r="L70" s="62"/>
      <c r="M70" s="62"/>
      <c r="N70" s="62"/>
      <c r="O70" s="62"/>
      <c r="P70" s="62"/>
      <c r="Q70" s="62"/>
      <c r="R70" s="62"/>
      <c r="S70" s="59"/>
      <c r="T70" s="102">
        <f ca="1">COUNTIFS(申請額一覧!$E$4:$E$503,$B$65&amp;C70,申請額一覧!$K$4:$K$503,"&gt;0")</f>
        <v>0</v>
      </c>
      <c r="U70" s="114"/>
      <c r="V70" s="124" t="s">
        <v>38</v>
      </c>
      <c r="W70" s="133"/>
      <c r="X70" s="142">
        <f ca="1">SUMIF(申請額一覧!$E$4:$E$503,$B$65&amp;C70,申請額一覧!$K$4:$K$503)</f>
        <v>0</v>
      </c>
      <c r="Y70" s="152"/>
      <c r="Z70" s="152"/>
      <c r="AA70" s="152"/>
      <c r="AB70" s="169" t="s">
        <v>58</v>
      </c>
      <c r="AC70" s="93"/>
      <c r="AD70" s="93"/>
      <c r="AE70" s="129"/>
      <c r="AF70" s="129"/>
      <c r="AG70" s="183"/>
      <c r="AH70" s="183"/>
      <c r="AI70" s="183"/>
      <c r="AJ70" s="183"/>
      <c r="AK70" s="185"/>
      <c r="AL70" s="120"/>
    </row>
    <row r="71" spans="1:38" ht="17.25" customHeight="1">
      <c r="A71" s="28"/>
      <c r="B71" s="54" t="s">
        <v>138</v>
      </c>
      <c r="C71" s="62"/>
      <c r="D71" s="62"/>
      <c r="E71" s="62"/>
      <c r="F71" s="62"/>
      <c r="G71" s="62"/>
      <c r="H71" s="62"/>
      <c r="I71" s="62"/>
      <c r="J71" s="62"/>
      <c r="K71" s="62"/>
      <c r="L71" s="62"/>
      <c r="M71" s="62"/>
      <c r="N71" s="62"/>
      <c r="O71" s="62"/>
      <c r="P71" s="62"/>
      <c r="Q71" s="62"/>
      <c r="R71" s="62"/>
      <c r="S71" s="59"/>
      <c r="T71" s="102"/>
      <c r="U71" s="114"/>
      <c r="V71" s="124"/>
      <c r="W71" s="133"/>
      <c r="X71" s="142"/>
      <c r="Y71" s="152"/>
      <c r="Z71" s="152"/>
      <c r="AA71" s="152"/>
      <c r="AB71" s="169"/>
      <c r="AC71" s="93"/>
      <c r="AD71" s="93"/>
      <c r="AE71" s="129"/>
      <c r="AF71" s="129"/>
      <c r="AG71" s="183"/>
      <c r="AH71" s="183"/>
      <c r="AI71" s="183"/>
      <c r="AJ71" s="183"/>
      <c r="AK71" s="185"/>
      <c r="AL71" s="120"/>
    </row>
    <row r="72" spans="1:38" ht="17.25" customHeight="1">
      <c r="A72" s="28"/>
      <c r="B72" s="46">
        <v>41</v>
      </c>
      <c r="C72" s="62" t="s">
        <v>137</v>
      </c>
      <c r="D72" s="62"/>
      <c r="E72" s="62"/>
      <c r="F72" s="62"/>
      <c r="G72" s="62"/>
      <c r="H72" s="62"/>
      <c r="I72" s="62"/>
      <c r="J72" s="62"/>
      <c r="K72" s="62"/>
      <c r="L72" s="62"/>
      <c r="M72" s="62"/>
      <c r="N72" s="62"/>
      <c r="O72" s="62"/>
      <c r="P72" s="62"/>
      <c r="Q72" s="62"/>
      <c r="R72" s="62"/>
      <c r="S72" s="59"/>
      <c r="T72" s="102">
        <f ca="1">COUNTIFS(申請額一覧!$E$4:$E$503,$B$71&amp;C72,申請額一覧!$K$4:$K$503,"&gt;0")</f>
        <v>0</v>
      </c>
      <c r="U72" s="114"/>
      <c r="V72" s="124" t="s">
        <v>38</v>
      </c>
      <c r="W72" s="133"/>
      <c r="X72" s="142">
        <f ca="1">SUMIF(申請額一覧!$E$4:$E$503,$B$71&amp;C72,申請額一覧!$K$4:$K$503)</f>
        <v>0</v>
      </c>
      <c r="Y72" s="152"/>
      <c r="Z72" s="152"/>
      <c r="AA72" s="152"/>
      <c r="AB72" s="169" t="s">
        <v>58</v>
      </c>
      <c r="AC72" s="93"/>
      <c r="AD72" s="93"/>
      <c r="AE72" s="129"/>
      <c r="AF72" s="129"/>
      <c r="AG72" s="183"/>
      <c r="AH72" s="183"/>
      <c r="AI72" s="183"/>
      <c r="AJ72" s="183"/>
      <c r="AK72" s="185"/>
      <c r="AL72" s="120"/>
    </row>
    <row r="73" spans="1:38" ht="17.25" customHeight="1">
      <c r="A73" s="28"/>
      <c r="B73" s="46">
        <v>42</v>
      </c>
      <c r="C73" s="62" t="s">
        <v>122</v>
      </c>
      <c r="D73" s="62"/>
      <c r="E73" s="62"/>
      <c r="F73" s="62"/>
      <c r="G73" s="62"/>
      <c r="H73" s="62"/>
      <c r="I73" s="62"/>
      <c r="J73" s="62"/>
      <c r="K73" s="62"/>
      <c r="L73" s="62"/>
      <c r="M73" s="62"/>
      <c r="N73" s="62"/>
      <c r="O73" s="62"/>
      <c r="P73" s="62"/>
      <c r="Q73" s="62"/>
      <c r="R73" s="62"/>
      <c r="S73" s="59"/>
      <c r="T73" s="102">
        <f ca="1">COUNTIFS(申請額一覧!$E$4:$E$503,$B$71&amp;C73,申請額一覧!$K$4:$K$503,"&gt;0")</f>
        <v>0</v>
      </c>
      <c r="U73" s="114"/>
      <c r="V73" s="124" t="s">
        <v>38</v>
      </c>
      <c r="W73" s="133"/>
      <c r="X73" s="142">
        <f ca="1">SUMIF(申請額一覧!$E$4:$E$503,$B$71&amp;C73,申請額一覧!$K$4:$K$503)</f>
        <v>0</v>
      </c>
      <c r="Y73" s="152"/>
      <c r="Z73" s="152"/>
      <c r="AA73" s="152"/>
      <c r="AB73" s="169" t="s">
        <v>58</v>
      </c>
      <c r="AC73" s="93"/>
      <c r="AD73" s="93"/>
      <c r="AE73" s="129"/>
      <c r="AF73" s="129"/>
      <c r="AG73" s="183"/>
      <c r="AH73" s="183"/>
      <c r="AI73" s="183"/>
      <c r="AJ73" s="183"/>
      <c r="AK73" s="185"/>
      <c r="AL73" s="120"/>
    </row>
    <row r="74" spans="1:38" ht="17.25" customHeight="1">
      <c r="A74" s="28"/>
      <c r="B74" s="46">
        <v>43</v>
      </c>
      <c r="C74" s="62" t="s">
        <v>117</v>
      </c>
      <c r="D74" s="62"/>
      <c r="E74" s="62"/>
      <c r="F74" s="62"/>
      <c r="G74" s="62"/>
      <c r="H74" s="62"/>
      <c r="I74" s="62"/>
      <c r="J74" s="62"/>
      <c r="K74" s="62"/>
      <c r="L74" s="62"/>
      <c r="M74" s="62"/>
      <c r="N74" s="62"/>
      <c r="O74" s="62"/>
      <c r="P74" s="62"/>
      <c r="Q74" s="62"/>
      <c r="R74" s="62"/>
      <c r="S74" s="59"/>
      <c r="T74" s="102">
        <f ca="1">COUNTIFS(申請額一覧!$E$4:$E$503,$B$71&amp;C74,申請額一覧!$K$4:$K$503,"&gt;0")</f>
        <v>0</v>
      </c>
      <c r="U74" s="114"/>
      <c r="V74" s="124" t="s">
        <v>38</v>
      </c>
      <c r="W74" s="133"/>
      <c r="X74" s="142">
        <f ca="1">SUMIF(申請額一覧!$E$4:$E$503,$B$71&amp;C74,申請額一覧!$K$4:$K$503)</f>
        <v>0</v>
      </c>
      <c r="Y74" s="152"/>
      <c r="Z74" s="152"/>
      <c r="AA74" s="152"/>
      <c r="AB74" s="169" t="s">
        <v>58</v>
      </c>
      <c r="AC74" s="93"/>
      <c r="AD74" s="93"/>
      <c r="AE74" s="129"/>
      <c r="AF74" s="129"/>
      <c r="AG74" s="183"/>
      <c r="AH74" s="183"/>
      <c r="AI74" s="183"/>
      <c r="AJ74" s="183"/>
      <c r="AK74" s="185"/>
      <c r="AL74" s="120"/>
    </row>
    <row r="75" spans="1:38" ht="17.25" customHeight="1">
      <c r="A75" s="28"/>
      <c r="B75" s="48">
        <v>44</v>
      </c>
      <c r="C75" s="62" t="s">
        <v>76</v>
      </c>
      <c r="D75" s="62"/>
      <c r="E75" s="62"/>
      <c r="F75" s="62"/>
      <c r="G75" s="62"/>
      <c r="H75" s="62"/>
      <c r="I75" s="62"/>
      <c r="J75" s="62"/>
      <c r="K75" s="62"/>
      <c r="L75" s="62"/>
      <c r="M75" s="62"/>
      <c r="N75" s="62"/>
      <c r="O75" s="62"/>
      <c r="P75" s="62"/>
      <c r="Q75" s="62"/>
      <c r="R75" s="62"/>
      <c r="S75" s="59"/>
      <c r="T75" s="102">
        <f ca="1">COUNTIFS(申請額一覧!$E$4:$E$503,$B$71&amp;C75,申請額一覧!$K$4:$K$503,"&gt;0")</f>
        <v>0</v>
      </c>
      <c r="U75" s="114"/>
      <c r="V75" s="124" t="s">
        <v>38</v>
      </c>
      <c r="W75" s="133"/>
      <c r="X75" s="142">
        <f ca="1">SUMIF(申請額一覧!$E$4:$E$503,$B$71&amp;C75,申請額一覧!$K$4:$K$503)</f>
        <v>0</v>
      </c>
      <c r="Y75" s="152"/>
      <c r="Z75" s="152"/>
      <c r="AA75" s="152"/>
      <c r="AB75" s="169" t="s">
        <v>58</v>
      </c>
      <c r="AC75" s="93"/>
      <c r="AD75" s="93"/>
      <c r="AE75" s="129"/>
      <c r="AF75" s="129"/>
      <c r="AG75" s="183"/>
      <c r="AH75" s="183"/>
      <c r="AI75" s="183"/>
      <c r="AJ75" s="183"/>
      <c r="AK75" s="185"/>
      <c r="AL75" s="120"/>
    </row>
    <row r="76" spans="1:38" ht="17.25" customHeight="1">
      <c r="A76" s="28"/>
      <c r="B76" s="53">
        <v>45</v>
      </c>
      <c r="C76" s="62" t="s">
        <v>124</v>
      </c>
      <c r="D76" s="62"/>
      <c r="E76" s="62"/>
      <c r="F76" s="62"/>
      <c r="G76" s="62"/>
      <c r="H76" s="62"/>
      <c r="I76" s="62"/>
      <c r="J76" s="62"/>
      <c r="K76" s="62"/>
      <c r="L76" s="62"/>
      <c r="M76" s="62"/>
      <c r="N76" s="62"/>
      <c r="O76" s="62"/>
      <c r="P76" s="62"/>
      <c r="Q76" s="62"/>
      <c r="R76" s="62"/>
      <c r="S76" s="59"/>
      <c r="T76" s="102">
        <f ca="1">COUNTIFS(申請額一覧!$E$4:$E$503,$B$71&amp;C76,申請額一覧!$K$4:$K$503,"&gt;0")</f>
        <v>0</v>
      </c>
      <c r="U76" s="114"/>
      <c r="V76" s="124" t="s">
        <v>38</v>
      </c>
      <c r="W76" s="133"/>
      <c r="X76" s="142">
        <f ca="1">SUMIF(申請額一覧!$E$4:$E$503,$B$71&amp;C76,申請額一覧!$K$4:$K$503)</f>
        <v>0</v>
      </c>
      <c r="Y76" s="152"/>
      <c r="Z76" s="152"/>
      <c r="AA76" s="152"/>
      <c r="AB76" s="169" t="s">
        <v>58</v>
      </c>
      <c r="AC76" s="93"/>
      <c r="AD76" s="93"/>
      <c r="AE76" s="129"/>
      <c r="AF76" s="129"/>
      <c r="AG76" s="183"/>
      <c r="AH76" s="183"/>
      <c r="AI76" s="183"/>
      <c r="AJ76" s="183"/>
      <c r="AK76" s="185"/>
      <c r="AL76" s="120"/>
    </row>
    <row r="77" spans="1:38" ht="17.25" customHeight="1">
      <c r="A77" s="28"/>
      <c r="B77" s="44" t="s">
        <v>139</v>
      </c>
      <c r="C77" s="62"/>
      <c r="D77" s="62"/>
      <c r="E77" s="62"/>
      <c r="F77" s="62"/>
      <c r="G77" s="62"/>
      <c r="H77" s="62"/>
      <c r="I77" s="62"/>
      <c r="J77" s="62"/>
      <c r="K77" s="62"/>
      <c r="L77" s="62"/>
      <c r="M77" s="62"/>
      <c r="N77" s="62"/>
      <c r="O77" s="62"/>
      <c r="P77" s="62"/>
      <c r="Q77" s="62"/>
      <c r="R77" s="62"/>
      <c r="S77" s="59"/>
      <c r="T77" s="102"/>
      <c r="U77" s="114"/>
      <c r="V77" s="124"/>
      <c r="W77" s="133"/>
      <c r="X77" s="142"/>
      <c r="Y77" s="152"/>
      <c r="Z77" s="152"/>
      <c r="AA77" s="152"/>
      <c r="AB77" s="169"/>
      <c r="AC77" s="93"/>
      <c r="AD77" s="93"/>
      <c r="AE77" s="129"/>
      <c r="AF77" s="129"/>
      <c r="AG77" s="183"/>
      <c r="AH77" s="183"/>
      <c r="AI77" s="183"/>
      <c r="AJ77" s="183"/>
      <c r="AK77" s="185"/>
      <c r="AL77" s="120"/>
    </row>
    <row r="78" spans="1:38" ht="17.25" customHeight="1">
      <c r="A78" s="28"/>
      <c r="B78" s="48">
        <v>46</v>
      </c>
      <c r="C78" s="62" t="s">
        <v>140</v>
      </c>
      <c r="D78" s="62"/>
      <c r="E78" s="62"/>
      <c r="F78" s="62"/>
      <c r="G78" s="62"/>
      <c r="H78" s="62"/>
      <c r="I78" s="62"/>
      <c r="J78" s="62"/>
      <c r="K78" s="62"/>
      <c r="L78" s="62"/>
      <c r="M78" s="62"/>
      <c r="N78" s="62"/>
      <c r="O78" s="62"/>
      <c r="P78" s="62"/>
      <c r="Q78" s="62"/>
      <c r="R78" s="62"/>
      <c r="S78" s="59"/>
      <c r="T78" s="102">
        <f ca="1">COUNTIFS(申請額一覧!$E$4:$E$503,$B$77&amp;C78,申請額一覧!$K$4:$K$503,"&gt;0")</f>
        <v>0</v>
      </c>
      <c r="U78" s="114"/>
      <c r="V78" s="124" t="s">
        <v>38</v>
      </c>
      <c r="W78" s="133"/>
      <c r="X78" s="142">
        <f ca="1">SUMIF(申請額一覧!$E$4:$E$503,$B$77&amp;C78,申請額一覧!$K$4:$K$503)</f>
        <v>0</v>
      </c>
      <c r="Y78" s="152"/>
      <c r="Z78" s="152"/>
      <c r="AA78" s="152"/>
      <c r="AB78" s="169" t="s">
        <v>58</v>
      </c>
      <c r="AC78" s="93"/>
      <c r="AD78" s="93"/>
      <c r="AE78" s="129"/>
      <c r="AF78" s="129"/>
      <c r="AG78" s="183"/>
      <c r="AH78" s="183"/>
      <c r="AI78" s="183"/>
      <c r="AJ78" s="183"/>
      <c r="AK78" s="185"/>
      <c r="AL78" s="120"/>
    </row>
    <row r="79" spans="1:38" ht="17.25" customHeight="1">
      <c r="A79" s="28"/>
      <c r="B79" s="53">
        <v>47</v>
      </c>
      <c r="C79" s="62" t="s">
        <v>123</v>
      </c>
      <c r="D79" s="62"/>
      <c r="E79" s="62"/>
      <c r="F79" s="62"/>
      <c r="G79" s="62"/>
      <c r="H79" s="62"/>
      <c r="I79" s="62"/>
      <c r="J79" s="62"/>
      <c r="K79" s="62"/>
      <c r="L79" s="62"/>
      <c r="M79" s="62"/>
      <c r="N79" s="62"/>
      <c r="O79" s="62"/>
      <c r="P79" s="62"/>
      <c r="Q79" s="62"/>
      <c r="R79" s="62"/>
      <c r="S79" s="59"/>
      <c r="T79" s="102">
        <f ca="1">COUNTIFS(申請額一覧!$E$4:$E$503,$B$77&amp;C79,申請額一覧!$K$4:$K$503,"&gt;0")</f>
        <v>0</v>
      </c>
      <c r="U79" s="114"/>
      <c r="V79" s="124" t="s">
        <v>38</v>
      </c>
      <c r="W79" s="133"/>
      <c r="X79" s="142">
        <f ca="1">SUMIF(申請額一覧!$E$4:$E$503,$B$77&amp;C79,申請額一覧!$K$4:$K$503)</f>
        <v>0</v>
      </c>
      <c r="Y79" s="152"/>
      <c r="Z79" s="152"/>
      <c r="AA79" s="152"/>
      <c r="AB79" s="169" t="s">
        <v>58</v>
      </c>
      <c r="AC79" s="93"/>
      <c r="AD79" s="93"/>
      <c r="AE79" s="129"/>
      <c r="AF79" s="129"/>
      <c r="AG79" s="183"/>
      <c r="AH79" s="183"/>
      <c r="AI79" s="183"/>
      <c r="AJ79" s="183"/>
      <c r="AK79" s="185"/>
      <c r="AL79" s="120"/>
    </row>
    <row r="80" spans="1:38" ht="17.25" customHeight="1">
      <c r="A80" s="28"/>
      <c r="B80" s="44" t="s">
        <v>101</v>
      </c>
      <c r="C80" s="62"/>
      <c r="D80" s="62"/>
      <c r="E80" s="62"/>
      <c r="F80" s="62"/>
      <c r="G80" s="62"/>
      <c r="H80" s="62"/>
      <c r="I80" s="62"/>
      <c r="J80" s="62"/>
      <c r="K80" s="62"/>
      <c r="L80" s="62"/>
      <c r="M80" s="62"/>
      <c r="N80" s="62"/>
      <c r="O80" s="62"/>
      <c r="P80" s="62"/>
      <c r="Q80" s="62"/>
      <c r="R80" s="62"/>
      <c r="S80" s="59"/>
      <c r="T80" s="102"/>
      <c r="U80" s="114"/>
      <c r="V80" s="124"/>
      <c r="W80" s="133"/>
      <c r="X80" s="142"/>
      <c r="Y80" s="152"/>
      <c r="Z80" s="152"/>
      <c r="AA80" s="152"/>
      <c r="AB80" s="169"/>
      <c r="AC80" s="93"/>
      <c r="AD80" s="93"/>
      <c r="AE80" s="129"/>
      <c r="AF80" s="129"/>
      <c r="AG80" s="183"/>
      <c r="AH80" s="183"/>
      <c r="AI80" s="183"/>
      <c r="AJ80" s="183"/>
      <c r="AK80" s="185"/>
      <c r="AL80" s="120"/>
    </row>
    <row r="81" spans="1:38" ht="17.25" customHeight="1">
      <c r="A81" s="28"/>
      <c r="B81" s="53">
        <v>48</v>
      </c>
      <c r="C81" s="62" t="s">
        <v>134</v>
      </c>
      <c r="D81" s="62"/>
      <c r="E81" s="62"/>
      <c r="F81" s="62"/>
      <c r="G81" s="62"/>
      <c r="H81" s="62"/>
      <c r="I81" s="62"/>
      <c r="J81" s="62"/>
      <c r="K81" s="62"/>
      <c r="L81" s="62"/>
      <c r="M81" s="62"/>
      <c r="N81" s="62"/>
      <c r="O81" s="62"/>
      <c r="P81" s="62"/>
      <c r="Q81" s="62"/>
      <c r="R81" s="62"/>
      <c r="S81" s="59"/>
      <c r="T81" s="102">
        <f ca="1">COUNTIFS(申請額一覧!$E$4:$E$503,$B$80&amp;C81,申請額一覧!$K$4:$K$503,"&gt;0")</f>
        <v>0</v>
      </c>
      <c r="U81" s="114"/>
      <c r="V81" s="124" t="s">
        <v>38</v>
      </c>
      <c r="W81" s="133"/>
      <c r="X81" s="142">
        <f ca="1">SUMIF(申請額一覧!$E$4:$E$503,$B$80&amp;C81,申請額一覧!$K$4:$K$503)</f>
        <v>0</v>
      </c>
      <c r="Y81" s="152"/>
      <c r="Z81" s="152"/>
      <c r="AA81" s="152"/>
      <c r="AB81" s="169" t="s">
        <v>58</v>
      </c>
      <c r="AC81" s="93"/>
      <c r="AD81" s="93"/>
      <c r="AE81" s="129"/>
      <c r="AF81" s="129"/>
      <c r="AG81" s="183"/>
      <c r="AH81" s="183"/>
      <c r="AI81" s="183"/>
      <c r="AJ81" s="183"/>
      <c r="AK81" s="185"/>
      <c r="AL81" s="120"/>
    </row>
    <row r="82" spans="1:38" ht="17.25" customHeight="1">
      <c r="A82" s="28"/>
      <c r="B82" s="45">
        <v>49</v>
      </c>
      <c r="C82" s="62" t="s">
        <v>108</v>
      </c>
      <c r="D82" s="62"/>
      <c r="E82" s="62"/>
      <c r="F82" s="62"/>
      <c r="G82" s="62"/>
      <c r="H82" s="62"/>
      <c r="I82" s="62"/>
      <c r="J82" s="62"/>
      <c r="K82" s="62"/>
      <c r="L82" s="62"/>
      <c r="M82" s="62"/>
      <c r="N82" s="62"/>
      <c r="O82" s="62"/>
      <c r="P82" s="62"/>
      <c r="Q82" s="62"/>
      <c r="R82" s="62"/>
      <c r="S82" s="59"/>
      <c r="T82" s="102">
        <f ca="1">COUNTIFS(申請額一覧!$E$4:$E$503,$B$80&amp;C82,申請額一覧!$K$4:$K$503,"&gt;0")</f>
        <v>0</v>
      </c>
      <c r="U82" s="114"/>
      <c r="V82" s="124" t="s">
        <v>38</v>
      </c>
      <c r="W82" s="133"/>
      <c r="X82" s="142">
        <f ca="1">SUMIF(申請額一覧!$E$4:$E$503,$B$80&amp;C82,申請額一覧!$K$4:$K$503)</f>
        <v>0</v>
      </c>
      <c r="Y82" s="152"/>
      <c r="Z82" s="152"/>
      <c r="AA82" s="152"/>
      <c r="AB82" s="169" t="s">
        <v>58</v>
      </c>
      <c r="AC82" s="93"/>
      <c r="AD82" s="93"/>
      <c r="AE82" s="129"/>
      <c r="AF82" s="129"/>
      <c r="AG82" s="183"/>
      <c r="AH82" s="183"/>
      <c r="AI82" s="183"/>
      <c r="AJ82" s="183"/>
      <c r="AK82" s="185"/>
      <c r="AL82" s="120"/>
    </row>
    <row r="83" spans="1:38" ht="17.25" customHeight="1">
      <c r="A83" s="28"/>
      <c r="B83" s="48">
        <v>50</v>
      </c>
      <c r="C83" s="62" t="s">
        <v>125</v>
      </c>
      <c r="D83" s="62"/>
      <c r="E83" s="62"/>
      <c r="F83" s="62"/>
      <c r="G83" s="62"/>
      <c r="H83" s="62"/>
      <c r="I83" s="62"/>
      <c r="J83" s="62"/>
      <c r="K83" s="62"/>
      <c r="L83" s="62"/>
      <c r="M83" s="62"/>
      <c r="N83" s="62"/>
      <c r="O83" s="62"/>
      <c r="P83" s="62"/>
      <c r="Q83" s="62"/>
      <c r="R83" s="62"/>
      <c r="S83" s="59"/>
      <c r="T83" s="102">
        <f ca="1">COUNTIFS(申請額一覧!$E$4:$E$503,$B$80&amp;C83,申請額一覧!$K$4:$K$503,"&gt;0")</f>
        <v>0</v>
      </c>
      <c r="U83" s="114"/>
      <c r="V83" s="124" t="s">
        <v>38</v>
      </c>
      <c r="W83" s="133"/>
      <c r="X83" s="142">
        <f ca="1">SUMIF(申請額一覧!$E$4:$E$503,$B$80&amp;C83,申請額一覧!$K$4:$K$503)</f>
        <v>0</v>
      </c>
      <c r="Y83" s="152"/>
      <c r="Z83" s="152"/>
      <c r="AA83" s="152"/>
      <c r="AB83" s="169" t="s">
        <v>58</v>
      </c>
      <c r="AC83" s="93"/>
      <c r="AD83" s="93"/>
      <c r="AE83" s="129"/>
      <c r="AF83" s="129"/>
      <c r="AG83" s="183"/>
      <c r="AH83" s="183"/>
      <c r="AI83" s="183"/>
      <c r="AJ83" s="183"/>
      <c r="AK83" s="185"/>
      <c r="AL83" s="120"/>
    </row>
    <row r="84" spans="1:38" ht="17.25" customHeight="1">
      <c r="A84" s="28"/>
      <c r="B84" s="53">
        <v>51</v>
      </c>
      <c r="C84" s="62" t="s">
        <v>37</v>
      </c>
      <c r="D84" s="62"/>
      <c r="E84" s="62"/>
      <c r="F84" s="62"/>
      <c r="G84" s="62"/>
      <c r="H84" s="62"/>
      <c r="I84" s="62"/>
      <c r="J84" s="62"/>
      <c r="K84" s="62"/>
      <c r="L84" s="62"/>
      <c r="M84" s="62"/>
      <c r="N84" s="62"/>
      <c r="O84" s="62"/>
      <c r="P84" s="62"/>
      <c r="Q84" s="62"/>
      <c r="R84" s="62"/>
      <c r="S84" s="59"/>
      <c r="T84" s="102">
        <f ca="1">COUNTIFS(申請額一覧!$E$4:$E$503,$B$80&amp;C84,申請額一覧!$K$4:$K$503,"&gt;0")</f>
        <v>0</v>
      </c>
      <c r="U84" s="114"/>
      <c r="V84" s="124" t="s">
        <v>38</v>
      </c>
      <c r="W84" s="133"/>
      <c r="X84" s="142">
        <f ca="1">SUMIF(申請額一覧!$E$4:$E$503,$B$80&amp;C84,申請額一覧!$K$4:$K$503)</f>
        <v>0</v>
      </c>
      <c r="Y84" s="152"/>
      <c r="Z84" s="152"/>
      <c r="AA84" s="152"/>
      <c r="AB84" s="169" t="s">
        <v>58</v>
      </c>
      <c r="AC84" s="93"/>
      <c r="AD84" s="93"/>
      <c r="AE84" s="129"/>
      <c r="AF84" s="129"/>
      <c r="AG84" s="183"/>
      <c r="AH84" s="183"/>
      <c r="AI84" s="183"/>
      <c r="AJ84" s="183"/>
      <c r="AK84" s="185"/>
      <c r="AL84" s="120"/>
    </row>
    <row r="85" spans="1:38" ht="17.25" customHeight="1">
      <c r="A85" s="28"/>
      <c r="B85" s="53">
        <v>52</v>
      </c>
      <c r="C85" s="62" t="s">
        <v>118</v>
      </c>
      <c r="D85" s="62"/>
      <c r="E85" s="62"/>
      <c r="F85" s="62"/>
      <c r="G85" s="62"/>
      <c r="H85" s="62"/>
      <c r="I85" s="62"/>
      <c r="J85" s="62"/>
      <c r="K85" s="62"/>
      <c r="L85" s="62"/>
      <c r="M85" s="62"/>
      <c r="N85" s="62"/>
      <c r="O85" s="62"/>
      <c r="P85" s="62"/>
      <c r="Q85" s="62"/>
      <c r="R85" s="62"/>
      <c r="S85" s="59"/>
      <c r="T85" s="102">
        <f ca="1">COUNTIFS(申請額一覧!$E$4:$E$503,$B$80&amp;C85,申請額一覧!$K$4:$K$503,"&gt;0")</f>
        <v>0</v>
      </c>
      <c r="U85" s="114"/>
      <c r="V85" s="124" t="s">
        <v>38</v>
      </c>
      <c r="W85" s="133"/>
      <c r="X85" s="142">
        <f ca="1">SUMIF(申請額一覧!$E$4:$E$503,$B$80&amp;C85,申請額一覧!$K$4:$K$503)</f>
        <v>0</v>
      </c>
      <c r="Y85" s="152"/>
      <c r="Z85" s="152"/>
      <c r="AA85" s="152"/>
      <c r="AB85" s="169" t="s">
        <v>58</v>
      </c>
      <c r="AC85" s="93"/>
      <c r="AD85" s="93"/>
      <c r="AE85" s="129"/>
      <c r="AF85" s="129"/>
      <c r="AG85" s="183"/>
      <c r="AH85" s="183"/>
      <c r="AI85" s="183"/>
      <c r="AJ85" s="183"/>
      <c r="AK85" s="185"/>
      <c r="AL85" s="120"/>
    </row>
    <row r="86" spans="1:38" ht="17.25" customHeight="1">
      <c r="A86" s="28"/>
      <c r="B86" s="45">
        <v>53</v>
      </c>
      <c r="C86" s="62" t="s">
        <v>127</v>
      </c>
      <c r="D86" s="62"/>
      <c r="E86" s="62"/>
      <c r="F86" s="62"/>
      <c r="G86" s="62"/>
      <c r="H86" s="62"/>
      <c r="I86" s="62"/>
      <c r="J86" s="62"/>
      <c r="K86" s="62"/>
      <c r="L86" s="62"/>
      <c r="M86" s="62"/>
      <c r="N86" s="62"/>
      <c r="O86" s="62"/>
      <c r="P86" s="62"/>
      <c r="Q86" s="62"/>
      <c r="R86" s="62"/>
      <c r="S86" s="59"/>
      <c r="T86" s="102">
        <f ca="1">COUNTIFS(申請額一覧!$E$4:$E$503,$B$80&amp;C86,申請額一覧!$K$4:$K$503,"&gt;0")</f>
        <v>0</v>
      </c>
      <c r="U86" s="114"/>
      <c r="V86" s="124" t="s">
        <v>38</v>
      </c>
      <c r="W86" s="133"/>
      <c r="X86" s="142">
        <f ca="1">SUMIF(申請額一覧!$E$4:$E$503,$B$80&amp;C86,申請額一覧!$K$4:$K$503)</f>
        <v>0</v>
      </c>
      <c r="Y86" s="152"/>
      <c r="Z86" s="152"/>
      <c r="AA86" s="152"/>
      <c r="AB86" s="169" t="s">
        <v>58</v>
      </c>
      <c r="AC86" s="93"/>
      <c r="AD86" s="93"/>
      <c r="AE86" s="129"/>
      <c r="AF86" s="129"/>
      <c r="AG86" s="183"/>
      <c r="AH86" s="183"/>
      <c r="AI86" s="183"/>
      <c r="AJ86" s="183"/>
      <c r="AK86" s="185"/>
      <c r="AL86" s="120"/>
    </row>
    <row r="87" spans="1:38" ht="17.25" customHeight="1">
      <c r="A87" s="28"/>
      <c r="B87" s="48">
        <v>54</v>
      </c>
      <c r="C87" s="62" t="s">
        <v>128</v>
      </c>
      <c r="D87" s="62"/>
      <c r="E87" s="62"/>
      <c r="F87" s="62"/>
      <c r="G87" s="62"/>
      <c r="H87" s="62"/>
      <c r="I87" s="62"/>
      <c r="J87" s="62"/>
      <c r="K87" s="62"/>
      <c r="L87" s="62"/>
      <c r="M87" s="62"/>
      <c r="N87" s="62"/>
      <c r="O87" s="62"/>
      <c r="P87" s="62"/>
      <c r="Q87" s="62"/>
      <c r="R87" s="62"/>
      <c r="S87" s="59"/>
      <c r="T87" s="102">
        <f ca="1">COUNTIFS(申請額一覧!$E$4:$E$503,$B$80&amp;C87,申請額一覧!$K$4:$K$503,"&gt;0")</f>
        <v>0</v>
      </c>
      <c r="U87" s="114"/>
      <c r="V87" s="124" t="s">
        <v>38</v>
      </c>
      <c r="W87" s="133"/>
      <c r="X87" s="142">
        <f ca="1">SUMIF(申請額一覧!$E$4:$E$503,$B$80&amp;C87,申請額一覧!$K$4:$K$503)</f>
        <v>0</v>
      </c>
      <c r="Y87" s="152"/>
      <c r="Z87" s="152"/>
      <c r="AA87" s="152"/>
      <c r="AB87" s="169" t="s">
        <v>58</v>
      </c>
      <c r="AC87" s="93"/>
      <c r="AD87" s="93"/>
      <c r="AE87" s="129"/>
      <c r="AF87" s="129"/>
      <c r="AG87" s="183"/>
      <c r="AH87" s="183"/>
      <c r="AI87" s="183"/>
      <c r="AJ87" s="183"/>
      <c r="AK87" s="185"/>
      <c r="AL87" s="120"/>
    </row>
    <row r="88" spans="1:38" ht="17.25" customHeight="1">
      <c r="A88" s="28"/>
      <c r="B88" s="54" t="s">
        <v>84</v>
      </c>
      <c r="C88" s="62"/>
      <c r="D88" s="62"/>
      <c r="E88" s="62"/>
      <c r="F88" s="62"/>
      <c r="G88" s="62"/>
      <c r="H88" s="62"/>
      <c r="I88" s="62"/>
      <c r="J88" s="62"/>
      <c r="K88" s="62"/>
      <c r="L88" s="62"/>
      <c r="M88" s="70"/>
      <c r="N88" s="62"/>
      <c r="O88" s="62"/>
      <c r="P88" s="62"/>
      <c r="Q88" s="62"/>
      <c r="R88" s="62"/>
      <c r="S88" s="59"/>
      <c r="T88" s="102"/>
      <c r="U88" s="114"/>
      <c r="V88" s="124"/>
      <c r="W88" s="133"/>
      <c r="X88" s="142"/>
      <c r="Y88" s="152"/>
      <c r="Z88" s="152"/>
      <c r="AA88" s="152"/>
      <c r="AB88" s="169"/>
      <c r="AC88" s="93"/>
      <c r="AD88" s="93"/>
      <c r="AE88" s="129"/>
      <c r="AF88" s="129"/>
      <c r="AG88" s="183"/>
      <c r="AH88" s="183"/>
      <c r="AI88" s="183"/>
      <c r="AJ88" s="183"/>
      <c r="AK88" s="185"/>
      <c r="AL88" s="120"/>
    </row>
    <row r="89" spans="1:38" ht="17.25" customHeight="1">
      <c r="A89" s="28"/>
      <c r="B89" s="48">
        <v>55</v>
      </c>
      <c r="C89" s="62" t="s">
        <v>134</v>
      </c>
      <c r="D89" s="62"/>
      <c r="E89" s="62"/>
      <c r="F89" s="62"/>
      <c r="G89" s="62"/>
      <c r="H89" s="62"/>
      <c r="I89" s="62"/>
      <c r="J89" s="62"/>
      <c r="K89" s="62"/>
      <c r="L89" s="62"/>
      <c r="M89" s="62"/>
      <c r="N89" s="62"/>
      <c r="O89" s="62"/>
      <c r="P89" s="62"/>
      <c r="Q89" s="62"/>
      <c r="R89" s="62"/>
      <c r="S89" s="59"/>
      <c r="T89" s="102">
        <f ca="1">COUNTIFS(申請額一覧!$E$4:$E$503,$B$88&amp;C89,申請額一覧!$K$4:$K$503,"&gt;0")</f>
        <v>0</v>
      </c>
      <c r="U89" s="114"/>
      <c r="V89" s="124" t="s">
        <v>38</v>
      </c>
      <c r="W89" s="133"/>
      <c r="X89" s="142">
        <f ca="1">SUMIF(申請額一覧!$E$4:$E$503,$B$88&amp;C89,申請額一覧!$K$4:$K$503)</f>
        <v>0</v>
      </c>
      <c r="Y89" s="152"/>
      <c r="Z89" s="152"/>
      <c r="AA89" s="152"/>
      <c r="AB89" s="169" t="s">
        <v>58</v>
      </c>
      <c r="AC89" s="93"/>
      <c r="AD89" s="93"/>
      <c r="AE89" s="129"/>
      <c r="AF89" s="129"/>
      <c r="AG89" s="183"/>
      <c r="AH89" s="183"/>
      <c r="AI89" s="183"/>
      <c r="AJ89" s="183"/>
      <c r="AK89" s="185"/>
      <c r="AL89" s="120"/>
    </row>
    <row r="90" spans="1:38" ht="15.75" customHeight="1">
      <c r="A90" s="28"/>
      <c r="B90" s="45">
        <v>56</v>
      </c>
      <c r="C90" s="66" t="s">
        <v>121</v>
      </c>
      <c r="D90" s="66"/>
      <c r="E90" s="66"/>
      <c r="F90" s="66"/>
      <c r="G90" s="66"/>
      <c r="H90" s="66"/>
      <c r="I90" s="66"/>
      <c r="J90" s="66"/>
      <c r="K90" s="66"/>
      <c r="L90" s="66"/>
      <c r="M90" s="66"/>
      <c r="N90" s="66"/>
      <c r="O90" s="66"/>
      <c r="P90" s="66"/>
      <c r="Q90" s="66"/>
      <c r="R90" s="66"/>
      <c r="S90" s="61"/>
      <c r="T90" s="102">
        <f ca="1">COUNTIFS(申請額一覧!$E$4:$E$503,$B$88&amp;C90,申請額一覧!$K$4:$K$503,"&gt;0")</f>
        <v>0</v>
      </c>
      <c r="U90" s="114"/>
      <c r="V90" s="125" t="s">
        <v>38</v>
      </c>
      <c r="W90" s="134"/>
      <c r="X90" s="142">
        <f ca="1">SUMIF(申請額一覧!$E$4:$E$503,$B$88&amp;C90,申請額一覧!$K$4:$K$503)</f>
        <v>0</v>
      </c>
      <c r="Y90" s="152"/>
      <c r="Z90" s="152"/>
      <c r="AA90" s="152"/>
      <c r="AB90" s="171" t="s">
        <v>58</v>
      </c>
      <c r="AC90" s="93"/>
      <c r="AD90" s="93"/>
      <c r="AE90" s="129"/>
      <c r="AF90" s="129"/>
      <c r="AG90" s="183"/>
      <c r="AH90" s="183"/>
      <c r="AI90" s="183"/>
      <c r="AJ90" s="183"/>
      <c r="AK90" s="185"/>
      <c r="AL90" s="120"/>
    </row>
    <row r="91" spans="1:38" ht="20.25" customHeight="1">
      <c r="A91" s="27" t="s">
        <v>31</v>
      </c>
      <c r="B91" s="38"/>
      <c r="C91" s="38"/>
      <c r="D91" s="38"/>
      <c r="E91" s="38"/>
      <c r="F91" s="38"/>
      <c r="G91" s="38"/>
      <c r="H91" s="38"/>
      <c r="I91" s="38"/>
      <c r="J91" s="38"/>
      <c r="K91" s="38"/>
      <c r="L91" s="38"/>
      <c r="M91" s="38"/>
      <c r="N91" s="38"/>
      <c r="O91" s="38"/>
      <c r="P91" s="38"/>
      <c r="Q91" s="38"/>
      <c r="R91" s="38"/>
      <c r="S91" s="94"/>
      <c r="T91" s="104">
        <f ca="1">SUM(T50:U90)</f>
        <v>0</v>
      </c>
      <c r="U91" s="116"/>
      <c r="V91" s="126" t="s">
        <v>38</v>
      </c>
      <c r="W91" s="135"/>
      <c r="X91" s="144">
        <f ca="1">SUM(X50:AA90)</f>
        <v>0</v>
      </c>
      <c r="Y91" s="154"/>
      <c r="Z91" s="154"/>
      <c r="AA91" s="154"/>
      <c r="AB91" s="172" t="s">
        <v>58</v>
      </c>
      <c r="AC91" s="93"/>
      <c r="AD91" s="93"/>
      <c r="AE91" s="129"/>
      <c r="AF91" s="129"/>
      <c r="AG91" s="183"/>
      <c r="AH91" s="183"/>
      <c r="AI91" s="183"/>
      <c r="AJ91" s="183"/>
      <c r="AK91" s="185"/>
      <c r="AL91" s="120"/>
    </row>
    <row r="92" spans="1:38" ht="29.25" customHeight="1">
      <c r="A92" s="30" t="s">
        <v>146</v>
      </c>
      <c r="B92" s="56"/>
      <c r="C92" s="56"/>
      <c r="D92" s="56"/>
      <c r="E92" s="56"/>
      <c r="F92" s="56"/>
      <c r="G92" s="56"/>
      <c r="H92" s="56"/>
      <c r="I92" s="56"/>
      <c r="J92" s="56"/>
      <c r="K92" s="56"/>
      <c r="L92" s="56"/>
      <c r="M92" s="56"/>
      <c r="N92" s="56"/>
      <c r="O92" s="56"/>
      <c r="P92" s="56"/>
      <c r="Q92" s="56"/>
      <c r="R92" s="56"/>
      <c r="S92" s="98"/>
      <c r="T92" s="110">
        <f ca="1">SUM(T29,T34,T46,T49,T91)</f>
        <v>0</v>
      </c>
      <c r="U92" s="122"/>
      <c r="V92" s="126" t="s">
        <v>38</v>
      </c>
      <c r="W92" s="135"/>
      <c r="X92" s="150">
        <f ca="1">SUM(X29,X34,X46,X49,X91)</f>
        <v>0</v>
      </c>
      <c r="Y92" s="160"/>
      <c r="Z92" s="160"/>
      <c r="AA92" s="160"/>
      <c r="AB92" s="178" t="s">
        <v>58</v>
      </c>
      <c r="AC92" s="26"/>
    </row>
    <row r="93" spans="1:38" s="17" customFormat="1">
      <c r="A93" s="31"/>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row>
    <row r="94" spans="1:38" s="18" customFormat="1">
      <c r="A94" s="31"/>
      <c r="B94" s="31"/>
      <c r="C94" s="31"/>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c r="AH94" s="31"/>
      <c r="AI94" s="31"/>
      <c r="AJ94" s="31"/>
      <c r="AK94" s="31"/>
      <c r="AL94" s="31"/>
    </row>
    <row r="95" spans="1:38" s="17" customFormat="1">
      <c r="A95" s="31"/>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row>
    <row r="96" spans="1:38" s="18" customFormat="1">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c r="AA96" s="17"/>
      <c r="AB96" s="17"/>
      <c r="AC96" s="17"/>
      <c r="AD96" s="17"/>
      <c r="AE96" s="17"/>
      <c r="AF96" s="17"/>
      <c r="AG96" s="17"/>
      <c r="AH96" s="17"/>
      <c r="AI96" s="17"/>
      <c r="AJ96" s="17"/>
      <c r="AK96" s="17"/>
      <c r="AL96" s="17"/>
    </row>
  </sheetData>
  <sheetProtection password="F248" sheet="1" objects="1" scenarios="1"/>
  <mergeCells count="364">
    <mergeCell ref="A3:AB3"/>
    <mergeCell ref="A4:AB4"/>
    <mergeCell ref="T6:U6"/>
    <mergeCell ref="W6:X6"/>
    <mergeCell ref="Z6:AA6"/>
    <mergeCell ref="A7:G7"/>
    <mergeCell ref="B11:D11"/>
    <mergeCell ref="E11:AB11"/>
    <mergeCell ref="B12:D12"/>
    <mergeCell ref="E12:AB12"/>
    <mergeCell ref="H13:I13"/>
    <mergeCell ref="K13:M13"/>
    <mergeCell ref="E14:AB14"/>
    <mergeCell ref="B15:I15"/>
    <mergeCell ref="J15:L15"/>
    <mergeCell ref="M15:Q15"/>
    <mergeCell ref="R15:T15"/>
    <mergeCell ref="U15:AB15"/>
    <mergeCell ref="B16:I16"/>
    <mergeCell ref="J16:L16"/>
    <mergeCell ref="M16:Q16"/>
    <mergeCell ref="R16:T16"/>
    <mergeCell ref="U16:AB16"/>
    <mergeCell ref="B17:I17"/>
    <mergeCell ref="J17:L17"/>
    <mergeCell ref="M17:Q17"/>
    <mergeCell ref="R17:T17"/>
    <mergeCell ref="U17:AB17"/>
    <mergeCell ref="A20:S20"/>
    <mergeCell ref="T20:W20"/>
    <mergeCell ref="X20:AB20"/>
    <mergeCell ref="AC20:AF20"/>
    <mergeCell ref="AG20:AL20"/>
    <mergeCell ref="T21:U21"/>
    <mergeCell ref="V21:W21"/>
    <mergeCell ref="X21:AA21"/>
    <mergeCell ref="AC21:AD21"/>
    <mergeCell ref="AE21:AF21"/>
    <mergeCell ref="AG21:AJ21"/>
    <mergeCell ref="T22:U22"/>
    <mergeCell ref="V22:W22"/>
    <mergeCell ref="X22:AA22"/>
    <mergeCell ref="AC22:AD22"/>
    <mergeCell ref="AE22:AF22"/>
    <mergeCell ref="AG22:AJ22"/>
    <mergeCell ref="T23:U23"/>
    <mergeCell ref="V23:W23"/>
    <mergeCell ref="X23:AA23"/>
    <mergeCell ref="AC23:AD23"/>
    <mergeCell ref="AE23:AF23"/>
    <mergeCell ref="AG23:AJ23"/>
    <mergeCell ref="T24:U24"/>
    <mergeCell ref="V24:W24"/>
    <mergeCell ref="X24:AA24"/>
    <mergeCell ref="AC24:AD24"/>
    <mergeCell ref="AE24:AF24"/>
    <mergeCell ref="AG24:AJ24"/>
    <mergeCell ref="T25:U25"/>
    <mergeCell ref="V25:W25"/>
    <mergeCell ref="X25:AA25"/>
    <mergeCell ref="AC25:AD25"/>
    <mergeCell ref="AE25:AF25"/>
    <mergeCell ref="AG25:AJ25"/>
    <mergeCell ref="T26:U26"/>
    <mergeCell ref="V26:W26"/>
    <mergeCell ref="X26:AA26"/>
    <mergeCell ref="AC26:AD26"/>
    <mergeCell ref="AE26:AF26"/>
    <mergeCell ref="AG26:AJ26"/>
    <mergeCell ref="T27:U27"/>
    <mergeCell ref="V27:W27"/>
    <mergeCell ref="X27:AA27"/>
    <mergeCell ref="AC27:AD27"/>
    <mergeCell ref="AE27:AF27"/>
    <mergeCell ref="AG27:AJ27"/>
    <mergeCell ref="T28:U28"/>
    <mergeCell ref="V28:W28"/>
    <mergeCell ref="X28:AA28"/>
    <mergeCell ref="AC28:AD28"/>
    <mergeCell ref="AE28:AF28"/>
    <mergeCell ref="AG28:AJ28"/>
    <mergeCell ref="A29:S29"/>
    <mergeCell ref="T29:U29"/>
    <mergeCell ref="V29:W29"/>
    <mergeCell ref="X29:AA29"/>
    <mergeCell ref="AC29:AD29"/>
    <mergeCell ref="AE29:AF29"/>
    <mergeCell ref="AG29:AJ29"/>
    <mergeCell ref="T30:U30"/>
    <mergeCell ref="V30:W30"/>
    <mergeCell ref="X30:AA30"/>
    <mergeCell ref="AC30:AD30"/>
    <mergeCell ref="AE30:AF30"/>
    <mergeCell ref="AG30:AJ30"/>
    <mergeCell ref="T31:U31"/>
    <mergeCell ref="V31:W31"/>
    <mergeCell ref="X31:AA31"/>
    <mergeCell ref="AC31:AD31"/>
    <mergeCell ref="AE31:AF31"/>
    <mergeCell ref="AG31:AJ31"/>
    <mergeCell ref="T32:U32"/>
    <mergeCell ref="V32:W32"/>
    <mergeCell ref="X32:AA32"/>
    <mergeCell ref="T33:U33"/>
    <mergeCell ref="V33:W33"/>
    <mergeCell ref="X33:AA33"/>
    <mergeCell ref="AC33:AD33"/>
    <mergeCell ref="AE33:AF33"/>
    <mergeCell ref="AG33:AJ33"/>
    <mergeCell ref="A34:S34"/>
    <mergeCell ref="T34:U34"/>
    <mergeCell ref="V34:W34"/>
    <mergeCell ref="X34:AA34"/>
    <mergeCell ref="AC34:AD34"/>
    <mergeCell ref="AE34:AF34"/>
    <mergeCell ref="AG34:AJ34"/>
    <mergeCell ref="T35:U35"/>
    <mergeCell ref="V35:W35"/>
    <mergeCell ref="X35:AA35"/>
    <mergeCell ref="AC35:AD35"/>
    <mergeCell ref="AE35:AF35"/>
    <mergeCell ref="AG35:AJ35"/>
    <mergeCell ref="T36:U36"/>
    <mergeCell ref="V36:W36"/>
    <mergeCell ref="X36:AA36"/>
    <mergeCell ref="T37:U37"/>
    <mergeCell ref="V37:W37"/>
    <mergeCell ref="X37:AA37"/>
    <mergeCell ref="T38:U38"/>
    <mergeCell ref="V38:W38"/>
    <mergeCell ref="X38:AA38"/>
    <mergeCell ref="T39:U39"/>
    <mergeCell ref="V39:W39"/>
    <mergeCell ref="X39:AA39"/>
    <mergeCell ref="AC39:AD39"/>
    <mergeCell ref="AE39:AF39"/>
    <mergeCell ref="AG39:AJ39"/>
    <mergeCell ref="T40:U40"/>
    <mergeCell ref="V40:W40"/>
    <mergeCell ref="X40:AA40"/>
    <mergeCell ref="AC40:AD40"/>
    <mergeCell ref="AE40:AF40"/>
    <mergeCell ref="AG40:AJ40"/>
    <mergeCell ref="T41:U41"/>
    <mergeCell ref="V41:W41"/>
    <mergeCell ref="X41:AA41"/>
    <mergeCell ref="AC41:AD41"/>
    <mergeCell ref="AE41:AF41"/>
    <mergeCell ref="AG41:AJ41"/>
    <mergeCell ref="T42:U42"/>
    <mergeCell ref="V42:W42"/>
    <mergeCell ref="X42:AA42"/>
    <mergeCell ref="AC42:AD42"/>
    <mergeCell ref="AE42:AF42"/>
    <mergeCell ref="AG42:AJ42"/>
    <mergeCell ref="T43:U43"/>
    <mergeCell ref="V43:W43"/>
    <mergeCell ref="X43:AA43"/>
    <mergeCell ref="AC43:AD43"/>
    <mergeCell ref="AE43:AF43"/>
    <mergeCell ref="AG43:AJ43"/>
    <mergeCell ref="T44:U44"/>
    <mergeCell ref="V44:W44"/>
    <mergeCell ref="X44:AA44"/>
    <mergeCell ref="AC44:AD44"/>
    <mergeCell ref="AE44:AF44"/>
    <mergeCell ref="AG44:AJ44"/>
    <mergeCell ref="T45:U45"/>
    <mergeCell ref="V45:W45"/>
    <mergeCell ref="X45:AA45"/>
    <mergeCell ref="AC45:AD45"/>
    <mergeCell ref="AE45:AF45"/>
    <mergeCell ref="AG45:AJ45"/>
    <mergeCell ref="A46:S46"/>
    <mergeCell ref="T46:U46"/>
    <mergeCell ref="V46:W46"/>
    <mergeCell ref="X46:AA46"/>
    <mergeCell ref="AC46:AD46"/>
    <mergeCell ref="AE46:AF46"/>
    <mergeCell ref="AG46:AJ46"/>
    <mergeCell ref="T47:U47"/>
    <mergeCell ref="V47:W47"/>
    <mergeCell ref="X47:AA47"/>
    <mergeCell ref="AC47:AD47"/>
    <mergeCell ref="AE47:AF47"/>
    <mergeCell ref="AG47:AJ47"/>
    <mergeCell ref="T48:U48"/>
    <mergeCell ref="V48:W48"/>
    <mergeCell ref="X48:AA48"/>
    <mergeCell ref="AC48:AD48"/>
    <mergeCell ref="AE48:AF48"/>
    <mergeCell ref="AG48:AJ48"/>
    <mergeCell ref="A49:S49"/>
    <mergeCell ref="T49:U49"/>
    <mergeCell ref="V49:W49"/>
    <mergeCell ref="X49:AA49"/>
    <mergeCell ref="AC49:AD49"/>
    <mergeCell ref="AE49:AF49"/>
    <mergeCell ref="AG49:AJ49"/>
    <mergeCell ref="T50:U50"/>
    <mergeCell ref="V50:W50"/>
    <mergeCell ref="X50:AA50"/>
    <mergeCell ref="AC50:AD50"/>
    <mergeCell ref="AE50:AF50"/>
    <mergeCell ref="AG50:AJ50"/>
    <mergeCell ref="T51:U51"/>
    <mergeCell ref="V51:W51"/>
    <mergeCell ref="X51:AA51"/>
    <mergeCell ref="T52:U52"/>
    <mergeCell ref="V52:W52"/>
    <mergeCell ref="X52:AA52"/>
    <mergeCell ref="T53:U53"/>
    <mergeCell ref="V53:W53"/>
    <mergeCell ref="X53:AA53"/>
    <mergeCell ref="T54:U54"/>
    <mergeCell ref="V54:W54"/>
    <mergeCell ref="X54:AA54"/>
    <mergeCell ref="T55:U55"/>
    <mergeCell ref="V55:W55"/>
    <mergeCell ref="X55:AA55"/>
    <mergeCell ref="T56:U56"/>
    <mergeCell ref="V56:W56"/>
    <mergeCell ref="X56:AA56"/>
    <mergeCell ref="AC56:AD56"/>
    <mergeCell ref="AE56:AF56"/>
    <mergeCell ref="AG56:AJ56"/>
    <mergeCell ref="T57:U57"/>
    <mergeCell ref="V57:W57"/>
    <mergeCell ref="X57:AA57"/>
    <mergeCell ref="T58:U58"/>
    <mergeCell ref="V58:W58"/>
    <mergeCell ref="X58:AA58"/>
    <mergeCell ref="T59:U59"/>
    <mergeCell ref="V59:W59"/>
    <mergeCell ref="X59:AA59"/>
    <mergeCell ref="AC59:AD59"/>
    <mergeCell ref="AE59:AF59"/>
    <mergeCell ref="AG59:AJ59"/>
    <mergeCell ref="T60:U60"/>
    <mergeCell ref="V60:W60"/>
    <mergeCell ref="X60:AA60"/>
    <mergeCell ref="T61:U61"/>
    <mergeCell ref="V61:W61"/>
    <mergeCell ref="X61:AA61"/>
    <mergeCell ref="T62:U62"/>
    <mergeCell ref="V62:W62"/>
    <mergeCell ref="X62:AA62"/>
    <mergeCell ref="T63:U63"/>
    <mergeCell ref="V63:W63"/>
    <mergeCell ref="X63:AA63"/>
    <mergeCell ref="T64:U64"/>
    <mergeCell ref="V64:W64"/>
    <mergeCell ref="X64:AA64"/>
    <mergeCell ref="T65:U65"/>
    <mergeCell ref="V65:W65"/>
    <mergeCell ref="X65:AA65"/>
    <mergeCell ref="AC65:AD65"/>
    <mergeCell ref="AE65:AF65"/>
    <mergeCell ref="AG65:AJ65"/>
    <mergeCell ref="T66:U66"/>
    <mergeCell ref="V66:W66"/>
    <mergeCell ref="X66:AA66"/>
    <mergeCell ref="T67:U67"/>
    <mergeCell ref="V67:W67"/>
    <mergeCell ref="X67:AA67"/>
    <mergeCell ref="T68:U68"/>
    <mergeCell ref="V68:W68"/>
    <mergeCell ref="X68:AA68"/>
    <mergeCell ref="T69:U69"/>
    <mergeCell ref="V69:W69"/>
    <mergeCell ref="X69:AA69"/>
    <mergeCell ref="T70:U70"/>
    <mergeCell ref="V70:W70"/>
    <mergeCell ref="X70:AA70"/>
    <mergeCell ref="T71:U71"/>
    <mergeCell ref="V71:W71"/>
    <mergeCell ref="X71:AA71"/>
    <mergeCell ref="AC71:AD71"/>
    <mergeCell ref="AE71:AF71"/>
    <mergeCell ref="AG71:AJ71"/>
    <mergeCell ref="T72:U72"/>
    <mergeCell ref="V72:W72"/>
    <mergeCell ref="X72:AA72"/>
    <mergeCell ref="T73:U73"/>
    <mergeCell ref="V73:W73"/>
    <mergeCell ref="X73:AA73"/>
    <mergeCell ref="T74:U74"/>
    <mergeCell ref="V74:W74"/>
    <mergeCell ref="X74:AA74"/>
    <mergeCell ref="T75:U75"/>
    <mergeCell ref="V75:W75"/>
    <mergeCell ref="X75:AA75"/>
    <mergeCell ref="T76:U76"/>
    <mergeCell ref="V76:W76"/>
    <mergeCell ref="X76:AA76"/>
    <mergeCell ref="T77:U77"/>
    <mergeCell ref="V77:W77"/>
    <mergeCell ref="X77:AA77"/>
    <mergeCell ref="AC77:AD77"/>
    <mergeCell ref="AE77:AF77"/>
    <mergeCell ref="AG77:AJ77"/>
    <mergeCell ref="T78:U78"/>
    <mergeCell ref="V78:W78"/>
    <mergeCell ref="X78:AA78"/>
    <mergeCell ref="T79:U79"/>
    <mergeCell ref="V79:W79"/>
    <mergeCell ref="X79:AA79"/>
    <mergeCell ref="T80:U80"/>
    <mergeCell ref="V80:W80"/>
    <mergeCell ref="X80:AA80"/>
    <mergeCell ref="AC80:AD80"/>
    <mergeCell ref="AE80:AF80"/>
    <mergeCell ref="AG80:AJ80"/>
    <mergeCell ref="T81:U81"/>
    <mergeCell ref="V81:W81"/>
    <mergeCell ref="X81:AA81"/>
    <mergeCell ref="T82:U82"/>
    <mergeCell ref="V82:W82"/>
    <mergeCell ref="X82:AA82"/>
    <mergeCell ref="T83:U83"/>
    <mergeCell ref="V83:W83"/>
    <mergeCell ref="X83:AA83"/>
    <mergeCell ref="T84:U84"/>
    <mergeCell ref="V84:W84"/>
    <mergeCell ref="X84:AA84"/>
    <mergeCell ref="T85:U85"/>
    <mergeCell ref="V85:W85"/>
    <mergeCell ref="X85:AA85"/>
    <mergeCell ref="T86:U86"/>
    <mergeCell ref="V86:W86"/>
    <mergeCell ref="X86:AA86"/>
    <mergeCell ref="T87:U87"/>
    <mergeCell ref="V87:W87"/>
    <mergeCell ref="X87:AA87"/>
    <mergeCell ref="T88:U88"/>
    <mergeCell ref="V88:W88"/>
    <mergeCell ref="X88:AA88"/>
    <mergeCell ref="AC88:AD88"/>
    <mergeCell ref="AE88:AF88"/>
    <mergeCell ref="AG88:AJ88"/>
    <mergeCell ref="T89:U89"/>
    <mergeCell ref="V89:W89"/>
    <mergeCell ref="X89:AA89"/>
    <mergeCell ref="T90:U90"/>
    <mergeCell ref="V90:W90"/>
    <mergeCell ref="X90:AA90"/>
    <mergeCell ref="A91:S91"/>
    <mergeCell ref="T91:U91"/>
    <mergeCell ref="V91:W91"/>
    <mergeCell ref="X91:AA91"/>
    <mergeCell ref="AC91:AD91"/>
    <mergeCell ref="AE91:AF91"/>
    <mergeCell ref="AG91:AJ91"/>
    <mergeCell ref="A92:S92"/>
    <mergeCell ref="T92:U92"/>
    <mergeCell ref="V92:W92"/>
    <mergeCell ref="X92:AA92"/>
    <mergeCell ref="B13:D14"/>
    <mergeCell ref="A30:A33"/>
    <mergeCell ref="A47:A48"/>
    <mergeCell ref="A11:A17"/>
    <mergeCell ref="A21:A28"/>
    <mergeCell ref="A35:A45"/>
    <mergeCell ref="A50:A90"/>
  </mergeCells>
  <phoneticPr fontId="3"/>
  <dataValidations count="2">
    <dataValidation imeMode="disabled" allowBlank="1" showDropDown="0" showInputMessage="1" showErrorMessage="1" sqref="M15:Q15 U15:AB15 T6:U6 W6:X6 Z6:AA6 H13:I13 K13:M13"/>
    <dataValidation imeMode="fullKatakana" allowBlank="1" showDropDown="0" showInputMessage="1" showErrorMessage="1" sqref="E11:AB11"/>
  </dataValidations>
  <printOptions horizontalCentered="1"/>
  <pageMargins left="0.70866141732283472" right="0.70866141732283472" top="0.74803149606299213" bottom="0.74803149606299213" header="0.31496062992125984" footer="0.31496062992125984"/>
  <pageSetup paperSize="9" scale="92" fitToWidth="1" fitToHeight="1" orientation="portrait" usePrinterDefaults="1" r:id="rId1"/>
  <rowBreaks count="1" manualBreakCount="1">
    <brk id="49" max="27"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A1:M153"/>
  <sheetViews>
    <sheetView showGridLines="0" view="pageBreakPreview" zoomScale="55" zoomScaleNormal="140" zoomScaleSheetLayoutView="55" workbookViewId="0">
      <selection activeCell="J22" sqref="J22"/>
    </sheetView>
  </sheetViews>
  <sheetFormatPr defaultColWidth="2.21875" defaultRowHeight="13.5"/>
  <cols>
    <col min="1" max="1" width="2.21875" style="188"/>
    <col min="2" max="2" width="3.109375" style="188" customWidth="1"/>
    <col min="3" max="3" width="16.88671875" style="188" customWidth="1"/>
    <col min="4" max="4" width="12.88671875" style="188" customWidth="1"/>
    <col min="5" max="7" width="18.88671875" style="188" customWidth="1"/>
    <col min="8" max="8" width="20.21875" style="188" customWidth="1"/>
    <col min="9" max="11" width="17.21875" style="188" customWidth="1"/>
    <col min="12" max="12" width="14.109375" style="188" customWidth="1"/>
    <col min="13" max="13" width="19.21875" style="188" bestFit="1" customWidth="1"/>
    <col min="14" max="16384" width="2.21875" style="188"/>
  </cols>
  <sheetData>
    <row r="1" spans="1:13" ht="24.75" customHeight="1">
      <c r="A1" s="188" t="s">
        <v>72</v>
      </c>
      <c r="J1" s="199"/>
      <c r="K1" s="200"/>
      <c r="L1" s="200"/>
    </row>
    <row r="2" spans="1:13" ht="24.75" customHeight="1">
      <c r="B2" s="189"/>
      <c r="L2" s="199" t="s">
        <v>147</v>
      </c>
    </row>
    <row r="3" spans="1:13" ht="33.75" customHeight="1">
      <c r="B3" s="190" t="s">
        <v>63</v>
      </c>
      <c r="C3" s="192" t="s">
        <v>18</v>
      </c>
      <c r="D3" s="194" t="s">
        <v>33</v>
      </c>
      <c r="E3" s="195" t="s">
        <v>1</v>
      </c>
      <c r="F3" s="195" t="s">
        <v>178</v>
      </c>
      <c r="G3" s="195" t="s">
        <v>99</v>
      </c>
      <c r="H3" s="197" t="s">
        <v>185</v>
      </c>
      <c r="I3" s="195" t="s">
        <v>68</v>
      </c>
      <c r="J3" s="195" t="s">
        <v>75</v>
      </c>
      <c r="K3" s="201" t="s">
        <v>77</v>
      </c>
      <c r="L3" s="203" t="s">
        <v>177</v>
      </c>
      <c r="M3" s="205" t="s">
        <v>184</v>
      </c>
    </row>
    <row r="4" spans="1:13" ht="22.5" customHeight="1">
      <c r="B4" s="191">
        <f t="shared" ref="B4:B67" si="0">ROW()-3</f>
        <v>1</v>
      </c>
      <c r="C4" s="193" t="str">
        <f t="shared" ref="C4:C67" ca="1" si="1">IF(OR($M4="国保連へ申請",$M4="都道府県へ直接申請"),IFERROR(INDIRECT("個票"&amp;$B4&amp;"！$L$4"),""),"")</f>
        <v/>
      </c>
      <c r="D4" s="193" t="str">
        <f t="shared" ref="D4:D67" ca="1" si="2">IF(OR($M4="国保連へ申請",$M4="都道府県へ直接申請"),IFERROR(ASC(INDIRECT("個票"&amp;$B4&amp;"！$AG$4")),""),"")</f>
        <v/>
      </c>
      <c r="E4" s="193" t="str">
        <f t="shared" ref="E4:E67" ca="1" si="3">IF(OR($M4="国保連へ申請",$M4="都道府県へ直接申請"),IFERROR(INDIRECT("個票"&amp;$B4&amp;"！$L$5"),""),"")</f>
        <v/>
      </c>
      <c r="F4" s="193" t="str">
        <f t="shared" ref="F4:F67" ca="1" si="4">IF(OR($M4="国保連へ申請",$M4="都道府県へ直接申請"),IFERROR(INDIRECT("個票"&amp;$B4&amp;"！$S$8"),""),"")</f>
        <v/>
      </c>
      <c r="G4" s="196" t="str">
        <f t="shared" ref="G4:G67" ca="1" si="5">IF(OR($M4="国保連へ申請",$M4="都道府県へ直接申請"),IFERROR(INDIRECT("個票"&amp;$B4&amp;"！$L$7"),""),"")</f>
        <v/>
      </c>
      <c r="H4" s="196" t="str">
        <f ca="1">IF(OR($M4="国保連へ申請",$M4="都道府県へ直接申請"),IF(K4&gt;0,総括表!$E$12,""),"")</f>
        <v/>
      </c>
      <c r="I4" s="198" t="str">
        <f t="shared" ref="I4:I67" ca="1" si="6">IF(OR($M4="国保連へ申請",$M4="都道府県へ直接申請"),IF(J4&lt;&gt;0,IFERROR(INDIRECT("個票"&amp;$B4&amp;"！$AA$11"),""),0),"")</f>
        <v/>
      </c>
      <c r="J4" s="198" t="str">
        <f t="shared" ref="J4:J67" ca="1" si="7">IF(OR($M4="国保連へ申請",$M4="都道府県へ直接申請"),IFERROR(INDIRECT("個票"&amp;$B4&amp;"！$AI$11"),""),"")</f>
        <v/>
      </c>
      <c r="K4" s="202" t="str">
        <f t="shared" ref="K4:K67" ca="1" si="8">IF(OR($M4="国保連へ申請",$M4="都道府県へ直接申請"),MIN(I4:J4),"")</f>
        <v/>
      </c>
      <c r="L4" s="204"/>
      <c r="M4" s="205" t="str">
        <f t="shared" ref="M4:M67" ca="1" si="9">IFERROR(INDIRECT("個票"&amp;$B4&amp;"！$AP$32"),"")</f>
        <v>申請できません</v>
      </c>
    </row>
    <row r="5" spans="1:13" ht="22.5" customHeight="1">
      <c r="B5" s="191">
        <f t="shared" si="0"/>
        <v>2</v>
      </c>
      <c r="C5" s="193" t="str">
        <f t="shared" ca="1" si="1"/>
        <v/>
      </c>
      <c r="D5" s="193" t="str">
        <f t="shared" ca="1" si="2"/>
        <v/>
      </c>
      <c r="E5" s="193" t="str">
        <f t="shared" ca="1" si="3"/>
        <v/>
      </c>
      <c r="F5" s="193" t="str">
        <f t="shared" ca="1" si="4"/>
        <v/>
      </c>
      <c r="G5" s="196" t="str">
        <f t="shared" ca="1" si="5"/>
        <v/>
      </c>
      <c r="H5" s="196" t="str">
        <f ca="1">IF(OR($M5="国保連へ申請",$M5="都道府県へ直接申請"),IF(K5&gt;0,総括表!$E$12,""),"")</f>
        <v/>
      </c>
      <c r="I5" s="198" t="str">
        <f t="shared" ca="1" si="6"/>
        <v/>
      </c>
      <c r="J5" s="198" t="str">
        <f t="shared" ca="1" si="7"/>
        <v/>
      </c>
      <c r="K5" s="202" t="str">
        <f t="shared" ca="1" si="8"/>
        <v/>
      </c>
      <c r="L5" s="204"/>
      <c r="M5" s="205" t="str">
        <f t="shared" ca="1" si="9"/>
        <v/>
      </c>
    </row>
    <row r="6" spans="1:13" ht="22.5" customHeight="1">
      <c r="B6" s="191">
        <f t="shared" si="0"/>
        <v>3</v>
      </c>
      <c r="C6" s="193" t="str">
        <f t="shared" ca="1" si="1"/>
        <v/>
      </c>
      <c r="D6" s="193" t="str">
        <f t="shared" ca="1" si="2"/>
        <v/>
      </c>
      <c r="E6" s="193" t="str">
        <f t="shared" ca="1" si="3"/>
        <v/>
      </c>
      <c r="F6" s="193" t="str">
        <f t="shared" ca="1" si="4"/>
        <v/>
      </c>
      <c r="G6" s="196" t="str">
        <f t="shared" ca="1" si="5"/>
        <v/>
      </c>
      <c r="H6" s="196" t="str">
        <f ca="1">IF(OR($M6="国保連へ申請",$M6="都道府県へ直接申請"),IF(K6&gt;0,総括表!$E$12,""),"")</f>
        <v/>
      </c>
      <c r="I6" s="198" t="str">
        <f t="shared" ca="1" si="6"/>
        <v/>
      </c>
      <c r="J6" s="198" t="str">
        <f t="shared" ca="1" si="7"/>
        <v/>
      </c>
      <c r="K6" s="202" t="str">
        <f t="shared" ca="1" si="8"/>
        <v/>
      </c>
      <c r="L6" s="204"/>
      <c r="M6" s="205" t="str">
        <f t="shared" ca="1" si="9"/>
        <v/>
      </c>
    </row>
    <row r="7" spans="1:13" ht="22.5" customHeight="1">
      <c r="B7" s="191">
        <f t="shared" si="0"/>
        <v>4</v>
      </c>
      <c r="C7" s="193" t="str">
        <f t="shared" ca="1" si="1"/>
        <v/>
      </c>
      <c r="D7" s="193" t="str">
        <f t="shared" ca="1" si="2"/>
        <v/>
      </c>
      <c r="E7" s="193" t="str">
        <f t="shared" ca="1" si="3"/>
        <v/>
      </c>
      <c r="F7" s="193" t="str">
        <f t="shared" ca="1" si="4"/>
        <v/>
      </c>
      <c r="G7" s="196" t="str">
        <f t="shared" ca="1" si="5"/>
        <v/>
      </c>
      <c r="H7" s="196" t="str">
        <f ca="1">IF(OR($M7="国保連へ申請",$M7="都道府県へ直接申請"),IF(K7&gt;0,総括表!$E$12,""),"")</f>
        <v/>
      </c>
      <c r="I7" s="198" t="str">
        <f t="shared" ca="1" si="6"/>
        <v/>
      </c>
      <c r="J7" s="198" t="str">
        <f t="shared" ca="1" si="7"/>
        <v/>
      </c>
      <c r="K7" s="202" t="str">
        <f t="shared" ca="1" si="8"/>
        <v/>
      </c>
      <c r="L7" s="204"/>
      <c r="M7" s="205" t="str">
        <f t="shared" ca="1" si="9"/>
        <v/>
      </c>
    </row>
    <row r="8" spans="1:13" ht="22.5" customHeight="1">
      <c r="B8" s="191">
        <f t="shared" si="0"/>
        <v>5</v>
      </c>
      <c r="C8" s="193" t="str">
        <f t="shared" ca="1" si="1"/>
        <v/>
      </c>
      <c r="D8" s="193" t="str">
        <f t="shared" ca="1" si="2"/>
        <v/>
      </c>
      <c r="E8" s="193" t="str">
        <f t="shared" ca="1" si="3"/>
        <v/>
      </c>
      <c r="F8" s="193" t="str">
        <f t="shared" ca="1" si="4"/>
        <v/>
      </c>
      <c r="G8" s="196" t="str">
        <f t="shared" ca="1" si="5"/>
        <v/>
      </c>
      <c r="H8" s="196" t="str">
        <f ca="1">IF(OR($M8="国保連へ申請",$M8="都道府県へ直接申請"),IF(K8&gt;0,総括表!$E$12,""),"")</f>
        <v/>
      </c>
      <c r="I8" s="198" t="str">
        <f t="shared" ca="1" si="6"/>
        <v/>
      </c>
      <c r="J8" s="198" t="str">
        <f t="shared" ca="1" si="7"/>
        <v/>
      </c>
      <c r="K8" s="202" t="str">
        <f t="shared" ca="1" si="8"/>
        <v/>
      </c>
      <c r="L8" s="204"/>
      <c r="M8" s="205" t="str">
        <f t="shared" ca="1" si="9"/>
        <v/>
      </c>
    </row>
    <row r="9" spans="1:13" ht="22.5" customHeight="1">
      <c r="B9" s="191">
        <f t="shared" si="0"/>
        <v>6</v>
      </c>
      <c r="C9" s="193" t="str">
        <f t="shared" ca="1" si="1"/>
        <v/>
      </c>
      <c r="D9" s="193" t="str">
        <f t="shared" ca="1" si="2"/>
        <v/>
      </c>
      <c r="E9" s="193" t="str">
        <f t="shared" ca="1" si="3"/>
        <v/>
      </c>
      <c r="F9" s="193" t="str">
        <f t="shared" ca="1" si="4"/>
        <v/>
      </c>
      <c r="G9" s="196" t="str">
        <f t="shared" ca="1" si="5"/>
        <v/>
      </c>
      <c r="H9" s="196" t="str">
        <f ca="1">IF(OR($M9="国保連へ申請",$M9="都道府県へ直接申請"),IF(K9&gt;0,総括表!$E$12,""),"")</f>
        <v/>
      </c>
      <c r="I9" s="198" t="str">
        <f t="shared" ca="1" si="6"/>
        <v/>
      </c>
      <c r="J9" s="198" t="str">
        <f t="shared" ca="1" si="7"/>
        <v/>
      </c>
      <c r="K9" s="202" t="str">
        <f t="shared" ca="1" si="8"/>
        <v/>
      </c>
      <c r="L9" s="204"/>
      <c r="M9" s="205" t="str">
        <f t="shared" ca="1" si="9"/>
        <v/>
      </c>
    </row>
    <row r="10" spans="1:13" ht="22.5" customHeight="1">
      <c r="B10" s="191">
        <f t="shared" si="0"/>
        <v>7</v>
      </c>
      <c r="C10" s="193" t="str">
        <f t="shared" ca="1" si="1"/>
        <v/>
      </c>
      <c r="D10" s="193" t="str">
        <f t="shared" ca="1" si="2"/>
        <v/>
      </c>
      <c r="E10" s="193" t="str">
        <f t="shared" ca="1" si="3"/>
        <v/>
      </c>
      <c r="F10" s="193" t="str">
        <f t="shared" ca="1" si="4"/>
        <v/>
      </c>
      <c r="G10" s="196" t="str">
        <f t="shared" ca="1" si="5"/>
        <v/>
      </c>
      <c r="H10" s="196" t="str">
        <f ca="1">IF(OR($M10="国保連へ申請",$M10="都道府県へ直接申請"),IF(K10&gt;0,総括表!$E$12,""),"")</f>
        <v/>
      </c>
      <c r="I10" s="198" t="str">
        <f t="shared" ca="1" si="6"/>
        <v/>
      </c>
      <c r="J10" s="198" t="str">
        <f t="shared" ca="1" si="7"/>
        <v/>
      </c>
      <c r="K10" s="202" t="str">
        <f t="shared" ca="1" si="8"/>
        <v/>
      </c>
      <c r="L10" s="204"/>
      <c r="M10" s="205" t="str">
        <f t="shared" ca="1" si="9"/>
        <v/>
      </c>
    </row>
    <row r="11" spans="1:13" ht="22.5" customHeight="1">
      <c r="B11" s="191">
        <f t="shared" si="0"/>
        <v>8</v>
      </c>
      <c r="C11" s="193" t="str">
        <f t="shared" ca="1" si="1"/>
        <v/>
      </c>
      <c r="D11" s="193" t="str">
        <f t="shared" ca="1" si="2"/>
        <v/>
      </c>
      <c r="E11" s="193" t="str">
        <f t="shared" ca="1" si="3"/>
        <v/>
      </c>
      <c r="F11" s="193" t="str">
        <f t="shared" ca="1" si="4"/>
        <v/>
      </c>
      <c r="G11" s="196" t="str">
        <f t="shared" ca="1" si="5"/>
        <v/>
      </c>
      <c r="H11" s="196" t="str">
        <f ca="1">IF(OR($M11="国保連へ申請",$M11="都道府県へ直接申請"),IF(K11&gt;0,総括表!$E$12,""),"")</f>
        <v/>
      </c>
      <c r="I11" s="198" t="str">
        <f t="shared" ca="1" si="6"/>
        <v/>
      </c>
      <c r="J11" s="198" t="str">
        <f t="shared" ca="1" si="7"/>
        <v/>
      </c>
      <c r="K11" s="202" t="str">
        <f t="shared" ca="1" si="8"/>
        <v/>
      </c>
      <c r="L11" s="204"/>
      <c r="M11" s="205" t="str">
        <f t="shared" ca="1" si="9"/>
        <v/>
      </c>
    </row>
    <row r="12" spans="1:13" ht="22.5" customHeight="1">
      <c r="B12" s="191">
        <f t="shared" si="0"/>
        <v>9</v>
      </c>
      <c r="C12" s="193" t="str">
        <f t="shared" ca="1" si="1"/>
        <v/>
      </c>
      <c r="D12" s="193" t="str">
        <f t="shared" ca="1" si="2"/>
        <v/>
      </c>
      <c r="E12" s="193" t="str">
        <f t="shared" ca="1" si="3"/>
        <v/>
      </c>
      <c r="F12" s="193" t="str">
        <f t="shared" ca="1" si="4"/>
        <v/>
      </c>
      <c r="G12" s="196" t="str">
        <f t="shared" ca="1" si="5"/>
        <v/>
      </c>
      <c r="H12" s="196" t="str">
        <f ca="1">IF(OR($M12="国保連へ申請",$M12="都道府県へ直接申請"),IF(K12&gt;0,総括表!$E$12,""),"")</f>
        <v/>
      </c>
      <c r="I12" s="198" t="str">
        <f t="shared" ca="1" si="6"/>
        <v/>
      </c>
      <c r="J12" s="198" t="str">
        <f t="shared" ca="1" si="7"/>
        <v/>
      </c>
      <c r="K12" s="202" t="str">
        <f t="shared" ca="1" si="8"/>
        <v/>
      </c>
      <c r="L12" s="204"/>
      <c r="M12" s="205" t="str">
        <f t="shared" ca="1" si="9"/>
        <v/>
      </c>
    </row>
    <row r="13" spans="1:13" ht="22.5" customHeight="1">
      <c r="B13" s="191">
        <f t="shared" si="0"/>
        <v>10</v>
      </c>
      <c r="C13" s="193" t="str">
        <f t="shared" ca="1" si="1"/>
        <v/>
      </c>
      <c r="D13" s="193" t="str">
        <f t="shared" ca="1" si="2"/>
        <v/>
      </c>
      <c r="E13" s="193" t="str">
        <f t="shared" ca="1" si="3"/>
        <v/>
      </c>
      <c r="F13" s="193" t="str">
        <f t="shared" ca="1" si="4"/>
        <v/>
      </c>
      <c r="G13" s="196" t="str">
        <f t="shared" ca="1" si="5"/>
        <v/>
      </c>
      <c r="H13" s="196" t="str">
        <f ca="1">IF(OR($M13="国保連へ申請",$M13="都道府県へ直接申請"),IF(K13&gt;0,総括表!$E$12,""),"")</f>
        <v/>
      </c>
      <c r="I13" s="198" t="str">
        <f t="shared" ca="1" si="6"/>
        <v/>
      </c>
      <c r="J13" s="198" t="str">
        <f t="shared" ca="1" si="7"/>
        <v/>
      </c>
      <c r="K13" s="202" t="str">
        <f t="shared" ca="1" si="8"/>
        <v/>
      </c>
      <c r="L13" s="204"/>
      <c r="M13" s="205" t="str">
        <f t="shared" ca="1" si="9"/>
        <v/>
      </c>
    </row>
    <row r="14" spans="1:13" ht="22.5" customHeight="1">
      <c r="B14" s="191">
        <f t="shared" si="0"/>
        <v>11</v>
      </c>
      <c r="C14" s="193" t="str">
        <f t="shared" ca="1" si="1"/>
        <v/>
      </c>
      <c r="D14" s="193" t="str">
        <f t="shared" ca="1" si="2"/>
        <v/>
      </c>
      <c r="E14" s="193" t="str">
        <f t="shared" ca="1" si="3"/>
        <v/>
      </c>
      <c r="F14" s="193" t="str">
        <f t="shared" ca="1" si="4"/>
        <v/>
      </c>
      <c r="G14" s="196" t="str">
        <f t="shared" ca="1" si="5"/>
        <v/>
      </c>
      <c r="H14" s="196" t="str">
        <f ca="1">IF(OR($M14="国保連へ申請",$M14="都道府県へ直接申請"),IF(K14&gt;0,総括表!$E$12,""),"")</f>
        <v/>
      </c>
      <c r="I14" s="198" t="str">
        <f t="shared" ca="1" si="6"/>
        <v/>
      </c>
      <c r="J14" s="198" t="str">
        <f t="shared" ca="1" si="7"/>
        <v/>
      </c>
      <c r="K14" s="202" t="str">
        <f t="shared" ca="1" si="8"/>
        <v/>
      </c>
      <c r="L14" s="204"/>
      <c r="M14" s="205" t="str">
        <f t="shared" ca="1" si="9"/>
        <v/>
      </c>
    </row>
    <row r="15" spans="1:13" ht="22.5" customHeight="1">
      <c r="B15" s="191">
        <f t="shared" si="0"/>
        <v>12</v>
      </c>
      <c r="C15" s="193" t="str">
        <f t="shared" ca="1" si="1"/>
        <v/>
      </c>
      <c r="D15" s="193" t="str">
        <f t="shared" ca="1" si="2"/>
        <v/>
      </c>
      <c r="E15" s="193" t="str">
        <f t="shared" ca="1" si="3"/>
        <v/>
      </c>
      <c r="F15" s="193" t="str">
        <f t="shared" ca="1" si="4"/>
        <v/>
      </c>
      <c r="G15" s="196" t="str">
        <f t="shared" ca="1" si="5"/>
        <v/>
      </c>
      <c r="H15" s="196" t="str">
        <f ca="1">IF(OR($M15="国保連へ申請",$M15="都道府県へ直接申請"),IF(K15&gt;0,総括表!$E$12,""),"")</f>
        <v/>
      </c>
      <c r="I15" s="198" t="str">
        <f t="shared" ca="1" si="6"/>
        <v/>
      </c>
      <c r="J15" s="198" t="str">
        <f t="shared" ca="1" si="7"/>
        <v/>
      </c>
      <c r="K15" s="202" t="str">
        <f t="shared" ca="1" si="8"/>
        <v/>
      </c>
      <c r="L15" s="204"/>
      <c r="M15" s="205" t="str">
        <f t="shared" ca="1" si="9"/>
        <v/>
      </c>
    </row>
    <row r="16" spans="1:13" ht="22.5" customHeight="1">
      <c r="B16" s="191">
        <f t="shared" si="0"/>
        <v>13</v>
      </c>
      <c r="C16" s="193" t="str">
        <f t="shared" ca="1" si="1"/>
        <v/>
      </c>
      <c r="D16" s="193" t="str">
        <f t="shared" ca="1" si="2"/>
        <v/>
      </c>
      <c r="E16" s="193" t="str">
        <f t="shared" ca="1" si="3"/>
        <v/>
      </c>
      <c r="F16" s="193" t="str">
        <f t="shared" ca="1" si="4"/>
        <v/>
      </c>
      <c r="G16" s="196" t="str">
        <f t="shared" ca="1" si="5"/>
        <v/>
      </c>
      <c r="H16" s="196" t="str">
        <f ca="1">IF(OR($M16="国保連へ申請",$M16="都道府県へ直接申請"),IF(K16&gt;0,総括表!$E$12,""),"")</f>
        <v/>
      </c>
      <c r="I16" s="198" t="str">
        <f t="shared" ca="1" si="6"/>
        <v/>
      </c>
      <c r="J16" s="198" t="str">
        <f t="shared" ca="1" si="7"/>
        <v/>
      </c>
      <c r="K16" s="202" t="str">
        <f t="shared" ca="1" si="8"/>
        <v/>
      </c>
      <c r="L16" s="204"/>
      <c r="M16" s="205" t="str">
        <f t="shared" ca="1" si="9"/>
        <v/>
      </c>
    </row>
    <row r="17" spans="2:13" ht="22.5" customHeight="1">
      <c r="B17" s="191">
        <f t="shared" si="0"/>
        <v>14</v>
      </c>
      <c r="C17" s="193" t="str">
        <f t="shared" ca="1" si="1"/>
        <v/>
      </c>
      <c r="D17" s="193" t="str">
        <f t="shared" ca="1" si="2"/>
        <v/>
      </c>
      <c r="E17" s="193" t="str">
        <f t="shared" ca="1" si="3"/>
        <v/>
      </c>
      <c r="F17" s="193" t="str">
        <f t="shared" ca="1" si="4"/>
        <v/>
      </c>
      <c r="G17" s="196" t="str">
        <f t="shared" ca="1" si="5"/>
        <v/>
      </c>
      <c r="H17" s="196" t="str">
        <f ca="1">IF(OR($M17="国保連へ申請",$M17="都道府県へ直接申請"),IF(K17&gt;0,総括表!$E$12,""),"")</f>
        <v/>
      </c>
      <c r="I17" s="198" t="str">
        <f t="shared" ca="1" si="6"/>
        <v/>
      </c>
      <c r="J17" s="198" t="str">
        <f t="shared" ca="1" si="7"/>
        <v/>
      </c>
      <c r="K17" s="202" t="str">
        <f t="shared" ca="1" si="8"/>
        <v/>
      </c>
      <c r="L17" s="204"/>
      <c r="M17" s="205" t="str">
        <f t="shared" ca="1" si="9"/>
        <v/>
      </c>
    </row>
    <row r="18" spans="2:13" ht="22.5" customHeight="1">
      <c r="B18" s="191">
        <f t="shared" si="0"/>
        <v>15</v>
      </c>
      <c r="C18" s="193" t="str">
        <f t="shared" ca="1" si="1"/>
        <v/>
      </c>
      <c r="D18" s="193" t="str">
        <f t="shared" ca="1" si="2"/>
        <v/>
      </c>
      <c r="E18" s="193" t="str">
        <f t="shared" ca="1" si="3"/>
        <v/>
      </c>
      <c r="F18" s="193" t="str">
        <f t="shared" ca="1" si="4"/>
        <v/>
      </c>
      <c r="G18" s="196" t="str">
        <f t="shared" ca="1" si="5"/>
        <v/>
      </c>
      <c r="H18" s="196" t="str">
        <f ca="1">IF(OR($M18="国保連へ申請",$M18="都道府県へ直接申請"),IF(K18&gt;0,総括表!$E$12,""),"")</f>
        <v/>
      </c>
      <c r="I18" s="198" t="str">
        <f t="shared" ca="1" si="6"/>
        <v/>
      </c>
      <c r="J18" s="198" t="str">
        <f t="shared" ca="1" si="7"/>
        <v/>
      </c>
      <c r="K18" s="202" t="str">
        <f t="shared" ca="1" si="8"/>
        <v/>
      </c>
      <c r="L18" s="204"/>
      <c r="M18" s="205" t="str">
        <f t="shared" ca="1" si="9"/>
        <v/>
      </c>
    </row>
    <row r="19" spans="2:13" ht="22.5" customHeight="1">
      <c r="B19" s="191">
        <f t="shared" si="0"/>
        <v>16</v>
      </c>
      <c r="C19" s="193" t="str">
        <f t="shared" ca="1" si="1"/>
        <v/>
      </c>
      <c r="D19" s="193" t="str">
        <f t="shared" ca="1" si="2"/>
        <v/>
      </c>
      <c r="E19" s="193" t="str">
        <f t="shared" ca="1" si="3"/>
        <v/>
      </c>
      <c r="F19" s="193" t="str">
        <f t="shared" ca="1" si="4"/>
        <v/>
      </c>
      <c r="G19" s="196" t="str">
        <f t="shared" ca="1" si="5"/>
        <v/>
      </c>
      <c r="H19" s="196" t="str">
        <f ca="1">IF(OR($M19="国保連へ申請",$M19="都道府県へ直接申請"),IF(K19&gt;0,総括表!$E$12,""),"")</f>
        <v/>
      </c>
      <c r="I19" s="198" t="str">
        <f t="shared" ca="1" si="6"/>
        <v/>
      </c>
      <c r="J19" s="198" t="str">
        <f t="shared" ca="1" si="7"/>
        <v/>
      </c>
      <c r="K19" s="202" t="str">
        <f t="shared" ca="1" si="8"/>
        <v/>
      </c>
      <c r="L19" s="204"/>
      <c r="M19" s="205" t="str">
        <f t="shared" ca="1" si="9"/>
        <v/>
      </c>
    </row>
    <row r="20" spans="2:13" ht="22.5" customHeight="1">
      <c r="B20" s="191">
        <f t="shared" si="0"/>
        <v>17</v>
      </c>
      <c r="C20" s="193" t="str">
        <f t="shared" ca="1" si="1"/>
        <v/>
      </c>
      <c r="D20" s="193" t="str">
        <f t="shared" ca="1" si="2"/>
        <v/>
      </c>
      <c r="E20" s="193" t="str">
        <f t="shared" ca="1" si="3"/>
        <v/>
      </c>
      <c r="F20" s="193" t="str">
        <f t="shared" ca="1" si="4"/>
        <v/>
      </c>
      <c r="G20" s="196" t="str">
        <f t="shared" ca="1" si="5"/>
        <v/>
      </c>
      <c r="H20" s="196" t="str">
        <f ca="1">IF(OR($M20="国保連へ申請",$M20="都道府県へ直接申請"),IF(K20&gt;0,総括表!$E$12,""),"")</f>
        <v/>
      </c>
      <c r="I20" s="198" t="str">
        <f t="shared" ca="1" si="6"/>
        <v/>
      </c>
      <c r="J20" s="198" t="str">
        <f t="shared" ca="1" si="7"/>
        <v/>
      </c>
      <c r="K20" s="202" t="str">
        <f t="shared" ca="1" si="8"/>
        <v/>
      </c>
      <c r="L20" s="204"/>
      <c r="M20" s="205" t="str">
        <f t="shared" ca="1" si="9"/>
        <v/>
      </c>
    </row>
    <row r="21" spans="2:13" ht="22.5" customHeight="1">
      <c r="B21" s="191">
        <f t="shared" si="0"/>
        <v>18</v>
      </c>
      <c r="C21" s="193" t="str">
        <f t="shared" ca="1" si="1"/>
        <v/>
      </c>
      <c r="D21" s="193" t="str">
        <f t="shared" ca="1" si="2"/>
        <v/>
      </c>
      <c r="E21" s="193" t="str">
        <f t="shared" ca="1" si="3"/>
        <v/>
      </c>
      <c r="F21" s="193" t="str">
        <f t="shared" ca="1" si="4"/>
        <v/>
      </c>
      <c r="G21" s="196" t="str">
        <f t="shared" ca="1" si="5"/>
        <v/>
      </c>
      <c r="H21" s="196" t="str">
        <f ca="1">IF(OR($M21="国保連へ申請",$M21="都道府県へ直接申請"),IF(K21&gt;0,総括表!$E$12,""),"")</f>
        <v/>
      </c>
      <c r="I21" s="198" t="str">
        <f t="shared" ca="1" si="6"/>
        <v/>
      </c>
      <c r="J21" s="198" t="str">
        <f t="shared" ca="1" si="7"/>
        <v/>
      </c>
      <c r="K21" s="202" t="str">
        <f t="shared" ca="1" si="8"/>
        <v/>
      </c>
      <c r="L21" s="204"/>
      <c r="M21" s="205" t="str">
        <f t="shared" ca="1" si="9"/>
        <v/>
      </c>
    </row>
    <row r="22" spans="2:13" ht="22.5" customHeight="1">
      <c r="B22" s="191">
        <f t="shared" si="0"/>
        <v>19</v>
      </c>
      <c r="C22" s="193" t="str">
        <f t="shared" ca="1" si="1"/>
        <v/>
      </c>
      <c r="D22" s="193" t="str">
        <f t="shared" ca="1" si="2"/>
        <v/>
      </c>
      <c r="E22" s="193" t="str">
        <f t="shared" ca="1" si="3"/>
        <v/>
      </c>
      <c r="F22" s="193" t="str">
        <f t="shared" ca="1" si="4"/>
        <v/>
      </c>
      <c r="G22" s="196" t="str">
        <f t="shared" ca="1" si="5"/>
        <v/>
      </c>
      <c r="H22" s="196" t="str">
        <f ca="1">IF(OR($M22="国保連へ申請",$M22="都道府県へ直接申請"),IF(K22&gt;0,総括表!$E$12,""),"")</f>
        <v/>
      </c>
      <c r="I22" s="198" t="str">
        <f t="shared" ca="1" si="6"/>
        <v/>
      </c>
      <c r="J22" s="198" t="str">
        <f t="shared" ca="1" si="7"/>
        <v/>
      </c>
      <c r="K22" s="202" t="str">
        <f t="shared" ca="1" si="8"/>
        <v/>
      </c>
      <c r="L22" s="204"/>
      <c r="M22" s="205" t="str">
        <f t="shared" ca="1" si="9"/>
        <v/>
      </c>
    </row>
    <row r="23" spans="2:13" ht="22.5" customHeight="1">
      <c r="B23" s="191">
        <f t="shared" si="0"/>
        <v>20</v>
      </c>
      <c r="C23" s="193" t="str">
        <f t="shared" ca="1" si="1"/>
        <v/>
      </c>
      <c r="D23" s="193" t="str">
        <f t="shared" ca="1" si="2"/>
        <v/>
      </c>
      <c r="E23" s="193" t="str">
        <f t="shared" ca="1" si="3"/>
        <v/>
      </c>
      <c r="F23" s="193" t="str">
        <f t="shared" ca="1" si="4"/>
        <v/>
      </c>
      <c r="G23" s="196" t="str">
        <f t="shared" ca="1" si="5"/>
        <v/>
      </c>
      <c r="H23" s="196" t="str">
        <f ca="1">IF(OR($M23="国保連へ申請",$M23="都道府県へ直接申請"),IF(K23&gt;0,総括表!$E$12,""),"")</f>
        <v/>
      </c>
      <c r="I23" s="198" t="str">
        <f t="shared" ca="1" si="6"/>
        <v/>
      </c>
      <c r="J23" s="198" t="str">
        <f t="shared" ca="1" si="7"/>
        <v/>
      </c>
      <c r="K23" s="202" t="str">
        <f t="shared" ca="1" si="8"/>
        <v/>
      </c>
      <c r="L23" s="204"/>
      <c r="M23" s="205" t="str">
        <f t="shared" ca="1" si="9"/>
        <v/>
      </c>
    </row>
    <row r="24" spans="2:13" ht="22.5" customHeight="1">
      <c r="B24" s="191">
        <f t="shared" si="0"/>
        <v>21</v>
      </c>
      <c r="C24" s="193" t="str">
        <f t="shared" ca="1" si="1"/>
        <v/>
      </c>
      <c r="D24" s="193" t="str">
        <f t="shared" ca="1" si="2"/>
        <v/>
      </c>
      <c r="E24" s="193" t="str">
        <f t="shared" ca="1" si="3"/>
        <v/>
      </c>
      <c r="F24" s="193" t="str">
        <f t="shared" ca="1" si="4"/>
        <v/>
      </c>
      <c r="G24" s="196" t="str">
        <f t="shared" ca="1" si="5"/>
        <v/>
      </c>
      <c r="H24" s="196" t="str">
        <f ca="1">IF(OR($M24="国保連へ申請",$M24="都道府県へ直接申請"),IF(K24&gt;0,総括表!$E$12,""),"")</f>
        <v/>
      </c>
      <c r="I24" s="198" t="str">
        <f t="shared" ca="1" si="6"/>
        <v/>
      </c>
      <c r="J24" s="198" t="str">
        <f t="shared" ca="1" si="7"/>
        <v/>
      </c>
      <c r="K24" s="202" t="str">
        <f t="shared" ca="1" si="8"/>
        <v/>
      </c>
      <c r="L24" s="204"/>
      <c r="M24" s="205" t="str">
        <f t="shared" ca="1" si="9"/>
        <v/>
      </c>
    </row>
    <row r="25" spans="2:13" ht="22.5" customHeight="1">
      <c r="B25" s="191">
        <f t="shared" si="0"/>
        <v>22</v>
      </c>
      <c r="C25" s="193" t="str">
        <f t="shared" ca="1" si="1"/>
        <v/>
      </c>
      <c r="D25" s="193" t="str">
        <f t="shared" ca="1" si="2"/>
        <v/>
      </c>
      <c r="E25" s="193" t="str">
        <f t="shared" ca="1" si="3"/>
        <v/>
      </c>
      <c r="F25" s="193" t="str">
        <f t="shared" ca="1" si="4"/>
        <v/>
      </c>
      <c r="G25" s="196" t="str">
        <f t="shared" ca="1" si="5"/>
        <v/>
      </c>
      <c r="H25" s="196" t="str">
        <f ca="1">IF(OR($M25="国保連へ申請",$M25="都道府県へ直接申請"),IF(K25&gt;0,総括表!$E$12,""),"")</f>
        <v/>
      </c>
      <c r="I25" s="198" t="str">
        <f t="shared" ca="1" si="6"/>
        <v/>
      </c>
      <c r="J25" s="198" t="str">
        <f t="shared" ca="1" si="7"/>
        <v/>
      </c>
      <c r="K25" s="202" t="str">
        <f t="shared" ca="1" si="8"/>
        <v/>
      </c>
      <c r="L25" s="204"/>
      <c r="M25" s="205" t="str">
        <f t="shared" ca="1" si="9"/>
        <v/>
      </c>
    </row>
    <row r="26" spans="2:13" ht="22.5" customHeight="1">
      <c r="B26" s="191">
        <f t="shared" si="0"/>
        <v>23</v>
      </c>
      <c r="C26" s="193" t="str">
        <f t="shared" ca="1" si="1"/>
        <v/>
      </c>
      <c r="D26" s="193" t="str">
        <f t="shared" ca="1" si="2"/>
        <v/>
      </c>
      <c r="E26" s="193" t="str">
        <f t="shared" ca="1" si="3"/>
        <v/>
      </c>
      <c r="F26" s="193" t="str">
        <f t="shared" ca="1" si="4"/>
        <v/>
      </c>
      <c r="G26" s="196" t="str">
        <f t="shared" ca="1" si="5"/>
        <v/>
      </c>
      <c r="H26" s="196" t="str">
        <f ca="1">IF(OR($M26="国保連へ申請",$M26="都道府県へ直接申請"),IF(K26&gt;0,総括表!$E$12,""),"")</f>
        <v/>
      </c>
      <c r="I26" s="198" t="str">
        <f t="shared" ca="1" si="6"/>
        <v/>
      </c>
      <c r="J26" s="198" t="str">
        <f t="shared" ca="1" si="7"/>
        <v/>
      </c>
      <c r="K26" s="202" t="str">
        <f t="shared" ca="1" si="8"/>
        <v/>
      </c>
      <c r="L26" s="204"/>
      <c r="M26" s="205" t="str">
        <f t="shared" ca="1" si="9"/>
        <v/>
      </c>
    </row>
    <row r="27" spans="2:13" ht="22.5" customHeight="1">
      <c r="B27" s="191">
        <f t="shared" si="0"/>
        <v>24</v>
      </c>
      <c r="C27" s="193" t="str">
        <f t="shared" ca="1" si="1"/>
        <v/>
      </c>
      <c r="D27" s="193" t="str">
        <f t="shared" ca="1" si="2"/>
        <v/>
      </c>
      <c r="E27" s="193" t="str">
        <f t="shared" ca="1" si="3"/>
        <v/>
      </c>
      <c r="F27" s="193" t="str">
        <f t="shared" ca="1" si="4"/>
        <v/>
      </c>
      <c r="G27" s="196" t="str">
        <f t="shared" ca="1" si="5"/>
        <v/>
      </c>
      <c r="H27" s="196" t="str">
        <f ca="1">IF(OR($M27="国保連へ申請",$M27="都道府県へ直接申請"),IF(K27&gt;0,総括表!$E$12,""),"")</f>
        <v/>
      </c>
      <c r="I27" s="198" t="str">
        <f t="shared" ca="1" si="6"/>
        <v/>
      </c>
      <c r="J27" s="198" t="str">
        <f t="shared" ca="1" si="7"/>
        <v/>
      </c>
      <c r="K27" s="202" t="str">
        <f t="shared" ca="1" si="8"/>
        <v/>
      </c>
      <c r="L27" s="204"/>
      <c r="M27" s="205" t="str">
        <f t="shared" ca="1" si="9"/>
        <v/>
      </c>
    </row>
    <row r="28" spans="2:13" ht="22.5" customHeight="1">
      <c r="B28" s="191">
        <f t="shared" si="0"/>
        <v>25</v>
      </c>
      <c r="C28" s="193" t="str">
        <f t="shared" ca="1" si="1"/>
        <v/>
      </c>
      <c r="D28" s="193" t="str">
        <f t="shared" ca="1" si="2"/>
        <v/>
      </c>
      <c r="E28" s="193" t="str">
        <f t="shared" ca="1" si="3"/>
        <v/>
      </c>
      <c r="F28" s="193" t="str">
        <f t="shared" ca="1" si="4"/>
        <v/>
      </c>
      <c r="G28" s="196" t="str">
        <f t="shared" ca="1" si="5"/>
        <v/>
      </c>
      <c r="H28" s="196" t="str">
        <f ca="1">IF(OR($M28="国保連へ申請",$M28="都道府県へ直接申請"),IF(K28&gt;0,総括表!$E$12,""),"")</f>
        <v/>
      </c>
      <c r="I28" s="198" t="str">
        <f t="shared" ca="1" si="6"/>
        <v/>
      </c>
      <c r="J28" s="198" t="str">
        <f t="shared" ca="1" si="7"/>
        <v/>
      </c>
      <c r="K28" s="202" t="str">
        <f t="shared" ca="1" si="8"/>
        <v/>
      </c>
      <c r="L28" s="204"/>
      <c r="M28" s="205" t="str">
        <f t="shared" ca="1" si="9"/>
        <v/>
      </c>
    </row>
    <row r="29" spans="2:13" ht="22.5" customHeight="1">
      <c r="B29" s="191">
        <f t="shared" si="0"/>
        <v>26</v>
      </c>
      <c r="C29" s="193" t="str">
        <f t="shared" ca="1" si="1"/>
        <v/>
      </c>
      <c r="D29" s="193" t="str">
        <f t="shared" ca="1" si="2"/>
        <v/>
      </c>
      <c r="E29" s="193" t="str">
        <f t="shared" ca="1" si="3"/>
        <v/>
      </c>
      <c r="F29" s="193" t="str">
        <f t="shared" ca="1" si="4"/>
        <v/>
      </c>
      <c r="G29" s="196" t="str">
        <f t="shared" ca="1" si="5"/>
        <v/>
      </c>
      <c r="H29" s="196" t="str">
        <f ca="1">IF(OR($M29="国保連へ申請",$M29="都道府県へ直接申請"),IF(K29&gt;0,総括表!$E$12,""),"")</f>
        <v/>
      </c>
      <c r="I29" s="198" t="str">
        <f t="shared" ca="1" si="6"/>
        <v/>
      </c>
      <c r="J29" s="198" t="str">
        <f t="shared" ca="1" si="7"/>
        <v/>
      </c>
      <c r="K29" s="202" t="str">
        <f t="shared" ca="1" si="8"/>
        <v/>
      </c>
      <c r="L29" s="204"/>
      <c r="M29" s="205" t="str">
        <f t="shared" ca="1" si="9"/>
        <v/>
      </c>
    </row>
    <row r="30" spans="2:13" ht="22.5" customHeight="1">
      <c r="B30" s="191">
        <f t="shared" si="0"/>
        <v>27</v>
      </c>
      <c r="C30" s="193" t="str">
        <f t="shared" ca="1" si="1"/>
        <v/>
      </c>
      <c r="D30" s="193" t="str">
        <f t="shared" ca="1" si="2"/>
        <v/>
      </c>
      <c r="E30" s="193" t="str">
        <f t="shared" ca="1" si="3"/>
        <v/>
      </c>
      <c r="F30" s="193" t="str">
        <f t="shared" ca="1" si="4"/>
        <v/>
      </c>
      <c r="G30" s="196" t="str">
        <f t="shared" ca="1" si="5"/>
        <v/>
      </c>
      <c r="H30" s="196" t="str">
        <f ca="1">IF(OR($M30="国保連へ申請",$M30="都道府県へ直接申請"),IF(K30&gt;0,総括表!$E$12,""),"")</f>
        <v/>
      </c>
      <c r="I30" s="198" t="str">
        <f t="shared" ca="1" si="6"/>
        <v/>
      </c>
      <c r="J30" s="198" t="str">
        <f t="shared" ca="1" si="7"/>
        <v/>
      </c>
      <c r="K30" s="202" t="str">
        <f t="shared" ca="1" si="8"/>
        <v/>
      </c>
      <c r="L30" s="204"/>
      <c r="M30" s="205" t="str">
        <f t="shared" ca="1" si="9"/>
        <v/>
      </c>
    </row>
    <row r="31" spans="2:13" ht="22.5" customHeight="1">
      <c r="B31" s="191">
        <f t="shared" si="0"/>
        <v>28</v>
      </c>
      <c r="C31" s="193" t="str">
        <f t="shared" ca="1" si="1"/>
        <v/>
      </c>
      <c r="D31" s="193" t="str">
        <f t="shared" ca="1" si="2"/>
        <v/>
      </c>
      <c r="E31" s="193" t="str">
        <f t="shared" ca="1" si="3"/>
        <v/>
      </c>
      <c r="F31" s="193" t="str">
        <f t="shared" ca="1" si="4"/>
        <v/>
      </c>
      <c r="G31" s="196" t="str">
        <f t="shared" ca="1" si="5"/>
        <v/>
      </c>
      <c r="H31" s="196" t="str">
        <f ca="1">IF(OR($M31="国保連へ申請",$M31="都道府県へ直接申請"),IF(K31&gt;0,総括表!$E$12,""),"")</f>
        <v/>
      </c>
      <c r="I31" s="198" t="str">
        <f t="shared" ca="1" si="6"/>
        <v/>
      </c>
      <c r="J31" s="198" t="str">
        <f t="shared" ca="1" si="7"/>
        <v/>
      </c>
      <c r="K31" s="202" t="str">
        <f t="shared" ca="1" si="8"/>
        <v/>
      </c>
      <c r="L31" s="204"/>
      <c r="M31" s="205" t="str">
        <f t="shared" ca="1" si="9"/>
        <v/>
      </c>
    </row>
    <row r="32" spans="2:13" ht="22.5" customHeight="1">
      <c r="B32" s="191">
        <f t="shared" si="0"/>
        <v>29</v>
      </c>
      <c r="C32" s="193" t="str">
        <f t="shared" ca="1" si="1"/>
        <v/>
      </c>
      <c r="D32" s="193" t="str">
        <f t="shared" ca="1" si="2"/>
        <v/>
      </c>
      <c r="E32" s="193" t="str">
        <f t="shared" ca="1" si="3"/>
        <v/>
      </c>
      <c r="F32" s="193" t="str">
        <f t="shared" ca="1" si="4"/>
        <v/>
      </c>
      <c r="G32" s="196" t="str">
        <f t="shared" ca="1" si="5"/>
        <v/>
      </c>
      <c r="H32" s="196" t="str">
        <f ca="1">IF(OR($M32="国保連へ申請",$M32="都道府県へ直接申請"),IF(K32&gt;0,総括表!$E$12,""),"")</f>
        <v/>
      </c>
      <c r="I32" s="198" t="str">
        <f t="shared" ca="1" si="6"/>
        <v/>
      </c>
      <c r="J32" s="198" t="str">
        <f t="shared" ca="1" si="7"/>
        <v/>
      </c>
      <c r="K32" s="202" t="str">
        <f t="shared" ca="1" si="8"/>
        <v/>
      </c>
      <c r="L32" s="204"/>
      <c r="M32" s="205" t="str">
        <f t="shared" ca="1" si="9"/>
        <v/>
      </c>
    </row>
    <row r="33" spans="2:13" ht="22.5" customHeight="1">
      <c r="B33" s="191">
        <f t="shared" si="0"/>
        <v>30</v>
      </c>
      <c r="C33" s="193" t="str">
        <f t="shared" ca="1" si="1"/>
        <v/>
      </c>
      <c r="D33" s="193" t="str">
        <f t="shared" ca="1" si="2"/>
        <v/>
      </c>
      <c r="E33" s="193" t="str">
        <f t="shared" ca="1" si="3"/>
        <v/>
      </c>
      <c r="F33" s="193" t="str">
        <f t="shared" ca="1" si="4"/>
        <v/>
      </c>
      <c r="G33" s="196" t="str">
        <f t="shared" ca="1" si="5"/>
        <v/>
      </c>
      <c r="H33" s="196" t="str">
        <f ca="1">IF(OR($M33="国保連へ申請",$M33="都道府県へ直接申請"),IF(K33&gt;0,総括表!$E$12,""),"")</f>
        <v/>
      </c>
      <c r="I33" s="198" t="str">
        <f t="shared" ca="1" si="6"/>
        <v/>
      </c>
      <c r="J33" s="198" t="str">
        <f t="shared" ca="1" si="7"/>
        <v/>
      </c>
      <c r="K33" s="202" t="str">
        <f t="shared" ca="1" si="8"/>
        <v/>
      </c>
      <c r="L33" s="204"/>
      <c r="M33" s="205" t="str">
        <f t="shared" ca="1" si="9"/>
        <v/>
      </c>
    </row>
    <row r="34" spans="2:13" ht="22.5" customHeight="1">
      <c r="B34" s="191">
        <f t="shared" si="0"/>
        <v>31</v>
      </c>
      <c r="C34" s="193" t="str">
        <f t="shared" ca="1" si="1"/>
        <v/>
      </c>
      <c r="D34" s="193" t="str">
        <f t="shared" ca="1" si="2"/>
        <v/>
      </c>
      <c r="E34" s="193" t="str">
        <f t="shared" ca="1" si="3"/>
        <v/>
      </c>
      <c r="F34" s="193" t="str">
        <f t="shared" ca="1" si="4"/>
        <v/>
      </c>
      <c r="G34" s="196" t="str">
        <f t="shared" ca="1" si="5"/>
        <v/>
      </c>
      <c r="H34" s="196" t="str">
        <f ca="1">IF(OR($M34="国保連へ申請",$M34="都道府県へ直接申請"),IF(K34&gt;0,総括表!$E$12,""),"")</f>
        <v/>
      </c>
      <c r="I34" s="198" t="str">
        <f t="shared" ca="1" si="6"/>
        <v/>
      </c>
      <c r="J34" s="198" t="str">
        <f t="shared" ca="1" si="7"/>
        <v/>
      </c>
      <c r="K34" s="202" t="str">
        <f t="shared" ca="1" si="8"/>
        <v/>
      </c>
      <c r="L34" s="204"/>
      <c r="M34" s="205" t="str">
        <f t="shared" ca="1" si="9"/>
        <v/>
      </c>
    </row>
    <row r="35" spans="2:13" ht="22.5" customHeight="1">
      <c r="B35" s="191">
        <f t="shared" si="0"/>
        <v>32</v>
      </c>
      <c r="C35" s="193" t="str">
        <f t="shared" ca="1" si="1"/>
        <v/>
      </c>
      <c r="D35" s="193" t="str">
        <f t="shared" ca="1" si="2"/>
        <v/>
      </c>
      <c r="E35" s="193" t="str">
        <f t="shared" ca="1" si="3"/>
        <v/>
      </c>
      <c r="F35" s="193" t="str">
        <f t="shared" ca="1" si="4"/>
        <v/>
      </c>
      <c r="G35" s="196" t="str">
        <f t="shared" ca="1" si="5"/>
        <v/>
      </c>
      <c r="H35" s="196" t="str">
        <f ca="1">IF(OR($M35="国保連へ申請",$M35="都道府県へ直接申請"),IF(K35&gt;0,総括表!$E$12,""),"")</f>
        <v/>
      </c>
      <c r="I35" s="198" t="str">
        <f t="shared" ca="1" si="6"/>
        <v/>
      </c>
      <c r="J35" s="198" t="str">
        <f t="shared" ca="1" si="7"/>
        <v/>
      </c>
      <c r="K35" s="202" t="str">
        <f t="shared" ca="1" si="8"/>
        <v/>
      </c>
      <c r="L35" s="204"/>
      <c r="M35" s="205" t="str">
        <f t="shared" ca="1" si="9"/>
        <v/>
      </c>
    </row>
    <row r="36" spans="2:13" ht="22.5" customHeight="1">
      <c r="B36" s="191">
        <f t="shared" si="0"/>
        <v>33</v>
      </c>
      <c r="C36" s="193" t="str">
        <f t="shared" ca="1" si="1"/>
        <v/>
      </c>
      <c r="D36" s="193" t="str">
        <f t="shared" ca="1" si="2"/>
        <v/>
      </c>
      <c r="E36" s="193" t="str">
        <f t="shared" ca="1" si="3"/>
        <v/>
      </c>
      <c r="F36" s="193" t="str">
        <f t="shared" ca="1" si="4"/>
        <v/>
      </c>
      <c r="G36" s="196" t="str">
        <f t="shared" ca="1" si="5"/>
        <v/>
      </c>
      <c r="H36" s="196" t="str">
        <f ca="1">IF(OR($M36="国保連へ申請",$M36="都道府県へ直接申請"),IF(K36&gt;0,総括表!$E$12,""),"")</f>
        <v/>
      </c>
      <c r="I36" s="198" t="str">
        <f t="shared" ca="1" si="6"/>
        <v/>
      </c>
      <c r="J36" s="198" t="str">
        <f t="shared" ca="1" si="7"/>
        <v/>
      </c>
      <c r="K36" s="202" t="str">
        <f t="shared" ca="1" si="8"/>
        <v/>
      </c>
      <c r="L36" s="204"/>
      <c r="M36" s="205" t="str">
        <f t="shared" ca="1" si="9"/>
        <v/>
      </c>
    </row>
    <row r="37" spans="2:13" ht="22.5" customHeight="1">
      <c r="B37" s="191">
        <f t="shared" si="0"/>
        <v>34</v>
      </c>
      <c r="C37" s="193" t="str">
        <f t="shared" ca="1" si="1"/>
        <v/>
      </c>
      <c r="D37" s="193" t="str">
        <f t="shared" ca="1" si="2"/>
        <v/>
      </c>
      <c r="E37" s="193" t="str">
        <f t="shared" ca="1" si="3"/>
        <v/>
      </c>
      <c r="F37" s="193" t="str">
        <f t="shared" ca="1" si="4"/>
        <v/>
      </c>
      <c r="G37" s="196" t="str">
        <f t="shared" ca="1" si="5"/>
        <v/>
      </c>
      <c r="H37" s="196" t="str">
        <f ca="1">IF(OR($M37="国保連へ申請",$M37="都道府県へ直接申請"),IF(K37&gt;0,総括表!$E$12,""),"")</f>
        <v/>
      </c>
      <c r="I37" s="198" t="str">
        <f t="shared" ca="1" si="6"/>
        <v/>
      </c>
      <c r="J37" s="198" t="str">
        <f t="shared" ca="1" si="7"/>
        <v/>
      </c>
      <c r="K37" s="202" t="str">
        <f t="shared" ca="1" si="8"/>
        <v/>
      </c>
      <c r="L37" s="204"/>
      <c r="M37" s="205" t="str">
        <f t="shared" ca="1" si="9"/>
        <v/>
      </c>
    </row>
    <row r="38" spans="2:13" ht="22.5" customHeight="1">
      <c r="B38" s="191">
        <f t="shared" si="0"/>
        <v>35</v>
      </c>
      <c r="C38" s="193" t="str">
        <f t="shared" ca="1" si="1"/>
        <v/>
      </c>
      <c r="D38" s="193" t="str">
        <f t="shared" ca="1" si="2"/>
        <v/>
      </c>
      <c r="E38" s="193" t="str">
        <f t="shared" ca="1" si="3"/>
        <v/>
      </c>
      <c r="F38" s="193" t="str">
        <f t="shared" ca="1" si="4"/>
        <v/>
      </c>
      <c r="G38" s="196" t="str">
        <f t="shared" ca="1" si="5"/>
        <v/>
      </c>
      <c r="H38" s="196" t="str">
        <f ca="1">IF(OR($M38="国保連へ申請",$M38="都道府県へ直接申請"),IF(K38&gt;0,総括表!$E$12,""),"")</f>
        <v/>
      </c>
      <c r="I38" s="198" t="str">
        <f t="shared" ca="1" si="6"/>
        <v/>
      </c>
      <c r="J38" s="198" t="str">
        <f t="shared" ca="1" si="7"/>
        <v/>
      </c>
      <c r="K38" s="202" t="str">
        <f t="shared" ca="1" si="8"/>
        <v/>
      </c>
      <c r="L38" s="204"/>
      <c r="M38" s="205" t="str">
        <f t="shared" ca="1" si="9"/>
        <v/>
      </c>
    </row>
    <row r="39" spans="2:13" ht="22.5" customHeight="1">
      <c r="B39" s="191">
        <f t="shared" si="0"/>
        <v>36</v>
      </c>
      <c r="C39" s="193" t="str">
        <f t="shared" ca="1" si="1"/>
        <v/>
      </c>
      <c r="D39" s="193" t="str">
        <f t="shared" ca="1" si="2"/>
        <v/>
      </c>
      <c r="E39" s="193" t="str">
        <f t="shared" ca="1" si="3"/>
        <v/>
      </c>
      <c r="F39" s="193" t="str">
        <f t="shared" ca="1" si="4"/>
        <v/>
      </c>
      <c r="G39" s="196" t="str">
        <f t="shared" ca="1" si="5"/>
        <v/>
      </c>
      <c r="H39" s="196" t="str">
        <f ca="1">IF(OR($M39="国保連へ申請",$M39="都道府県へ直接申請"),IF(K39&gt;0,総括表!$E$12,""),"")</f>
        <v/>
      </c>
      <c r="I39" s="198" t="str">
        <f t="shared" ca="1" si="6"/>
        <v/>
      </c>
      <c r="J39" s="198" t="str">
        <f t="shared" ca="1" si="7"/>
        <v/>
      </c>
      <c r="K39" s="202" t="str">
        <f t="shared" ca="1" si="8"/>
        <v/>
      </c>
      <c r="L39" s="204"/>
      <c r="M39" s="205" t="str">
        <f t="shared" ca="1" si="9"/>
        <v/>
      </c>
    </row>
    <row r="40" spans="2:13" ht="22.5" customHeight="1">
      <c r="B40" s="191">
        <f t="shared" si="0"/>
        <v>37</v>
      </c>
      <c r="C40" s="193" t="str">
        <f t="shared" ca="1" si="1"/>
        <v/>
      </c>
      <c r="D40" s="193" t="str">
        <f t="shared" ca="1" si="2"/>
        <v/>
      </c>
      <c r="E40" s="193" t="str">
        <f t="shared" ca="1" si="3"/>
        <v/>
      </c>
      <c r="F40" s="193" t="str">
        <f t="shared" ca="1" si="4"/>
        <v/>
      </c>
      <c r="G40" s="196" t="str">
        <f t="shared" ca="1" si="5"/>
        <v/>
      </c>
      <c r="H40" s="196" t="str">
        <f ca="1">IF(OR($M40="国保連へ申請",$M40="都道府県へ直接申請"),IF(K40&gt;0,総括表!$E$12,""),"")</f>
        <v/>
      </c>
      <c r="I40" s="198" t="str">
        <f t="shared" ca="1" si="6"/>
        <v/>
      </c>
      <c r="J40" s="198" t="str">
        <f t="shared" ca="1" si="7"/>
        <v/>
      </c>
      <c r="K40" s="202" t="str">
        <f t="shared" ca="1" si="8"/>
        <v/>
      </c>
      <c r="L40" s="204"/>
      <c r="M40" s="205" t="str">
        <f t="shared" ca="1" si="9"/>
        <v/>
      </c>
    </row>
    <row r="41" spans="2:13" ht="22.5" customHeight="1">
      <c r="B41" s="191">
        <f t="shared" si="0"/>
        <v>38</v>
      </c>
      <c r="C41" s="193" t="str">
        <f t="shared" ca="1" si="1"/>
        <v/>
      </c>
      <c r="D41" s="193" t="str">
        <f t="shared" ca="1" si="2"/>
        <v/>
      </c>
      <c r="E41" s="193" t="str">
        <f t="shared" ca="1" si="3"/>
        <v/>
      </c>
      <c r="F41" s="193" t="str">
        <f t="shared" ca="1" si="4"/>
        <v/>
      </c>
      <c r="G41" s="196" t="str">
        <f t="shared" ca="1" si="5"/>
        <v/>
      </c>
      <c r="H41" s="196" t="str">
        <f ca="1">IF(OR($M41="国保連へ申請",$M41="都道府県へ直接申請"),IF(K41&gt;0,総括表!$E$12,""),"")</f>
        <v/>
      </c>
      <c r="I41" s="198" t="str">
        <f t="shared" ca="1" si="6"/>
        <v/>
      </c>
      <c r="J41" s="198" t="str">
        <f t="shared" ca="1" si="7"/>
        <v/>
      </c>
      <c r="K41" s="202" t="str">
        <f t="shared" ca="1" si="8"/>
        <v/>
      </c>
      <c r="L41" s="204"/>
      <c r="M41" s="205" t="str">
        <f t="shared" ca="1" si="9"/>
        <v/>
      </c>
    </row>
    <row r="42" spans="2:13" ht="22.5" customHeight="1">
      <c r="B42" s="191">
        <f t="shared" si="0"/>
        <v>39</v>
      </c>
      <c r="C42" s="193" t="str">
        <f t="shared" ca="1" si="1"/>
        <v/>
      </c>
      <c r="D42" s="193" t="str">
        <f t="shared" ca="1" si="2"/>
        <v/>
      </c>
      <c r="E42" s="193" t="str">
        <f t="shared" ca="1" si="3"/>
        <v/>
      </c>
      <c r="F42" s="193" t="str">
        <f t="shared" ca="1" si="4"/>
        <v/>
      </c>
      <c r="G42" s="196" t="str">
        <f t="shared" ca="1" si="5"/>
        <v/>
      </c>
      <c r="H42" s="196" t="str">
        <f ca="1">IF(OR($M42="国保連へ申請",$M42="都道府県へ直接申請"),IF(K42&gt;0,総括表!$E$12,""),"")</f>
        <v/>
      </c>
      <c r="I42" s="198" t="str">
        <f t="shared" ca="1" si="6"/>
        <v/>
      </c>
      <c r="J42" s="198" t="str">
        <f t="shared" ca="1" si="7"/>
        <v/>
      </c>
      <c r="K42" s="202" t="str">
        <f t="shared" ca="1" si="8"/>
        <v/>
      </c>
      <c r="L42" s="204"/>
      <c r="M42" s="205" t="str">
        <f t="shared" ca="1" si="9"/>
        <v/>
      </c>
    </row>
    <row r="43" spans="2:13" ht="22.5" customHeight="1">
      <c r="B43" s="191">
        <f t="shared" si="0"/>
        <v>40</v>
      </c>
      <c r="C43" s="193" t="str">
        <f t="shared" ca="1" si="1"/>
        <v/>
      </c>
      <c r="D43" s="193" t="str">
        <f t="shared" ca="1" si="2"/>
        <v/>
      </c>
      <c r="E43" s="193" t="str">
        <f t="shared" ca="1" si="3"/>
        <v/>
      </c>
      <c r="F43" s="193" t="str">
        <f t="shared" ca="1" si="4"/>
        <v/>
      </c>
      <c r="G43" s="196" t="str">
        <f t="shared" ca="1" si="5"/>
        <v/>
      </c>
      <c r="H43" s="196" t="str">
        <f ca="1">IF(OR($M43="国保連へ申請",$M43="都道府県へ直接申請"),IF(K43&gt;0,総括表!$E$12,""),"")</f>
        <v/>
      </c>
      <c r="I43" s="198" t="str">
        <f t="shared" ca="1" si="6"/>
        <v/>
      </c>
      <c r="J43" s="198" t="str">
        <f t="shared" ca="1" si="7"/>
        <v/>
      </c>
      <c r="K43" s="202" t="str">
        <f t="shared" ca="1" si="8"/>
        <v/>
      </c>
      <c r="L43" s="204"/>
      <c r="M43" s="205" t="str">
        <f t="shared" ca="1" si="9"/>
        <v/>
      </c>
    </row>
    <row r="44" spans="2:13" ht="22.5" customHeight="1">
      <c r="B44" s="191">
        <f t="shared" si="0"/>
        <v>41</v>
      </c>
      <c r="C44" s="193" t="str">
        <f t="shared" ca="1" si="1"/>
        <v/>
      </c>
      <c r="D44" s="193" t="str">
        <f t="shared" ca="1" si="2"/>
        <v/>
      </c>
      <c r="E44" s="193" t="str">
        <f t="shared" ca="1" si="3"/>
        <v/>
      </c>
      <c r="F44" s="193" t="str">
        <f t="shared" ca="1" si="4"/>
        <v/>
      </c>
      <c r="G44" s="196" t="str">
        <f t="shared" ca="1" si="5"/>
        <v/>
      </c>
      <c r="H44" s="196" t="str">
        <f ca="1">IF(OR($M44="国保連へ申請",$M44="都道府県へ直接申請"),IF(K44&gt;0,総括表!$E$12,""),"")</f>
        <v/>
      </c>
      <c r="I44" s="198" t="str">
        <f t="shared" ca="1" si="6"/>
        <v/>
      </c>
      <c r="J44" s="198" t="str">
        <f t="shared" ca="1" si="7"/>
        <v/>
      </c>
      <c r="K44" s="202" t="str">
        <f t="shared" ca="1" si="8"/>
        <v/>
      </c>
      <c r="L44" s="204"/>
      <c r="M44" s="205" t="str">
        <f t="shared" ca="1" si="9"/>
        <v/>
      </c>
    </row>
    <row r="45" spans="2:13" ht="22.5" customHeight="1">
      <c r="B45" s="191">
        <f t="shared" si="0"/>
        <v>42</v>
      </c>
      <c r="C45" s="193" t="str">
        <f t="shared" ca="1" si="1"/>
        <v/>
      </c>
      <c r="D45" s="193" t="str">
        <f t="shared" ca="1" si="2"/>
        <v/>
      </c>
      <c r="E45" s="193" t="str">
        <f t="shared" ca="1" si="3"/>
        <v/>
      </c>
      <c r="F45" s="193" t="str">
        <f t="shared" ca="1" si="4"/>
        <v/>
      </c>
      <c r="G45" s="196" t="str">
        <f t="shared" ca="1" si="5"/>
        <v/>
      </c>
      <c r="H45" s="196" t="str">
        <f ca="1">IF(OR($M45="国保連へ申請",$M45="都道府県へ直接申請"),IF(K45&gt;0,総括表!$E$12,""),"")</f>
        <v/>
      </c>
      <c r="I45" s="198" t="str">
        <f t="shared" ca="1" si="6"/>
        <v/>
      </c>
      <c r="J45" s="198" t="str">
        <f t="shared" ca="1" si="7"/>
        <v/>
      </c>
      <c r="K45" s="202" t="str">
        <f t="shared" ca="1" si="8"/>
        <v/>
      </c>
      <c r="L45" s="204"/>
      <c r="M45" s="205" t="str">
        <f t="shared" ca="1" si="9"/>
        <v/>
      </c>
    </row>
    <row r="46" spans="2:13" ht="22.5" customHeight="1">
      <c r="B46" s="191">
        <f t="shared" si="0"/>
        <v>43</v>
      </c>
      <c r="C46" s="193" t="str">
        <f t="shared" ca="1" si="1"/>
        <v/>
      </c>
      <c r="D46" s="193" t="str">
        <f t="shared" ca="1" si="2"/>
        <v/>
      </c>
      <c r="E46" s="193" t="str">
        <f t="shared" ca="1" si="3"/>
        <v/>
      </c>
      <c r="F46" s="193" t="str">
        <f t="shared" ca="1" si="4"/>
        <v/>
      </c>
      <c r="G46" s="196" t="str">
        <f t="shared" ca="1" si="5"/>
        <v/>
      </c>
      <c r="H46" s="196" t="str">
        <f ca="1">IF(OR($M46="国保連へ申請",$M46="都道府県へ直接申請"),IF(K46&gt;0,総括表!$E$12,""),"")</f>
        <v/>
      </c>
      <c r="I46" s="198" t="str">
        <f t="shared" ca="1" si="6"/>
        <v/>
      </c>
      <c r="J46" s="198" t="str">
        <f t="shared" ca="1" si="7"/>
        <v/>
      </c>
      <c r="K46" s="202" t="str">
        <f t="shared" ca="1" si="8"/>
        <v/>
      </c>
      <c r="L46" s="204"/>
      <c r="M46" s="205" t="str">
        <f t="shared" ca="1" si="9"/>
        <v/>
      </c>
    </row>
    <row r="47" spans="2:13" ht="22.5" customHeight="1">
      <c r="B47" s="191">
        <f t="shared" si="0"/>
        <v>44</v>
      </c>
      <c r="C47" s="193" t="str">
        <f t="shared" ca="1" si="1"/>
        <v/>
      </c>
      <c r="D47" s="193" t="str">
        <f t="shared" ca="1" si="2"/>
        <v/>
      </c>
      <c r="E47" s="193" t="str">
        <f t="shared" ca="1" si="3"/>
        <v/>
      </c>
      <c r="F47" s="193" t="str">
        <f t="shared" ca="1" si="4"/>
        <v/>
      </c>
      <c r="G47" s="196" t="str">
        <f t="shared" ca="1" si="5"/>
        <v/>
      </c>
      <c r="H47" s="196" t="str">
        <f ca="1">IF(OR($M47="国保連へ申請",$M47="都道府県へ直接申請"),IF(K47&gt;0,総括表!$E$12,""),"")</f>
        <v/>
      </c>
      <c r="I47" s="198" t="str">
        <f t="shared" ca="1" si="6"/>
        <v/>
      </c>
      <c r="J47" s="198" t="str">
        <f t="shared" ca="1" si="7"/>
        <v/>
      </c>
      <c r="K47" s="202" t="str">
        <f t="shared" ca="1" si="8"/>
        <v/>
      </c>
      <c r="L47" s="204"/>
      <c r="M47" s="205" t="str">
        <f t="shared" ca="1" si="9"/>
        <v/>
      </c>
    </row>
    <row r="48" spans="2:13" ht="22.5" customHeight="1">
      <c r="B48" s="191">
        <f t="shared" si="0"/>
        <v>45</v>
      </c>
      <c r="C48" s="193" t="str">
        <f t="shared" ca="1" si="1"/>
        <v/>
      </c>
      <c r="D48" s="193" t="str">
        <f t="shared" ca="1" si="2"/>
        <v/>
      </c>
      <c r="E48" s="193" t="str">
        <f t="shared" ca="1" si="3"/>
        <v/>
      </c>
      <c r="F48" s="193" t="str">
        <f t="shared" ca="1" si="4"/>
        <v/>
      </c>
      <c r="G48" s="196" t="str">
        <f t="shared" ca="1" si="5"/>
        <v/>
      </c>
      <c r="H48" s="196" t="str">
        <f ca="1">IF(OR($M48="国保連へ申請",$M48="都道府県へ直接申請"),IF(K48&gt;0,総括表!$E$12,""),"")</f>
        <v/>
      </c>
      <c r="I48" s="198" t="str">
        <f t="shared" ca="1" si="6"/>
        <v/>
      </c>
      <c r="J48" s="198" t="str">
        <f t="shared" ca="1" si="7"/>
        <v/>
      </c>
      <c r="K48" s="202" t="str">
        <f t="shared" ca="1" si="8"/>
        <v/>
      </c>
      <c r="L48" s="204"/>
      <c r="M48" s="205" t="str">
        <f t="shared" ca="1" si="9"/>
        <v/>
      </c>
    </row>
    <row r="49" spans="2:13" ht="22.5" customHeight="1">
      <c r="B49" s="191">
        <f t="shared" si="0"/>
        <v>46</v>
      </c>
      <c r="C49" s="193" t="str">
        <f t="shared" ca="1" si="1"/>
        <v/>
      </c>
      <c r="D49" s="193" t="str">
        <f t="shared" ca="1" si="2"/>
        <v/>
      </c>
      <c r="E49" s="193" t="str">
        <f t="shared" ca="1" si="3"/>
        <v/>
      </c>
      <c r="F49" s="193" t="str">
        <f t="shared" ca="1" si="4"/>
        <v/>
      </c>
      <c r="G49" s="196" t="str">
        <f t="shared" ca="1" si="5"/>
        <v/>
      </c>
      <c r="H49" s="196" t="str">
        <f ca="1">IF(OR($M49="国保連へ申請",$M49="都道府県へ直接申請"),IF(K49&gt;0,総括表!$E$12,""),"")</f>
        <v/>
      </c>
      <c r="I49" s="198" t="str">
        <f t="shared" ca="1" si="6"/>
        <v/>
      </c>
      <c r="J49" s="198" t="str">
        <f t="shared" ca="1" si="7"/>
        <v/>
      </c>
      <c r="K49" s="202" t="str">
        <f t="shared" ca="1" si="8"/>
        <v/>
      </c>
      <c r="L49" s="204"/>
      <c r="M49" s="205" t="str">
        <f t="shared" ca="1" si="9"/>
        <v/>
      </c>
    </row>
    <row r="50" spans="2:13" ht="22.5" customHeight="1">
      <c r="B50" s="191">
        <f t="shared" si="0"/>
        <v>47</v>
      </c>
      <c r="C50" s="193" t="str">
        <f t="shared" ca="1" si="1"/>
        <v/>
      </c>
      <c r="D50" s="193" t="str">
        <f t="shared" ca="1" si="2"/>
        <v/>
      </c>
      <c r="E50" s="193" t="str">
        <f t="shared" ca="1" si="3"/>
        <v/>
      </c>
      <c r="F50" s="193" t="str">
        <f t="shared" ca="1" si="4"/>
        <v/>
      </c>
      <c r="G50" s="196" t="str">
        <f t="shared" ca="1" si="5"/>
        <v/>
      </c>
      <c r="H50" s="196" t="str">
        <f ca="1">IF(OR($M50="国保連へ申請",$M50="都道府県へ直接申請"),IF(K50&gt;0,総括表!$E$12,""),"")</f>
        <v/>
      </c>
      <c r="I50" s="198" t="str">
        <f t="shared" ca="1" si="6"/>
        <v/>
      </c>
      <c r="J50" s="198" t="str">
        <f t="shared" ca="1" si="7"/>
        <v/>
      </c>
      <c r="K50" s="202" t="str">
        <f t="shared" ca="1" si="8"/>
        <v/>
      </c>
      <c r="L50" s="204"/>
      <c r="M50" s="205" t="str">
        <f t="shared" ca="1" si="9"/>
        <v/>
      </c>
    </row>
    <row r="51" spans="2:13" ht="22.5" customHeight="1">
      <c r="B51" s="191">
        <f t="shared" si="0"/>
        <v>48</v>
      </c>
      <c r="C51" s="193" t="str">
        <f t="shared" ca="1" si="1"/>
        <v/>
      </c>
      <c r="D51" s="193" t="str">
        <f t="shared" ca="1" si="2"/>
        <v/>
      </c>
      <c r="E51" s="193" t="str">
        <f t="shared" ca="1" si="3"/>
        <v/>
      </c>
      <c r="F51" s="193" t="str">
        <f t="shared" ca="1" si="4"/>
        <v/>
      </c>
      <c r="G51" s="196" t="str">
        <f t="shared" ca="1" si="5"/>
        <v/>
      </c>
      <c r="H51" s="196" t="str">
        <f ca="1">IF(OR($M51="国保連へ申請",$M51="都道府県へ直接申請"),IF(K51&gt;0,総括表!$E$12,""),"")</f>
        <v/>
      </c>
      <c r="I51" s="198" t="str">
        <f t="shared" ca="1" si="6"/>
        <v/>
      </c>
      <c r="J51" s="198" t="str">
        <f t="shared" ca="1" si="7"/>
        <v/>
      </c>
      <c r="K51" s="202" t="str">
        <f t="shared" ca="1" si="8"/>
        <v/>
      </c>
      <c r="L51" s="204"/>
      <c r="M51" s="205" t="str">
        <f t="shared" ca="1" si="9"/>
        <v/>
      </c>
    </row>
    <row r="52" spans="2:13" ht="22.5" customHeight="1">
      <c r="B52" s="191">
        <f t="shared" si="0"/>
        <v>49</v>
      </c>
      <c r="C52" s="193" t="str">
        <f t="shared" ca="1" si="1"/>
        <v/>
      </c>
      <c r="D52" s="193" t="str">
        <f t="shared" ca="1" si="2"/>
        <v/>
      </c>
      <c r="E52" s="193" t="str">
        <f t="shared" ca="1" si="3"/>
        <v/>
      </c>
      <c r="F52" s="193" t="str">
        <f t="shared" ca="1" si="4"/>
        <v/>
      </c>
      <c r="G52" s="196" t="str">
        <f t="shared" ca="1" si="5"/>
        <v/>
      </c>
      <c r="H52" s="196" t="str">
        <f ca="1">IF(OR($M52="国保連へ申請",$M52="都道府県へ直接申請"),IF(K52&gt;0,総括表!$E$12,""),"")</f>
        <v/>
      </c>
      <c r="I52" s="198" t="str">
        <f t="shared" ca="1" si="6"/>
        <v/>
      </c>
      <c r="J52" s="198" t="str">
        <f t="shared" ca="1" si="7"/>
        <v/>
      </c>
      <c r="K52" s="202" t="str">
        <f t="shared" ca="1" si="8"/>
        <v/>
      </c>
      <c r="L52" s="204"/>
      <c r="M52" s="205" t="str">
        <f t="shared" ca="1" si="9"/>
        <v/>
      </c>
    </row>
    <row r="53" spans="2:13" ht="22.5" customHeight="1">
      <c r="B53" s="191">
        <f t="shared" si="0"/>
        <v>50</v>
      </c>
      <c r="C53" s="193" t="str">
        <f t="shared" ca="1" si="1"/>
        <v/>
      </c>
      <c r="D53" s="193" t="str">
        <f t="shared" ca="1" si="2"/>
        <v/>
      </c>
      <c r="E53" s="193" t="str">
        <f t="shared" ca="1" si="3"/>
        <v/>
      </c>
      <c r="F53" s="193" t="str">
        <f t="shared" ca="1" si="4"/>
        <v/>
      </c>
      <c r="G53" s="196" t="str">
        <f t="shared" ca="1" si="5"/>
        <v/>
      </c>
      <c r="H53" s="196" t="str">
        <f ca="1">IF(OR($M53="国保連へ申請",$M53="都道府県へ直接申請"),IF(K53&gt;0,総括表!$E$12,""),"")</f>
        <v/>
      </c>
      <c r="I53" s="198" t="str">
        <f t="shared" ca="1" si="6"/>
        <v/>
      </c>
      <c r="J53" s="198" t="str">
        <f t="shared" ca="1" si="7"/>
        <v/>
      </c>
      <c r="K53" s="202" t="str">
        <f t="shared" ca="1" si="8"/>
        <v/>
      </c>
      <c r="L53" s="204"/>
      <c r="M53" s="205" t="str">
        <f t="shared" ca="1" si="9"/>
        <v/>
      </c>
    </row>
    <row r="54" spans="2:13" ht="22.5" customHeight="1">
      <c r="B54" s="191">
        <f t="shared" si="0"/>
        <v>51</v>
      </c>
      <c r="C54" s="193" t="str">
        <f t="shared" ca="1" si="1"/>
        <v/>
      </c>
      <c r="D54" s="193" t="str">
        <f t="shared" ca="1" si="2"/>
        <v/>
      </c>
      <c r="E54" s="193" t="str">
        <f t="shared" ca="1" si="3"/>
        <v/>
      </c>
      <c r="F54" s="193" t="str">
        <f t="shared" ca="1" si="4"/>
        <v/>
      </c>
      <c r="G54" s="196" t="str">
        <f t="shared" ca="1" si="5"/>
        <v/>
      </c>
      <c r="H54" s="196" t="str">
        <f ca="1">IF(OR($M54="国保連へ申請",$M54="都道府県へ直接申請"),IF(K54&gt;0,総括表!$E$12,""),"")</f>
        <v/>
      </c>
      <c r="I54" s="198" t="str">
        <f t="shared" ca="1" si="6"/>
        <v/>
      </c>
      <c r="J54" s="198" t="str">
        <f t="shared" ca="1" si="7"/>
        <v/>
      </c>
      <c r="K54" s="202" t="str">
        <f t="shared" ca="1" si="8"/>
        <v/>
      </c>
      <c r="L54" s="204"/>
      <c r="M54" s="205" t="str">
        <f t="shared" ca="1" si="9"/>
        <v/>
      </c>
    </row>
    <row r="55" spans="2:13" ht="22.5" customHeight="1">
      <c r="B55" s="191">
        <f t="shared" si="0"/>
        <v>52</v>
      </c>
      <c r="C55" s="193" t="str">
        <f t="shared" ca="1" si="1"/>
        <v/>
      </c>
      <c r="D55" s="193" t="str">
        <f t="shared" ca="1" si="2"/>
        <v/>
      </c>
      <c r="E55" s="193" t="str">
        <f t="shared" ca="1" si="3"/>
        <v/>
      </c>
      <c r="F55" s="193" t="str">
        <f t="shared" ca="1" si="4"/>
        <v/>
      </c>
      <c r="G55" s="196" t="str">
        <f t="shared" ca="1" si="5"/>
        <v/>
      </c>
      <c r="H55" s="196" t="str">
        <f ca="1">IF(OR($M55="国保連へ申請",$M55="都道府県へ直接申請"),IF(K55&gt;0,総括表!$E$12,""),"")</f>
        <v/>
      </c>
      <c r="I55" s="198" t="str">
        <f t="shared" ca="1" si="6"/>
        <v/>
      </c>
      <c r="J55" s="198" t="str">
        <f t="shared" ca="1" si="7"/>
        <v/>
      </c>
      <c r="K55" s="202" t="str">
        <f t="shared" ca="1" si="8"/>
        <v/>
      </c>
      <c r="L55" s="204"/>
      <c r="M55" s="205" t="str">
        <f t="shared" ca="1" si="9"/>
        <v/>
      </c>
    </row>
    <row r="56" spans="2:13" ht="22.5" customHeight="1">
      <c r="B56" s="191">
        <f t="shared" si="0"/>
        <v>53</v>
      </c>
      <c r="C56" s="193" t="str">
        <f t="shared" ca="1" si="1"/>
        <v/>
      </c>
      <c r="D56" s="193" t="str">
        <f t="shared" ca="1" si="2"/>
        <v/>
      </c>
      <c r="E56" s="193" t="str">
        <f t="shared" ca="1" si="3"/>
        <v/>
      </c>
      <c r="F56" s="193" t="str">
        <f t="shared" ca="1" si="4"/>
        <v/>
      </c>
      <c r="G56" s="196" t="str">
        <f t="shared" ca="1" si="5"/>
        <v/>
      </c>
      <c r="H56" s="196" t="str">
        <f ca="1">IF(OR($M56="国保連へ申請",$M56="都道府県へ直接申請"),IF(K56&gt;0,総括表!$E$12,""),"")</f>
        <v/>
      </c>
      <c r="I56" s="198" t="str">
        <f t="shared" ca="1" si="6"/>
        <v/>
      </c>
      <c r="J56" s="198" t="str">
        <f t="shared" ca="1" si="7"/>
        <v/>
      </c>
      <c r="K56" s="202" t="str">
        <f t="shared" ca="1" si="8"/>
        <v/>
      </c>
      <c r="L56" s="204"/>
      <c r="M56" s="205" t="str">
        <f t="shared" ca="1" si="9"/>
        <v/>
      </c>
    </row>
    <row r="57" spans="2:13" ht="22.5" customHeight="1">
      <c r="B57" s="191">
        <f t="shared" si="0"/>
        <v>54</v>
      </c>
      <c r="C57" s="193" t="str">
        <f t="shared" ca="1" si="1"/>
        <v/>
      </c>
      <c r="D57" s="193" t="str">
        <f t="shared" ca="1" si="2"/>
        <v/>
      </c>
      <c r="E57" s="193" t="str">
        <f t="shared" ca="1" si="3"/>
        <v/>
      </c>
      <c r="F57" s="193" t="str">
        <f t="shared" ca="1" si="4"/>
        <v/>
      </c>
      <c r="G57" s="196" t="str">
        <f t="shared" ca="1" si="5"/>
        <v/>
      </c>
      <c r="H57" s="196" t="str">
        <f ca="1">IF(OR($M57="国保連へ申請",$M57="都道府県へ直接申請"),IF(K57&gt;0,総括表!$E$12,""),"")</f>
        <v/>
      </c>
      <c r="I57" s="198" t="str">
        <f t="shared" ca="1" si="6"/>
        <v/>
      </c>
      <c r="J57" s="198" t="str">
        <f t="shared" ca="1" si="7"/>
        <v/>
      </c>
      <c r="K57" s="202" t="str">
        <f t="shared" ca="1" si="8"/>
        <v/>
      </c>
      <c r="L57" s="204"/>
      <c r="M57" s="205" t="str">
        <f t="shared" ca="1" si="9"/>
        <v/>
      </c>
    </row>
    <row r="58" spans="2:13" ht="22.5" customHeight="1">
      <c r="B58" s="191">
        <f t="shared" si="0"/>
        <v>55</v>
      </c>
      <c r="C58" s="193" t="str">
        <f t="shared" ca="1" si="1"/>
        <v/>
      </c>
      <c r="D58" s="193" t="str">
        <f t="shared" ca="1" si="2"/>
        <v/>
      </c>
      <c r="E58" s="193" t="str">
        <f t="shared" ca="1" si="3"/>
        <v/>
      </c>
      <c r="F58" s="193" t="str">
        <f t="shared" ca="1" si="4"/>
        <v/>
      </c>
      <c r="G58" s="196" t="str">
        <f t="shared" ca="1" si="5"/>
        <v/>
      </c>
      <c r="H58" s="196" t="str">
        <f ca="1">IF(OR($M58="国保連へ申請",$M58="都道府県へ直接申請"),IF(K58&gt;0,総括表!$E$12,""),"")</f>
        <v/>
      </c>
      <c r="I58" s="198" t="str">
        <f t="shared" ca="1" si="6"/>
        <v/>
      </c>
      <c r="J58" s="198" t="str">
        <f t="shared" ca="1" si="7"/>
        <v/>
      </c>
      <c r="K58" s="202" t="str">
        <f t="shared" ca="1" si="8"/>
        <v/>
      </c>
      <c r="L58" s="204"/>
      <c r="M58" s="205" t="str">
        <f t="shared" ca="1" si="9"/>
        <v/>
      </c>
    </row>
    <row r="59" spans="2:13" ht="22.5" customHeight="1">
      <c r="B59" s="191">
        <f t="shared" si="0"/>
        <v>56</v>
      </c>
      <c r="C59" s="193" t="str">
        <f t="shared" ca="1" si="1"/>
        <v/>
      </c>
      <c r="D59" s="193" t="str">
        <f t="shared" ca="1" si="2"/>
        <v/>
      </c>
      <c r="E59" s="193" t="str">
        <f t="shared" ca="1" si="3"/>
        <v/>
      </c>
      <c r="F59" s="193" t="str">
        <f t="shared" ca="1" si="4"/>
        <v/>
      </c>
      <c r="G59" s="196" t="str">
        <f t="shared" ca="1" si="5"/>
        <v/>
      </c>
      <c r="H59" s="196" t="str">
        <f ca="1">IF(OR($M59="国保連へ申請",$M59="都道府県へ直接申請"),IF(K59&gt;0,総括表!$E$12,""),"")</f>
        <v/>
      </c>
      <c r="I59" s="198" t="str">
        <f t="shared" ca="1" si="6"/>
        <v/>
      </c>
      <c r="J59" s="198" t="str">
        <f t="shared" ca="1" si="7"/>
        <v/>
      </c>
      <c r="K59" s="202" t="str">
        <f t="shared" ca="1" si="8"/>
        <v/>
      </c>
      <c r="L59" s="204"/>
      <c r="M59" s="205" t="str">
        <f t="shared" ca="1" si="9"/>
        <v/>
      </c>
    </row>
    <row r="60" spans="2:13" ht="22.5" customHeight="1">
      <c r="B60" s="191">
        <f t="shared" si="0"/>
        <v>57</v>
      </c>
      <c r="C60" s="193" t="str">
        <f t="shared" ca="1" si="1"/>
        <v/>
      </c>
      <c r="D60" s="193" t="str">
        <f t="shared" ca="1" si="2"/>
        <v/>
      </c>
      <c r="E60" s="193" t="str">
        <f t="shared" ca="1" si="3"/>
        <v/>
      </c>
      <c r="F60" s="193" t="str">
        <f t="shared" ca="1" si="4"/>
        <v/>
      </c>
      <c r="G60" s="196" t="str">
        <f t="shared" ca="1" si="5"/>
        <v/>
      </c>
      <c r="H60" s="196" t="str">
        <f ca="1">IF(OR($M60="国保連へ申請",$M60="都道府県へ直接申請"),IF(K60&gt;0,総括表!$E$12,""),"")</f>
        <v/>
      </c>
      <c r="I60" s="198" t="str">
        <f t="shared" ca="1" si="6"/>
        <v/>
      </c>
      <c r="J60" s="198" t="str">
        <f t="shared" ca="1" si="7"/>
        <v/>
      </c>
      <c r="K60" s="202" t="str">
        <f t="shared" ca="1" si="8"/>
        <v/>
      </c>
      <c r="L60" s="204"/>
      <c r="M60" s="205" t="str">
        <f t="shared" ca="1" si="9"/>
        <v/>
      </c>
    </row>
    <row r="61" spans="2:13" ht="22.5" customHeight="1">
      <c r="B61" s="191">
        <f t="shared" si="0"/>
        <v>58</v>
      </c>
      <c r="C61" s="193" t="str">
        <f t="shared" ca="1" si="1"/>
        <v/>
      </c>
      <c r="D61" s="193" t="str">
        <f t="shared" ca="1" si="2"/>
        <v/>
      </c>
      <c r="E61" s="193" t="str">
        <f t="shared" ca="1" si="3"/>
        <v/>
      </c>
      <c r="F61" s="193" t="str">
        <f t="shared" ca="1" si="4"/>
        <v/>
      </c>
      <c r="G61" s="196" t="str">
        <f t="shared" ca="1" si="5"/>
        <v/>
      </c>
      <c r="H61" s="196" t="str">
        <f ca="1">IF(OR($M61="国保連へ申請",$M61="都道府県へ直接申請"),IF(K61&gt;0,総括表!$E$12,""),"")</f>
        <v/>
      </c>
      <c r="I61" s="198" t="str">
        <f t="shared" ca="1" si="6"/>
        <v/>
      </c>
      <c r="J61" s="198" t="str">
        <f t="shared" ca="1" si="7"/>
        <v/>
      </c>
      <c r="K61" s="202" t="str">
        <f t="shared" ca="1" si="8"/>
        <v/>
      </c>
      <c r="L61" s="204"/>
      <c r="M61" s="205" t="str">
        <f t="shared" ca="1" si="9"/>
        <v/>
      </c>
    </row>
    <row r="62" spans="2:13" ht="22.5" customHeight="1">
      <c r="B62" s="191">
        <f t="shared" si="0"/>
        <v>59</v>
      </c>
      <c r="C62" s="193" t="str">
        <f t="shared" ca="1" si="1"/>
        <v/>
      </c>
      <c r="D62" s="193" t="str">
        <f t="shared" ca="1" si="2"/>
        <v/>
      </c>
      <c r="E62" s="193" t="str">
        <f t="shared" ca="1" si="3"/>
        <v/>
      </c>
      <c r="F62" s="193" t="str">
        <f t="shared" ca="1" si="4"/>
        <v/>
      </c>
      <c r="G62" s="196" t="str">
        <f t="shared" ca="1" si="5"/>
        <v/>
      </c>
      <c r="H62" s="196" t="str">
        <f ca="1">IF(OR($M62="国保連へ申請",$M62="都道府県へ直接申請"),IF(K62&gt;0,総括表!$E$12,""),"")</f>
        <v/>
      </c>
      <c r="I62" s="198" t="str">
        <f t="shared" ca="1" si="6"/>
        <v/>
      </c>
      <c r="J62" s="198" t="str">
        <f t="shared" ca="1" si="7"/>
        <v/>
      </c>
      <c r="K62" s="202" t="str">
        <f t="shared" ca="1" si="8"/>
        <v/>
      </c>
      <c r="L62" s="204"/>
      <c r="M62" s="205" t="str">
        <f t="shared" ca="1" si="9"/>
        <v/>
      </c>
    </row>
    <row r="63" spans="2:13" ht="22.5" customHeight="1">
      <c r="B63" s="191">
        <f t="shared" si="0"/>
        <v>60</v>
      </c>
      <c r="C63" s="193" t="str">
        <f t="shared" ca="1" si="1"/>
        <v/>
      </c>
      <c r="D63" s="193" t="str">
        <f t="shared" ca="1" si="2"/>
        <v/>
      </c>
      <c r="E63" s="193" t="str">
        <f t="shared" ca="1" si="3"/>
        <v/>
      </c>
      <c r="F63" s="193" t="str">
        <f t="shared" ca="1" si="4"/>
        <v/>
      </c>
      <c r="G63" s="196" t="str">
        <f t="shared" ca="1" si="5"/>
        <v/>
      </c>
      <c r="H63" s="196" t="str">
        <f ca="1">IF(OR($M63="国保連へ申請",$M63="都道府県へ直接申請"),IF(K63&gt;0,総括表!$E$12,""),"")</f>
        <v/>
      </c>
      <c r="I63" s="198" t="str">
        <f t="shared" ca="1" si="6"/>
        <v/>
      </c>
      <c r="J63" s="198" t="str">
        <f t="shared" ca="1" si="7"/>
        <v/>
      </c>
      <c r="K63" s="202" t="str">
        <f t="shared" ca="1" si="8"/>
        <v/>
      </c>
      <c r="L63" s="204"/>
      <c r="M63" s="205" t="str">
        <f t="shared" ca="1" si="9"/>
        <v/>
      </c>
    </row>
    <row r="64" spans="2:13" ht="22.5" customHeight="1">
      <c r="B64" s="191">
        <f t="shared" si="0"/>
        <v>61</v>
      </c>
      <c r="C64" s="193" t="str">
        <f t="shared" ca="1" si="1"/>
        <v/>
      </c>
      <c r="D64" s="193" t="str">
        <f t="shared" ca="1" si="2"/>
        <v/>
      </c>
      <c r="E64" s="193" t="str">
        <f t="shared" ca="1" si="3"/>
        <v/>
      </c>
      <c r="F64" s="193" t="str">
        <f t="shared" ca="1" si="4"/>
        <v/>
      </c>
      <c r="G64" s="196" t="str">
        <f t="shared" ca="1" si="5"/>
        <v/>
      </c>
      <c r="H64" s="196" t="str">
        <f ca="1">IF(OR($M64="国保連へ申請",$M64="都道府県へ直接申請"),IF(K64&gt;0,総括表!$E$12,""),"")</f>
        <v/>
      </c>
      <c r="I64" s="198" t="str">
        <f t="shared" ca="1" si="6"/>
        <v/>
      </c>
      <c r="J64" s="198" t="str">
        <f t="shared" ca="1" si="7"/>
        <v/>
      </c>
      <c r="K64" s="202" t="str">
        <f t="shared" ca="1" si="8"/>
        <v/>
      </c>
      <c r="L64" s="204"/>
      <c r="M64" s="205" t="str">
        <f t="shared" ca="1" si="9"/>
        <v/>
      </c>
    </row>
    <row r="65" spans="2:13" ht="22.5" customHeight="1">
      <c r="B65" s="191">
        <f t="shared" si="0"/>
        <v>62</v>
      </c>
      <c r="C65" s="193" t="str">
        <f t="shared" ca="1" si="1"/>
        <v/>
      </c>
      <c r="D65" s="193" t="str">
        <f t="shared" ca="1" si="2"/>
        <v/>
      </c>
      <c r="E65" s="193" t="str">
        <f t="shared" ca="1" si="3"/>
        <v/>
      </c>
      <c r="F65" s="193" t="str">
        <f t="shared" ca="1" si="4"/>
        <v/>
      </c>
      <c r="G65" s="196" t="str">
        <f t="shared" ca="1" si="5"/>
        <v/>
      </c>
      <c r="H65" s="196" t="str">
        <f ca="1">IF(OR($M65="国保連へ申請",$M65="都道府県へ直接申請"),IF(K65&gt;0,総括表!$E$12,""),"")</f>
        <v/>
      </c>
      <c r="I65" s="198" t="str">
        <f t="shared" ca="1" si="6"/>
        <v/>
      </c>
      <c r="J65" s="198" t="str">
        <f t="shared" ca="1" si="7"/>
        <v/>
      </c>
      <c r="K65" s="202" t="str">
        <f t="shared" ca="1" si="8"/>
        <v/>
      </c>
      <c r="L65" s="204"/>
      <c r="M65" s="205" t="str">
        <f t="shared" ca="1" si="9"/>
        <v/>
      </c>
    </row>
    <row r="66" spans="2:13" ht="22.5" customHeight="1">
      <c r="B66" s="191">
        <f t="shared" si="0"/>
        <v>63</v>
      </c>
      <c r="C66" s="193" t="str">
        <f t="shared" ca="1" si="1"/>
        <v/>
      </c>
      <c r="D66" s="193" t="str">
        <f t="shared" ca="1" si="2"/>
        <v/>
      </c>
      <c r="E66" s="193" t="str">
        <f t="shared" ca="1" si="3"/>
        <v/>
      </c>
      <c r="F66" s="193" t="str">
        <f t="shared" ca="1" si="4"/>
        <v/>
      </c>
      <c r="G66" s="196" t="str">
        <f t="shared" ca="1" si="5"/>
        <v/>
      </c>
      <c r="H66" s="196" t="str">
        <f ca="1">IF(OR($M66="国保連へ申請",$M66="都道府県へ直接申請"),IF(K66&gt;0,総括表!$E$12,""),"")</f>
        <v/>
      </c>
      <c r="I66" s="198" t="str">
        <f t="shared" ca="1" si="6"/>
        <v/>
      </c>
      <c r="J66" s="198" t="str">
        <f t="shared" ca="1" si="7"/>
        <v/>
      </c>
      <c r="K66" s="202" t="str">
        <f t="shared" ca="1" si="8"/>
        <v/>
      </c>
      <c r="L66" s="204"/>
      <c r="M66" s="205" t="str">
        <f t="shared" ca="1" si="9"/>
        <v/>
      </c>
    </row>
    <row r="67" spans="2:13" ht="22.5" customHeight="1">
      <c r="B67" s="191">
        <f t="shared" si="0"/>
        <v>64</v>
      </c>
      <c r="C67" s="193" t="str">
        <f t="shared" ca="1" si="1"/>
        <v/>
      </c>
      <c r="D67" s="193" t="str">
        <f t="shared" ca="1" si="2"/>
        <v/>
      </c>
      <c r="E67" s="193" t="str">
        <f t="shared" ca="1" si="3"/>
        <v/>
      </c>
      <c r="F67" s="193" t="str">
        <f t="shared" ca="1" si="4"/>
        <v/>
      </c>
      <c r="G67" s="196" t="str">
        <f t="shared" ca="1" si="5"/>
        <v/>
      </c>
      <c r="H67" s="196" t="str">
        <f ca="1">IF(OR($M67="国保連へ申請",$M67="都道府県へ直接申請"),IF(K67&gt;0,総括表!$E$12,""),"")</f>
        <v/>
      </c>
      <c r="I67" s="198" t="str">
        <f t="shared" ca="1" si="6"/>
        <v/>
      </c>
      <c r="J67" s="198" t="str">
        <f t="shared" ca="1" si="7"/>
        <v/>
      </c>
      <c r="K67" s="202" t="str">
        <f t="shared" ca="1" si="8"/>
        <v/>
      </c>
      <c r="L67" s="204"/>
      <c r="M67" s="205" t="str">
        <f t="shared" ca="1" si="9"/>
        <v/>
      </c>
    </row>
    <row r="68" spans="2:13" ht="22.5" customHeight="1">
      <c r="B68" s="191">
        <f t="shared" ref="B68:B131" si="10">ROW()-3</f>
        <v>65</v>
      </c>
      <c r="C68" s="193" t="str">
        <f t="shared" ref="C68:C131" ca="1" si="11">IF(OR($M68="国保連へ申請",$M68="都道府県へ直接申請"),IFERROR(INDIRECT("個票"&amp;$B68&amp;"！$L$4"),""),"")</f>
        <v/>
      </c>
      <c r="D68" s="193" t="str">
        <f t="shared" ref="D68:D131" ca="1" si="12">IF(OR($M68="国保連へ申請",$M68="都道府県へ直接申請"),IFERROR(ASC(INDIRECT("個票"&amp;$B68&amp;"！$AG$4")),""),"")</f>
        <v/>
      </c>
      <c r="E68" s="193" t="str">
        <f t="shared" ref="E68:E131" ca="1" si="13">IF(OR($M68="国保連へ申請",$M68="都道府県へ直接申請"),IFERROR(INDIRECT("個票"&amp;$B68&amp;"！$L$5"),""),"")</f>
        <v/>
      </c>
      <c r="F68" s="193" t="str">
        <f t="shared" ref="F68:F131" ca="1" si="14">IF(OR($M68="国保連へ申請",$M68="都道府県へ直接申請"),IFERROR(INDIRECT("個票"&amp;$B68&amp;"！$S$8"),""),"")</f>
        <v/>
      </c>
      <c r="G68" s="196" t="str">
        <f t="shared" ref="G68:G131" ca="1" si="15">IF(OR($M68="国保連へ申請",$M68="都道府県へ直接申請"),IFERROR(INDIRECT("個票"&amp;$B68&amp;"！$L$7"),""),"")</f>
        <v/>
      </c>
      <c r="H68" s="196" t="str">
        <f ca="1">IF(OR($M68="国保連へ申請",$M68="都道府県へ直接申請"),IF(K68&gt;0,総括表!$E$12,""),"")</f>
        <v/>
      </c>
      <c r="I68" s="198" t="str">
        <f t="shared" ref="I68:I131" ca="1" si="16">IF(OR($M68="国保連へ申請",$M68="都道府県へ直接申請"),IF(J68&lt;&gt;0,IFERROR(INDIRECT("個票"&amp;$B68&amp;"！$AA$11"),""),0),"")</f>
        <v/>
      </c>
      <c r="J68" s="198" t="str">
        <f t="shared" ref="J68:J131" ca="1" si="17">IF(OR($M68="国保連へ申請",$M68="都道府県へ直接申請"),IFERROR(INDIRECT("個票"&amp;$B68&amp;"！$AI$11"),""),"")</f>
        <v/>
      </c>
      <c r="K68" s="202" t="str">
        <f t="shared" ref="K68:K131" ca="1" si="18">IF(OR($M68="国保連へ申請",$M68="都道府県へ直接申請"),MIN(I68:J68),"")</f>
        <v/>
      </c>
      <c r="L68" s="204"/>
      <c r="M68" s="205" t="str">
        <f t="shared" ref="M68:M131" ca="1" si="19">IFERROR(INDIRECT("個票"&amp;$B68&amp;"！$AP$32"),"")</f>
        <v/>
      </c>
    </row>
    <row r="69" spans="2:13" ht="22.5" customHeight="1">
      <c r="B69" s="191">
        <f t="shared" si="10"/>
        <v>66</v>
      </c>
      <c r="C69" s="193" t="str">
        <f t="shared" ca="1" si="11"/>
        <v/>
      </c>
      <c r="D69" s="193" t="str">
        <f t="shared" ca="1" si="12"/>
        <v/>
      </c>
      <c r="E69" s="193" t="str">
        <f t="shared" ca="1" si="13"/>
        <v/>
      </c>
      <c r="F69" s="193" t="str">
        <f t="shared" ca="1" si="14"/>
        <v/>
      </c>
      <c r="G69" s="196" t="str">
        <f t="shared" ca="1" si="15"/>
        <v/>
      </c>
      <c r="H69" s="196" t="str">
        <f ca="1">IF(OR($M69="国保連へ申請",$M69="都道府県へ直接申請"),IF(K69&gt;0,総括表!$E$12,""),"")</f>
        <v/>
      </c>
      <c r="I69" s="198" t="str">
        <f t="shared" ca="1" si="16"/>
        <v/>
      </c>
      <c r="J69" s="198" t="str">
        <f t="shared" ca="1" si="17"/>
        <v/>
      </c>
      <c r="K69" s="202" t="str">
        <f t="shared" ca="1" si="18"/>
        <v/>
      </c>
      <c r="L69" s="204"/>
      <c r="M69" s="205" t="str">
        <f t="shared" ca="1" si="19"/>
        <v/>
      </c>
    </row>
    <row r="70" spans="2:13" ht="22.5" customHeight="1">
      <c r="B70" s="191">
        <f t="shared" si="10"/>
        <v>67</v>
      </c>
      <c r="C70" s="193" t="str">
        <f t="shared" ca="1" si="11"/>
        <v/>
      </c>
      <c r="D70" s="193" t="str">
        <f t="shared" ca="1" si="12"/>
        <v/>
      </c>
      <c r="E70" s="193" t="str">
        <f t="shared" ca="1" si="13"/>
        <v/>
      </c>
      <c r="F70" s="193" t="str">
        <f t="shared" ca="1" si="14"/>
        <v/>
      </c>
      <c r="G70" s="196" t="str">
        <f t="shared" ca="1" si="15"/>
        <v/>
      </c>
      <c r="H70" s="196" t="str">
        <f ca="1">IF(OR($M70="国保連へ申請",$M70="都道府県へ直接申請"),IF(K70&gt;0,総括表!$E$12,""),"")</f>
        <v/>
      </c>
      <c r="I70" s="198" t="str">
        <f t="shared" ca="1" si="16"/>
        <v/>
      </c>
      <c r="J70" s="198" t="str">
        <f t="shared" ca="1" si="17"/>
        <v/>
      </c>
      <c r="K70" s="202" t="str">
        <f t="shared" ca="1" si="18"/>
        <v/>
      </c>
      <c r="L70" s="204"/>
      <c r="M70" s="205" t="str">
        <f t="shared" ca="1" si="19"/>
        <v/>
      </c>
    </row>
    <row r="71" spans="2:13" ht="22.5" customHeight="1">
      <c r="B71" s="191">
        <f t="shared" si="10"/>
        <v>68</v>
      </c>
      <c r="C71" s="193" t="str">
        <f t="shared" ca="1" si="11"/>
        <v/>
      </c>
      <c r="D71" s="193" t="str">
        <f t="shared" ca="1" si="12"/>
        <v/>
      </c>
      <c r="E71" s="193" t="str">
        <f t="shared" ca="1" si="13"/>
        <v/>
      </c>
      <c r="F71" s="193" t="str">
        <f t="shared" ca="1" si="14"/>
        <v/>
      </c>
      <c r="G71" s="196" t="str">
        <f t="shared" ca="1" si="15"/>
        <v/>
      </c>
      <c r="H71" s="196" t="str">
        <f ca="1">IF(OR($M71="国保連へ申請",$M71="都道府県へ直接申請"),IF(K71&gt;0,総括表!$E$12,""),"")</f>
        <v/>
      </c>
      <c r="I71" s="198" t="str">
        <f t="shared" ca="1" si="16"/>
        <v/>
      </c>
      <c r="J71" s="198" t="str">
        <f t="shared" ca="1" si="17"/>
        <v/>
      </c>
      <c r="K71" s="202" t="str">
        <f t="shared" ca="1" si="18"/>
        <v/>
      </c>
      <c r="L71" s="204"/>
      <c r="M71" s="205" t="str">
        <f t="shared" ca="1" si="19"/>
        <v/>
      </c>
    </row>
    <row r="72" spans="2:13" ht="22.5" customHeight="1">
      <c r="B72" s="191">
        <f t="shared" si="10"/>
        <v>69</v>
      </c>
      <c r="C72" s="193" t="str">
        <f t="shared" ca="1" si="11"/>
        <v/>
      </c>
      <c r="D72" s="193" t="str">
        <f t="shared" ca="1" si="12"/>
        <v/>
      </c>
      <c r="E72" s="193" t="str">
        <f t="shared" ca="1" si="13"/>
        <v/>
      </c>
      <c r="F72" s="193" t="str">
        <f t="shared" ca="1" si="14"/>
        <v/>
      </c>
      <c r="G72" s="196" t="str">
        <f t="shared" ca="1" si="15"/>
        <v/>
      </c>
      <c r="H72" s="196" t="str">
        <f ca="1">IF(OR($M72="国保連へ申請",$M72="都道府県へ直接申請"),IF(K72&gt;0,総括表!$E$12,""),"")</f>
        <v/>
      </c>
      <c r="I72" s="198" t="str">
        <f t="shared" ca="1" si="16"/>
        <v/>
      </c>
      <c r="J72" s="198" t="str">
        <f t="shared" ca="1" si="17"/>
        <v/>
      </c>
      <c r="K72" s="202" t="str">
        <f t="shared" ca="1" si="18"/>
        <v/>
      </c>
      <c r="L72" s="204"/>
      <c r="M72" s="205" t="str">
        <f t="shared" ca="1" si="19"/>
        <v/>
      </c>
    </row>
    <row r="73" spans="2:13" ht="22.5" customHeight="1">
      <c r="B73" s="191">
        <f t="shared" si="10"/>
        <v>70</v>
      </c>
      <c r="C73" s="193" t="str">
        <f t="shared" ca="1" si="11"/>
        <v/>
      </c>
      <c r="D73" s="193" t="str">
        <f t="shared" ca="1" si="12"/>
        <v/>
      </c>
      <c r="E73" s="193" t="str">
        <f t="shared" ca="1" si="13"/>
        <v/>
      </c>
      <c r="F73" s="193" t="str">
        <f t="shared" ca="1" si="14"/>
        <v/>
      </c>
      <c r="G73" s="196" t="str">
        <f t="shared" ca="1" si="15"/>
        <v/>
      </c>
      <c r="H73" s="196" t="str">
        <f ca="1">IF(OR($M73="国保連へ申請",$M73="都道府県へ直接申請"),IF(K73&gt;0,総括表!$E$12,""),"")</f>
        <v/>
      </c>
      <c r="I73" s="198" t="str">
        <f t="shared" ca="1" si="16"/>
        <v/>
      </c>
      <c r="J73" s="198" t="str">
        <f t="shared" ca="1" si="17"/>
        <v/>
      </c>
      <c r="K73" s="202" t="str">
        <f t="shared" ca="1" si="18"/>
        <v/>
      </c>
      <c r="L73" s="204"/>
      <c r="M73" s="205" t="str">
        <f t="shared" ca="1" si="19"/>
        <v/>
      </c>
    </row>
    <row r="74" spans="2:13" ht="22.5" customHeight="1">
      <c r="B74" s="191">
        <f t="shared" si="10"/>
        <v>71</v>
      </c>
      <c r="C74" s="193" t="str">
        <f t="shared" ca="1" si="11"/>
        <v/>
      </c>
      <c r="D74" s="193" t="str">
        <f t="shared" ca="1" si="12"/>
        <v/>
      </c>
      <c r="E74" s="193" t="str">
        <f t="shared" ca="1" si="13"/>
        <v/>
      </c>
      <c r="F74" s="193" t="str">
        <f t="shared" ca="1" si="14"/>
        <v/>
      </c>
      <c r="G74" s="196" t="str">
        <f t="shared" ca="1" si="15"/>
        <v/>
      </c>
      <c r="H74" s="196" t="str">
        <f ca="1">IF(OR($M74="国保連へ申請",$M74="都道府県へ直接申請"),IF(K74&gt;0,総括表!$E$12,""),"")</f>
        <v/>
      </c>
      <c r="I74" s="198" t="str">
        <f t="shared" ca="1" si="16"/>
        <v/>
      </c>
      <c r="J74" s="198" t="str">
        <f t="shared" ca="1" si="17"/>
        <v/>
      </c>
      <c r="K74" s="202" t="str">
        <f t="shared" ca="1" si="18"/>
        <v/>
      </c>
      <c r="L74" s="204"/>
      <c r="M74" s="205" t="str">
        <f t="shared" ca="1" si="19"/>
        <v/>
      </c>
    </row>
    <row r="75" spans="2:13" ht="22.5" customHeight="1">
      <c r="B75" s="191">
        <f t="shared" si="10"/>
        <v>72</v>
      </c>
      <c r="C75" s="193" t="str">
        <f t="shared" ca="1" si="11"/>
        <v/>
      </c>
      <c r="D75" s="193" t="str">
        <f t="shared" ca="1" si="12"/>
        <v/>
      </c>
      <c r="E75" s="193" t="str">
        <f t="shared" ca="1" si="13"/>
        <v/>
      </c>
      <c r="F75" s="193" t="str">
        <f t="shared" ca="1" si="14"/>
        <v/>
      </c>
      <c r="G75" s="196" t="str">
        <f t="shared" ca="1" si="15"/>
        <v/>
      </c>
      <c r="H75" s="196" t="str">
        <f ca="1">IF(OR($M75="国保連へ申請",$M75="都道府県へ直接申請"),IF(K75&gt;0,総括表!$E$12,""),"")</f>
        <v/>
      </c>
      <c r="I75" s="198" t="str">
        <f t="shared" ca="1" si="16"/>
        <v/>
      </c>
      <c r="J75" s="198" t="str">
        <f t="shared" ca="1" si="17"/>
        <v/>
      </c>
      <c r="K75" s="202" t="str">
        <f t="shared" ca="1" si="18"/>
        <v/>
      </c>
      <c r="L75" s="204"/>
      <c r="M75" s="205" t="str">
        <f t="shared" ca="1" si="19"/>
        <v/>
      </c>
    </row>
    <row r="76" spans="2:13" ht="22.5" customHeight="1">
      <c r="B76" s="191">
        <f t="shared" si="10"/>
        <v>73</v>
      </c>
      <c r="C76" s="193" t="str">
        <f t="shared" ca="1" si="11"/>
        <v/>
      </c>
      <c r="D76" s="193" t="str">
        <f t="shared" ca="1" si="12"/>
        <v/>
      </c>
      <c r="E76" s="193" t="str">
        <f t="shared" ca="1" si="13"/>
        <v/>
      </c>
      <c r="F76" s="193" t="str">
        <f t="shared" ca="1" si="14"/>
        <v/>
      </c>
      <c r="G76" s="196" t="str">
        <f t="shared" ca="1" si="15"/>
        <v/>
      </c>
      <c r="H76" s="196" t="str">
        <f ca="1">IF(OR($M76="国保連へ申請",$M76="都道府県へ直接申請"),IF(K76&gt;0,総括表!$E$12,""),"")</f>
        <v/>
      </c>
      <c r="I76" s="198" t="str">
        <f t="shared" ca="1" si="16"/>
        <v/>
      </c>
      <c r="J76" s="198" t="str">
        <f t="shared" ca="1" si="17"/>
        <v/>
      </c>
      <c r="K76" s="202" t="str">
        <f t="shared" ca="1" si="18"/>
        <v/>
      </c>
      <c r="L76" s="204"/>
      <c r="M76" s="205" t="str">
        <f t="shared" ca="1" si="19"/>
        <v/>
      </c>
    </row>
    <row r="77" spans="2:13" ht="22.5" customHeight="1">
      <c r="B77" s="191">
        <f t="shared" si="10"/>
        <v>74</v>
      </c>
      <c r="C77" s="193" t="str">
        <f t="shared" ca="1" si="11"/>
        <v/>
      </c>
      <c r="D77" s="193" t="str">
        <f t="shared" ca="1" si="12"/>
        <v/>
      </c>
      <c r="E77" s="193" t="str">
        <f t="shared" ca="1" si="13"/>
        <v/>
      </c>
      <c r="F77" s="193" t="str">
        <f t="shared" ca="1" si="14"/>
        <v/>
      </c>
      <c r="G77" s="196" t="str">
        <f t="shared" ca="1" si="15"/>
        <v/>
      </c>
      <c r="H77" s="196" t="str">
        <f ca="1">IF(OR($M77="国保連へ申請",$M77="都道府県へ直接申請"),IF(K77&gt;0,総括表!$E$12,""),"")</f>
        <v/>
      </c>
      <c r="I77" s="198" t="str">
        <f t="shared" ca="1" si="16"/>
        <v/>
      </c>
      <c r="J77" s="198" t="str">
        <f t="shared" ca="1" si="17"/>
        <v/>
      </c>
      <c r="K77" s="202" t="str">
        <f t="shared" ca="1" si="18"/>
        <v/>
      </c>
      <c r="L77" s="204"/>
      <c r="M77" s="205" t="str">
        <f t="shared" ca="1" si="19"/>
        <v/>
      </c>
    </row>
    <row r="78" spans="2:13" ht="22.5" customHeight="1">
      <c r="B78" s="191">
        <f t="shared" si="10"/>
        <v>75</v>
      </c>
      <c r="C78" s="193" t="str">
        <f t="shared" ca="1" si="11"/>
        <v/>
      </c>
      <c r="D78" s="193" t="str">
        <f t="shared" ca="1" si="12"/>
        <v/>
      </c>
      <c r="E78" s="193" t="str">
        <f t="shared" ca="1" si="13"/>
        <v/>
      </c>
      <c r="F78" s="193" t="str">
        <f t="shared" ca="1" si="14"/>
        <v/>
      </c>
      <c r="G78" s="196" t="str">
        <f t="shared" ca="1" si="15"/>
        <v/>
      </c>
      <c r="H78" s="196" t="str">
        <f ca="1">IF(OR($M78="国保連へ申請",$M78="都道府県へ直接申請"),IF(K78&gt;0,総括表!$E$12,""),"")</f>
        <v/>
      </c>
      <c r="I78" s="198" t="str">
        <f t="shared" ca="1" si="16"/>
        <v/>
      </c>
      <c r="J78" s="198" t="str">
        <f t="shared" ca="1" si="17"/>
        <v/>
      </c>
      <c r="K78" s="202" t="str">
        <f t="shared" ca="1" si="18"/>
        <v/>
      </c>
      <c r="L78" s="204"/>
      <c r="M78" s="205" t="str">
        <f t="shared" ca="1" si="19"/>
        <v/>
      </c>
    </row>
    <row r="79" spans="2:13" ht="22.5" customHeight="1">
      <c r="B79" s="191">
        <f t="shared" si="10"/>
        <v>76</v>
      </c>
      <c r="C79" s="193" t="str">
        <f t="shared" ca="1" si="11"/>
        <v/>
      </c>
      <c r="D79" s="193" t="str">
        <f t="shared" ca="1" si="12"/>
        <v/>
      </c>
      <c r="E79" s="193" t="str">
        <f t="shared" ca="1" si="13"/>
        <v/>
      </c>
      <c r="F79" s="193" t="str">
        <f t="shared" ca="1" si="14"/>
        <v/>
      </c>
      <c r="G79" s="196" t="str">
        <f t="shared" ca="1" si="15"/>
        <v/>
      </c>
      <c r="H79" s="196" t="str">
        <f ca="1">IF(OR($M79="国保連へ申請",$M79="都道府県へ直接申請"),IF(K79&gt;0,総括表!$E$12,""),"")</f>
        <v/>
      </c>
      <c r="I79" s="198" t="str">
        <f t="shared" ca="1" si="16"/>
        <v/>
      </c>
      <c r="J79" s="198" t="str">
        <f t="shared" ca="1" si="17"/>
        <v/>
      </c>
      <c r="K79" s="202" t="str">
        <f t="shared" ca="1" si="18"/>
        <v/>
      </c>
      <c r="L79" s="204"/>
      <c r="M79" s="205" t="str">
        <f t="shared" ca="1" si="19"/>
        <v/>
      </c>
    </row>
    <row r="80" spans="2:13" ht="22.5" customHeight="1">
      <c r="B80" s="191">
        <f t="shared" si="10"/>
        <v>77</v>
      </c>
      <c r="C80" s="193" t="str">
        <f t="shared" ca="1" si="11"/>
        <v/>
      </c>
      <c r="D80" s="193" t="str">
        <f t="shared" ca="1" si="12"/>
        <v/>
      </c>
      <c r="E80" s="193" t="str">
        <f t="shared" ca="1" si="13"/>
        <v/>
      </c>
      <c r="F80" s="193" t="str">
        <f t="shared" ca="1" si="14"/>
        <v/>
      </c>
      <c r="G80" s="196" t="str">
        <f t="shared" ca="1" si="15"/>
        <v/>
      </c>
      <c r="H80" s="196" t="str">
        <f ca="1">IF(OR($M80="国保連へ申請",$M80="都道府県へ直接申請"),IF(K80&gt;0,総括表!$E$12,""),"")</f>
        <v/>
      </c>
      <c r="I80" s="198" t="str">
        <f t="shared" ca="1" si="16"/>
        <v/>
      </c>
      <c r="J80" s="198" t="str">
        <f t="shared" ca="1" si="17"/>
        <v/>
      </c>
      <c r="K80" s="202" t="str">
        <f t="shared" ca="1" si="18"/>
        <v/>
      </c>
      <c r="L80" s="204"/>
      <c r="M80" s="205" t="str">
        <f t="shared" ca="1" si="19"/>
        <v/>
      </c>
    </row>
    <row r="81" spans="2:13" ht="22.5" customHeight="1">
      <c r="B81" s="191">
        <f t="shared" si="10"/>
        <v>78</v>
      </c>
      <c r="C81" s="193" t="str">
        <f t="shared" ca="1" si="11"/>
        <v/>
      </c>
      <c r="D81" s="193" t="str">
        <f t="shared" ca="1" si="12"/>
        <v/>
      </c>
      <c r="E81" s="193" t="str">
        <f t="shared" ca="1" si="13"/>
        <v/>
      </c>
      <c r="F81" s="193" t="str">
        <f t="shared" ca="1" si="14"/>
        <v/>
      </c>
      <c r="G81" s="196" t="str">
        <f t="shared" ca="1" si="15"/>
        <v/>
      </c>
      <c r="H81" s="196" t="str">
        <f ca="1">IF(OR($M81="国保連へ申請",$M81="都道府県へ直接申請"),IF(K81&gt;0,総括表!$E$12,""),"")</f>
        <v/>
      </c>
      <c r="I81" s="198" t="str">
        <f t="shared" ca="1" si="16"/>
        <v/>
      </c>
      <c r="J81" s="198" t="str">
        <f t="shared" ca="1" si="17"/>
        <v/>
      </c>
      <c r="K81" s="202" t="str">
        <f t="shared" ca="1" si="18"/>
        <v/>
      </c>
      <c r="L81" s="204"/>
      <c r="M81" s="205" t="str">
        <f t="shared" ca="1" si="19"/>
        <v/>
      </c>
    </row>
    <row r="82" spans="2:13" ht="22.5" customHeight="1">
      <c r="B82" s="191">
        <f t="shared" si="10"/>
        <v>79</v>
      </c>
      <c r="C82" s="193" t="str">
        <f t="shared" ca="1" si="11"/>
        <v/>
      </c>
      <c r="D82" s="193" t="str">
        <f t="shared" ca="1" si="12"/>
        <v/>
      </c>
      <c r="E82" s="193" t="str">
        <f t="shared" ca="1" si="13"/>
        <v/>
      </c>
      <c r="F82" s="193" t="str">
        <f t="shared" ca="1" si="14"/>
        <v/>
      </c>
      <c r="G82" s="196" t="str">
        <f t="shared" ca="1" si="15"/>
        <v/>
      </c>
      <c r="H82" s="196" t="str">
        <f ca="1">IF(OR($M82="国保連へ申請",$M82="都道府県へ直接申請"),IF(K82&gt;0,総括表!$E$12,""),"")</f>
        <v/>
      </c>
      <c r="I82" s="198" t="str">
        <f t="shared" ca="1" si="16"/>
        <v/>
      </c>
      <c r="J82" s="198" t="str">
        <f t="shared" ca="1" si="17"/>
        <v/>
      </c>
      <c r="K82" s="202" t="str">
        <f t="shared" ca="1" si="18"/>
        <v/>
      </c>
      <c r="L82" s="204"/>
      <c r="M82" s="205" t="str">
        <f t="shared" ca="1" si="19"/>
        <v/>
      </c>
    </row>
    <row r="83" spans="2:13" ht="22.5" customHeight="1">
      <c r="B83" s="191">
        <f t="shared" si="10"/>
        <v>80</v>
      </c>
      <c r="C83" s="193" t="str">
        <f t="shared" ca="1" si="11"/>
        <v/>
      </c>
      <c r="D83" s="193" t="str">
        <f t="shared" ca="1" si="12"/>
        <v/>
      </c>
      <c r="E83" s="193" t="str">
        <f t="shared" ca="1" si="13"/>
        <v/>
      </c>
      <c r="F83" s="193" t="str">
        <f t="shared" ca="1" si="14"/>
        <v/>
      </c>
      <c r="G83" s="196" t="str">
        <f t="shared" ca="1" si="15"/>
        <v/>
      </c>
      <c r="H83" s="196" t="str">
        <f ca="1">IF(OR($M83="国保連へ申請",$M83="都道府県へ直接申請"),IF(K83&gt;0,総括表!$E$12,""),"")</f>
        <v/>
      </c>
      <c r="I83" s="198" t="str">
        <f t="shared" ca="1" si="16"/>
        <v/>
      </c>
      <c r="J83" s="198" t="str">
        <f t="shared" ca="1" si="17"/>
        <v/>
      </c>
      <c r="K83" s="202" t="str">
        <f t="shared" ca="1" si="18"/>
        <v/>
      </c>
      <c r="L83" s="204"/>
      <c r="M83" s="205" t="str">
        <f t="shared" ca="1" si="19"/>
        <v/>
      </c>
    </row>
    <row r="84" spans="2:13" ht="22.5" customHeight="1">
      <c r="B84" s="191">
        <f t="shared" si="10"/>
        <v>81</v>
      </c>
      <c r="C84" s="193" t="str">
        <f t="shared" ca="1" si="11"/>
        <v/>
      </c>
      <c r="D84" s="193" t="str">
        <f t="shared" ca="1" si="12"/>
        <v/>
      </c>
      <c r="E84" s="193" t="str">
        <f t="shared" ca="1" si="13"/>
        <v/>
      </c>
      <c r="F84" s="193" t="str">
        <f t="shared" ca="1" si="14"/>
        <v/>
      </c>
      <c r="G84" s="196" t="str">
        <f t="shared" ca="1" si="15"/>
        <v/>
      </c>
      <c r="H84" s="196" t="str">
        <f ca="1">IF(OR($M84="国保連へ申請",$M84="都道府県へ直接申請"),IF(K84&gt;0,総括表!$E$12,""),"")</f>
        <v/>
      </c>
      <c r="I84" s="198" t="str">
        <f t="shared" ca="1" si="16"/>
        <v/>
      </c>
      <c r="J84" s="198" t="str">
        <f t="shared" ca="1" si="17"/>
        <v/>
      </c>
      <c r="K84" s="202" t="str">
        <f t="shared" ca="1" si="18"/>
        <v/>
      </c>
      <c r="L84" s="204"/>
      <c r="M84" s="205" t="str">
        <f t="shared" ca="1" si="19"/>
        <v/>
      </c>
    </row>
    <row r="85" spans="2:13" ht="22.5" customHeight="1">
      <c r="B85" s="191">
        <f t="shared" si="10"/>
        <v>82</v>
      </c>
      <c r="C85" s="193" t="str">
        <f t="shared" ca="1" si="11"/>
        <v/>
      </c>
      <c r="D85" s="193" t="str">
        <f t="shared" ca="1" si="12"/>
        <v/>
      </c>
      <c r="E85" s="193" t="str">
        <f t="shared" ca="1" si="13"/>
        <v/>
      </c>
      <c r="F85" s="193" t="str">
        <f t="shared" ca="1" si="14"/>
        <v/>
      </c>
      <c r="G85" s="196" t="str">
        <f t="shared" ca="1" si="15"/>
        <v/>
      </c>
      <c r="H85" s="196" t="str">
        <f ca="1">IF(OR($M85="国保連へ申請",$M85="都道府県へ直接申請"),IF(K85&gt;0,総括表!$E$12,""),"")</f>
        <v/>
      </c>
      <c r="I85" s="198" t="str">
        <f t="shared" ca="1" si="16"/>
        <v/>
      </c>
      <c r="J85" s="198" t="str">
        <f t="shared" ca="1" si="17"/>
        <v/>
      </c>
      <c r="K85" s="202" t="str">
        <f t="shared" ca="1" si="18"/>
        <v/>
      </c>
      <c r="L85" s="204"/>
      <c r="M85" s="205" t="str">
        <f t="shared" ca="1" si="19"/>
        <v/>
      </c>
    </row>
    <row r="86" spans="2:13" ht="22.5" customHeight="1">
      <c r="B86" s="191">
        <f t="shared" si="10"/>
        <v>83</v>
      </c>
      <c r="C86" s="193" t="str">
        <f t="shared" ca="1" si="11"/>
        <v/>
      </c>
      <c r="D86" s="193" t="str">
        <f t="shared" ca="1" si="12"/>
        <v/>
      </c>
      <c r="E86" s="193" t="str">
        <f t="shared" ca="1" si="13"/>
        <v/>
      </c>
      <c r="F86" s="193" t="str">
        <f t="shared" ca="1" si="14"/>
        <v/>
      </c>
      <c r="G86" s="196" t="str">
        <f t="shared" ca="1" si="15"/>
        <v/>
      </c>
      <c r="H86" s="196" t="str">
        <f ca="1">IF(OR($M86="国保連へ申請",$M86="都道府県へ直接申請"),IF(K86&gt;0,総括表!$E$12,""),"")</f>
        <v/>
      </c>
      <c r="I86" s="198" t="str">
        <f t="shared" ca="1" si="16"/>
        <v/>
      </c>
      <c r="J86" s="198" t="str">
        <f t="shared" ca="1" si="17"/>
        <v/>
      </c>
      <c r="K86" s="202" t="str">
        <f t="shared" ca="1" si="18"/>
        <v/>
      </c>
      <c r="L86" s="204"/>
      <c r="M86" s="205" t="str">
        <f t="shared" ca="1" si="19"/>
        <v/>
      </c>
    </row>
    <row r="87" spans="2:13" ht="22.5" customHeight="1">
      <c r="B87" s="191">
        <f t="shared" si="10"/>
        <v>84</v>
      </c>
      <c r="C87" s="193" t="str">
        <f t="shared" ca="1" si="11"/>
        <v/>
      </c>
      <c r="D87" s="193" t="str">
        <f t="shared" ca="1" si="12"/>
        <v/>
      </c>
      <c r="E87" s="193" t="str">
        <f t="shared" ca="1" si="13"/>
        <v/>
      </c>
      <c r="F87" s="193" t="str">
        <f t="shared" ca="1" si="14"/>
        <v/>
      </c>
      <c r="G87" s="196" t="str">
        <f t="shared" ca="1" si="15"/>
        <v/>
      </c>
      <c r="H87" s="196" t="str">
        <f ca="1">IF(OR($M87="国保連へ申請",$M87="都道府県へ直接申請"),IF(K87&gt;0,総括表!$E$12,""),"")</f>
        <v/>
      </c>
      <c r="I87" s="198" t="str">
        <f t="shared" ca="1" si="16"/>
        <v/>
      </c>
      <c r="J87" s="198" t="str">
        <f t="shared" ca="1" si="17"/>
        <v/>
      </c>
      <c r="K87" s="202" t="str">
        <f t="shared" ca="1" si="18"/>
        <v/>
      </c>
      <c r="L87" s="204"/>
      <c r="M87" s="205" t="str">
        <f t="shared" ca="1" si="19"/>
        <v/>
      </c>
    </row>
    <row r="88" spans="2:13" ht="22.5" customHeight="1">
      <c r="B88" s="191">
        <f t="shared" si="10"/>
        <v>85</v>
      </c>
      <c r="C88" s="193" t="str">
        <f t="shared" ca="1" si="11"/>
        <v/>
      </c>
      <c r="D88" s="193" t="str">
        <f t="shared" ca="1" si="12"/>
        <v/>
      </c>
      <c r="E88" s="193" t="str">
        <f t="shared" ca="1" si="13"/>
        <v/>
      </c>
      <c r="F88" s="193" t="str">
        <f t="shared" ca="1" si="14"/>
        <v/>
      </c>
      <c r="G88" s="196" t="str">
        <f t="shared" ca="1" si="15"/>
        <v/>
      </c>
      <c r="H88" s="196" t="str">
        <f ca="1">IF(OR($M88="国保連へ申請",$M88="都道府県へ直接申請"),IF(K88&gt;0,総括表!$E$12,""),"")</f>
        <v/>
      </c>
      <c r="I88" s="198" t="str">
        <f t="shared" ca="1" si="16"/>
        <v/>
      </c>
      <c r="J88" s="198" t="str">
        <f t="shared" ca="1" si="17"/>
        <v/>
      </c>
      <c r="K88" s="202" t="str">
        <f t="shared" ca="1" si="18"/>
        <v/>
      </c>
      <c r="L88" s="204"/>
      <c r="M88" s="205" t="str">
        <f t="shared" ca="1" si="19"/>
        <v/>
      </c>
    </row>
    <row r="89" spans="2:13" ht="22.5" customHeight="1">
      <c r="B89" s="191">
        <f t="shared" si="10"/>
        <v>86</v>
      </c>
      <c r="C89" s="193" t="str">
        <f t="shared" ca="1" si="11"/>
        <v/>
      </c>
      <c r="D89" s="193" t="str">
        <f t="shared" ca="1" si="12"/>
        <v/>
      </c>
      <c r="E89" s="193" t="str">
        <f t="shared" ca="1" si="13"/>
        <v/>
      </c>
      <c r="F89" s="193" t="str">
        <f t="shared" ca="1" si="14"/>
        <v/>
      </c>
      <c r="G89" s="196" t="str">
        <f t="shared" ca="1" si="15"/>
        <v/>
      </c>
      <c r="H89" s="196" t="str">
        <f ca="1">IF(OR($M89="国保連へ申請",$M89="都道府県へ直接申請"),IF(K89&gt;0,総括表!$E$12,""),"")</f>
        <v/>
      </c>
      <c r="I89" s="198" t="str">
        <f t="shared" ca="1" si="16"/>
        <v/>
      </c>
      <c r="J89" s="198" t="str">
        <f t="shared" ca="1" si="17"/>
        <v/>
      </c>
      <c r="K89" s="202" t="str">
        <f t="shared" ca="1" si="18"/>
        <v/>
      </c>
      <c r="L89" s="204"/>
      <c r="M89" s="205" t="str">
        <f t="shared" ca="1" si="19"/>
        <v/>
      </c>
    </row>
    <row r="90" spans="2:13" ht="22.5" customHeight="1">
      <c r="B90" s="191">
        <f t="shared" si="10"/>
        <v>87</v>
      </c>
      <c r="C90" s="193" t="str">
        <f t="shared" ca="1" si="11"/>
        <v/>
      </c>
      <c r="D90" s="193" t="str">
        <f t="shared" ca="1" si="12"/>
        <v/>
      </c>
      <c r="E90" s="193" t="str">
        <f t="shared" ca="1" si="13"/>
        <v/>
      </c>
      <c r="F90" s="193" t="str">
        <f t="shared" ca="1" si="14"/>
        <v/>
      </c>
      <c r="G90" s="196" t="str">
        <f t="shared" ca="1" si="15"/>
        <v/>
      </c>
      <c r="H90" s="196" t="str">
        <f ca="1">IF(OR($M90="国保連へ申請",$M90="都道府県へ直接申請"),IF(K90&gt;0,総括表!$E$12,""),"")</f>
        <v/>
      </c>
      <c r="I90" s="198" t="str">
        <f t="shared" ca="1" si="16"/>
        <v/>
      </c>
      <c r="J90" s="198" t="str">
        <f t="shared" ca="1" si="17"/>
        <v/>
      </c>
      <c r="K90" s="202" t="str">
        <f t="shared" ca="1" si="18"/>
        <v/>
      </c>
      <c r="L90" s="204"/>
      <c r="M90" s="205" t="str">
        <f t="shared" ca="1" si="19"/>
        <v/>
      </c>
    </row>
    <row r="91" spans="2:13" ht="22.5" customHeight="1">
      <c r="B91" s="191">
        <f t="shared" si="10"/>
        <v>88</v>
      </c>
      <c r="C91" s="193" t="str">
        <f t="shared" ca="1" si="11"/>
        <v/>
      </c>
      <c r="D91" s="193" t="str">
        <f t="shared" ca="1" si="12"/>
        <v/>
      </c>
      <c r="E91" s="193" t="str">
        <f t="shared" ca="1" si="13"/>
        <v/>
      </c>
      <c r="F91" s="193" t="str">
        <f t="shared" ca="1" si="14"/>
        <v/>
      </c>
      <c r="G91" s="196" t="str">
        <f t="shared" ca="1" si="15"/>
        <v/>
      </c>
      <c r="H91" s="196" t="str">
        <f ca="1">IF(OR($M91="国保連へ申請",$M91="都道府県へ直接申請"),IF(K91&gt;0,総括表!$E$12,""),"")</f>
        <v/>
      </c>
      <c r="I91" s="198" t="str">
        <f t="shared" ca="1" si="16"/>
        <v/>
      </c>
      <c r="J91" s="198" t="str">
        <f t="shared" ca="1" si="17"/>
        <v/>
      </c>
      <c r="K91" s="202" t="str">
        <f t="shared" ca="1" si="18"/>
        <v/>
      </c>
      <c r="L91" s="204"/>
      <c r="M91" s="205" t="str">
        <f t="shared" ca="1" si="19"/>
        <v/>
      </c>
    </row>
    <row r="92" spans="2:13" ht="22.5" customHeight="1">
      <c r="B92" s="191">
        <f t="shared" si="10"/>
        <v>89</v>
      </c>
      <c r="C92" s="193" t="str">
        <f t="shared" ca="1" si="11"/>
        <v/>
      </c>
      <c r="D92" s="193" t="str">
        <f t="shared" ca="1" si="12"/>
        <v/>
      </c>
      <c r="E92" s="193" t="str">
        <f t="shared" ca="1" si="13"/>
        <v/>
      </c>
      <c r="F92" s="193" t="str">
        <f t="shared" ca="1" si="14"/>
        <v/>
      </c>
      <c r="G92" s="196" t="str">
        <f t="shared" ca="1" si="15"/>
        <v/>
      </c>
      <c r="H92" s="196" t="str">
        <f ca="1">IF(OR($M92="国保連へ申請",$M92="都道府県へ直接申請"),IF(K92&gt;0,総括表!$E$12,""),"")</f>
        <v/>
      </c>
      <c r="I92" s="198" t="str">
        <f t="shared" ca="1" si="16"/>
        <v/>
      </c>
      <c r="J92" s="198" t="str">
        <f t="shared" ca="1" si="17"/>
        <v/>
      </c>
      <c r="K92" s="202" t="str">
        <f t="shared" ca="1" si="18"/>
        <v/>
      </c>
      <c r="L92" s="204"/>
      <c r="M92" s="205" t="str">
        <f t="shared" ca="1" si="19"/>
        <v/>
      </c>
    </row>
    <row r="93" spans="2:13" ht="22.5" customHeight="1">
      <c r="B93" s="191">
        <f t="shared" si="10"/>
        <v>90</v>
      </c>
      <c r="C93" s="193" t="str">
        <f t="shared" ca="1" si="11"/>
        <v/>
      </c>
      <c r="D93" s="193" t="str">
        <f t="shared" ca="1" si="12"/>
        <v/>
      </c>
      <c r="E93" s="193" t="str">
        <f t="shared" ca="1" si="13"/>
        <v/>
      </c>
      <c r="F93" s="193" t="str">
        <f t="shared" ca="1" si="14"/>
        <v/>
      </c>
      <c r="G93" s="196" t="str">
        <f t="shared" ca="1" si="15"/>
        <v/>
      </c>
      <c r="H93" s="196" t="str">
        <f ca="1">IF(OR($M93="国保連へ申請",$M93="都道府県へ直接申請"),IF(K93&gt;0,総括表!$E$12,""),"")</f>
        <v/>
      </c>
      <c r="I93" s="198" t="str">
        <f t="shared" ca="1" si="16"/>
        <v/>
      </c>
      <c r="J93" s="198" t="str">
        <f t="shared" ca="1" si="17"/>
        <v/>
      </c>
      <c r="K93" s="202" t="str">
        <f t="shared" ca="1" si="18"/>
        <v/>
      </c>
      <c r="L93" s="204"/>
      <c r="M93" s="205" t="str">
        <f t="shared" ca="1" si="19"/>
        <v/>
      </c>
    </row>
    <row r="94" spans="2:13" ht="22.5" customHeight="1">
      <c r="B94" s="191">
        <f t="shared" si="10"/>
        <v>91</v>
      </c>
      <c r="C94" s="193" t="str">
        <f t="shared" ca="1" si="11"/>
        <v/>
      </c>
      <c r="D94" s="193" t="str">
        <f t="shared" ca="1" si="12"/>
        <v/>
      </c>
      <c r="E94" s="193" t="str">
        <f t="shared" ca="1" si="13"/>
        <v/>
      </c>
      <c r="F94" s="193" t="str">
        <f t="shared" ca="1" si="14"/>
        <v/>
      </c>
      <c r="G94" s="196" t="str">
        <f t="shared" ca="1" si="15"/>
        <v/>
      </c>
      <c r="H94" s="196" t="str">
        <f ca="1">IF(OR($M94="国保連へ申請",$M94="都道府県へ直接申請"),IF(K94&gt;0,総括表!$E$12,""),"")</f>
        <v/>
      </c>
      <c r="I94" s="198" t="str">
        <f t="shared" ca="1" si="16"/>
        <v/>
      </c>
      <c r="J94" s="198" t="str">
        <f t="shared" ca="1" si="17"/>
        <v/>
      </c>
      <c r="K94" s="202" t="str">
        <f t="shared" ca="1" si="18"/>
        <v/>
      </c>
      <c r="L94" s="204"/>
      <c r="M94" s="205" t="str">
        <f t="shared" ca="1" si="19"/>
        <v/>
      </c>
    </row>
    <row r="95" spans="2:13" ht="22.5" customHeight="1">
      <c r="B95" s="191">
        <f t="shared" si="10"/>
        <v>92</v>
      </c>
      <c r="C95" s="193" t="str">
        <f t="shared" ca="1" si="11"/>
        <v/>
      </c>
      <c r="D95" s="193" t="str">
        <f t="shared" ca="1" si="12"/>
        <v/>
      </c>
      <c r="E95" s="193" t="str">
        <f t="shared" ca="1" si="13"/>
        <v/>
      </c>
      <c r="F95" s="193" t="str">
        <f t="shared" ca="1" si="14"/>
        <v/>
      </c>
      <c r="G95" s="196" t="str">
        <f t="shared" ca="1" si="15"/>
        <v/>
      </c>
      <c r="H95" s="196" t="str">
        <f ca="1">IF(OR($M95="国保連へ申請",$M95="都道府県へ直接申請"),IF(K95&gt;0,総括表!$E$12,""),"")</f>
        <v/>
      </c>
      <c r="I95" s="198" t="str">
        <f t="shared" ca="1" si="16"/>
        <v/>
      </c>
      <c r="J95" s="198" t="str">
        <f t="shared" ca="1" si="17"/>
        <v/>
      </c>
      <c r="K95" s="202" t="str">
        <f t="shared" ca="1" si="18"/>
        <v/>
      </c>
      <c r="L95" s="204"/>
      <c r="M95" s="205" t="str">
        <f t="shared" ca="1" si="19"/>
        <v/>
      </c>
    </row>
    <row r="96" spans="2:13" ht="22.5" customHeight="1">
      <c r="B96" s="191">
        <f t="shared" si="10"/>
        <v>93</v>
      </c>
      <c r="C96" s="193" t="str">
        <f t="shared" ca="1" si="11"/>
        <v/>
      </c>
      <c r="D96" s="193" t="str">
        <f t="shared" ca="1" si="12"/>
        <v/>
      </c>
      <c r="E96" s="193" t="str">
        <f t="shared" ca="1" si="13"/>
        <v/>
      </c>
      <c r="F96" s="193" t="str">
        <f t="shared" ca="1" si="14"/>
        <v/>
      </c>
      <c r="G96" s="196" t="str">
        <f t="shared" ca="1" si="15"/>
        <v/>
      </c>
      <c r="H96" s="196" t="str">
        <f ca="1">IF(OR($M96="国保連へ申請",$M96="都道府県へ直接申請"),IF(K96&gt;0,総括表!$E$12,""),"")</f>
        <v/>
      </c>
      <c r="I96" s="198" t="str">
        <f t="shared" ca="1" si="16"/>
        <v/>
      </c>
      <c r="J96" s="198" t="str">
        <f t="shared" ca="1" si="17"/>
        <v/>
      </c>
      <c r="K96" s="202" t="str">
        <f t="shared" ca="1" si="18"/>
        <v/>
      </c>
      <c r="L96" s="204"/>
      <c r="M96" s="205" t="str">
        <f t="shared" ca="1" si="19"/>
        <v/>
      </c>
    </row>
    <row r="97" spans="2:13" ht="22.5" customHeight="1">
      <c r="B97" s="191">
        <f t="shared" si="10"/>
        <v>94</v>
      </c>
      <c r="C97" s="193" t="str">
        <f t="shared" ca="1" si="11"/>
        <v/>
      </c>
      <c r="D97" s="193" t="str">
        <f t="shared" ca="1" si="12"/>
        <v/>
      </c>
      <c r="E97" s="193" t="str">
        <f t="shared" ca="1" si="13"/>
        <v/>
      </c>
      <c r="F97" s="193" t="str">
        <f t="shared" ca="1" si="14"/>
        <v/>
      </c>
      <c r="G97" s="196" t="str">
        <f t="shared" ca="1" si="15"/>
        <v/>
      </c>
      <c r="H97" s="196" t="str">
        <f ca="1">IF(OR($M97="国保連へ申請",$M97="都道府県へ直接申請"),IF(K97&gt;0,総括表!$E$12,""),"")</f>
        <v/>
      </c>
      <c r="I97" s="198" t="str">
        <f t="shared" ca="1" si="16"/>
        <v/>
      </c>
      <c r="J97" s="198" t="str">
        <f t="shared" ca="1" si="17"/>
        <v/>
      </c>
      <c r="K97" s="202" t="str">
        <f t="shared" ca="1" si="18"/>
        <v/>
      </c>
      <c r="L97" s="204"/>
      <c r="M97" s="205" t="str">
        <f t="shared" ca="1" si="19"/>
        <v/>
      </c>
    </row>
    <row r="98" spans="2:13" ht="22.5" customHeight="1">
      <c r="B98" s="191">
        <f t="shared" si="10"/>
        <v>95</v>
      </c>
      <c r="C98" s="193" t="str">
        <f t="shared" ca="1" si="11"/>
        <v/>
      </c>
      <c r="D98" s="193" t="str">
        <f t="shared" ca="1" si="12"/>
        <v/>
      </c>
      <c r="E98" s="193" t="str">
        <f t="shared" ca="1" si="13"/>
        <v/>
      </c>
      <c r="F98" s="193" t="str">
        <f t="shared" ca="1" si="14"/>
        <v/>
      </c>
      <c r="G98" s="196" t="str">
        <f t="shared" ca="1" si="15"/>
        <v/>
      </c>
      <c r="H98" s="196" t="str">
        <f ca="1">IF(OR($M98="国保連へ申請",$M98="都道府県へ直接申請"),IF(K98&gt;0,総括表!$E$12,""),"")</f>
        <v/>
      </c>
      <c r="I98" s="198" t="str">
        <f t="shared" ca="1" si="16"/>
        <v/>
      </c>
      <c r="J98" s="198" t="str">
        <f t="shared" ca="1" si="17"/>
        <v/>
      </c>
      <c r="K98" s="202" t="str">
        <f t="shared" ca="1" si="18"/>
        <v/>
      </c>
      <c r="L98" s="204"/>
      <c r="M98" s="205" t="str">
        <f t="shared" ca="1" si="19"/>
        <v/>
      </c>
    </row>
    <row r="99" spans="2:13" ht="22.5" customHeight="1">
      <c r="B99" s="191">
        <f t="shared" si="10"/>
        <v>96</v>
      </c>
      <c r="C99" s="193" t="str">
        <f t="shared" ca="1" si="11"/>
        <v/>
      </c>
      <c r="D99" s="193" t="str">
        <f t="shared" ca="1" si="12"/>
        <v/>
      </c>
      <c r="E99" s="193" t="str">
        <f t="shared" ca="1" si="13"/>
        <v/>
      </c>
      <c r="F99" s="193" t="str">
        <f t="shared" ca="1" si="14"/>
        <v/>
      </c>
      <c r="G99" s="196" t="str">
        <f t="shared" ca="1" si="15"/>
        <v/>
      </c>
      <c r="H99" s="196" t="str">
        <f ca="1">IF(OR($M99="国保連へ申請",$M99="都道府県へ直接申請"),IF(K99&gt;0,総括表!$E$12,""),"")</f>
        <v/>
      </c>
      <c r="I99" s="198" t="str">
        <f t="shared" ca="1" si="16"/>
        <v/>
      </c>
      <c r="J99" s="198" t="str">
        <f t="shared" ca="1" si="17"/>
        <v/>
      </c>
      <c r="K99" s="202" t="str">
        <f t="shared" ca="1" si="18"/>
        <v/>
      </c>
      <c r="L99" s="204"/>
      <c r="M99" s="205" t="str">
        <f t="shared" ca="1" si="19"/>
        <v/>
      </c>
    </row>
    <row r="100" spans="2:13" ht="22.5" customHeight="1">
      <c r="B100" s="191">
        <f t="shared" si="10"/>
        <v>97</v>
      </c>
      <c r="C100" s="193" t="str">
        <f t="shared" ca="1" si="11"/>
        <v/>
      </c>
      <c r="D100" s="193" t="str">
        <f t="shared" ca="1" si="12"/>
        <v/>
      </c>
      <c r="E100" s="193" t="str">
        <f t="shared" ca="1" si="13"/>
        <v/>
      </c>
      <c r="F100" s="193" t="str">
        <f t="shared" ca="1" si="14"/>
        <v/>
      </c>
      <c r="G100" s="196" t="str">
        <f t="shared" ca="1" si="15"/>
        <v/>
      </c>
      <c r="H100" s="196" t="str">
        <f ca="1">IF(OR($M100="国保連へ申請",$M100="都道府県へ直接申請"),IF(K100&gt;0,総括表!$E$12,""),"")</f>
        <v/>
      </c>
      <c r="I100" s="198" t="str">
        <f t="shared" ca="1" si="16"/>
        <v/>
      </c>
      <c r="J100" s="198" t="str">
        <f t="shared" ca="1" si="17"/>
        <v/>
      </c>
      <c r="K100" s="202" t="str">
        <f t="shared" ca="1" si="18"/>
        <v/>
      </c>
      <c r="L100" s="204"/>
      <c r="M100" s="205" t="str">
        <f t="shared" ca="1" si="19"/>
        <v/>
      </c>
    </row>
    <row r="101" spans="2:13" ht="22.5" customHeight="1">
      <c r="B101" s="191">
        <f t="shared" si="10"/>
        <v>98</v>
      </c>
      <c r="C101" s="193" t="str">
        <f t="shared" ca="1" si="11"/>
        <v/>
      </c>
      <c r="D101" s="193" t="str">
        <f t="shared" ca="1" si="12"/>
        <v/>
      </c>
      <c r="E101" s="193" t="str">
        <f t="shared" ca="1" si="13"/>
        <v/>
      </c>
      <c r="F101" s="193" t="str">
        <f t="shared" ca="1" si="14"/>
        <v/>
      </c>
      <c r="G101" s="196" t="str">
        <f t="shared" ca="1" si="15"/>
        <v/>
      </c>
      <c r="H101" s="196" t="str">
        <f ca="1">IF(OR($M101="国保連へ申請",$M101="都道府県へ直接申請"),IF(K101&gt;0,総括表!$E$12,""),"")</f>
        <v/>
      </c>
      <c r="I101" s="198" t="str">
        <f t="shared" ca="1" si="16"/>
        <v/>
      </c>
      <c r="J101" s="198" t="str">
        <f t="shared" ca="1" si="17"/>
        <v/>
      </c>
      <c r="K101" s="202" t="str">
        <f t="shared" ca="1" si="18"/>
        <v/>
      </c>
      <c r="L101" s="204"/>
      <c r="M101" s="205" t="str">
        <f t="shared" ca="1" si="19"/>
        <v/>
      </c>
    </row>
    <row r="102" spans="2:13" ht="22.5" customHeight="1">
      <c r="B102" s="191">
        <f t="shared" si="10"/>
        <v>99</v>
      </c>
      <c r="C102" s="193" t="str">
        <f t="shared" ca="1" si="11"/>
        <v/>
      </c>
      <c r="D102" s="193" t="str">
        <f t="shared" ca="1" si="12"/>
        <v/>
      </c>
      <c r="E102" s="193" t="str">
        <f t="shared" ca="1" si="13"/>
        <v/>
      </c>
      <c r="F102" s="193" t="str">
        <f t="shared" ca="1" si="14"/>
        <v/>
      </c>
      <c r="G102" s="196" t="str">
        <f t="shared" ca="1" si="15"/>
        <v/>
      </c>
      <c r="H102" s="196" t="str">
        <f ca="1">IF(OR($M102="国保連へ申請",$M102="都道府県へ直接申請"),IF(K102&gt;0,総括表!$E$12,""),"")</f>
        <v/>
      </c>
      <c r="I102" s="198" t="str">
        <f t="shared" ca="1" si="16"/>
        <v/>
      </c>
      <c r="J102" s="198" t="str">
        <f t="shared" ca="1" si="17"/>
        <v/>
      </c>
      <c r="K102" s="202" t="str">
        <f t="shared" ca="1" si="18"/>
        <v/>
      </c>
      <c r="L102" s="204"/>
      <c r="M102" s="205" t="str">
        <f t="shared" ca="1" si="19"/>
        <v/>
      </c>
    </row>
    <row r="103" spans="2:13" ht="22.5" customHeight="1">
      <c r="B103" s="191">
        <f t="shared" si="10"/>
        <v>100</v>
      </c>
      <c r="C103" s="193" t="str">
        <f t="shared" ca="1" si="11"/>
        <v/>
      </c>
      <c r="D103" s="193" t="str">
        <f t="shared" ca="1" si="12"/>
        <v/>
      </c>
      <c r="E103" s="193" t="str">
        <f t="shared" ca="1" si="13"/>
        <v/>
      </c>
      <c r="F103" s="193" t="str">
        <f t="shared" ca="1" si="14"/>
        <v/>
      </c>
      <c r="G103" s="196" t="str">
        <f t="shared" ca="1" si="15"/>
        <v/>
      </c>
      <c r="H103" s="196" t="str">
        <f ca="1">IF(OR($M103="国保連へ申請",$M103="都道府県へ直接申請"),IF(K103&gt;0,総括表!$E$12,""),"")</f>
        <v/>
      </c>
      <c r="I103" s="198" t="str">
        <f t="shared" ca="1" si="16"/>
        <v/>
      </c>
      <c r="J103" s="198" t="str">
        <f t="shared" ca="1" si="17"/>
        <v/>
      </c>
      <c r="K103" s="202" t="str">
        <f t="shared" ca="1" si="18"/>
        <v/>
      </c>
      <c r="L103" s="204"/>
      <c r="M103" s="205" t="str">
        <f t="shared" ca="1" si="19"/>
        <v/>
      </c>
    </row>
    <row r="104" spans="2:13" ht="22.5" customHeight="1">
      <c r="B104" s="191">
        <f t="shared" si="10"/>
        <v>101</v>
      </c>
      <c r="C104" s="193" t="str">
        <f t="shared" ca="1" si="11"/>
        <v/>
      </c>
      <c r="D104" s="193" t="str">
        <f t="shared" ca="1" si="12"/>
        <v/>
      </c>
      <c r="E104" s="193" t="str">
        <f t="shared" ca="1" si="13"/>
        <v/>
      </c>
      <c r="F104" s="193" t="str">
        <f t="shared" ca="1" si="14"/>
        <v/>
      </c>
      <c r="G104" s="196" t="str">
        <f t="shared" ca="1" si="15"/>
        <v/>
      </c>
      <c r="H104" s="196" t="str">
        <f ca="1">IF(OR($M104="国保連へ申請",$M104="都道府県へ直接申請"),IF(K104&gt;0,総括表!$E$12,""),"")</f>
        <v/>
      </c>
      <c r="I104" s="198" t="str">
        <f t="shared" ca="1" si="16"/>
        <v/>
      </c>
      <c r="J104" s="198" t="str">
        <f t="shared" ca="1" si="17"/>
        <v/>
      </c>
      <c r="K104" s="202" t="str">
        <f t="shared" ca="1" si="18"/>
        <v/>
      </c>
      <c r="L104" s="204"/>
      <c r="M104" s="205" t="str">
        <f t="shared" ca="1" si="19"/>
        <v/>
      </c>
    </row>
    <row r="105" spans="2:13" ht="22.5" customHeight="1">
      <c r="B105" s="191">
        <f t="shared" si="10"/>
        <v>102</v>
      </c>
      <c r="C105" s="193" t="str">
        <f t="shared" ca="1" si="11"/>
        <v/>
      </c>
      <c r="D105" s="193" t="str">
        <f t="shared" ca="1" si="12"/>
        <v/>
      </c>
      <c r="E105" s="193" t="str">
        <f t="shared" ca="1" si="13"/>
        <v/>
      </c>
      <c r="F105" s="193" t="str">
        <f t="shared" ca="1" si="14"/>
        <v/>
      </c>
      <c r="G105" s="196" t="str">
        <f t="shared" ca="1" si="15"/>
        <v/>
      </c>
      <c r="H105" s="196" t="str">
        <f ca="1">IF(OR($M105="国保連へ申請",$M105="都道府県へ直接申請"),IF(K105&gt;0,総括表!$E$12,""),"")</f>
        <v/>
      </c>
      <c r="I105" s="198" t="str">
        <f t="shared" ca="1" si="16"/>
        <v/>
      </c>
      <c r="J105" s="198" t="str">
        <f t="shared" ca="1" si="17"/>
        <v/>
      </c>
      <c r="K105" s="202" t="str">
        <f t="shared" ca="1" si="18"/>
        <v/>
      </c>
      <c r="L105" s="204"/>
      <c r="M105" s="205" t="str">
        <f t="shared" ca="1" si="19"/>
        <v/>
      </c>
    </row>
    <row r="106" spans="2:13" ht="22.5" customHeight="1">
      <c r="B106" s="191">
        <f t="shared" si="10"/>
        <v>103</v>
      </c>
      <c r="C106" s="193" t="str">
        <f t="shared" ca="1" si="11"/>
        <v/>
      </c>
      <c r="D106" s="193" t="str">
        <f t="shared" ca="1" si="12"/>
        <v/>
      </c>
      <c r="E106" s="193" t="str">
        <f t="shared" ca="1" si="13"/>
        <v/>
      </c>
      <c r="F106" s="193" t="str">
        <f t="shared" ca="1" si="14"/>
        <v/>
      </c>
      <c r="G106" s="196" t="str">
        <f t="shared" ca="1" si="15"/>
        <v/>
      </c>
      <c r="H106" s="196" t="str">
        <f ca="1">IF(OR($M106="国保連へ申請",$M106="都道府県へ直接申請"),IF(K106&gt;0,総括表!$E$12,""),"")</f>
        <v/>
      </c>
      <c r="I106" s="198" t="str">
        <f t="shared" ca="1" si="16"/>
        <v/>
      </c>
      <c r="J106" s="198" t="str">
        <f t="shared" ca="1" si="17"/>
        <v/>
      </c>
      <c r="K106" s="202" t="str">
        <f t="shared" ca="1" si="18"/>
        <v/>
      </c>
      <c r="L106" s="204"/>
      <c r="M106" s="205" t="str">
        <f t="shared" ca="1" si="19"/>
        <v/>
      </c>
    </row>
    <row r="107" spans="2:13" ht="22.5" customHeight="1">
      <c r="B107" s="191">
        <f t="shared" si="10"/>
        <v>104</v>
      </c>
      <c r="C107" s="193" t="str">
        <f t="shared" ca="1" si="11"/>
        <v/>
      </c>
      <c r="D107" s="193" t="str">
        <f t="shared" ca="1" si="12"/>
        <v/>
      </c>
      <c r="E107" s="193" t="str">
        <f t="shared" ca="1" si="13"/>
        <v/>
      </c>
      <c r="F107" s="193" t="str">
        <f t="shared" ca="1" si="14"/>
        <v/>
      </c>
      <c r="G107" s="196" t="str">
        <f t="shared" ca="1" si="15"/>
        <v/>
      </c>
      <c r="H107" s="196" t="str">
        <f ca="1">IF(OR($M107="国保連へ申請",$M107="都道府県へ直接申請"),IF(K107&gt;0,総括表!$E$12,""),"")</f>
        <v/>
      </c>
      <c r="I107" s="198" t="str">
        <f t="shared" ca="1" si="16"/>
        <v/>
      </c>
      <c r="J107" s="198" t="str">
        <f t="shared" ca="1" si="17"/>
        <v/>
      </c>
      <c r="K107" s="202" t="str">
        <f t="shared" ca="1" si="18"/>
        <v/>
      </c>
      <c r="L107" s="204"/>
      <c r="M107" s="205" t="str">
        <f t="shared" ca="1" si="19"/>
        <v/>
      </c>
    </row>
    <row r="108" spans="2:13" ht="22.5" customHeight="1">
      <c r="B108" s="191">
        <f t="shared" si="10"/>
        <v>105</v>
      </c>
      <c r="C108" s="193" t="str">
        <f t="shared" ca="1" si="11"/>
        <v/>
      </c>
      <c r="D108" s="193" t="str">
        <f t="shared" ca="1" si="12"/>
        <v/>
      </c>
      <c r="E108" s="193" t="str">
        <f t="shared" ca="1" si="13"/>
        <v/>
      </c>
      <c r="F108" s="193" t="str">
        <f t="shared" ca="1" si="14"/>
        <v/>
      </c>
      <c r="G108" s="196" t="str">
        <f t="shared" ca="1" si="15"/>
        <v/>
      </c>
      <c r="H108" s="196" t="str">
        <f ca="1">IF(OR($M108="国保連へ申請",$M108="都道府県へ直接申請"),IF(K108&gt;0,総括表!$E$12,""),"")</f>
        <v/>
      </c>
      <c r="I108" s="198" t="str">
        <f t="shared" ca="1" si="16"/>
        <v/>
      </c>
      <c r="J108" s="198" t="str">
        <f t="shared" ca="1" si="17"/>
        <v/>
      </c>
      <c r="K108" s="202" t="str">
        <f t="shared" ca="1" si="18"/>
        <v/>
      </c>
      <c r="L108" s="204"/>
      <c r="M108" s="205" t="str">
        <f t="shared" ca="1" si="19"/>
        <v/>
      </c>
    </row>
    <row r="109" spans="2:13" ht="22.5" customHeight="1">
      <c r="B109" s="191">
        <f t="shared" si="10"/>
        <v>106</v>
      </c>
      <c r="C109" s="193" t="str">
        <f t="shared" ca="1" si="11"/>
        <v/>
      </c>
      <c r="D109" s="193" t="str">
        <f t="shared" ca="1" si="12"/>
        <v/>
      </c>
      <c r="E109" s="193" t="str">
        <f t="shared" ca="1" si="13"/>
        <v/>
      </c>
      <c r="F109" s="193" t="str">
        <f t="shared" ca="1" si="14"/>
        <v/>
      </c>
      <c r="G109" s="196" t="str">
        <f t="shared" ca="1" si="15"/>
        <v/>
      </c>
      <c r="H109" s="196" t="str">
        <f ca="1">IF(OR($M109="国保連へ申請",$M109="都道府県へ直接申請"),IF(K109&gt;0,総括表!$E$12,""),"")</f>
        <v/>
      </c>
      <c r="I109" s="198" t="str">
        <f t="shared" ca="1" si="16"/>
        <v/>
      </c>
      <c r="J109" s="198" t="str">
        <f t="shared" ca="1" si="17"/>
        <v/>
      </c>
      <c r="K109" s="202" t="str">
        <f t="shared" ca="1" si="18"/>
        <v/>
      </c>
      <c r="L109" s="204"/>
      <c r="M109" s="205" t="str">
        <f t="shared" ca="1" si="19"/>
        <v/>
      </c>
    </row>
    <row r="110" spans="2:13" ht="22.5" customHeight="1">
      <c r="B110" s="191">
        <f t="shared" si="10"/>
        <v>107</v>
      </c>
      <c r="C110" s="193" t="str">
        <f t="shared" ca="1" si="11"/>
        <v/>
      </c>
      <c r="D110" s="193" t="str">
        <f t="shared" ca="1" si="12"/>
        <v/>
      </c>
      <c r="E110" s="193" t="str">
        <f t="shared" ca="1" si="13"/>
        <v/>
      </c>
      <c r="F110" s="193" t="str">
        <f t="shared" ca="1" si="14"/>
        <v/>
      </c>
      <c r="G110" s="196" t="str">
        <f t="shared" ca="1" si="15"/>
        <v/>
      </c>
      <c r="H110" s="196" t="str">
        <f ca="1">IF(OR($M110="国保連へ申請",$M110="都道府県へ直接申請"),IF(K110&gt;0,総括表!$E$12,""),"")</f>
        <v/>
      </c>
      <c r="I110" s="198" t="str">
        <f t="shared" ca="1" si="16"/>
        <v/>
      </c>
      <c r="J110" s="198" t="str">
        <f t="shared" ca="1" si="17"/>
        <v/>
      </c>
      <c r="K110" s="202" t="str">
        <f t="shared" ca="1" si="18"/>
        <v/>
      </c>
      <c r="L110" s="204"/>
      <c r="M110" s="205" t="str">
        <f t="shared" ca="1" si="19"/>
        <v/>
      </c>
    </row>
    <row r="111" spans="2:13" ht="22.5" customHeight="1">
      <c r="B111" s="191">
        <f t="shared" si="10"/>
        <v>108</v>
      </c>
      <c r="C111" s="193" t="str">
        <f t="shared" ca="1" si="11"/>
        <v/>
      </c>
      <c r="D111" s="193" t="str">
        <f t="shared" ca="1" si="12"/>
        <v/>
      </c>
      <c r="E111" s="193" t="str">
        <f t="shared" ca="1" si="13"/>
        <v/>
      </c>
      <c r="F111" s="193" t="str">
        <f t="shared" ca="1" si="14"/>
        <v/>
      </c>
      <c r="G111" s="196" t="str">
        <f t="shared" ca="1" si="15"/>
        <v/>
      </c>
      <c r="H111" s="196" t="str">
        <f ca="1">IF(OR($M111="国保連へ申請",$M111="都道府県へ直接申請"),IF(K111&gt;0,総括表!$E$12,""),"")</f>
        <v/>
      </c>
      <c r="I111" s="198" t="str">
        <f t="shared" ca="1" si="16"/>
        <v/>
      </c>
      <c r="J111" s="198" t="str">
        <f t="shared" ca="1" si="17"/>
        <v/>
      </c>
      <c r="K111" s="202" t="str">
        <f t="shared" ca="1" si="18"/>
        <v/>
      </c>
      <c r="L111" s="204"/>
      <c r="M111" s="205" t="str">
        <f t="shared" ca="1" si="19"/>
        <v/>
      </c>
    </row>
    <row r="112" spans="2:13" ht="22.5" customHeight="1">
      <c r="B112" s="191">
        <f t="shared" si="10"/>
        <v>109</v>
      </c>
      <c r="C112" s="193" t="str">
        <f t="shared" ca="1" si="11"/>
        <v/>
      </c>
      <c r="D112" s="193" t="str">
        <f t="shared" ca="1" si="12"/>
        <v/>
      </c>
      <c r="E112" s="193" t="str">
        <f t="shared" ca="1" si="13"/>
        <v/>
      </c>
      <c r="F112" s="193" t="str">
        <f t="shared" ca="1" si="14"/>
        <v/>
      </c>
      <c r="G112" s="196" t="str">
        <f t="shared" ca="1" si="15"/>
        <v/>
      </c>
      <c r="H112" s="196" t="str">
        <f ca="1">IF(OR($M112="国保連へ申請",$M112="都道府県へ直接申請"),IF(K112&gt;0,総括表!$E$12,""),"")</f>
        <v/>
      </c>
      <c r="I112" s="198" t="str">
        <f t="shared" ca="1" si="16"/>
        <v/>
      </c>
      <c r="J112" s="198" t="str">
        <f t="shared" ca="1" si="17"/>
        <v/>
      </c>
      <c r="K112" s="202" t="str">
        <f t="shared" ca="1" si="18"/>
        <v/>
      </c>
      <c r="L112" s="204"/>
      <c r="M112" s="205" t="str">
        <f t="shared" ca="1" si="19"/>
        <v/>
      </c>
    </row>
    <row r="113" spans="2:13" ht="22.5" customHeight="1">
      <c r="B113" s="191">
        <f t="shared" si="10"/>
        <v>110</v>
      </c>
      <c r="C113" s="193" t="str">
        <f t="shared" ca="1" si="11"/>
        <v/>
      </c>
      <c r="D113" s="193" t="str">
        <f t="shared" ca="1" si="12"/>
        <v/>
      </c>
      <c r="E113" s="193" t="str">
        <f t="shared" ca="1" si="13"/>
        <v/>
      </c>
      <c r="F113" s="193" t="str">
        <f t="shared" ca="1" si="14"/>
        <v/>
      </c>
      <c r="G113" s="196" t="str">
        <f t="shared" ca="1" si="15"/>
        <v/>
      </c>
      <c r="H113" s="196" t="str">
        <f ca="1">IF(OR($M113="国保連へ申請",$M113="都道府県へ直接申請"),IF(K113&gt;0,総括表!$E$12,""),"")</f>
        <v/>
      </c>
      <c r="I113" s="198" t="str">
        <f t="shared" ca="1" si="16"/>
        <v/>
      </c>
      <c r="J113" s="198" t="str">
        <f t="shared" ca="1" si="17"/>
        <v/>
      </c>
      <c r="K113" s="202" t="str">
        <f t="shared" ca="1" si="18"/>
        <v/>
      </c>
      <c r="L113" s="204"/>
      <c r="M113" s="205" t="str">
        <f t="shared" ca="1" si="19"/>
        <v/>
      </c>
    </row>
    <row r="114" spans="2:13" ht="22.5" customHeight="1">
      <c r="B114" s="191">
        <f t="shared" si="10"/>
        <v>111</v>
      </c>
      <c r="C114" s="193" t="str">
        <f t="shared" ca="1" si="11"/>
        <v/>
      </c>
      <c r="D114" s="193" t="str">
        <f t="shared" ca="1" si="12"/>
        <v/>
      </c>
      <c r="E114" s="193" t="str">
        <f t="shared" ca="1" si="13"/>
        <v/>
      </c>
      <c r="F114" s="193" t="str">
        <f t="shared" ca="1" si="14"/>
        <v/>
      </c>
      <c r="G114" s="196" t="str">
        <f t="shared" ca="1" si="15"/>
        <v/>
      </c>
      <c r="H114" s="196" t="str">
        <f ca="1">IF(OR($M114="国保連へ申請",$M114="都道府県へ直接申請"),IF(K114&gt;0,総括表!$E$12,""),"")</f>
        <v/>
      </c>
      <c r="I114" s="198" t="str">
        <f t="shared" ca="1" si="16"/>
        <v/>
      </c>
      <c r="J114" s="198" t="str">
        <f t="shared" ca="1" si="17"/>
        <v/>
      </c>
      <c r="K114" s="202" t="str">
        <f t="shared" ca="1" si="18"/>
        <v/>
      </c>
      <c r="L114" s="204"/>
      <c r="M114" s="205" t="str">
        <f t="shared" ca="1" si="19"/>
        <v/>
      </c>
    </row>
    <row r="115" spans="2:13" ht="22.5" customHeight="1">
      <c r="B115" s="191">
        <f t="shared" si="10"/>
        <v>112</v>
      </c>
      <c r="C115" s="193" t="str">
        <f t="shared" ca="1" si="11"/>
        <v/>
      </c>
      <c r="D115" s="193" t="str">
        <f t="shared" ca="1" si="12"/>
        <v/>
      </c>
      <c r="E115" s="193" t="str">
        <f t="shared" ca="1" si="13"/>
        <v/>
      </c>
      <c r="F115" s="193" t="str">
        <f t="shared" ca="1" si="14"/>
        <v/>
      </c>
      <c r="G115" s="196" t="str">
        <f t="shared" ca="1" si="15"/>
        <v/>
      </c>
      <c r="H115" s="196" t="str">
        <f ca="1">IF(OR($M115="国保連へ申請",$M115="都道府県へ直接申請"),IF(K115&gt;0,総括表!$E$12,""),"")</f>
        <v/>
      </c>
      <c r="I115" s="198" t="str">
        <f t="shared" ca="1" si="16"/>
        <v/>
      </c>
      <c r="J115" s="198" t="str">
        <f t="shared" ca="1" si="17"/>
        <v/>
      </c>
      <c r="K115" s="202" t="str">
        <f t="shared" ca="1" si="18"/>
        <v/>
      </c>
      <c r="L115" s="204"/>
      <c r="M115" s="205" t="str">
        <f t="shared" ca="1" si="19"/>
        <v/>
      </c>
    </row>
    <row r="116" spans="2:13" ht="22.5" customHeight="1">
      <c r="B116" s="191">
        <f t="shared" si="10"/>
        <v>113</v>
      </c>
      <c r="C116" s="193" t="str">
        <f t="shared" ca="1" si="11"/>
        <v/>
      </c>
      <c r="D116" s="193" t="str">
        <f t="shared" ca="1" si="12"/>
        <v/>
      </c>
      <c r="E116" s="193" t="str">
        <f t="shared" ca="1" si="13"/>
        <v/>
      </c>
      <c r="F116" s="193" t="str">
        <f t="shared" ca="1" si="14"/>
        <v/>
      </c>
      <c r="G116" s="196" t="str">
        <f t="shared" ca="1" si="15"/>
        <v/>
      </c>
      <c r="H116" s="196" t="str">
        <f ca="1">IF(OR($M116="国保連へ申請",$M116="都道府県へ直接申請"),IF(K116&gt;0,総括表!$E$12,""),"")</f>
        <v/>
      </c>
      <c r="I116" s="198" t="str">
        <f t="shared" ca="1" si="16"/>
        <v/>
      </c>
      <c r="J116" s="198" t="str">
        <f t="shared" ca="1" si="17"/>
        <v/>
      </c>
      <c r="K116" s="202" t="str">
        <f t="shared" ca="1" si="18"/>
        <v/>
      </c>
      <c r="L116" s="204"/>
      <c r="M116" s="205" t="str">
        <f t="shared" ca="1" si="19"/>
        <v/>
      </c>
    </row>
    <row r="117" spans="2:13" ht="22.5" customHeight="1">
      <c r="B117" s="191">
        <f t="shared" si="10"/>
        <v>114</v>
      </c>
      <c r="C117" s="193" t="str">
        <f t="shared" ca="1" si="11"/>
        <v/>
      </c>
      <c r="D117" s="193" t="str">
        <f t="shared" ca="1" si="12"/>
        <v/>
      </c>
      <c r="E117" s="193" t="str">
        <f t="shared" ca="1" si="13"/>
        <v/>
      </c>
      <c r="F117" s="193" t="str">
        <f t="shared" ca="1" si="14"/>
        <v/>
      </c>
      <c r="G117" s="196" t="str">
        <f t="shared" ca="1" si="15"/>
        <v/>
      </c>
      <c r="H117" s="196" t="str">
        <f ca="1">IF(OR($M117="国保連へ申請",$M117="都道府県へ直接申請"),IF(K117&gt;0,総括表!$E$12,""),"")</f>
        <v/>
      </c>
      <c r="I117" s="198" t="str">
        <f t="shared" ca="1" si="16"/>
        <v/>
      </c>
      <c r="J117" s="198" t="str">
        <f t="shared" ca="1" si="17"/>
        <v/>
      </c>
      <c r="K117" s="202" t="str">
        <f t="shared" ca="1" si="18"/>
        <v/>
      </c>
      <c r="L117" s="204"/>
      <c r="M117" s="205" t="str">
        <f t="shared" ca="1" si="19"/>
        <v/>
      </c>
    </row>
    <row r="118" spans="2:13" ht="22.5" customHeight="1">
      <c r="B118" s="191">
        <f t="shared" si="10"/>
        <v>115</v>
      </c>
      <c r="C118" s="193" t="str">
        <f t="shared" ca="1" si="11"/>
        <v/>
      </c>
      <c r="D118" s="193" t="str">
        <f t="shared" ca="1" si="12"/>
        <v/>
      </c>
      <c r="E118" s="193" t="str">
        <f t="shared" ca="1" si="13"/>
        <v/>
      </c>
      <c r="F118" s="193" t="str">
        <f t="shared" ca="1" si="14"/>
        <v/>
      </c>
      <c r="G118" s="196" t="str">
        <f t="shared" ca="1" si="15"/>
        <v/>
      </c>
      <c r="H118" s="196" t="str">
        <f ca="1">IF(OR($M118="国保連へ申請",$M118="都道府県へ直接申請"),IF(K118&gt;0,総括表!$E$12,""),"")</f>
        <v/>
      </c>
      <c r="I118" s="198" t="str">
        <f t="shared" ca="1" si="16"/>
        <v/>
      </c>
      <c r="J118" s="198" t="str">
        <f t="shared" ca="1" si="17"/>
        <v/>
      </c>
      <c r="K118" s="202" t="str">
        <f t="shared" ca="1" si="18"/>
        <v/>
      </c>
      <c r="L118" s="204"/>
      <c r="M118" s="205" t="str">
        <f t="shared" ca="1" si="19"/>
        <v/>
      </c>
    </row>
    <row r="119" spans="2:13" ht="22.5" customHeight="1">
      <c r="B119" s="191">
        <f t="shared" si="10"/>
        <v>116</v>
      </c>
      <c r="C119" s="193" t="str">
        <f t="shared" ca="1" si="11"/>
        <v/>
      </c>
      <c r="D119" s="193" t="str">
        <f t="shared" ca="1" si="12"/>
        <v/>
      </c>
      <c r="E119" s="193" t="str">
        <f t="shared" ca="1" si="13"/>
        <v/>
      </c>
      <c r="F119" s="193" t="str">
        <f t="shared" ca="1" si="14"/>
        <v/>
      </c>
      <c r="G119" s="196" t="str">
        <f t="shared" ca="1" si="15"/>
        <v/>
      </c>
      <c r="H119" s="196" t="str">
        <f ca="1">IF(OR($M119="国保連へ申請",$M119="都道府県へ直接申請"),IF(K119&gt;0,総括表!$E$12,""),"")</f>
        <v/>
      </c>
      <c r="I119" s="198" t="str">
        <f t="shared" ca="1" si="16"/>
        <v/>
      </c>
      <c r="J119" s="198" t="str">
        <f t="shared" ca="1" si="17"/>
        <v/>
      </c>
      <c r="K119" s="202" t="str">
        <f t="shared" ca="1" si="18"/>
        <v/>
      </c>
      <c r="L119" s="204"/>
      <c r="M119" s="205" t="str">
        <f t="shared" ca="1" si="19"/>
        <v/>
      </c>
    </row>
    <row r="120" spans="2:13" ht="22.5" customHeight="1">
      <c r="B120" s="191">
        <f t="shared" si="10"/>
        <v>117</v>
      </c>
      <c r="C120" s="193" t="str">
        <f t="shared" ca="1" si="11"/>
        <v/>
      </c>
      <c r="D120" s="193" t="str">
        <f t="shared" ca="1" si="12"/>
        <v/>
      </c>
      <c r="E120" s="193" t="str">
        <f t="shared" ca="1" si="13"/>
        <v/>
      </c>
      <c r="F120" s="193" t="str">
        <f t="shared" ca="1" si="14"/>
        <v/>
      </c>
      <c r="G120" s="196" t="str">
        <f t="shared" ca="1" si="15"/>
        <v/>
      </c>
      <c r="H120" s="196" t="str">
        <f ca="1">IF(OR($M120="国保連へ申請",$M120="都道府県へ直接申請"),IF(K120&gt;0,総括表!$E$12,""),"")</f>
        <v/>
      </c>
      <c r="I120" s="198" t="str">
        <f t="shared" ca="1" si="16"/>
        <v/>
      </c>
      <c r="J120" s="198" t="str">
        <f t="shared" ca="1" si="17"/>
        <v/>
      </c>
      <c r="K120" s="202" t="str">
        <f t="shared" ca="1" si="18"/>
        <v/>
      </c>
      <c r="L120" s="204"/>
      <c r="M120" s="205" t="str">
        <f t="shared" ca="1" si="19"/>
        <v/>
      </c>
    </row>
    <row r="121" spans="2:13" ht="22.5" customHeight="1">
      <c r="B121" s="191">
        <f t="shared" si="10"/>
        <v>118</v>
      </c>
      <c r="C121" s="193" t="str">
        <f t="shared" ca="1" si="11"/>
        <v/>
      </c>
      <c r="D121" s="193" t="str">
        <f t="shared" ca="1" si="12"/>
        <v/>
      </c>
      <c r="E121" s="193" t="str">
        <f t="shared" ca="1" si="13"/>
        <v/>
      </c>
      <c r="F121" s="193" t="str">
        <f t="shared" ca="1" si="14"/>
        <v/>
      </c>
      <c r="G121" s="196" t="str">
        <f t="shared" ca="1" si="15"/>
        <v/>
      </c>
      <c r="H121" s="196" t="str">
        <f ca="1">IF(OR($M121="国保連へ申請",$M121="都道府県へ直接申請"),IF(K121&gt;0,総括表!$E$12,""),"")</f>
        <v/>
      </c>
      <c r="I121" s="198" t="str">
        <f t="shared" ca="1" si="16"/>
        <v/>
      </c>
      <c r="J121" s="198" t="str">
        <f t="shared" ca="1" si="17"/>
        <v/>
      </c>
      <c r="K121" s="202" t="str">
        <f t="shared" ca="1" si="18"/>
        <v/>
      </c>
      <c r="L121" s="204"/>
      <c r="M121" s="205" t="str">
        <f t="shared" ca="1" si="19"/>
        <v/>
      </c>
    </row>
    <row r="122" spans="2:13" ht="22.5" customHeight="1">
      <c r="B122" s="191">
        <f t="shared" si="10"/>
        <v>119</v>
      </c>
      <c r="C122" s="193" t="str">
        <f t="shared" ca="1" si="11"/>
        <v/>
      </c>
      <c r="D122" s="193" t="str">
        <f t="shared" ca="1" si="12"/>
        <v/>
      </c>
      <c r="E122" s="193" t="str">
        <f t="shared" ca="1" si="13"/>
        <v/>
      </c>
      <c r="F122" s="193" t="str">
        <f t="shared" ca="1" si="14"/>
        <v/>
      </c>
      <c r="G122" s="196" t="str">
        <f t="shared" ca="1" si="15"/>
        <v/>
      </c>
      <c r="H122" s="196" t="str">
        <f ca="1">IF(OR($M122="国保連へ申請",$M122="都道府県へ直接申請"),IF(K122&gt;0,総括表!$E$12,""),"")</f>
        <v/>
      </c>
      <c r="I122" s="198" t="str">
        <f t="shared" ca="1" si="16"/>
        <v/>
      </c>
      <c r="J122" s="198" t="str">
        <f t="shared" ca="1" si="17"/>
        <v/>
      </c>
      <c r="K122" s="202" t="str">
        <f t="shared" ca="1" si="18"/>
        <v/>
      </c>
      <c r="L122" s="204"/>
      <c r="M122" s="205" t="str">
        <f t="shared" ca="1" si="19"/>
        <v/>
      </c>
    </row>
    <row r="123" spans="2:13" ht="22.5" customHeight="1">
      <c r="B123" s="191">
        <f t="shared" si="10"/>
        <v>120</v>
      </c>
      <c r="C123" s="193" t="str">
        <f t="shared" ca="1" si="11"/>
        <v/>
      </c>
      <c r="D123" s="193" t="str">
        <f t="shared" ca="1" si="12"/>
        <v/>
      </c>
      <c r="E123" s="193" t="str">
        <f t="shared" ca="1" si="13"/>
        <v/>
      </c>
      <c r="F123" s="193" t="str">
        <f t="shared" ca="1" si="14"/>
        <v/>
      </c>
      <c r="G123" s="196" t="str">
        <f t="shared" ca="1" si="15"/>
        <v/>
      </c>
      <c r="H123" s="196" t="str">
        <f ca="1">IF(OR($M123="国保連へ申請",$M123="都道府県へ直接申請"),IF(K123&gt;0,総括表!$E$12,""),"")</f>
        <v/>
      </c>
      <c r="I123" s="198" t="str">
        <f t="shared" ca="1" si="16"/>
        <v/>
      </c>
      <c r="J123" s="198" t="str">
        <f t="shared" ca="1" si="17"/>
        <v/>
      </c>
      <c r="K123" s="202" t="str">
        <f t="shared" ca="1" si="18"/>
        <v/>
      </c>
      <c r="L123" s="204"/>
      <c r="M123" s="205" t="str">
        <f t="shared" ca="1" si="19"/>
        <v/>
      </c>
    </row>
    <row r="124" spans="2:13" ht="22.5" customHeight="1">
      <c r="B124" s="191">
        <f t="shared" si="10"/>
        <v>121</v>
      </c>
      <c r="C124" s="193" t="str">
        <f t="shared" ca="1" si="11"/>
        <v/>
      </c>
      <c r="D124" s="193" t="str">
        <f t="shared" ca="1" si="12"/>
        <v/>
      </c>
      <c r="E124" s="193" t="str">
        <f t="shared" ca="1" si="13"/>
        <v/>
      </c>
      <c r="F124" s="193" t="str">
        <f t="shared" ca="1" si="14"/>
        <v/>
      </c>
      <c r="G124" s="196" t="str">
        <f t="shared" ca="1" si="15"/>
        <v/>
      </c>
      <c r="H124" s="196" t="str">
        <f ca="1">IF(OR($M124="国保連へ申請",$M124="都道府県へ直接申請"),IF(K124&gt;0,総括表!$E$12,""),"")</f>
        <v/>
      </c>
      <c r="I124" s="198" t="str">
        <f t="shared" ca="1" si="16"/>
        <v/>
      </c>
      <c r="J124" s="198" t="str">
        <f t="shared" ca="1" si="17"/>
        <v/>
      </c>
      <c r="K124" s="202" t="str">
        <f t="shared" ca="1" si="18"/>
        <v/>
      </c>
      <c r="L124" s="204"/>
      <c r="M124" s="205" t="str">
        <f t="shared" ca="1" si="19"/>
        <v/>
      </c>
    </row>
    <row r="125" spans="2:13" ht="22.5" customHeight="1">
      <c r="B125" s="191">
        <f t="shared" si="10"/>
        <v>122</v>
      </c>
      <c r="C125" s="193" t="str">
        <f t="shared" ca="1" si="11"/>
        <v/>
      </c>
      <c r="D125" s="193" t="str">
        <f t="shared" ca="1" si="12"/>
        <v/>
      </c>
      <c r="E125" s="193" t="str">
        <f t="shared" ca="1" si="13"/>
        <v/>
      </c>
      <c r="F125" s="193" t="str">
        <f t="shared" ca="1" si="14"/>
        <v/>
      </c>
      <c r="G125" s="196" t="str">
        <f t="shared" ca="1" si="15"/>
        <v/>
      </c>
      <c r="H125" s="196" t="str">
        <f ca="1">IF(OR($M125="国保連へ申請",$M125="都道府県へ直接申請"),IF(K125&gt;0,総括表!$E$12,""),"")</f>
        <v/>
      </c>
      <c r="I125" s="198" t="str">
        <f t="shared" ca="1" si="16"/>
        <v/>
      </c>
      <c r="J125" s="198" t="str">
        <f t="shared" ca="1" si="17"/>
        <v/>
      </c>
      <c r="K125" s="202" t="str">
        <f t="shared" ca="1" si="18"/>
        <v/>
      </c>
      <c r="L125" s="204"/>
      <c r="M125" s="205" t="str">
        <f t="shared" ca="1" si="19"/>
        <v/>
      </c>
    </row>
    <row r="126" spans="2:13" ht="22.5" customHeight="1">
      <c r="B126" s="191">
        <f t="shared" si="10"/>
        <v>123</v>
      </c>
      <c r="C126" s="193" t="str">
        <f t="shared" ca="1" si="11"/>
        <v/>
      </c>
      <c r="D126" s="193" t="str">
        <f t="shared" ca="1" si="12"/>
        <v/>
      </c>
      <c r="E126" s="193" t="str">
        <f t="shared" ca="1" si="13"/>
        <v/>
      </c>
      <c r="F126" s="193" t="str">
        <f t="shared" ca="1" si="14"/>
        <v/>
      </c>
      <c r="G126" s="196" t="str">
        <f t="shared" ca="1" si="15"/>
        <v/>
      </c>
      <c r="H126" s="196" t="str">
        <f ca="1">IF(OR($M126="国保連へ申請",$M126="都道府県へ直接申請"),IF(K126&gt;0,総括表!$E$12,""),"")</f>
        <v/>
      </c>
      <c r="I126" s="198" t="str">
        <f t="shared" ca="1" si="16"/>
        <v/>
      </c>
      <c r="J126" s="198" t="str">
        <f t="shared" ca="1" si="17"/>
        <v/>
      </c>
      <c r="K126" s="202" t="str">
        <f t="shared" ca="1" si="18"/>
        <v/>
      </c>
      <c r="L126" s="204"/>
      <c r="M126" s="205" t="str">
        <f t="shared" ca="1" si="19"/>
        <v/>
      </c>
    </row>
    <row r="127" spans="2:13" ht="22.5" customHeight="1">
      <c r="B127" s="191">
        <f t="shared" si="10"/>
        <v>124</v>
      </c>
      <c r="C127" s="193" t="str">
        <f t="shared" ca="1" si="11"/>
        <v/>
      </c>
      <c r="D127" s="193" t="str">
        <f t="shared" ca="1" si="12"/>
        <v/>
      </c>
      <c r="E127" s="193" t="str">
        <f t="shared" ca="1" si="13"/>
        <v/>
      </c>
      <c r="F127" s="193" t="str">
        <f t="shared" ca="1" si="14"/>
        <v/>
      </c>
      <c r="G127" s="196" t="str">
        <f t="shared" ca="1" si="15"/>
        <v/>
      </c>
      <c r="H127" s="196" t="str">
        <f ca="1">IF(OR($M127="国保連へ申請",$M127="都道府県へ直接申請"),IF(K127&gt;0,総括表!$E$12,""),"")</f>
        <v/>
      </c>
      <c r="I127" s="198" t="str">
        <f t="shared" ca="1" si="16"/>
        <v/>
      </c>
      <c r="J127" s="198" t="str">
        <f t="shared" ca="1" si="17"/>
        <v/>
      </c>
      <c r="K127" s="202" t="str">
        <f t="shared" ca="1" si="18"/>
        <v/>
      </c>
      <c r="L127" s="204"/>
      <c r="M127" s="205" t="str">
        <f t="shared" ca="1" si="19"/>
        <v/>
      </c>
    </row>
    <row r="128" spans="2:13" ht="22.5" customHeight="1">
      <c r="B128" s="191">
        <f t="shared" si="10"/>
        <v>125</v>
      </c>
      <c r="C128" s="193" t="str">
        <f t="shared" ca="1" si="11"/>
        <v/>
      </c>
      <c r="D128" s="193" t="str">
        <f t="shared" ca="1" si="12"/>
        <v/>
      </c>
      <c r="E128" s="193" t="str">
        <f t="shared" ca="1" si="13"/>
        <v/>
      </c>
      <c r="F128" s="193" t="str">
        <f t="shared" ca="1" si="14"/>
        <v/>
      </c>
      <c r="G128" s="196" t="str">
        <f t="shared" ca="1" si="15"/>
        <v/>
      </c>
      <c r="H128" s="196" t="str">
        <f ca="1">IF(OR($M128="国保連へ申請",$M128="都道府県へ直接申請"),IF(K128&gt;0,総括表!$E$12,""),"")</f>
        <v/>
      </c>
      <c r="I128" s="198" t="str">
        <f t="shared" ca="1" si="16"/>
        <v/>
      </c>
      <c r="J128" s="198" t="str">
        <f t="shared" ca="1" si="17"/>
        <v/>
      </c>
      <c r="K128" s="202" t="str">
        <f t="shared" ca="1" si="18"/>
        <v/>
      </c>
      <c r="L128" s="204"/>
      <c r="M128" s="205" t="str">
        <f t="shared" ca="1" si="19"/>
        <v/>
      </c>
    </row>
    <row r="129" spans="2:13" ht="22.5" customHeight="1">
      <c r="B129" s="191">
        <f t="shared" si="10"/>
        <v>126</v>
      </c>
      <c r="C129" s="193" t="str">
        <f t="shared" ca="1" si="11"/>
        <v/>
      </c>
      <c r="D129" s="193" t="str">
        <f t="shared" ca="1" si="12"/>
        <v/>
      </c>
      <c r="E129" s="193" t="str">
        <f t="shared" ca="1" si="13"/>
        <v/>
      </c>
      <c r="F129" s="193" t="str">
        <f t="shared" ca="1" si="14"/>
        <v/>
      </c>
      <c r="G129" s="196" t="str">
        <f t="shared" ca="1" si="15"/>
        <v/>
      </c>
      <c r="H129" s="196" t="str">
        <f ca="1">IF(OR($M129="国保連へ申請",$M129="都道府県へ直接申請"),IF(K129&gt;0,総括表!$E$12,""),"")</f>
        <v/>
      </c>
      <c r="I129" s="198" t="str">
        <f t="shared" ca="1" si="16"/>
        <v/>
      </c>
      <c r="J129" s="198" t="str">
        <f t="shared" ca="1" si="17"/>
        <v/>
      </c>
      <c r="K129" s="202" t="str">
        <f t="shared" ca="1" si="18"/>
        <v/>
      </c>
      <c r="L129" s="204"/>
      <c r="M129" s="205" t="str">
        <f t="shared" ca="1" si="19"/>
        <v/>
      </c>
    </row>
    <row r="130" spans="2:13" ht="22.5" customHeight="1">
      <c r="B130" s="191">
        <f t="shared" si="10"/>
        <v>127</v>
      </c>
      <c r="C130" s="193" t="str">
        <f t="shared" ca="1" si="11"/>
        <v/>
      </c>
      <c r="D130" s="193" t="str">
        <f t="shared" ca="1" si="12"/>
        <v/>
      </c>
      <c r="E130" s="193" t="str">
        <f t="shared" ca="1" si="13"/>
        <v/>
      </c>
      <c r="F130" s="193" t="str">
        <f t="shared" ca="1" si="14"/>
        <v/>
      </c>
      <c r="G130" s="196" t="str">
        <f t="shared" ca="1" si="15"/>
        <v/>
      </c>
      <c r="H130" s="196" t="str">
        <f ca="1">IF(OR($M130="国保連へ申請",$M130="都道府県へ直接申請"),IF(K130&gt;0,総括表!$E$12,""),"")</f>
        <v/>
      </c>
      <c r="I130" s="198" t="str">
        <f t="shared" ca="1" si="16"/>
        <v/>
      </c>
      <c r="J130" s="198" t="str">
        <f t="shared" ca="1" si="17"/>
        <v/>
      </c>
      <c r="K130" s="202" t="str">
        <f t="shared" ca="1" si="18"/>
        <v/>
      </c>
      <c r="L130" s="204"/>
      <c r="M130" s="205" t="str">
        <f t="shared" ca="1" si="19"/>
        <v/>
      </c>
    </row>
    <row r="131" spans="2:13" ht="22.5" customHeight="1">
      <c r="B131" s="191">
        <f t="shared" si="10"/>
        <v>128</v>
      </c>
      <c r="C131" s="193" t="str">
        <f t="shared" ca="1" si="11"/>
        <v/>
      </c>
      <c r="D131" s="193" t="str">
        <f t="shared" ca="1" si="12"/>
        <v/>
      </c>
      <c r="E131" s="193" t="str">
        <f t="shared" ca="1" si="13"/>
        <v/>
      </c>
      <c r="F131" s="193" t="str">
        <f t="shared" ca="1" si="14"/>
        <v/>
      </c>
      <c r="G131" s="196" t="str">
        <f t="shared" ca="1" si="15"/>
        <v/>
      </c>
      <c r="H131" s="196" t="str">
        <f ca="1">IF(OR($M131="国保連へ申請",$M131="都道府県へ直接申請"),IF(K131&gt;0,総括表!$E$12,""),"")</f>
        <v/>
      </c>
      <c r="I131" s="198" t="str">
        <f t="shared" ca="1" si="16"/>
        <v/>
      </c>
      <c r="J131" s="198" t="str">
        <f t="shared" ca="1" si="17"/>
        <v/>
      </c>
      <c r="K131" s="202" t="str">
        <f t="shared" ca="1" si="18"/>
        <v/>
      </c>
      <c r="L131" s="204"/>
      <c r="M131" s="205" t="str">
        <f t="shared" ca="1" si="19"/>
        <v/>
      </c>
    </row>
    <row r="132" spans="2:13" ht="22.5" customHeight="1">
      <c r="B132" s="191">
        <f t="shared" ref="B132:B153" si="20">ROW()-3</f>
        <v>129</v>
      </c>
      <c r="C132" s="193" t="str">
        <f t="shared" ref="C132:C153" ca="1" si="21">IF(OR($M132="国保連へ申請",$M132="都道府県へ直接申請"),IFERROR(INDIRECT("個票"&amp;$B132&amp;"！$L$4"),""),"")</f>
        <v/>
      </c>
      <c r="D132" s="193" t="str">
        <f t="shared" ref="D132:D153" ca="1" si="22">IF(OR($M132="国保連へ申請",$M132="都道府県へ直接申請"),IFERROR(ASC(INDIRECT("個票"&amp;$B132&amp;"！$AG$4")),""),"")</f>
        <v/>
      </c>
      <c r="E132" s="193" t="str">
        <f t="shared" ref="E132:E153" ca="1" si="23">IF(OR($M132="国保連へ申請",$M132="都道府県へ直接申請"),IFERROR(INDIRECT("個票"&amp;$B132&amp;"！$L$5"),""),"")</f>
        <v/>
      </c>
      <c r="F132" s="193" t="str">
        <f t="shared" ref="F132:F153" ca="1" si="24">IF(OR($M132="国保連へ申請",$M132="都道府県へ直接申請"),IFERROR(INDIRECT("個票"&amp;$B132&amp;"！$S$8"),""),"")</f>
        <v/>
      </c>
      <c r="G132" s="196" t="str">
        <f t="shared" ref="G132:G153" ca="1" si="25">IF(OR($M132="国保連へ申請",$M132="都道府県へ直接申請"),IFERROR(INDIRECT("個票"&amp;$B132&amp;"！$L$7"),""),"")</f>
        <v/>
      </c>
      <c r="H132" s="196" t="str">
        <f ca="1">IF(OR($M132="国保連へ申請",$M132="都道府県へ直接申請"),IF(K132&gt;0,総括表!$E$12,""),"")</f>
        <v/>
      </c>
      <c r="I132" s="198" t="str">
        <f t="shared" ref="I132:I153" ca="1" si="26">IF(OR($M132="国保連へ申請",$M132="都道府県へ直接申請"),IF(J132&lt;&gt;0,IFERROR(INDIRECT("個票"&amp;$B132&amp;"！$AA$11"),""),0),"")</f>
        <v/>
      </c>
      <c r="J132" s="198" t="str">
        <f t="shared" ref="J132:J153" ca="1" si="27">IF(OR($M132="国保連へ申請",$M132="都道府県へ直接申請"),IFERROR(INDIRECT("個票"&amp;$B132&amp;"！$AI$11"),""),"")</f>
        <v/>
      </c>
      <c r="K132" s="202" t="str">
        <f t="shared" ref="K132:K153" ca="1" si="28">IF(OR($M132="国保連へ申請",$M132="都道府県へ直接申請"),MIN(I132:J132),"")</f>
        <v/>
      </c>
      <c r="L132" s="204"/>
      <c r="M132" s="205" t="str">
        <f t="shared" ref="M132:M153" ca="1" si="29">IFERROR(INDIRECT("個票"&amp;$B132&amp;"！$AP$32"),"")</f>
        <v/>
      </c>
    </row>
    <row r="133" spans="2:13" ht="22.5" customHeight="1">
      <c r="B133" s="191">
        <f t="shared" si="20"/>
        <v>130</v>
      </c>
      <c r="C133" s="193" t="str">
        <f t="shared" ca="1" si="21"/>
        <v/>
      </c>
      <c r="D133" s="193" t="str">
        <f t="shared" ca="1" si="22"/>
        <v/>
      </c>
      <c r="E133" s="193" t="str">
        <f t="shared" ca="1" si="23"/>
        <v/>
      </c>
      <c r="F133" s="193" t="str">
        <f t="shared" ca="1" si="24"/>
        <v/>
      </c>
      <c r="G133" s="196" t="str">
        <f t="shared" ca="1" si="25"/>
        <v/>
      </c>
      <c r="H133" s="196" t="str">
        <f ca="1">IF(OR($M133="国保連へ申請",$M133="都道府県へ直接申請"),IF(K133&gt;0,総括表!$E$12,""),"")</f>
        <v/>
      </c>
      <c r="I133" s="198" t="str">
        <f t="shared" ca="1" si="26"/>
        <v/>
      </c>
      <c r="J133" s="198" t="str">
        <f t="shared" ca="1" si="27"/>
        <v/>
      </c>
      <c r="K133" s="202" t="str">
        <f t="shared" ca="1" si="28"/>
        <v/>
      </c>
      <c r="L133" s="204"/>
      <c r="M133" s="205" t="str">
        <f t="shared" ca="1" si="29"/>
        <v/>
      </c>
    </row>
    <row r="134" spans="2:13" ht="22.5" customHeight="1">
      <c r="B134" s="191">
        <f t="shared" si="20"/>
        <v>131</v>
      </c>
      <c r="C134" s="193" t="str">
        <f t="shared" ca="1" si="21"/>
        <v/>
      </c>
      <c r="D134" s="193" t="str">
        <f t="shared" ca="1" si="22"/>
        <v/>
      </c>
      <c r="E134" s="193" t="str">
        <f t="shared" ca="1" si="23"/>
        <v/>
      </c>
      <c r="F134" s="193" t="str">
        <f t="shared" ca="1" si="24"/>
        <v/>
      </c>
      <c r="G134" s="196" t="str">
        <f t="shared" ca="1" si="25"/>
        <v/>
      </c>
      <c r="H134" s="196" t="str">
        <f ca="1">IF(OR($M134="国保連へ申請",$M134="都道府県へ直接申請"),IF(K134&gt;0,総括表!$E$12,""),"")</f>
        <v/>
      </c>
      <c r="I134" s="198" t="str">
        <f t="shared" ca="1" si="26"/>
        <v/>
      </c>
      <c r="J134" s="198" t="str">
        <f t="shared" ca="1" si="27"/>
        <v/>
      </c>
      <c r="K134" s="202" t="str">
        <f t="shared" ca="1" si="28"/>
        <v/>
      </c>
      <c r="L134" s="204"/>
      <c r="M134" s="205" t="str">
        <f t="shared" ca="1" si="29"/>
        <v/>
      </c>
    </row>
    <row r="135" spans="2:13" ht="22.5" customHeight="1">
      <c r="B135" s="191">
        <f t="shared" si="20"/>
        <v>132</v>
      </c>
      <c r="C135" s="193" t="str">
        <f t="shared" ca="1" si="21"/>
        <v/>
      </c>
      <c r="D135" s="193" t="str">
        <f t="shared" ca="1" si="22"/>
        <v/>
      </c>
      <c r="E135" s="193" t="str">
        <f t="shared" ca="1" si="23"/>
        <v/>
      </c>
      <c r="F135" s="193" t="str">
        <f t="shared" ca="1" si="24"/>
        <v/>
      </c>
      <c r="G135" s="196" t="str">
        <f t="shared" ca="1" si="25"/>
        <v/>
      </c>
      <c r="H135" s="196" t="str">
        <f ca="1">IF(OR($M135="国保連へ申請",$M135="都道府県へ直接申請"),IF(K135&gt;0,総括表!$E$12,""),"")</f>
        <v/>
      </c>
      <c r="I135" s="198" t="str">
        <f t="shared" ca="1" si="26"/>
        <v/>
      </c>
      <c r="J135" s="198" t="str">
        <f t="shared" ca="1" si="27"/>
        <v/>
      </c>
      <c r="K135" s="202" t="str">
        <f t="shared" ca="1" si="28"/>
        <v/>
      </c>
      <c r="L135" s="204"/>
      <c r="M135" s="205" t="str">
        <f t="shared" ca="1" si="29"/>
        <v/>
      </c>
    </row>
    <row r="136" spans="2:13" ht="22.5" customHeight="1">
      <c r="B136" s="191">
        <f t="shared" si="20"/>
        <v>133</v>
      </c>
      <c r="C136" s="193" t="str">
        <f t="shared" ca="1" si="21"/>
        <v/>
      </c>
      <c r="D136" s="193" t="str">
        <f t="shared" ca="1" si="22"/>
        <v/>
      </c>
      <c r="E136" s="193" t="str">
        <f t="shared" ca="1" si="23"/>
        <v/>
      </c>
      <c r="F136" s="193" t="str">
        <f t="shared" ca="1" si="24"/>
        <v/>
      </c>
      <c r="G136" s="196" t="str">
        <f t="shared" ca="1" si="25"/>
        <v/>
      </c>
      <c r="H136" s="196" t="str">
        <f ca="1">IF(OR($M136="国保連へ申請",$M136="都道府県へ直接申請"),IF(K136&gt;0,総括表!$E$12,""),"")</f>
        <v/>
      </c>
      <c r="I136" s="198" t="str">
        <f t="shared" ca="1" si="26"/>
        <v/>
      </c>
      <c r="J136" s="198" t="str">
        <f t="shared" ca="1" si="27"/>
        <v/>
      </c>
      <c r="K136" s="202" t="str">
        <f t="shared" ca="1" si="28"/>
        <v/>
      </c>
      <c r="L136" s="204"/>
      <c r="M136" s="205" t="str">
        <f t="shared" ca="1" si="29"/>
        <v/>
      </c>
    </row>
    <row r="137" spans="2:13" ht="22.5" customHeight="1">
      <c r="B137" s="191">
        <f t="shared" si="20"/>
        <v>134</v>
      </c>
      <c r="C137" s="193" t="str">
        <f t="shared" ca="1" si="21"/>
        <v/>
      </c>
      <c r="D137" s="193" t="str">
        <f t="shared" ca="1" si="22"/>
        <v/>
      </c>
      <c r="E137" s="193" t="str">
        <f t="shared" ca="1" si="23"/>
        <v/>
      </c>
      <c r="F137" s="193" t="str">
        <f t="shared" ca="1" si="24"/>
        <v/>
      </c>
      <c r="G137" s="196" t="str">
        <f t="shared" ca="1" si="25"/>
        <v/>
      </c>
      <c r="H137" s="196" t="str">
        <f ca="1">IF(OR($M137="国保連へ申請",$M137="都道府県へ直接申請"),IF(K137&gt;0,総括表!$E$12,""),"")</f>
        <v/>
      </c>
      <c r="I137" s="198" t="str">
        <f t="shared" ca="1" si="26"/>
        <v/>
      </c>
      <c r="J137" s="198" t="str">
        <f t="shared" ca="1" si="27"/>
        <v/>
      </c>
      <c r="K137" s="202" t="str">
        <f t="shared" ca="1" si="28"/>
        <v/>
      </c>
      <c r="L137" s="204"/>
      <c r="M137" s="205" t="str">
        <f t="shared" ca="1" si="29"/>
        <v/>
      </c>
    </row>
    <row r="138" spans="2:13" ht="22.5" customHeight="1">
      <c r="B138" s="191">
        <f t="shared" si="20"/>
        <v>135</v>
      </c>
      <c r="C138" s="193" t="str">
        <f t="shared" ca="1" si="21"/>
        <v/>
      </c>
      <c r="D138" s="193" t="str">
        <f t="shared" ca="1" si="22"/>
        <v/>
      </c>
      <c r="E138" s="193" t="str">
        <f t="shared" ca="1" si="23"/>
        <v/>
      </c>
      <c r="F138" s="193" t="str">
        <f t="shared" ca="1" si="24"/>
        <v/>
      </c>
      <c r="G138" s="196" t="str">
        <f t="shared" ca="1" si="25"/>
        <v/>
      </c>
      <c r="H138" s="196" t="str">
        <f ca="1">IF(OR($M138="国保連へ申請",$M138="都道府県へ直接申請"),IF(K138&gt;0,総括表!$E$12,""),"")</f>
        <v/>
      </c>
      <c r="I138" s="198" t="str">
        <f t="shared" ca="1" si="26"/>
        <v/>
      </c>
      <c r="J138" s="198" t="str">
        <f t="shared" ca="1" si="27"/>
        <v/>
      </c>
      <c r="K138" s="202" t="str">
        <f t="shared" ca="1" si="28"/>
        <v/>
      </c>
      <c r="L138" s="204"/>
      <c r="M138" s="205" t="str">
        <f t="shared" ca="1" si="29"/>
        <v/>
      </c>
    </row>
    <row r="139" spans="2:13" ht="22.5" customHeight="1">
      <c r="B139" s="191">
        <f t="shared" si="20"/>
        <v>136</v>
      </c>
      <c r="C139" s="193" t="str">
        <f t="shared" ca="1" si="21"/>
        <v/>
      </c>
      <c r="D139" s="193" t="str">
        <f t="shared" ca="1" si="22"/>
        <v/>
      </c>
      <c r="E139" s="193" t="str">
        <f t="shared" ca="1" si="23"/>
        <v/>
      </c>
      <c r="F139" s="193" t="str">
        <f t="shared" ca="1" si="24"/>
        <v/>
      </c>
      <c r="G139" s="196" t="str">
        <f t="shared" ca="1" si="25"/>
        <v/>
      </c>
      <c r="H139" s="196" t="str">
        <f ca="1">IF(OR($M139="国保連へ申請",$M139="都道府県へ直接申請"),IF(K139&gt;0,総括表!$E$12,""),"")</f>
        <v/>
      </c>
      <c r="I139" s="198" t="str">
        <f t="shared" ca="1" si="26"/>
        <v/>
      </c>
      <c r="J139" s="198" t="str">
        <f t="shared" ca="1" si="27"/>
        <v/>
      </c>
      <c r="K139" s="202" t="str">
        <f t="shared" ca="1" si="28"/>
        <v/>
      </c>
      <c r="L139" s="204"/>
      <c r="M139" s="205" t="str">
        <f t="shared" ca="1" si="29"/>
        <v/>
      </c>
    </row>
    <row r="140" spans="2:13" ht="22.5" customHeight="1">
      <c r="B140" s="191">
        <f t="shared" si="20"/>
        <v>137</v>
      </c>
      <c r="C140" s="193" t="str">
        <f t="shared" ca="1" si="21"/>
        <v/>
      </c>
      <c r="D140" s="193" t="str">
        <f t="shared" ca="1" si="22"/>
        <v/>
      </c>
      <c r="E140" s="193" t="str">
        <f t="shared" ca="1" si="23"/>
        <v/>
      </c>
      <c r="F140" s="193" t="str">
        <f t="shared" ca="1" si="24"/>
        <v/>
      </c>
      <c r="G140" s="196" t="str">
        <f t="shared" ca="1" si="25"/>
        <v/>
      </c>
      <c r="H140" s="196" t="str">
        <f ca="1">IF(OR($M140="国保連へ申請",$M140="都道府県へ直接申請"),IF(K140&gt;0,総括表!$E$12,""),"")</f>
        <v/>
      </c>
      <c r="I140" s="198" t="str">
        <f t="shared" ca="1" si="26"/>
        <v/>
      </c>
      <c r="J140" s="198" t="str">
        <f t="shared" ca="1" si="27"/>
        <v/>
      </c>
      <c r="K140" s="202" t="str">
        <f t="shared" ca="1" si="28"/>
        <v/>
      </c>
      <c r="L140" s="204"/>
      <c r="M140" s="205" t="str">
        <f t="shared" ca="1" si="29"/>
        <v/>
      </c>
    </row>
    <row r="141" spans="2:13" ht="22.5" customHeight="1">
      <c r="B141" s="191">
        <f t="shared" si="20"/>
        <v>138</v>
      </c>
      <c r="C141" s="193" t="str">
        <f t="shared" ca="1" si="21"/>
        <v/>
      </c>
      <c r="D141" s="193" t="str">
        <f t="shared" ca="1" si="22"/>
        <v/>
      </c>
      <c r="E141" s="193" t="str">
        <f t="shared" ca="1" si="23"/>
        <v/>
      </c>
      <c r="F141" s="193" t="str">
        <f t="shared" ca="1" si="24"/>
        <v/>
      </c>
      <c r="G141" s="196" t="str">
        <f t="shared" ca="1" si="25"/>
        <v/>
      </c>
      <c r="H141" s="196" t="str">
        <f ca="1">IF(OR($M141="国保連へ申請",$M141="都道府県へ直接申請"),IF(K141&gt;0,総括表!$E$12,""),"")</f>
        <v/>
      </c>
      <c r="I141" s="198" t="str">
        <f t="shared" ca="1" si="26"/>
        <v/>
      </c>
      <c r="J141" s="198" t="str">
        <f t="shared" ca="1" si="27"/>
        <v/>
      </c>
      <c r="K141" s="202" t="str">
        <f t="shared" ca="1" si="28"/>
        <v/>
      </c>
      <c r="L141" s="204"/>
      <c r="M141" s="205" t="str">
        <f t="shared" ca="1" si="29"/>
        <v/>
      </c>
    </row>
    <row r="142" spans="2:13" ht="22.5" customHeight="1">
      <c r="B142" s="191">
        <f t="shared" si="20"/>
        <v>139</v>
      </c>
      <c r="C142" s="193" t="str">
        <f t="shared" ca="1" si="21"/>
        <v/>
      </c>
      <c r="D142" s="193" t="str">
        <f t="shared" ca="1" si="22"/>
        <v/>
      </c>
      <c r="E142" s="193" t="str">
        <f t="shared" ca="1" si="23"/>
        <v/>
      </c>
      <c r="F142" s="193" t="str">
        <f t="shared" ca="1" si="24"/>
        <v/>
      </c>
      <c r="G142" s="196" t="str">
        <f t="shared" ca="1" si="25"/>
        <v/>
      </c>
      <c r="H142" s="196" t="str">
        <f ca="1">IF(OR($M142="国保連へ申請",$M142="都道府県へ直接申請"),IF(K142&gt;0,総括表!$E$12,""),"")</f>
        <v/>
      </c>
      <c r="I142" s="198" t="str">
        <f t="shared" ca="1" si="26"/>
        <v/>
      </c>
      <c r="J142" s="198" t="str">
        <f t="shared" ca="1" si="27"/>
        <v/>
      </c>
      <c r="K142" s="202" t="str">
        <f t="shared" ca="1" si="28"/>
        <v/>
      </c>
      <c r="L142" s="204"/>
      <c r="M142" s="205" t="str">
        <f t="shared" ca="1" si="29"/>
        <v/>
      </c>
    </row>
    <row r="143" spans="2:13" ht="22.5" customHeight="1">
      <c r="B143" s="191">
        <f t="shared" si="20"/>
        <v>140</v>
      </c>
      <c r="C143" s="193" t="str">
        <f t="shared" ca="1" si="21"/>
        <v/>
      </c>
      <c r="D143" s="193" t="str">
        <f t="shared" ca="1" si="22"/>
        <v/>
      </c>
      <c r="E143" s="193" t="str">
        <f t="shared" ca="1" si="23"/>
        <v/>
      </c>
      <c r="F143" s="193" t="str">
        <f t="shared" ca="1" si="24"/>
        <v/>
      </c>
      <c r="G143" s="196" t="str">
        <f t="shared" ca="1" si="25"/>
        <v/>
      </c>
      <c r="H143" s="196" t="str">
        <f ca="1">IF(OR($M143="国保連へ申請",$M143="都道府県へ直接申請"),IF(K143&gt;0,総括表!$E$12,""),"")</f>
        <v/>
      </c>
      <c r="I143" s="198" t="str">
        <f t="shared" ca="1" si="26"/>
        <v/>
      </c>
      <c r="J143" s="198" t="str">
        <f t="shared" ca="1" si="27"/>
        <v/>
      </c>
      <c r="K143" s="202" t="str">
        <f t="shared" ca="1" si="28"/>
        <v/>
      </c>
      <c r="L143" s="204"/>
      <c r="M143" s="205" t="str">
        <f t="shared" ca="1" si="29"/>
        <v/>
      </c>
    </row>
    <row r="144" spans="2:13" ht="22.5" customHeight="1">
      <c r="B144" s="191">
        <f t="shared" si="20"/>
        <v>141</v>
      </c>
      <c r="C144" s="193" t="str">
        <f t="shared" ca="1" si="21"/>
        <v/>
      </c>
      <c r="D144" s="193" t="str">
        <f t="shared" ca="1" si="22"/>
        <v/>
      </c>
      <c r="E144" s="193" t="str">
        <f t="shared" ca="1" si="23"/>
        <v/>
      </c>
      <c r="F144" s="193" t="str">
        <f t="shared" ca="1" si="24"/>
        <v/>
      </c>
      <c r="G144" s="196" t="str">
        <f t="shared" ca="1" si="25"/>
        <v/>
      </c>
      <c r="H144" s="196" t="str">
        <f ca="1">IF(OR($M144="国保連へ申請",$M144="都道府県へ直接申請"),IF(K144&gt;0,総括表!$E$12,""),"")</f>
        <v/>
      </c>
      <c r="I144" s="198" t="str">
        <f t="shared" ca="1" si="26"/>
        <v/>
      </c>
      <c r="J144" s="198" t="str">
        <f t="shared" ca="1" si="27"/>
        <v/>
      </c>
      <c r="K144" s="202" t="str">
        <f t="shared" ca="1" si="28"/>
        <v/>
      </c>
      <c r="L144" s="204"/>
      <c r="M144" s="205" t="str">
        <f t="shared" ca="1" si="29"/>
        <v/>
      </c>
    </row>
    <row r="145" spans="2:13" ht="22.5" customHeight="1">
      <c r="B145" s="191">
        <f t="shared" si="20"/>
        <v>142</v>
      </c>
      <c r="C145" s="193" t="str">
        <f t="shared" ca="1" si="21"/>
        <v/>
      </c>
      <c r="D145" s="193" t="str">
        <f t="shared" ca="1" si="22"/>
        <v/>
      </c>
      <c r="E145" s="193" t="str">
        <f t="shared" ca="1" si="23"/>
        <v/>
      </c>
      <c r="F145" s="193" t="str">
        <f t="shared" ca="1" si="24"/>
        <v/>
      </c>
      <c r="G145" s="196" t="str">
        <f t="shared" ca="1" si="25"/>
        <v/>
      </c>
      <c r="H145" s="196" t="str">
        <f ca="1">IF(OR($M145="国保連へ申請",$M145="都道府県へ直接申請"),IF(K145&gt;0,総括表!$E$12,""),"")</f>
        <v/>
      </c>
      <c r="I145" s="198" t="str">
        <f t="shared" ca="1" si="26"/>
        <v/>
      </c>
      <c r="J145" s="198" t="str">
        <f t="shared" ca="1" si="27"/>
        <v/>
      </c>
      <c r="K145" s="202" t="str">
        <f t="shared" ca="1" si="28"/>
        <v/>
      </c>
      <c r="L145" s="204"/>
      <c r="M145" s="205" t="str">
        <f t="shared" ca="1" si="29"/>
        <v/>
      </c>
    </row>
    <row r="146" spans="2:13" ht="22.5" customHeight="1">
      <c r="B146" s="191">
        <f t="shared" si="20"/>
        <v>143</v>
      </c>
      <c r="C146" s="193" t="str">
        <f t="shared" ca="1" si="21"/>
        <v/>
      </c>
      <c r="D146" s="193" t="str">
        <f t="shared" ca="1" si="22"/>
        <v/>
      </c>
      <c r="E146" s="193" t="str">
        <f t="shared" ca="1" si="23"/>
        <v/>
      </c>
      <c r="F146" s="193" t="str">
        <f t="shared" ca="1" si="24"/>
        <v/>
      </c>
      <c r="G146" s="196" t="str">
        <f t="shared" ca="1" si="25"/>
        <v/>
      </c>
      <c r="H146" s="196" t="str">
        <f ca="1">IF(OR($M146="国保連へ申請",$M146="都道府県へ直接申請"),IF(K146&gt;0,総括表!$E$12,""),"")</f>
        <v/>
      </c>
      <c r="I146" s="198" t="str">
        <f t="shared" ca="1" si="26"/>
        <v/>
      </c>
      <c r="J146" s="198" t="str">
        <f t="shared" ca="1" si="27"/>
        <v/>
      </c>
      <c r="K146" s="202" t="str">
        <f t="shared" ca="1" si="28"/>
        <v/>
      </c>
      <c r="L146" s="204"/>
      <c r="M146" s="205" t="str">
        <f t="shared" ca="1" si="29"/>
        <v/>
      </c>
    </row>
    <row r="147" spans="2:13" ht="22.5" customHeight="1">
      <c r="B147" s="191">
        <f t="shared" si="20"/>
        <v>144</v>
      </c>
      <c r="C147" s="193" t="str">
        <f t="shared" ca="1" si="21"/>
        <v/>
      </c>
      <c r="D147" s="193" t="str">
        <f t="shared" ca="1" si="22"/>
        <v/>
      </c>
      <c r="E147" s="193" t="str">
        <f t="shared" ca="1" si="23"/>
        <v/>
      </c>
      <c r="F147" s="193" t="str">
        <f t="shared" ca="1" si="24"/>
        <v/>
      </c>
      <c r="G147" s="196" t="str">
        <f t="shared" ca="1" si="25"/>
        <v/>
      </c>
      <c r="H147" s="196" t="str">
        <f ca="1">IF(OR($M147="国保連へ申請",$M147="都道府県へ直接申請"),IF(K147&gt;0,総括表!$E$12,""),"")</f>
        <v/>
      </c>
      <c r="I147" s="198" t="str">
        <f t="shared" ca="1" si="26"/>
        <v/>
      </c>
      <c r="J147" s="198" t="str">
        <f t="shared" ca="1" si="27"/>
        <v/>
      </c>
      <c r="K147" s="202" t="str">
        <f t="shared" ca="1" si="28"/>
        <v/>
      </c>
      <c r="L147" s="204"/>
      <c r="M147" s="205" t="str">
        <f t="shared" ca="1" si="29"/>
        <v/>
      </c>
    </row>
    <row r="148" spans="2:13" ht="22.5" customHeight="1">
      <c r="B148" s="191">
        <f t="shared" si="20"/>
        <v>145</v>
      </c>
      <c r="C148" s="193" t="str">
        <f t="shared" ca="1" si="21"/>
        <v/>
      </c>
      <c r="D148" s="193" t="str">
        <f t="shared" ca="1" si="22"/>
        <v/>
      </c>
      <c r="E148" s="193" t="str">
        <f t="shared" ca="1" si="23"/>
        <v/>
      </c>
      <c r="F148" s="193" t="str">
        <f t="shared" ca="1" si="24"/>
        <v/>
      </c>
      <c r="G148" s="196" t="str">
        <f t="shared" ca="1" si="25"/>
        <v/>
      </c>
      <c r="H148" s="196" t="str">
        <f ca="1">IF(OR($M148="国保連へ申請",$M148="都道府県へ直接申請"),IF(K148&gt;0,総括表!$E$12,""),"")</f>
        <v/>
      </c>
      <c r="I148" s="198" t="str">
        <f t="shared" ca="1" si="26"/>
        <v/>
      </c>
      <c r="J148" s="198" t="str">
        <f t="shared" ca="1" si="27"/>
        <v/>
      </c>
      <c r="K148" s="202" t="str">
        <f t="shared" ca="1" si="28"/>
        <v/>
      </c>
      <c r="L148" s="204"/>
      <c r="M148" s="205" t="str">
        <f t="shared" ca="1" si="29"/>
        <v/>
      </c>
    </row>
    <row r="149" spans="2:13" ht="22.5" customHeight="1">
      <c r="B149" s="191">
        <f t="shared" si="20"/>
        <v>146</v>
      </c>
      <c r="C149" s="193" t="str">
        <f t="shared" ca="1" si="21"/>
        <v/>
      </c>
      <c r="D149" s="193" t="str">
        <f t="shared" ca="1" si="22"/>
        <v/>
      </c>
      <c r="E149" s="193" t="str">
        <f t="shared" ca="1" si="23"/>
        <v/>
      </c>
      <c r="F149" s="193" t="str">
        <f t="shared" ca="1" si="24"/>
        <v/>
      </c>
      <c r="G149" s="196" t="str">
        <f t="shared" ca="1" si="25"/>
        <v/>
      </c>
      <c r="H149" s="196" t="str">
        <f ca="1">IF(OR($M149="国保連へ申請",$M149="都道府県へ直接申請"),IF(K149&gt;0,総括表!$E$12,""),"")</f>
        <v/>
      </c>
      <c r="I149" s="198" t="str">
        <f t="shared" ca="1" si="26"/>
        <v/>
      </c>
      <c r="J149" s="198" t="str">
        <f t="shared" ca="1" si="27"/>
        <v/>
      </c>
      <c r="K149" s="202" t="str">
        <f t="shared" ca="1" si="28"/>
        <v/>
      </c>
      <c r="L149" s="204"/>
      <c r="M149" s="205" t="str">
        <f t="shared" ca="1" si="29"/>
        <v/>
      </c>
    </row>
    <row r="150" spans="2:13" ht="22.5" customHeight="1">
      <c r="B150" s="191">
        <f t="shared" si="20"/>
        <v>147</v>
      </c>
      <c r="C150" s="193" t="str">
        <f t="shared" ca="1" si="21"/>
        <v/>
      </c>
      <c r="D150" s="193" t="str">
        <f t="shared" ca="1" si="22"/>
        <v/>
      </c>
      <c r="E150" s="193" t="str">
        <f t="shared" ca="1" si="23"/>
        <v/>
      </c>
      <c r="F150" s="193" t="str">
        <f t="shared" ca="1" si="24"/>
        <v/>
      </c>
      <c r="G150" s="196" t="str">
        <f t="shared" ca="1" si="25"/>
        <v/>
      </c>
      <c r="H150" s="196" t="str">
        <f ca="1">IF(OR($M150="国保連へ申請",$M150="都道府県へ直接申請"),IF(K150&gt;0,総括表!$E$12,""),"")</f>
        <v/>
      </c>
      <c r="I150" s="198" t="str">
        <f t="shared" ca="1" si="26"/>
        <v/>
      </c>
      <c r="J150" s="198" t="str">
        <f t="shared" ca="1" si="27"/>
        <v/>
      </c>
      <c r="K150" s="202" t="str">
        <f t="shared" ca="1" si="28"/>
        <v/>
      </c>
      <c r="L150" s="204"/>
      <c r="M150" s="205" t="str">
        <f t="shared" ca="1" si="29"/>
        <v/>
      </c>
    </row>
    <row r="151" spans="2:13" ht="22.5" customHeight="1">
      <c r="B151" s="191">
        <f t="shared" si="20"/>
        <v>148</v>
      </c>
      <c r="C151" s="193" t="str">
        <f t="shared" ca="1" si="21"/>
        <v/>
      </c>
      <c r="D151" s="193" t="str">
        <f t="shared" ca="1" si="22"/>
        <v/>
      </c>
      <c r="E151" s="193" t="str">
        <f t="shared" ca="1" si="23"/>
        <v/>
      </c>
      <c r="F151" s="193" t="str">
        <f t="shared" ca="1" si="24"/>
        <v/>
      </c>
      <c r="G151" s="196" t="str">
        <f t="shared" ca="1" si="25"/>
        <v/>
      </c>
      <c r="H151" s="196" t="str">
        <f ca="1">IF(OR($M151="国保連へ申請",$M151="都道府県へ直接申請"),IF(K151&gt;0,総括表!$E$12,""),"")</f>
        <v/>
      </c>
      <c r="I151" s="198" t="str">
        <f t="shared" ca="1" si="26"/>
        <v/>
      </c>
      <c r="J151" s="198" t="str">
        <f t="shared" ca="1" si="27"/>
        <v/>
      </c>
      <c r="K151" s="202" t="str">
        <f t="shared" ca="1" si="28"/>
        <v/>
      </c>
      <c r="L151" s="204"/>
      <c r="M151" s="205" t="str">
        <f t="shared" ca="1" si="29"/>
        <v/>
      </c>
    </row>
    <row r="152" spans="2:13" ht="22.5" customHeight="1">
      <c r="B152" s="191">
        <f t="shared" si="20"/>
        <v>149</v>
      </c>
      <c r="C152" s="193" t="str">
        <f t="shared" ca="1" si="21"/>
        <v/>
      </c>
      <c r="D152" s="193" t="str">
        <f t="shared" ca="1" si="22"/>
        <v/>
      </c>
      <c r="E152" s="193" t="str">
        <f t="shared" ca="1" si="23"/>
        <v/>
      </c>
      <c r="F152" s="193" t="str">
        <f t="shared" ca="1" si="24"/>
        <v/>
      </c>
      <c r="G152" s="196" t="str">
        <f t="shared" ca="1" si="25"/>
        <v/>
      </c>
      <c r="H152" s="196" t="str">
        <f ca="1">IF(OR($M152="国保連へ申請",$M152="都道府県へ直接申請"),IF(K152&gt;0,総括表!$E$12,""),"")</f>
        <v/>
      </c>
      <c r="I152" s="198" t="str">
        <f t="shared" ca="1" si="26"/>
        <v/>
      </c>
      <c r="J152" s="198" t="str">
        <f t="shared" ca="1" si="27"/>
        <v/>
      </c>
      <c r="K152" s="202" t="str">
        <f t="shared" ca="1" si="28"/>
        <v/>
      </c>
      <c r="L152" s="204"/>
      <c r="M152" s="205" t="str">
        <f t="shared" ca="1" si="29"/>
        <v/>
      </c>
    </row>
    <row r="153" spans="2:13" ht="22.5" customHeight="1">
      <c r="B153" s="191">
        <f t="shared" si="20"/>
        <v>150</v>
      </c>
      <c r="C153" s="193" t="str">
        <f t="shared" ca="1" si="21"/>
        <v/>
      </c>
      <c r="D153" s="193" t="str">
        <f t="shared" ca="1" si="22"/>
        <v/>
      </c>
      <c r="E153" s="193" t="str">
        <f t="shared" ca="1" si="23"/>
        <v/>
      </c>
      <c r="F153" s="193" t="str">
        <f t="shared" ca="1" si="24"/>
        <v/>
      </c>
      <c r="G153" s="196" t="str">
        <f t="shared" ca="1" si="25"/>
        <v/>
      </c>
      <c r="H153" s="196" t="str">
        <f ca="1">IF(OR($M153="国保連へ申請",$M153="都道府県へ直接申請"),IF(K153&gt;0,総括表!$E$12,""),"")</f>
        <v/>
      </c>
      <c r="I153" s="198" t="str">
        <f t="shared" ca="1" si="26"/>
        <v/>
      </c>
      <c r="J153" s="198" t="str">
        <f t="shared" ca="1" si="27"/>
        <v/>
      </c>
      <c r="K153" s="202" t="str">
        <f t="shared" ca="1" si="28"/>
        <v/>
      </c>
      <c r="L153" s="204"/>
      <c r="M153" s="205" t="str">
        <f t="shared" ca="1" si="29"/>
        <v/>
      </c>
    </row>
  </sheetData>
  <sheetProtection password="F248" sheet="1" objects="1" scenarios="1"/>
  <mergeCells count="1">
    <mergeCell ref="K1:L1"/>
  </mergeCells>
  <phoneticPr fontId="3"/>
  <conditionalFormatting sqref="K1:L1">
    <cfRule type="cellIs" dxfId="0" priority="1" operator="equal">
      <formula>0</formula>
    </cfRule>
  </conditionalFormatting>
  <dataValidations count="1">
    <dataValidation type="list" allowBlank="1" showDropDown="0" showInputMessage="1" showErrorMessage="1" sqref="L4:L153">
      <formula1>"可, "</formula1>
    </dataValidation>
  </dataValidations>
  <pageMargins left="0.19685039370078741" right="0.19685039370078741" top="0.39370078740157483" bottom="0.39370078740157483" header="0" footer="0"/>
  <pageSetup paperSize="9" scale="57" fitToWidth="1" fitToHeight="0" orientation="portrait" usePrinterDefaults="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dimension ref="A1:AU101"/>
  <sheetViews>
    <sheetView showGridLines="0" view="pageBreakPreview" topLeftCell="A16" zoomScale="120" zoomScaleNormal="120" zoomScaleSheetLayoutView="120" workbookViewId="0">
      <selection activeCell="BC4" sqref="BC4"/>
    </sheetView>
  </sheetViews>
  <sheetFormatPr defaultColWidth="2.21875" defaultRowHeight="13.5"/>
  <cols>
    <col min="1" max="1" width="5.77734375" style="206" customWidth="1"/>
    <col min="2" max="5" width="3.33203125" style="206" customWidth="1"/>
    <col min="6" max="7" width="2.33203125" style="206" bestFit="1" customWidth="1"/>
    <col min="8" max="28" width="2.21875" style="206"/>
    <col min="29" max="30" width="2.109375" style="206" customWidth="1"/>
    <col min="31" max="32" width="2.6640625" style="206" customWidth="1"/>
    <col min="33" max="33" width="2.21875" style="206"/>
    <col min="34" max="35" width="2.88671875" style="206" customWidth="1"/>
    <col min="36" max="37" width="2.6640625" style="206" customWidth="1"/>
    <col min="38" max="39" width="1.33203125" style="206" customWidth="1"/>
    <col min="40" max="41" width="2.21875" style="206"/>
    <col min="42" max="42" width="20.44140625" style="207" bestFit="1" customWidth="1"/>
    <col min="43" max="43" width="9.109375" style="206" customWidth="1"/>
    <col min="44" max="16384" width="2.21875" style="206"/>
  </cols>
  <sheetData>
    <row r="1" spans="1:46">
      <c r="A1" s="210" t="s">
        <v>100</v>
      </c>
    </row>
    <row r="2" spans="1:46" ht="14.25"/>
    <row r="3" spans="1:46" s="208" customFormat="1" ht="12" customHeight="1">
      <c r="A3" s="211" t="s">
        <v>23</v>
      </c>
      <c r="B3" s="228" t="s">
        <v>0</v>
      </c>
      <c r="C3" s="249"/>
      <c r="D3" s="249"/>
      <c r="E3" s="260"/>
      <c r="F3" s="260"/>
      <c r="G3" s="260"/>
      <c r="H3" s="260"/>
      <c r="I3" s="260"/>
      <c r="J3" s="260"/>
      <c r="K3" s="281"/>
      <c r="L3" s="295"/>
      <c r="M3" s="295"/>
      <c r="N3" s="295"/>
      <c r="O3" s="295"/>
      <c r="P3" s="295"/>
      <c r="Q3" s="295"/>
      <c r="R3" s="295"/>
      <c r="S3" s="295"/>
      <c r="T3" s="295"/>
      <c r="U3" s="295"/>
      <c r="V3" s="295"/>
      <c r="W3" s="295"/>
      <c r="X3" s="295"/>
      <c r="Y3" s="295"/>
      <c r="Z3" s="295"/>
      <c r="AA3" s="295"/>
      <c r="AB3" s="295"/>
      <c r="AC3" s="295"/>
      <c r="AD3" s="295"/>
      <c r="AE3" s="295"/>
      <c r="AF3" s="324"/>
      <c r="AG3" s="326" t="s">
        <v>16</v>
      </c>
      <c r="AH3" s="330"/>
      <c r="AI3" s="330"/>
      <c r="AJ3" s="330"/>
      <c r="AK3" s="330"/>
      <c r="AL3" s="330"/>
      <c r="AM3" s="338"/>
      <c r="AP3" s="359"/>
    </row>
    <row r="4" spans="1:46" s="208" customFormat="1" ht="20.25" customHeight="1">
      <c r="A4" s="212"/>
      <c r="B4" s="229" t="s">
        <v>54</v>
      </c>
      <c r="C4" s="250"/>
      <c r="D4" s="250"/>
      <c r="E4" s="261"/>
      <c r="F4" s="261"/>
      <c r="G4" s="261"/>
      <c r="H4" s="261"/>
      <c r="I4" s="261"/>
      <c r="J4" s="261"/>
      <c r="K4" s="282"/>
      <c r="L4" s="296"/>
      <c r="M4" s="300"/>
      <c r="N4" s="300"/>
      <c r="O4" s="300"/>
      <c r="P4" s="300"/>
      <c r="Q4" s="300"/>
      <c r="R4" s="300"/>
      <c r="S4" s="300"/>
      <c r="T4" s="300"/>
      <c r="U4" s="300"/>
      <c r="V4" s="300"/>
      <c r="W4" s="300"/>
      <c r="X4" s="300"/>
      <c r="Y4" s="300"/>
      <c r="Z4" s="300"/>
      <c r="AA4" s="300"/>
      <c r="AB4" s="300"/>
      <c r="AC4" s="300"/>
      <c r="AD4" s="300"/>
      <c r="AE4" s="300"/>
      <c r="AF4" s="325"/>
      <c r="AG4" s="327"/>
      <c r="AH4" s="331"/>
      <c r="AI4" s="331"/>
      <c r="AJ4" s="331"/>
      <c r="AK4" s="331"/>
      <c r="AL4" s="331"/>
      <c r="AM4" s="339"/>
      <c r="AP4" s="360"/>
      <c r="AQ4" s="360"/>
      <c r="AR4" s="360"/>
      <c r="AS4" s="360"/>
      <c r="AT4" s="360"/>
    </row>
    <row r="5" spans="1:46" s="208" customFormat="1" ht="26.25" customHeight="1">
      <c r="A5" s="212"/>
      <c r="B5" s="230" t="s">
        <v>1</v>
      </c>
      <c r="C5" s="251"/>
      <c r="D5" s="251"/>
      <c r="E5" s="262"/>
      <c r="F5" s="262"/>
      <c r="G5" s="262"/>
      <c r="H5" s="262"/>
      <c r="I5" s="262"/>
      <c r="J5" s="262"/>
      <c r="K5" s="283"/>
      <c r="L5" s="297"/>
      <c r="M5" s="297"/>
      <c r="N5" s="297"/>
      <c r="O5" s="297"/>
      <c r="P5" s="297"/>
      <c r="Q5" s="297"/>
      <c r="R5" s="297"/>
      <c r="S5" s="297"/>
      <c r="T5" s="297"/>
      <c r="U5" s="297"/>
      <c r="V5" s="297"/>
      <c r="W5" s="297"/>
      <c r="X5" s="297"/>
      <c r="Y5" s="297"/>
      <c r="Z5" s="297"/>
      <c r="AA5" s="297"/>
      <c r="AB5" s="318"/>
      <c r="AC5" s="320" t="s">
        <v>73</v>
      </c>
      <c r="AD5" s="322"/>
      <c r="AE5" s="323"/>
      <c r="AF5" s="323"/>
      <c r="AG5" s="328" t="s">
        <v>181</v>
      </c>
      <c r="AH5" s="332" t="s">
        <v>106</v>
      </c>
      <c r="AI5" s="334"/>
      <c r="AJ5" s="336"/>
      <c r="AK5" s="336"/>
      <c r="AL5" s="254" t="s">
        <v>182</v>
      </c>
      <c r="AM5" s="340"/>
      <c r="AP5" s="361" t="s">
        <v>183</v>
      </c>
      <c r="AQ5" s="360"/>
      <c r="AR5" s="360"/>
      <c r="AS5" s="360"/>
      <c r="AT5" s="360"/>
    </row>
    <row r="6" spans="1:46" s="208" customFormat="1" ht="17.25" customHeight="1">
      <c r="A6" s="212"/>
      <c r="B6" s="231" t="s">
        <v>74</v>
      </c>
      <c r="C6" s="252"/>
      <c r="D6" s="252"/>
      <c r="E6" s="252"/>
      <c r="F6" s="252"/>
      <c r="G6" s="252"/>
      <c r="H6" s="252"/>
      <c r="I6" s="252"/>
      <c r="J6" s="252"/>
      <c r="K6" s="284"/>
      <c r="L6" s="298" t="s">
        <v>8</v>
      </c>
      <c r="M6" s="298"/>
      <c r="N6" s="298"/>
      <c r="O6" s="298"/>
      <c r="P6" s="298"/>
      <c r="Q6" s="302"/>
      <c r="R6" s="302"/>
      <c r="S6" s="298" t="s">
        <v>6</v>
      </c>
      <c r="T6" s="302"/>
      <c r="U6" s="302"/>
      <c r="V6" s="302"/>
      <c r="W6" s="298" t="s">
        <v>17</v>
      </c>
      <c r="X6" s="298"/>
      <c r="Y6" s="298"/>
      <c r="Z6" s="298"/>
      <c r="AA6" s="298"/>
      <c r="AB6" s="298"/>
      <c r="AC6" s="321"/>
      <c r="AD6" s="321"/>
      <c r="AE6" s="321"/>
      <c r="AF6" s="321"/>
      <c r="AG6" s="321"/>
      <c r="AH6" s="321"/>
      <c r="AI6" s="321"/>
      <c r="AJ6" s="321"/>
      <c r="AK6" s="321"/>
      <c r="AL6" s="321"/>
      <c r="AM6" s="341"/>
      <c r="AP6" s="362"/>
      <c r="AQ6" s="214"/>
      <c r="AR6" s="214"/>
      <c r="AS6" s="214"/>
      <c r="AT6" s="362"/>
    </row>
    <row r="7" spans="1:46" s="208" customFormat="1" ht="20.25" customHeight="1">
      <c r="A7" s="212"/>
      <c r="B7" s="232"/>
      <c r="C7" s="253"/>
      <c r="D7" s="253"/>
      <c r="E7" s="253"/>
      <c r="F7" s="253"/>
      <c r="G7" s="253"/>
      <c r="H7" s="253"/>
      <c r="I7" s="253"/>
      <c r="J7" s="253"/>
      <c r="K7" s="285"/>
      <c r="L7" s="296"/>
      <c r="M7" s="300"/>
      <c r="N7" s="300"/>
      <c r="O7" s="300"/>
      <c r="P7" s="300"/>
      <c r="Q7" s="300"/>
      <c r="R7" s="300"/>
      <c r="S7" s="300"/>
      <c r="T7" s="300"/>
      <c r="U7" s="300"/>
      <c r="V7" s="300"/>
      <c r="W7" s="300"/>
      <c r="X7" s="300"/>
      <c r="Y7" s="300"/>
      <c r="Z7" s="300"/>
      <c r="AA7" s="300"/>
      <c r="AB7" s="300"/>
      <c r="AC7" s="300"/>
      <c r="AD7" s="300"/>
      <c r="AE7" s="300"/>
      <c r="AF7" s="300"/>
      <c r="AG7" s="300"/>
      <c r="AH7" s="300"/>
      <c r="AI7" s="300"/>
      <c r="AJ7" s="300"/>
      <c r="AK7" s="300"/>
      <c r="AL7" s="300"/>
      <c r="AM7" s="342"/>
      <c r="AP7" s="362"/>
      <c r="AQ7" s="214"/>
      <c r="AR7" s="214"/>
      <c r="AS7" s="214"/>
      <c r="AT7" s="362"/>
    </row>
    <row r="8" spans="1:46" s="208" customFormat="1" ht="21" customHeight="1">
      <c r="A8" s="212"/>
      <c r="B8" s="233" t="s">
        <v>20</v>
      </c>
      <c r="C8" s="254"/>
      <c r="D8" s="254"/>
      <c r="E8" s="263"/>
      <c r="F8" s="263"/>
      <c r="G8" s="263"/>
      <c r="H8" s="263"/>
      <c r="I8" s="263"/>
      <c r="J8" s="263"/>
      <c r="K8" s="286"/>
      <c r="L8" s="263" t="s">
        <v>24</v>
      </c>
      <c r="M8" s="263"/>
      <c r="N8" s="263"/>
      <c r="O8" s="263"/>
      <c r="P8" s="263"/>
      <c r="Q8" s="263"/>
      <c r="R8" s="286"/>
      <c r="S8" s="303"/>
      <c r="T8" s="304"/>
      <c r="U8" s="304"/>
      <c r="V8" s="304"/>
      <c r="W8" s="304"/>
      <c r="X8" s="304"/>
      <c r="Y8" s="313"/>
      <c r="Z8" s="314" t="s">
        <v>67</v>
      </c>
      <c r="AA8" s="263"/>
      <c r="AB8" s="263"/>
      <c r="AC8" s="263"/>
      <c r="AD8" s="263"/>
      <c r="AE8" s="263"/>
      <c r="AF8" s="286"/>
      <c r="AG8" s="329"/>
      <c r="AH8" s="333"/>
      <c r="AI8" s="333"/>
      <c r="AJ8" s="333"/>
      <c r="AK8" s="333"/>
      <c r="AL8" s="333"/>
      <c r="AM8" s="343"/>
      <c r="AP8" s="359"/>
    </row>
    <row r="9" spans="1:46" s="208" customFormat="1" ht="20.25" customHeight="1">
      <c r="A9" s="213"/>
      <c r="B9" s="234" t="s">
        <v>55</v>
      </c>
      <c r="C9" s="255"/>
      <c r="D9" s="255"/>
      <c r="E9" s="264"/>
      <c r="F9" s="264"/>
      <c r="G9" s="264"/>
      <c r="H9" s="264"/>
      <c r="I9" s="264"/>
      <c r="J9" s="264"/>
      <c r="K9" s="287"/>
      <c r="L9" s="299"/>
      <c r="M9" s="301"/>
      <c r="N9" s="301"/>
      <c r="O9" s="301"/>
      <c r="P9" s="301"/>
      <c r="Q9" s="301"/>
      <c r="R9" s="301"/>
      <c r="S9" s="301"/>
      <c r="T9" s="301"/>
      <c r="U9" s="301"/>
      <c r="V9" s="301"/>
      <c r="W9" s="301"/>
      <c r="X9" s="301"/>
      <c r="Y9" s="301"/>
      <c r="Z9" s="301"/>
      <c r="AA9" s="301"/>
      <c r="AB9" s="301"/>
      <c r="AC9" s="301"/>
      <c r="AD9" s="301"/>
      <c r="AE9" s="301"/>
      <c r="AF9" s="301"/>
      <c r="AG9" s="301"/>
      <c r="AH9" s="301"/>
      <c r="AI9" s="301"/>
      <c r="AJ9" s="301"/>
      <c r="AK9" s="301"/>
      <c r="AL9" s="301"/>
      <c r="AM9" s="344"/>
      <c r="AP9" s="359"/>
    </row>
    <row r="10" spans="1:46" s="208" customFormat="1" ht="19.5" customHeight="1">
      <c r="A10" s="214"/>
      <c r="B10" s="214"/>
      <c r="C10" s="214"/>
      <c r="D10" s="214"/>
      <c r="E10" s="214"/>
      <c r="F10" s="214"/>
      <c r="G10" s="214"/>
      <c r="H10" s="214"/>
      <c r="I10" s="277"/>
      <c r="J10" s="278"/>
      <c r="K10" s="262"/>
      <c r="L10" s="251"/>
      <c r="M10" s="251"/>
      <c r="N10" s="251"/>
      <c r="O10" s="251"/>
      <c r="P10" s="251"/>
      <c r="Q10" s="251"/>
      <c r="R10" s="251"/>
      <c r="S10" s="251"/>
      <c r="T10" s="251"/>
      <c r="U10" s="251"/>
      <c r="V10" s="251"/>
      <c r="W10" s="251"/>
      <c r="X10" s="251"/>
      <c r="Y10" s="251"/>
      <c r="Z10" s="251"/>
      <c r="AA10" s="251"/>
      <c r="AB10" s="251"/>
      <c r="AC10" s="251"/>
      <c r="AD10" s="251"/>
      <c r="AE10" s="251"/>
      <c r="AF10" s="251"/>
      <c r="AG10" s="251"/>
      <c r="AH10" s="251"/>
      <c r="AI10" s="251"/>
      <c r="AJ10" s="251"/>
      <c r="AK10" s="251"/>
      <c r="AL10" s="251"/>
      <c r="AM10" s="251"/>
      <c r="AP10" s="359"/>
    </row>
    <row r="11" spans="1:46" s="208" customFormat="1" ht="20.25" customHeight="1">
      <c r="A11" s="215" t="s">
        <v>43</v>
      </c>
      <c r="C11" s="214"/>
      <c r="D11" s="214"/>
      <c r="E11" s="214"/>
      <c r="F11" s="214"/>
      <c r="G11" s="214"/>
      <c r="H11" s="214"/>
      <c r="I11" s="277"/>
      <c r="J11" s="278"/>
      <c r="K11" s="262"/>
      <c r="L11" s="251"/>
      <c r="M11" s="251"/>
      <c r="N11" s="251"/>
      <c r="O11" s="251"/>
      <c r="P11" s="251"/>
      <c r="Q11" s="251"/>
      <c r="R11" s="251"/>
      <c r="S11" s="251"/>
      <c r="T11" s="251"/>
      <c r="U11" s="251"/>
      <c r="V11" s="251"/>
      <c r="W11" s="306" t="s">
        <v>9</v>
      </c>
      <c r="X11" s="309"/>
      <c r="Y11" s="309"/>
      <c r="Z11" s="315"/>
      <c r="AA11" s="316" t="str">
        <f>IF(L5="","",VLOOKUP(L5,$B$36:$C$91,2,0))</f>
        <v/>
      </c>
      <c r="AB11" s="319"/>
      <c r="AC11" s="319"/>
      <c r="AD11" s="309" t="s">
        <v>168</v>
      </c>
      <c r="AE11" s="315"/>
      <c r="AF11" s="306" t="s">
        <v>57</v>
      </c>
      <c r="AG11" s="309"/>
      <c r="AH11" s="315"/>
      <c r="AI11" s="335">
        <f>ROUNDDOWN($F$20/1000,0)*1000</f>
        <v>0</v>
      </c>
      <c r="AJ11" s="337"/>
      <c r="AK11" s="337"/>
      <c r="AL11" s="309" t="s">
        <v>168</v>
      </c>
      <c r="AM11" s="315"/>
      <c r="AP11" s="359"/>
    </row>
    <row r="12" spans="1:46" ht="18" customHeight="1">
      <c r="A12" s="216" t="s">
        <v>155</v>
      </c>
      <c r="B12" s="235"/>
      <c r="C12" s="235"/>
      <c r="D12" s="235"/>
      <c r="E12" s="265"/>
      <c r="F12" s="269" t="s">
        <v>15</v>
      </c>
      <c r="G12" s="235"/>
      <c r="H12" s="235"/>
      <c r="I12" s="235"/>
      <c r="J12" s="235"/>
      <c r="K12" s="288" t="s">
        <v>175</v>
      </c>
      <c r="L12" s="288"/>
      <c r="M12" s="288"/>
      <c r="N12" s="288"/>
      <c r="O12" s="288"/>
      <c r="P12" s="288"/>
      <c r="Q12" s="288"/>
      <c r="R12" s="288"/>
      <c r="S12" s="288"/>
      <c r="T12" s="288"/>
      <c r="U12" s="288"/>
      <c r="V12" s="288"/>
      <c r="W12" s="288"/>
      <c r="X12" s="288"/>
      <c r="Y12" s="288"/>
      <c r="Z12" s="288"/>
      <c r="AA12" s="288"/>
      <c r="AB12" s="288"/>
      <c r="AC12" s="288"/>
      <c r="AD12" s="288"/>
      <c r="AE12" s="288"/>
      <c r="AF12" s="288"/>
      <c r="AG12" s="288"/>
      <c r="AH12" s="288"/>
      <c r="AI12" s="288"/>
      <c r="AJ12" s="288"/>
      <c r="AK12" s="288"/>
      <c r="AL12" s="288"/>
      <c r="AM12" s="345"/>
    </row>
    <row r="13" spans="1:46" ht="24" customHeight="1">
      <c r="A13" s="217"/>
      <c r="B13" s="236"/>
      <c r="C13" s="236"/>
      <c r="D13" s="236"/>
      <c r="E13" s="236"/>
      <c r="F13" s="270"/>
      <c r="G13" s="270"/>
      <c r="H13" s="270"/>
      <c r="I13" s="270"/>
      <c r="J13" s="270"/>
      <c r="K13" s="289"/>
      <c r="L13" s="289"/>
      <c r="M13" s="289"/>
      <c r="N13" s="289"/>
      <c r="O13" s="289"/>
      <c r="P13" s="289"/>
      <c r="Q13" s="289"/>
      <c r="R13" s="289"/>
      <c r="S13" s="289"/>
      <c r="T13" s="289"/>
      <c r="U13" s="289"/>
      <c r="V13" s="289"/>
      <c r="W13" s="289"/>
      <c r="X13" s="289"/>
      <c r="Y13" s="289"/>
      <c r="Z13" s="289"/>
      <c r="AA13" s="289"/>
      <c r="AB13" s="289"/>
      <c r="AC13" s="289"/>
      <c r="AD13" s="289"/>
      <c r="AE13" s="289"/>
      <c r="AF13" s="289"/>
      <c r="AG13" s="289"/>
      <c r="AH13" s="289"/>
      <c r="AI13" s="289"/>
      <c r="AJ13" s="289"/>
      <c r="AK13" s="289"/>
      <c r="AL13" s="289"/>
      <c r="AM13" s="346"/>
    </row>
    <row r="14" spans="1:46" ht="24" customHeight="1">
      <c r="A14" s="218"/>
      <c r="B14" s="237"/>
      <c r="C14" s="237"/>
      <c r="D14" s="237"/>
      <c r="E14" s="237"/>
      <c r="F14" s="271"/>
      <c r="G14" s="271"/>
      <c r="H14" s="271"/>
      <c r="I14" s="271"/>
      <c r="J14" s="271"/>
      <c r="K14" s="290"/>
      <c r="L14" s="290"/>
      <c r="M14" s="290"/>
      <c r="N14" s="290"/>
      <c r="O14" s="290"/>
      <c r="P14" s="290"/>
      <c r="Q14" s="290"/>
      <c r="R14" s="290"/>
      <c r="S14" s="290"/>
      <c r="T14" s="290"/>
      <c r="U14" s="290"/>
      <c r="V14" s="290"/>
      <c r="W14" s="290"/>
      <c r="X14" s="290"/>
      <c r="Y14" s="290"/>
      <c r="Z14" s="290"/>
      <c r="AA14" s="290"/>
      <c r="AB14" s="290"/>
      <c r="AC14" s="290"/>
      <c r="AD14" s="290"/>
      <c r="AE14" s="290"/>
      <c r="AF14" s="290"/>
      <c r="AG14" s="290"/>
      <c r="AH14" s="290"/>
      <c r="AI14" s="290"/>
      <c r="AJ14" s="290"/>
      <c r="AK14" s="290"/>
      <c r="AL14" s="290"/>
      <c r="AM14" s="347"/>
    </row>
    <row r="15" spans="1:46" ht="24" customHeight="1">
      <c r="A15" s="218"/>
      <c r="B15" s="237"/>
      <c r="C15" s="237"/>
      <c r="D15" s="237"/>
      <c r="E15" s="237"/>
      <c r="F15" s="271"/>
      <c r="G15" s="271"/>
      <c r="H15" s="271"/>
      <c r="I15" s="271"/>
      <c r="J15" s="271"/>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c r="AM15" s="347"/>
    </row>
    <row r="16" spans="1:46" ht="24" customHeight="1">
      <c r="A16" s="218"/>
      <c r="B16" s="237"/>
      <c r="C16" s="237"/>
      <c r="D16" s="237"/>
      <c r="E16" s="237"/>
      <c r="F16" s="271"/>
      <c r="G16" s="271"/>
      <c r="H16" s="271"/>
      <c r="I16" s="271"/>
      <c r="J16" s="271"/>
      <c r="K16" s="291"/>
      <c r="L16" s="291"/>
      <c r="M16" s="291"/>
      <c r="N16" s="291"/>
      <c r="O16" s="291"/>
      <c r="P16" s="291"/>
      <c r="Q16" s="291"/>
      <c r="R16" s="291"/>
      <c r="S16" s="291"/>
      <c r="T16" s="291"/>
      <c r="U16" s="291"/>
      <c r="V16" s="291"/>
      <c r="W16" s="291"/>
      <c r="X16" s="291"/>
      <c r="Y16" s="291"/>
      <c r="Z16" s="291"/>
      <c r="AA16" s="291"/>
      <c r="AB16" s="291"/>
      <c r="AC16" s="291"/>
      <c r="AD16" s="291"/>
      <c r="AE16" s="291"/>
      <c r="AF16" s="291"/>
      <c r="AG16" s="291"/>
      <c r="AH16" s="291"/>
      <c r="AI16" s="291"/>
      <c r="AJ16" s="291"/>
      <c r="AK16" s="291"/>
      <c r="AL16" s="291"/>
      <c r="AM16" s="348"/>
    </row>
    <row r="17" spans="1:47" ht="24" customHeight="1">
      <c r="A17" s="218"/>
      <c r="B17" s="237"/>
      <c r="C17" s="237"/>
      <c r="D17" s="237"/>
      <c r="E17" s="237"/>
      <c r="F17" s="271"/>
      <c r="G17" s="271"/>
      <c r="H17" s="271"/>
      <c r="I17" s="271"/>
      <c r="J17" s="271"/>
      <c r="K17" s="290"/>
      <c r="L17" s="290"/>
      <c r="M17" s="290"/>
      <c r="N17" s="290"/>
      <c r="O17" s="290"/>
      <c r="P17" s="290"/>
      <c r="Q17" s="290"/>
      <c r="R17" s="290"/>
      <c r="S17" s="290"/>
      <c r="T17" s="290"/>
      <c r="U17" s="290"/>
      <c r="V17" s="290"/>
      <c r="W17" s="290"/>
      <c r="X17" s="290"/>
      <c r="Y17" s="290"/>
      <c r="Z17" s="290"/>
      <c r="AA17" s="290"/>
      <c r="AB17" s="290"/>
      <c r="AC17" s="290"/>
      <c r="AD17" s="290"/>
      <c r="AE17" s="290"/>
      <c r="AF17" s="290"/>
      <c r="AG17" s="290"/>
      <c r="AH17" s="290"/>
      <c r="AI17" s="290"/>
      <c r="AJ17" s="290"/>
      <c r="AK17" s="290"/>
      <c r="AL17" s="290"/>
      <c r="AM17" s="347"/>
    </row>
    <row r="18" spans="1:47" ht="24" customHeight="1">
      <c r="A18" s="218"/>
      <c r="B18" s="237"/>
      <c r="C18" s="237"/>
      <c r="D18" s="237"/>
      <c r="E18" s="237"/>
      <c r="F18" s="271"/>
      <c r="G18" s="271"/>
      <c r="H18" s="271"/>
      <c r="I18" s="271"/>
      <c r="J18" s="271"/>
      <c r="K18" s="290"/>
      <c r="L18" s="290"/>
      <c r="M18" s="290"/>
      <c r="N18" s="290"/>
      <c r="O18" s="290"/>
      <c r="P18" s="290"/>
      <c r="Q18" s="290"/>
      <c r="R18" s="290"/>
      <c r="S18" s="290"/>
      <c r="T18" s="290"/>
      <c r="U18" s="290"/>
      <c r="V18" s="290"/>
      <c r="W18" s="290"/>
      <c r="X18" s="290"/>
      <c r="Y18" s="290"/>
      <c r="Z18" s="290"/>
      <c r="AA18" s="290"/>
      <c r="AB18" s="290"/>
      <c r="AC18" s="290"/>
      <c r="AD18" s="290"/>
      <c r="AE18" s="290"/>
      <c r="AF18" s="290"/>
      <c r="AG18" s="290"/>
      <c r="AH18" s="290"/>
      <c r="AI18" s="290"/>
      <c r="AJ18" s="290"/>
      <c r="AK18" s="290"/>
      <c r="AL18" s="290"/>
      <c r="AM18" s="347"/>
    </row>
    <row r="19" spans="1:47" ht="24" customHeight="1">
      <c r="A19" s="219"/>
      <c r="B19" s="238"/>
      <c r="C19" s="238"/>
      <c r="D19" s="238"/>
      <c r="E19" s="266"/>
      <c r="F19" s="272"/>
      <c r="G19" s="275"/>
      <c r="H19" s="275"/>
      <c r="I19" s="275"/>
      <c r="J19" s="279"/>
      <c r="K19" s="292"/>
      <c r="L19" s="292"/>
      <c r="M19" s="292"/>
      <c r="N19" s="292"/>
      <c r="O19" s="292"/>
      <c r="P19" s="292"/>
      <c r="Q19" s="292"/>
      <c r="R19" s="292"/>
      <c r="S19" s="292"/>
      <c r="T19" s="292"/>
      <c r="U19" s="292"/>
      <c r="V19" s="292"/>
      <c r="W19" s="292"/>
      <c r="X19" s="292"/>
      <c r="Y19" s="292"/>
      <c r="Z19" s="292"/>
      <c r="AA19" s="292"/>
      <c r="AB19" s="292"/>
      <c r="AC19" s="292"/>
      <c r="AD19" s="292"/>
      <c r="AE19" s="292"/>
      <c r="AF19" s="292"/>
      <c r="AG19" s="292"/>
      <c r="AH19" s="292"/>
      <c r="AI19" s="292"/>
      <c r="AJ19" s="292"/>
      <c r="AK19" s="292"/>
      <c r="AL19" s="292"/>
      <c r="AM19" s="349"/>
      <c r="AU19" s="367"/>
    </row>
    <row r="20" spans="1:47" ht="22.5" customHeight="1">
      <c r="A20" s="220" t="s">
        <v>62</v>
      </c>
      <c r="B20" s="239"/>
      <c r="C20" s="239"/>
      <c r="D20" s="239"/>
      <c r="E20" s="239"/>
      <c r="F20" s="273">
        <f>SUM(F13:J19)</f>
        <v>0</v>
      </c>
      <c r="G20" s="276"/>
      <c r="H20" s="276"/>
      <c r="I20" s="276"/>
      <c r="J20" s="280"/>
      <c r="K20" s="293"/>
      <c r="L20" s="293"/>
      <c r="M20" s="293"/>
      <c r="N20" s="293"/>
      <c r="O20" s="293"/>
      <c r="P20" s="293"/>
      <c r="Q20" s="293"/>
      <c r="R20" s="293"/>
      <c r="S20" s="293"/>
      <c r="T20" s="293"/>
      <c r="U20" s="293"/>
      <c r="V20" s="293"/>
      <c r="W20" s="293"/>
      <c r="X20" s="293"/>
      <c r="Y20" s="293"/>
      <c r="Z20" s="293"/>
      <c r="AA20" s="293"/>
      <c r="AB20" s="293"/>
      <c r="AC20" s="293"/>
      <c r="AD20" s="293"/>
      <c r="AE20" s="293"/>
      <c r="AF20" s="293"/>
      <c r="AG20" s="293"/>
      <c r="AH20" s="293"/>
      <c r="AI20" s="293"/>
      <c r="AJ20" s="293"/>
      <c r="AK20" s="293"/>
      <c r="AL20" s="293"/>
      <c r="AM20" s="350"/>
    </row>
    <row r="21" spans="1:47" ht="21.75" customHeight="1">
      <c r="A21" s="221"/>
      <c r="B21" s="221"/>
      <c r="C21" s="221"/>
      <c r="D21" s="221"/>
      <c r="E21" s="221"/>
      <c r="F21" s="274"/>
      <c r="G21" s="274"/>
      <c r="H21" s="274"/>
      <c r="I21" s="274"/>
      <c r="J21" s="274"/>
      <c r="K21" s="294"/>
      <c r="L21" s="294"/>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4"/>
      <c r="AK21" s="294"/>
      <c r="AL21" s="294"/>
      <c r="AM21" s="294"/>
    </row>
    <row r="22" spans="1:47" ht="24.75" customHeight="1">
      <c r="A22" s="222" t="s">
        <v>49</v>
      </c>
      <c r="B22" s="240"/>
      <c r="C22" s="240"/>
      <c r="D22" s="240"/>
      <c r="E22" s="240"/>
      <c r="F22" s="240"/>
      <c r="G22" s="240"/>
      <c r="H22" s="240"/>
      <c r="I22" s="240"/>
      <c r="J22" s="240"/>
      <c r="K22" s="240"/>
      <c r="L22" s="240"/>
      <c r="M22" s="240"/>
      <c r="N22" s="240"/>
      <c r="O22" s="240"/>
      <c r="P22" s="240"/>
      <c r="Q22" s="240"/>
      <c r="R22" s="240"/>
      <c r="S22" s="240"/>
      <c r="T22" s="240"/>
      <c r="U22" s="240"/>
      <c r="V22" s="240"/>
      <c r="W22" s="240"/>
      <c r="X22" s="240"/>
      <c r="Y22" s="240"/>
      <c r="Z22" s="240"/>
      <c r="AA22" s="240"/>
      <c r="AB22" s="240"/>
      <c r="AC22" s="240"/>
      <c r="AD22" s="240"/>
      <c r="AE22" s="240"/>
      <c r="AF22" s="240"/>
      <c r="AG22" s="240"/>
      <c r="AH22" s="240"/>
      <c r="AI22" s="240"/>
      <c r="AJ22" s="240"/>
      <c r="AK22" s="240"/>
      <c r="AL22" s="240"/>
      <c r="AM22" s="351"/>
      <c r="AP22" s="363" t="str">
        <f>IF(COUNTIF(A23:A27,"○")=4,"OK","NG")</f>
        <v>NG</v>
      </c>
    </row>
    <row r="23" spans="1:47" s="208" customFormat="1" ht="29.25" customHeight="1">
      <c r="A23" s="223"/>
      <c r="B23" s="241" t="s">
        <v>188</v>
      </c>
      <c r="C23" s="241"/>
      <c r="D23" s="241"/>
      <c r="E23" s="241"/>
      <c r="F23" s="241"/>
      <c r="G23" s="241"/>
      <c r="H23" s="241"/>
      <c r="I23" s="241"/>
      <c r="J23" s="241"/>
      <c r="K23" s="241"/>
      <c r="L23" s="241"/>
      <c r="M23" s="241"/>
      <c r="N23" s="241"/>
      <c r="O23" s="241"/>
      <c r="P23" s="241"/>
      <c r="Q23" s="241"/>
      <c r="R23" s="241"/>
      <c r="S23" s="241"/>
      <c r="T23" s="241"/>
      <c r="U23" s="241"/>
      <c r="V23" s="241"/>
      <c r="W23" s="241"/>
      <c r="X23" s="241"/>
      <c r="Y23" s="241"/>
      <c r="Z23" s="241"/>
      <c r="AA23" s="241"/>
      <c r="AB23" s="241"/>
      <c r="AC23" s="241"/>
      <c r="AD23" s="241"/>
      <c r="AE23" s="241"/>
      <c r="AF23" s="241"/>
      <c r="AG23" s="241"/>
      <c r="AH23" s="241"/>
      <c r="AI23" s="241"/>
      <c r="AJ23" s="241"/>
      <c r="AK23" s="241"/>
      <c r="AL23" s="241"/>
      <c r="AM23" s="352"/>
      <c r="AP23" s="359"/>
    </row>
    <row r="24" spans="1:47" s="208" customFormat="1" ht="38.25" customHeight="1">
      <c r="A24" s="224"/>
      <c r="B24" s="242"/>
      <c r="C24" s="256" t="s">
        <v>176</v>
      </c>
      <c r="D24" s="256"/>
      <c r="E24" s="256"/>
      <c r="F24" s="256"/>
      <c r="G24" s="256"/>
      <c r="H24" s="256"/>
      <c r="I24" s="256"/>
      <c r="J24" s="256"/>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353"/>
      <c r="AN24" s="358"/>
      <c r="AP24" s="359"/>
    </row>
    <row r="25" spans="1:47" s="208" customFormat="1" ht="25.5" customHeight="1">
      <c r="A25" s="225"/>
      <c r="B25" s="243" t="s">
        <v>130</v>
      </c>
      <c r="C25" s="243"/>
      <c r="D25" s="243"/>
      <c r="E25" s="243"/>
      <c r="F25" s="243"/>
      <c r="G25" s="243"/>
      <c r="H25" s="243"/>
      <c r="I25" s="243"/>
      <c r="J25" s="243"/>
      <c r="K25" s="243"/>
      <c r="L25" s="243"/>
      <c r="M25" s="243"/>
      <c r="N25" s="243"/>
      <c r="O25" s="243"/>
      <c r="P25" s="243"/>
      <c r="Q25" s="243"/>
      <c r="R25" s="243"/>
      <c r="S25" s="243"/>
      <c r="T25" s="243"/>
      <c r="U25" s="243"/>
      <c r="V25" s="243"/>
      <c r="W25" s="243"/>
      <c r="X25" s="243"/>
      <c r="Y25" s="243"/>
      <c r="Z25" s="243"/>
      <c r="AA25" s="243"/>
      <c r="AB25" s="243"/>
      <c r="AC25" s="243"/>
      <c r="AD25" s="243"/>
      <c r="AE25" s="243"/>
      <c r="AF25" s="243"/>
      <c r="AG25" s="243"/>
      <c r="AH25" s="243"/>
      <c r="AI25" s="243"/>
      <c r="AJ25" s="243"/>
      <c r="AK25" s="243"/>
      <c r="AL25" s="243"/>
      <c r="AM25" s="354"/>
      <c r="AP25" s="359"/>
    </row>
    <row r="26" spans="1:47" ht="25.5" customHeight="1">
      <c r="A26" s="225"/>
      <c r="B26" s="243" t="s">
        <v>187</v>
      </c>
      <c r="C26" s="243"/>
      <c r="D26" s="243"/>
      <c r="E26" s="243"/>
      <c r="F26" s="243"/>
      <c r="G26" s="243"/>
      <c r="H26" s="243"/>
      <c r="I26" s="243"/>
      <c r="J26" s="243"/>
      <c r="K26" s="243"/>
      <c r="L26" s="243"/>
      <c r="M26" s="243"/>
      <c r="N26" s="243"/>
      <c r="O26" s="243"/>
      <c r="P26" s="243"/>
      <c r="Q26" s="243"/>
      <c r="R26" s="243"/>
      <c r="S26" s="243"/>
      <c r="T26" s="243"/>
      <c r="U26" s="243"/>
      <c r="V26" s="243"/>
      <c r="W26" s="243"/>
      <c r="X26" s="243"/>
      <c r="Y26" s="243"/>
      <c r="Z26" s="243"/>
      <c r="AA26" s="243"/>
      <c r="AB26" s="243"/>
      <c r="AC26" s="243"/>
      <c r="AD26" s="243"/>
      <c r="AE26" s="243"/>
      <c r="AF26" s="243"/>
      <c r="AG26" s="243"/>
      <c r="AH26" s="243"/>
      <c r="AI26" s="243"/>
      <c r="AJ26" s="243"/>
      <c r="AK26" s="243"/>
      <c r="AL26" s="243"/>
      <c r="AM26" s="354"/>
    </row>
    <row r="27" spans="1:47" ht="25.5" customHeight="1">
      <c r="A27" s="225"/>
      <c r="B27" s="244" t="s">
        <v>48</v>
      </c>
      <c r="C27" s="244"/>
      <c r="D27" s="244"/>
      <c r="E27" s="244"/>
      <c r="F27" s="244"/>
      <c r="G27" s="244"/>
      <c r="H27" s="244"/>
      <c r="I27" s="244"/>
      <c r="J27" s="244"/>
      <c r="K27" s="244"/>
      <c r="L27" s="244"/>
      <c r="M27" s="244"/>
      <c r="N27" s="244"/>
      <c r="O27" s="244"/>
      <c r="P27" s="244"/>
      <c r="Q27" s="244"/>
      <c r="R27" s="244"/>
      <c r="S27" s="244"/>
      <c r="T27" s="244"/>
      <c r="U27" s="244"/>
      <c r="V27" s="244"/>
      <c r="W27" s="244"/>
      <c r="X27" s="244"/>
      <c r="Y27" s="244"/>
      <c r="Z27" s="244"/>
      <c r="AA27" s="244"/>
      <c r="AB27" s="244"/>
      <c r="AC27" s="244"/>
      <c r="AD27" s="244"/>
      <c r="AE27" s="244"/>
      <c r="AF27" s="244"/>
      <c r="AG27" s="244"/>
      <c r="AH27" s="244"/>
      <c r="AI27" s="244"/>
      <c r="AJ27" s="244"/>
      <c r="AK27" s="244"/>
      <c r="AL27" s="244"/>
      <c r="AM27" s="355"/>
    </row>
    <row r="28" spans="1:47" ht="18" customHeight="1"/>
    <row r="29" spans="1:47" ht="24.75" customHeight="1">
      <c r="A29" s="222" t="s">
        <v>170</v>
      </c>
      <c r="B29" s="240"/>
      <c r="C29" s="240"/>
      <c r="D29" s="240"/>
      <c r="E29" s="240"/>
      <c r="F29" s="240"/>
      <c r="G29" s="240"/>
      <c r="H29" s="240"/>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240"/>
      <c r="AJ29" s="240"/>
      <c r="AK29" s="240"/>
      <c r="AL29" s="240"/>
      <c r="AM29" s="351"/>
      <c r="AP29" s="364" t="str">
        <f>IF(COUNTIF(A30:A31,"○")=2,"国保連へ申請","都道府県へ直接申請")</f>
        <v>都道府県へ直接申請</v>
      </c>
      <c r="AQ29" s="365"/>
    </row>
    <row r="30" spans="1:47" ht="25.5" customHeight="1">
      <c r="A30" s="225"/>
      <c r="B30" s="245" t="s">
        <v>97</v>
      </c>
      <c r="C30" s="245"/>
      <c r="D30" s="245"/>
      <c r="E30" s="245"/>
      <c r="F30" s="245"/>
      <c r="G30" s="245"/>
      <c r="H30" s="245"/>
      <c r="I30" s="245"/>
      <c r="J30" s="245"/>
      <c r="K30" s="245"/>
      <c r="L30" s="245"/>
      <c r="M30" s="245"/>
      <c r="N30" s="245"/>
      <c r="O30" s="245"/>
      <c r="P30" s="245"/>
      <c r="Q30" s="245"/>
      <c r="R30" s="245"/>
      <c r="S30" s="245"/>
      <c r="T30" s="245"/>
      <c r="U30" s="245"/>
      <c r="V30" s="245"/>
      <c r="W30" s="307"/>
      <c r="X30" s="310" t="s">
        <v>186</v>
      </c>
      <c r="Y30" s="310"/>
      <c r="Z30" s="310"/>
      <c r="AA30" s="310"/>
      <c r="AB30" s="310"/>
      <c r="AC30" s="310"/>
      <c r="AD30" s="310"/>
      <c r="AE30" s="310"/>
      <c r="AF30" s="310"/>
      <c r="AG30" s="310"/>
      <c r="AH30" s="310"/>
      <c r="AI30" s="310"/>
      <c r="AJ30" s="310"/>
      <c r="AK30" s="310"/>
      <c r="AL30" s="310"/>
      <c r="AM30" s="356"/>
    </row>
    <row r="31" spans="1:47" ht="25.5" customHeight="1">
      <c r="A31" s="225"/>
      <c r="B31" s="246" t="s">
        <v>174</v>
      </c>
      <c r="C31" s="246"/>
      <c r="D31" s="246"/>
      <c r="E31" s="267"/>
      <c r="F31" s="246"/>
      <c r="G31" s="246"/>
      <c r="H31" s="246"/>
      <c r="I31" s="246"/>
      <c r="J31" s="246"/>
      <c r="K31" s="246"/>
      <c r="L31" s="246"/>
      <c r="M31" s="246"/>
      <c r="N31" s="246"/>
      <c r="O31" s="246"/>
      <c r="P31" s="246"/>
      <c r="Q31" s="246"/>
      <c r="R31" s="246"/>
      <c r="S31" s="246"/>
      <c r="T31" s="246"/>
      <c r="U31" s="246"/>
      <c r="V31" s="246"/>
      <c r="W31" s="308"/>
      <c r="X31" s="311" t="s">
        <v>169</v>
      </c>
      <c r="Y31" s="311"/>
      <c r="Z31" s="311"/>
      <c r="AA31" s="311"/>
      <c r="AB31" s="311"/>
      <c r="AC31" s="311"/>
      <c r="AD31" s="311"/>
      <c r="AE31" s="311"/>
      <c r="AF31" s="311"/>
      <c r="AG31" s="311"/>
      <c r="AH31" s="311"/>
      <c r="AI31" s="311"/>
      <c r="AJ31" s="311"/>
      <c r="AK31" s="311"/>
      <c r="AL31" s="311"/>
      <c r="AM31" s="357"/>
    </row>
    <row r="32" spans="1:47" ht="20.25" customHeight="1">
      <c r="A32" s="226"/>
      <c r="B32" s="226"/>
      <c r="C32" s="226"/>
      <c r="D32" s="226"/>
      <c r="E32" s="226"/>
      <c r="F32" s="226"/>
      <c r="G32" s="226"/>
      <c r="H32" s="226"/>
      <c r="I32" s="226"/>
      <c r="J32" s="226"/>
      <c r="K32" s="226"/>
      <c r="L32" s="226"/>
      <c r="M32" s="226"/>
      <c r="N32" s="226"/>
      <c r="O32" s="226"/>
      <c r="P32" s="226"/>
      <c r="Q32" s="226"/>
      <c r="R32" s="226"/>
      <c r="S32" s="226"/>
      <c r="T32" s="305"/>
      <c r="U32" s="305"/>
      <c r="V32" s="305"/>
      <c r="W32" s="305"/>
      <c r="X32" s="312"/>
      <c r="Y32" s="312"/>
      <c r="Z32" s="312"/>
      <c r="AA32" s="317"/>
      <c r="AB32" s="317"/>
      <c r="AC32" s="317"/>
      <c r="AD32" s="317"/>
      <c r="AE32" s="317"/>
      <c r="AF32" s="317"/>
      <c r="AG32" s="317"/>
      <c r="AH32" s="317"/>
      <c r="AI32" s="317"/>
      <c r="AJ32" s="317"/>
      <c r="AK32" s="317"/>
      <c r="AL32" s="317"/>
      <c r="AM32" s="317"/>
      <c r="AP32" s="364" t="str">
        <f>IF(AND(AI11&gt;=1000,AP22="OK",AP29="国保連へ申請"),"国保連へ申請",IF(AND(AP22="NG",AP29="都道府県へ直接申請"),"申請できません",IF(AND(AI11&gt;=1000,AP22="OK",AP29="都道府県へ直接申請"),"都道府県へ直接申請",IF(AND(AP22="NG",AP29="OK"),"申請できません",IF(AND(AP22="NG",AP29="国保連へ申請"),"申請できません",IF(AND(AP22="OK",AP29="国保連へ申請"),"申請できません",IF(AND(AP22="OK",AP29="都道府県へ直接申請"),"申請できません")))))))</f>
        <v>申請できません</v>
      </c>
      <c r="AQ32" s="366"/>
    </row>
    <row r="33" spans="1:42" ht="13.5" customHeight="1">
      <c r="A33" s="226"/>
      <c r="B33" s="226"/>
      <c r="C33" s="226"/>
      <c r="D33" s="226"/>
      <c r="E33" s="226"/>
      <c r="F33" s="226"/>
      <c r="G33" s="226"/>
      <c r="H33" s="226"/>
      <c r="I33" s="226"/>
      <c r="J33" s="226"/>
      <c r="K33" s="226"/>
      <c r="L33" s="226"/>
      <c r="M33" s="226"/>
      <c r="N33" s="226"/>
      <c r="O33" s="226"/>
      <c r="P33" s="226"/>
      <c r="Q33" s="226"/>
      <c r="R33" s="226"/>
      <c r="S33" s="226"/>
      <c r="T33" s="305"/>
      <c r="U33" s="305"/>
      <c r="V33" s="305"/>
      <c r="W33" s="305"/>
      <c r="X33" s="312"/>
      <c r="Y33" s="312"/>
      <c r="Z33" s="312"/>
      <c r="AA33" s="317"/>
      <c r="AB33" s="317"/>
      <c r="AC33" s="317"/>
      <c r="AD33" s="317"/>
      <c r="AE33" s="317"/>
      <c r="AF33" s="317"/>
      <c r="AG33" s="317"/>
      <c r="AH33" s="317"/>
      <c r="AI33" s="317"/>
      <c r="AJ33" s="317"/>
      <c r="AK33" s="317"/>
      <c r="AL33" s="317"/>
      <c r="AM33" s="317"/>
    </row>
    <row r="34" spans="1:42" ht="13.5" customHeight="1">
      <c r="A34" s="226"/>
      <c r="B34" s="226"/>
      <c r="C34" s="226"/>
      <c r="D34" s="226"/>
      <c r="E34" s="226"/>
      <c r="F34" s="226"/>
      <c r="G34" s="226"/>
      <c r="H34" s="226"/>
      <c r="I34" s="226"/>
      <c r="J34" s="226"/>
      <c r="K34" s="226"/>
      <c r="L34" s="226"/>
      <c r="M34" s="226"/>
      <c r="N34" s="226"/>
      <c r="O34" s="226"/>
      <c r="P34" s="226"/>
      <c r="Q34" s="226"/>
      <c r="R34" s="226"/>
      <c r="S34" s="226"/>
      <c r="T34" s="305"/>
      <c r="U34" s="305"/>
      <c r="V34" s="305"/>
      <c r="W34" s="305"/>
      <c r="X34" s="312"/>
      <c r="Y34" s="312"/>
      <c r="Z34" s="312"/>
      <c r="AA34" s="317"/>
      <c r="AB34" s="317"/>
      <c r="AC34" s="317"/>
      <c r="AD34" s="317"/>
      <c r="AE34" s="317"/>
      <c r="AF34" s="317"/>
      <c r="AG34" s="317"/>
      <c r="AH34" s="317"/>
      <c r="AI34" s="317"/>
      <c r="AJ34" s="317"/>
      <c r="AK34" s="317"/>
      <c r="AL34" s="317"/>
      <c r="AM34" s="317"/>
    </row>
    <row r="35" spans="1:42" s="209" customFormat="1" ht="18.75" hidden="1" customHeight="1">
      <c r="C35" s="257" t="s">
        <v>148</v>
      </c>
      <c r="AP35" s="257"/>
    </row>
    <row r="36" spans="1:42" s="209" customFormat="1" ht="18.75" hidden="1" customHeight="1">
      <c r="A36" s="209">
        <v>1</v>
      </c>
      <c r="B36" s="247" t="s">
        <v>89</v>
      </c>
      <c r="C36" s="259">
        <v>10000</v>
      </c>
      <c r="D36" s="209" t="s">
        <v>90</v>
      </c>
      <c r="E36" s="248"/>
      <c r="AP36" s="257"/>
    </row>
    <row r="37" spans="1:42" s="209" customFormat="1" ht="18.75" hidden="1" customHeight="1">
      <c r="A37" s="209">
        <v>2</v>
      </c>
      <c r="B37" s="247" t="s">
        <v>91</v>
      </c>
      <c r="C37" s="259">
        <v>15000</v>
      </c>
      <c r="D37" s="209" t="s">
        <v>90</v>
      </c>
      <c r="E37" s="248"/>
      <c r="AP37" s="257"/>
    </row>
    <row r="38" spans="1:42" s="209" customFormat="1" ht="18.75" hidden="1" customHeight="1">
      <c r="A38" s="209">
        <v>3</v>
      </c>
      <c r="B38" s="247" t="s">
        <v>92</v>
      </c>
      <c r="C38" s="259">
        <v>20000</v>
      </c>
      <c r="D38" s="209" t="s">
        <v>90</v>
      </c>
      <c r="E38" s="248"/>
      <c r="AP38" s="257"/>
    </row>
    <row r="39" spans="1:42" s="209" customFormat="1" ht="18.75" hidden="1" customHeight="1">
      <c r="A39" s="209">
        <v>4</v>
      </c>
      <c r="B39" s="247" t="s">
        <v>93</v>
      </c>
      <c r="C39" s="259">
        <v>10000</v>
      </c>
      <c r="D39" s="209" t="s">
        <v>90</v>
      </c>
      <c r="E39" s="248"/>
      <c r="AP39" s="257"/>
    </row>
    <row r="40" spans="1:42" s="209" customFormat="1" ht="18.75" hidden="1" customHeight="1">
      <c r="A40" s="209">
        <v>5</v>
      </c>
      <c r="B40" s="247" t="s">
        <v>4</v>
      </c>
      <c r="C40" s="259">
        <v>10000</v>
      </c>
      <c r="D40" s="209" t="s">
        <v>90</v>
      </c>
      <c r="E40" s="248"/>
      <c r="AP40" s="257"/>
    </row>
    <row r="41" spans="1:42" s="209" customFormat="1" ht="18.75" hidden="1" customHeight="1">
      <c r="A41" s="209">
        <v>6</v>
      </c>
      <c r="B41" s="247" t="s">
        <v>94</v>
      </c>
      <c r="C41" s="259">
        <v>10000</v>
      </c>
      <c r="D41" s="209" t="s">
        <v>90</v>
      </c>
      <c r="E41" s="248"/>
      <c r="AP41" s="257"/>
    </row>
    <row r="42" spans="1:42" s="209" customFormat="1" ht="18.75" hidden="1" customHeight="1">
      <c r="A42" s="209">
        <v>7</v>
      </c>
      <c r="B42" s="247" t="s">
        <v>95</v>
      </c>
      <c r="C42" s="259">
        <v>15000</v>
      </c>
      <c r="D42" s="209" t="s">
        <v>90</v>
      </c>
      <c r="E42" s="248"/>
      <c r="AP42" s="257"/>
    </row>
    <row r="43" spans="1:42" s="209" customFormat="1" ht="18.75" hidden="1" customHeight="1">
      <c r="A43" s="209">
        <v>8</v>
      </c>
      <c r="B43" s="247" t="s">
        <v>96</v>
      </c>
      <c r="C43" s="259">
        <v>20000</v>
      </c>
      <c r="D43" s="209" t="s">
        <v>90</v>
      </c>
      <c r="E43" s="248"/>
      <c r="AP43" s="257"/>
    </row>
    <row r="44" spans="1:42" s="209" customFormat="1" ht="18.75" hidden="1" customHeight="1">
      <c r="A44" s="209">
        <v>9</v>
      </c>
      <c r="B44" s="247" t="s">
        <v>52</v>
      </c>
      <c r="C44" s="259">
        <v>10000</v>
      </c>
      <c r="D44" s="209" t="s">
        <v>90</v>
      </c>
      <c r="E44" s="248"/>
      <c r="AP44" s="257"/>
    </row>
    <row r="45" spans="1:42" s="209" customFormat="1" ht="18.75" hidden="1" customHeight="1">
      <c r="A45" s="209">
        <v>10</v>
      </c>
      <c r="B45" s="247" t="s">
        <v>7</v>
      </c>
      <c r="C45" s="259">
        <v>5000</v>
      </c>
      <c r="D45" s="209" t="s">
        <v>90</v>
      </c>
      <c r="E45" s="248"/>
      <c r="AP45" s="257"/>
    </row>
    <row r="46" spans="1:42" s="209" customFormat="1" ht="18.75" hidden="1" customHeight="1">
      <c r="A46" s="209">
        <v>11</v>
      </c>
      <c r="B46" s="209" t="s">
        <v>149</v>
      </c>
      <c r="C46" s="259">
        <v>10000</v>
      </c>
      <c r="D46" s="209" t="s">
        <v>90</v>
      </c>
      <c r="E46" s="248"/>
      <c r="AP46" s="257"/>
    </row>
    <row r="47" spans="1:42" s="209" customFormat="1" ht="18.75" hidden="1" customHeight="1">
      <c r="A47" s="209">
        <v>12</v>
      </c>
      <c r="B47" s="209" t="s">
        <v>103</v>
      </c>
      <c r="C47" s="259">
        <v>10000</v>
      </c>
      <c r="D47" s="209" t="s">
        <v>90</v>
      </c>
      <c r="E47" s="248"/>
      <c r="AP47" s="257"/>
    </row>
    <row r="48" spans="1:42" s="209" customFormat="1" ht="18.75" hidden="1" customHeight="1">
      <c r="A48" s="209">
        <v>13</v>
      </c>
      <c r="B48" s="209" t="s">
        <v>104</v>
      </c>
      <c r="C48" s="259">
        <v>15000</v>
      </c>
      <c r="D48" s="209" t="s">
        <v>90</v>
      </c>
      <c r="E48" s="248"/>
      <c r="AP48" s="257"/>
    </row>
    <row r="49" spans="1:42" s="209" customFormat="1" ht="18.75" hidden="1" customHeight="1">
      <c r="A49" s="209">
        <v>14</v>
      </c>
      <c r="B49" s="209" t="s">
        <v>105</v>
      </c>
      <c r="C49" s="259">
        <v>20000</v>
      </c>
      <c r="D49" s="209" t="s">
        <v>90</v>
      </c>
      <c r="E49" s="248"/>
      <c r="AP49" s="257"/>
    </row>
    <row r="50" spans="1:42" s="209" customFormat="1" ht="18.75" hidden="1" customHeight="1">
      <c r="A50" s="209">
        <v>15</v>
      </c>
      <c r="B50" s="209" t="s">
        <v>39</v>
      </c>
      <c r="C50" s="259">
        <v>10000</v>
      </c>
      <c r="D50" s="209" t="s">
        <v>90</v>
      </c>
      <c r="E50" s="248"/>
      <c r="AP50" s="257"/>
    </row>
    <row r="51" spans="1:42" s="209" customFormat="1" ht="18.75" hidden="1" customHeight="1">
      <c r="A51" s="209">
        <v>16</v>
      </c>
      <c r="B51" s="209" t="s">
        <v>40</v>
      </c>
      <c r="C51" s="259">
        <v>10000</v>
      </c>
      <c r="D51" s="209" t="s">
        <v>90</v>
      </c>
      <c r="E51" s="248"/>
      <c r="AP51" s="257"/>
    </row>
    <row r="52" spans="1:42" s="209" customFormat="1" ht="18.75" hidden="1" customHeight="1">
      <c r="A52" s="209">
        <v>17</v>
      </c>
      <c r="B52" s="209" t="s">
        <v>44</v>
      </c>
      <c r="C52" s="259">
        <v>5000</v>
      </c>
      <c r="D52" s="209" t="s">
        <v>90</v>
      </c>
      <c r="E52" s="248"/>
      <c r="AP52" s="257"/>
    </row>
    <row r="53" spans="1:42" s="209" customFormat="1" ht="18.75" hidden="1" customHeight="1">
      <c r="A53" s="209">
        <v>18</v>
      </c>
      <c r="B53" s="209" t="s">
        <v>28</v>
      </c>
      <c r="C53" s="259">
        <v>10000</v>
      </c>
      <c r="D53" s="209" t="s">
        <v>90</v>
      </c>
      <c r="E53" s="248"/>
      <c r="AP53" s="257"/>
    </row>
    <row r="54" spans="1:42" s="209" customFormat="1" ht="18.75" hidden="1" customHeight="1">
      <c r="A54" s="209">
        <v>19</v>
      </c>
      <c r="B54" s="209" t="s">
        <v>45</v>
      </c>
      <c r="C54" s="259">
        <v>10000</v>
      </c>
      <c r="D54" s="209" t="s">
        <v>90</v>
      </c>
      <c r="E54" s="248"/>
      <c r="AP54" s="257"/>
    </row>
    <row r="55" spans="1:42" s="209" customFormat="1" ht="18.75" hidden="1" customHeight="1">
      <c r="A55" s="209">
        <v>20</v>
      </c>
      <c r="B55" s="209" t="s">
        <v>47</v>
      </c>
      <c r="C55" s="259">
        <v>10000</v>
      </c>
      <c r="D55" s="209" t="s">
        <v>90</v>
      </c>
      <c r="E55" s="248"/>
      <c r="AP55" s="257"/>
    </row>
    <row r="56" spans="1:42" s="209" customFormat="1" ht="18.75" hidden="1" customHeight="1">
      <c r="A56" s="209">
        <v>21</v>
      </c>
      <c r="B56" s="209" t="s">
        <v>98</v>
      </c>
      <c r="C56" s="259">
        <v>5000</v>
      </c>
      <c r="D56" s="209" t="s">
        <v>90</v>
      </c>
      <c r="E56" s="248"/>
      <c r="AP56" s="257"/>
    </row>
    <row r="57" spans="1:42" s="209" customFormat="1" ht="18.75" hidden="1" customHeight="1">
      <c r="A57" s="209">
        <v>22</v>
      </c>
      <c r="B57" s="209" t="s">
        <v>50</v>
      </c>
      <c r="C57" s="259">
        <v>10000</v>
      </c>
      <c r="D57" s="209" t="s">
        <v>90</v>
      </c>
      <c r="E57" s="248"/>
      <c r="AP57" s="257"/>
    </row>
    <row r="58" spans="1:42" s="209" customFormat="1" ht="18.75" hidden="1" customHeight="1">
      <c r="A58" s="227">
        <v>23</v>
      </c>
      <c r="B58" s="227" t="s">
        <v>13</v>
      </c>
      <c r="C58" s="258">
        <v>10000</v>
      </c>
      <c r="D58" s="227" t="s">
        <v>90</v>
      </c>
      <c r="E58" s="268"/>
      <c r="F58" s="227"/>
      <c r="AP58" s="257"/>
    </row>
    <row r="59" spans="1:42" s="209" customFormat="1" ht="18.75" hidden="1" customHeight="1">
      <c r="A59" s="209">
        <v>24</v>
      </c>
      <c r="B59" s="209" t="s">
        <v>107</v>
      </c>
      <c r="C59" s="259">
        <v>30000</v>
      </c>
      <c r="D59" s="209" t="s">
        <v>151</v>
      </c>
      <c r="E59" s="248"/>
      <c r="AP59" s="257"/>
    </row>
    <row r="60" spans="1:42" s="209" customFormat="1" ht="18.75" hidden="1" customHeight="1">
      <c r="A60" s="209">
        <v>25</v>
      </c>
      <c r="B60" s="209" t="s">
        <v>56</v>
      </c>
      <c r="C60" s="259">
        <v>40000</v>
      </c>
      <c r="D60" s="209" t="s">
        <v>151</v>
      </c>
      <c r="E60" s="248"/>
      <c r="AP60" s="257"/>
    </row>
    <row r="61" spans="1:42" s="209" customFormat="1" ht="18.75" hidden="1" customHeight="1">
      <c r="A61" s="209">
        <v>26</v>
      </c>
      <c r="B61" s="209" t="s">
        <v>109</v>
      </c>
      <c r="C61" s="259">
        <v>50000</v>
      </c>
      <c r="D61" s="209" t="s">
        <v>151</v>
      </c>
      <c r="E61" s="248"/>
      <c r="AP61" s="257"/>
    </row>
    <row r="62" spans="1:42" s="209" customFormat="1" ht="18.75" hidden="1" customHeight="1">
      <c r="A62" s="209">
        <v>27</v>
      </c>
      <c r="B62" s="209" t="s">
        <v>110</v>
      </c>
      <c r="C62" s="259">
        <v>60000</v>
      </c>
      <c r="D62" s="209" t="s">
        <v>151</v>
      </c>
      <c r="E62" s="248"/>
      <c r="AP62" s="257"/>
    </row>
    <row r="63" spans="1:42" s="209" customFormat="1" ht="18.75" hidden="1" customHeight="1">
      <c r="A63" s="209">
        <v>28</v>
      </c>
      <c r="B63" s="209" t="s">
        <v>111</v>
      </c>
      <c r="C63" s="259">
        <v>70000</v>
      </c>
      <c r="D63" s="209" t="s">
        <v>151</v>
      </c>
      <c r="E63" s="248"/>
      <c r="AP63" s="257"/>
    </row>
    <row r="64" spans="1:42" s="209" customFormat="1" ht="18.75" hidden="1" customHeight="1">
      <c r="A64" s="209">
        <v>29</v>
      </c>
      <c r="B64" s="209" t="s">
        <v>112</v>
      </c>
      <c r="C64" s="259">
        <v>10000</v>
      </c>
      <c r="D64" s="209" t="s">
        <v>151</v>
      </c>
      <c r="E64" s="248"/>
      <c r="AP64" s="257"/>
    </row>
    <row r="65" spans="1:42" s="209" customFormat="1" ht="18.75" hidden="1" customHeight="1">
      <c r="A65" s="209">
        <v>30</v>
      </c>
      <c r="B65" s="209" t="s">
        <v>150</v>
      </c>
      <c r="C65" s="259">
        <v>20000</v>
      </c>
      <c r="D65" s="209" t="s">
        <v>151</v>
      </c>
      <c r="E65" s="248"/>
      <c r="AP65" s="257"/>
    </row>
    <row r="66" spans="1:42" s="209" customFormat="1" ht="18.75" hidden="1" customHeight="1">
      <c r="A66" s="209">
        <v>31</v>
      </c>
      <c r="B66" s="209" t="s">
        <v>113</v>
      </c>
      <c r="C66" s="259">
        <v>30000</v>
      </c>
      <c r="D66" s="209" t="s">
        <v>151</v>
      </c>
      <c r="E66" s="248"/>
      <c r="AP66" s="257"/>
    </row>
    <row r="67" spans="1:42" s="209" customFormat="1" ht="18.75" hidden="1" customHeight="1">
      <c r="A67" s="209">
        <v>32</v>
      </c>
      <c r="B67" s="209" t="s">
        <v>41</v>
      </c>
      <c r="C67" s="259">
        <v>40000</v>
      </c>
      <c r="D67" s="209" t="s">
        <v>151</v>
      </c>
      <c r="E67" s="248"/>
      <c r="AP67" s="257"/>
    </row>
    <row r="68" spans="1:42" s="209" customFormat="1" ht="18.75" hidden="1" customHeight="1">
      <c r="A68" s="209">
        <v>33</v>
      </c>
      <c r="B68" s="209" t="s">
        <v>114</v>
      </c>
      <c r="C68" s="259">
        <v>50000</v>
      </c>
      <c r="D68" s="209" t="s">
        <v>151</v>
      </c>
      <c r="E68" s="248"/>
      <c r="AP68" s="257"/>
    </row>
    <row r="69" spans="1:42" s="209" customFormat="1" ht="18.75" hidden="1" customHeight="1">
      <c r="A69" s="209">
        <v>34</v>
      </c>
      <c r="B69" s="209" t="s">
        <v>2</v>
      </c>
      <c r="C69" s="259">
        <v>60000</v>
      </c>
      <c r="D69" s="209" t="s">
        <v>151</v>
      </c>
      <c r="E69" s="248"/>
      <c r="AP69" s="257"/>
    </row>
    <row r="70" spans="1:42" s="209" customFormat="1" ht="18.75" hidden="1" customHeight="1">
      <c r="A70" s="209">
        <v>35</v>
      </c>
      <c r="B70" s="209" t="s">
        <v>115</v>
      </c>
      <c r="C70" s="259">
        <v>70000</v>
      </c>
      <c r="D70" s="209" t="s">
        <v>151</v>
      </c>
      <c r="E70" s="248"/>
      <c r="AP70" s="257"/>
    </row>
    <row r="71" spans="1:42" s="209" customFormat="1" ht="18.75" hidden="1" customHeight="1">
      <c r="A71" s="209">
        <v>36</v>
      </c>
      <c r="B71" s="209" t="s">
        <v>120</v>
      </c>
      <c r="C71" s="259">
        <v>30000</v>
      </c>
      <c r="D71" s="209" t="s">
        <v>151</v>
      </c>
      <c r="E71" s="248"/>
      <c r="AP71" s="257"/>
    </row>
    <row r="72" spans="1:42" s="209" customFormat="1" ht="18.75" hidden="1" customHeight="1">
      <c r="A72" s="209">
        <v>37</v>
      </c>
      <c r="B72" s="209" t="s">
        <v>152</v>
      </c>
      <c r="C72" s="259">
        <v>40000</v>
      </c>
      <c r="D72" s="209" t="s">
        <v>151</v>
      </c>
      <c r="E72" s="248"/>
      <c r="AP72" s="257"/>
    </row>
    <row r="73" spans="1:42" s="209" customFormat="1" ht="18.75" hidden="1" customHeight="1">
      <c r="A73" s="209">
        <v>38</v>
      </c>
      <c r="B73" s="209" t="s">
        <v>153</v>
      </c>
      <c r="C73" s="259">
        <v>50000</v>
      </c>
      <c r="D73" s="209" t="s">
        <v>151</v>
      </c>
      <c r="E73" s="248"/>
      <c r="AP73" s="257"/>
    </row>
    <row r="74" spans="1:42" s="209" customFormat="1" ht="18.75" hidden="1" customHeight="1">
      <c r="A74" s="209">
        <v>39</v>
      </c>
      <c r="B74" s="209" t="s">
        <v>154</v>
      </c>
      <c r="C74" s="259">
        <v>60000</v>
      </c>
      <c r="D74" s="209" t="s">
        <v>151</v>
      </c>
      <c r="E74" s="248"/>
      <c r="AP74" s="257"/>
    </row>
    <row r="75" spans="1:42" s="209" customFormat="1" ht="18.75" hidden="1" customHeight="1">
      <c r="A75" s="209">
        <v>40</v>
      </c>
      <c r="B75" s="209" t="s">
        <v>179</v>
      </c>
      <c r="C75" s="259">
        <v>70000</v>
      </c>
      <c r="D75" s="209" t="s">
        <v>151</v>
      </c>
      <c r="E75" s="248"/>
      <c r="AP75" s="257"/>
    </row>
    <row r="76" spans="1:42" s="209" customFormat="1" ht="18.75" hidden="1" customHeight="1">
      <c r="A76" s="209">
        <v>41</v>
      </c>
      <c r="B76" s="209" t="s">
        <v>21</v>
      </c>
      <c r="C76" s="259">
        <v>30000</v>
      </c>
      <c r="D76" s="209" t="s">
        <v>151</v>
      </c>
      <c r="E76" s="248"/>
      <c r="AP76" s="257"/>
    </row>
    <row r="77" spans="1:42" s="209" customFormat="1" ht="18.75" hidden="1" customHeight="1">
      <c r="A77" s="209">
        <v>42</v>
      </c>
      <c r="B77" s="209" t="s">
        <v>156</v>
      </c>
      <c r="C77" s="259">
        <v>40000</v>
      </c>
      <c r="D77" s="209" t="s">
        <v>151</v>
      </c>
      <c r="E77" s="248"/>
      <c r="AP77" s="257"/>
    </row>
    <row r="78" spans="1:42" s="209" customFormat="1" ht="18.75" hidden="1" customHeight="1">
      <c r="A78" s="209">
        <v>43</v>
      </c>
      <c r="B78" s="209" t="s">
        <v>158</v>
      </c>
      <c r="C78" s="259">
        <v>50000</v>
      </c>
      <c r="D78" s="209" t="s">
        <v>151</v>
      </c>
      <c r="E78" s="248"/>
      <c r="AP78" s="257"/>
    </row>
    <row r="79" spans="1:42" s="209" customFormat="1" ht="18.75" hidden="1" customHeight="1">
      <c r="A79" s="209">
        <v>44</v>
      </c>
      <c r="B79" s="209" t="s">
        <v>159</v>
      </c>
      <c r="C79" s="259">
        <v>60000</v>
      </c>
      <c r="D79" s="209" t="s">
        <v>151</v>
      </c>
      <c r="E79" s="248"/>
      <c r="AP79" s="257"/>
    </row>
    <row r="80" spans="1:42" s="209" customFormat="1" ht="18.75" hidden="1" customHeight="1">
      <c r="A80" s="209">
        <v>45</v>
      </c>
      <c r="B80" s="209" t="s">
        <v>132</v>
      </c>
      <c r="C80" s="259">
        <v>70000</v>
      </c>
      <c r="D80" s="209" t="s">
        <v>151</v>
      </c>
      <c r="E80" s="248"/>
      <c r="AP80" s="257"/>
    </row>
    <row r="81" spans="1:42" s="209" customFormat="1" ht="18.75" hidden="1" customHeight="1">
      <c r="A81" s="209">
        <v>46</v>
      </c>
      <c r="B81" s="209" t="s">
        <v>102</v>
      </c>
      <c r="C81" s="259">
        <v>10000</v>
      </c>
      <c r="D81" s="209" t="s">
        <v>151</v>
      </c>
      <c r="E81" s="248"/>
      <c r="AP81" s="257"/>
    </row>
    <row r="82" spans="1:42" s="209" customFormat="1" ht="18.75" hidden="1" customHeight="1">
      <c r="A82" s="209">
        <v>47</v>
      </c>
      <c r="B82" s="209" t="s">
        <v>160</v>
      </c>
      <c r="C82" s="259">
        <v>15000</v>
      </c>
      <c r="D82" s="209" t="s">
        <v>151</v>
      </c>
      <c r="E82" s="248"/>
      <c r="AP82" s="257"/>
    </row>
    <row r="83" spans="1:42" s="209" customFormat="1" ht="18.75" hidden="1" customHeight="1">
      <c r="A83" s="209">
        <v>48</v>
      </c>
      <c r="B83" s="209" t="s">
        <v>161</v>
      </c>
      <c r="C83" s="259">
        <v>10000</v>
      </c>
      <c r="D83" s="209" t="s">
        <v>151</v>
      </c>
      <c r="E83" s="248"/>
      <c r="AP83" s="257"/>
    </row>
    <row r="84" spans="1:42" s="209" customFormat="1" ht="18.75" hidden="1" customHeight="1">
      <c r="A84" s="209">
        <v>49</v>
      </c>
      <c r="B84" s="209" t="s">
        <v>157</v>
      </c>
      <c r="C84" s="259">
        <v>20000</v>
      </c>
      <c r="D84" s="209" t="s">
        <v>151</v>
      </c>
      <c r="E84" s="248"/>
      <c r="AP84" s="257"/>
    </row>
    <row r="85" spans="1:42" s="209" customFormat="1" ht="18.75" hidden="1" customHeight="1">
      <c r="A85" s="209">
        <v>50</v>
      </c>
      <c r="B85" s="209" t="s">
        <v>129</v>
      </c>
      <c r="C85" s="259">
        <v>30000</v>
      </c>
      <c r="D85" s="209" t="s">
        <v>151</v>
      </c>
      <c r="E85" s="248"/>
      <c r="AP85" s="257"/>
    </row>
    <row r="86" spans="1:42" s="209" customFormat="1" ht="18.75" hidden="1" customHeight="1">
      <c r="A86" s="209">
        <v>51</v>
      </c>
      <c r="B86" s="209" t="s">
        <v>162</v>
      </c>
      <c r="C86" s="259">
        <v>40000</v>
      </c>
      <c r="D86" s="209" t="s">
        <v>151</v>
      </c>
      <c r="E86" s="248"/>
      <c r="AP86" s="257"/>
    </row>
    <row r="87" spans="1:42" s="209" customFormat="1" ht="18.75" hidden="1" customHeight="1">
      <c r="A87" s="209">
        <v>52</v>
      </c>
      <c r="B87" s="209" t="s">
        <v>163</v>
      </c>
      <c r="C87" s="259">
        <v>50000</v>
      </c>
      <c r="D87" s="209" t="s">
        <v>151</v>
      </c>
      <c r="E87" s="248"/>
      <c r="AP87" s="257"/>
    </row>
    <row r="88" spans="1:42" s="209" customFormat="1" ht="18.75" hidden="1" customHeight="1">
      <c r="A88" s="209">
        <v>53</v>
      </c>
      <c r="B88" s="209" t="s">
        <v>164</v>
      </c>
      <c r="C88" s="259">
        <v>60000</v>
      </c>
      <c r="D88" s="209" t="s">
        <v>151</v>
      </c>
      <c r="E88" s="248"/>
      <c r="AP88" s="257"/>
    </row>
    <row r="89" spans="1:42" s="209" customFormat="1" ht="18.75" hidden="1" customHeight="1">
      <c r="A89" s="209">
        <v>54</v>
      </c>
      <c r="B89" s="209" t="s">
        <v>165</v>
      </c>
      <c r="C89" s="259">
        <v>70000</v>
      </c>
      <c r="D89" s="209" t="s">
        <v>151</v>
      </c>
      <c r="E89" s="248"/>
      <c r="AP89" s="257"/>
    </row>
    <row r="90" spans="1:42" s="209" customFormat="1" ht="18.75" hidden="1" customHeight="1">
      <c r="A90" s="209">
        <v>55</v>
      </c>
      <c r="B90" s="209" t="s">
        <v>166</v>
      </c>
      <c r="C90" s="259">
        <v>10000</v>
      </c>
      <c r="D90" s="209" t="s">
        <v>151</v>
      </c>
      <c r="E90" s="248"/>
      <c r="AP90" s="257"/>
    </row>
    <row r="91" spans="1:42" s="209" customFormat="1" ht="18.75" hidden="1" customHeight="1">
      <c r="A91" s="209">
        <v>56</v>
      </c>
      <c r="B91" s="209" t="s">
        <v>167</v>
      </c>
      <c r="C91" s="259">
        <v>20000</v>
      </c>
      <c r="D91" s="209" t="s">
        <v>151</v>
      </c>
      <c r="E91" s="248"/>
      <c r="AP91" s="257"/>
    </row>
    <row r="92" spans="1:42" s="209" customFormat="1" ht="18.75" customHeight="1">
      <c r="B92" s="248"/>
      <c r="C92" s="248"/>
      <c r="D92" s="248"/>
      <c r="E92" s="248"/>
      <c r="G92" s="248"/>
      <c r="AP92" s="257"/>
    </row>
    <row r="93" spans="1:42" s="209" customFormat="1" ht="18.75" customHeight="1">
      <c r="AP93" s="257"/>
    </row>
    <row r="94" spans="1:42" s="209" customFormat="1" ht="18.75" customHeight="1">
      <c r="AP94" s="257"/>
    </row>
    <row r="95" spans="1:42" s="209" customFormat="1" ht="18.75" customHeight="1">
      <c r="AP95" s="257"/>
    </row>
    <row r="96" spans="1:42" s="209" customFormat="1" ht="18.75" customHeight="1">
      <c r="AP96" s="257"/>
    </row>
    <row r="97" spans="42:42" s="209" customFormat="1" ht="18.75" customHeight="1">
      <c r="AP97" s="257"/>
    </row>
    <row r="98" spans="42:42" s="209" customFormat="1" ht="18.75" customHeight="1">
      <c r="AP98" s="257"/>
    </row>
    <row r="99" spans="42:42" s="209" customFormat="1" ht="18.75" customHeight="1">
      <c r="AP99" s="257"/>
    </row>
    <row r="100" spans="42:42" s="209" customFormat="1" ht="18.75" customHeight="1">
      <c r="AP100" s="257"/>
    </row>
    <row r="101" spans="42:42" s="209" customFormat="1" ht="18.75" customHeight="1">
      <c r="AP101" s="257"/>
    </row>
  </sheetData>
  <sheetProtection password="F248" sheet="1" autoFilter="0"/>
  <mergeCells count="67">
    <mergeCell ref="L3:AF3"/>
    <mergeCell ref="AG3:AM3"/>
    <mergeCell ref="L4:AF4"/>
    <mergeCell ref="AG4:AM4"/>
    <mergeCell ref="AP4:AT4"/>
    <mergeCell ref="L5:AB5"/>
    <mergeCell ref="AC5:AD5"/>
    <mergeCell ref="AE5:AF5"/>
    <mergeCell ref="AH5:AI5"/>
    <mergeCell ref="AJ5:AK5"/>
    <mergeCell ref="AL5:AM5"/>
    <mergeCell ref="AP5:AT5"/>
    <mergeCell ref="Q6:R6"/>
    <mergeCell ref="T6:V6"/>
    <mergeCell ref="AC6:AM6"/>
    <mergeCell ref="L7:AM7"/>
    <mergeCell ref="S8:Y8"/>
    <mergeCell ref="AG8:AM8"/>
    <mergeCell ref="L9:AM9"/>
    <mergeCell ref="W11:Z11"/>
    <mergeCell ref="AA11:AC11"/>
    <mergeCell ref="AD11:AE11"/>
    <mergeCell ref="AF11:AH11"/>
    <mergeCell ref="AI11:AK11"/>
    <mergeCell ref="AL11:AM11"/>
    <mergeCell ref="A12:E12"/>
    <mergeCell ref="F12:J12"/>
    <mergeCell ref="K12:AM12"/>
    <mergeCell ref="A13:E13"/>
    <mergeCell ref="F13:J13"/>
    <mergeCell ref="K13:AM13"/>
    <mergeCell ref="A14:E14"/>
    <mergeCell ref="F14:J14"/>
    <mergeCell ref="K14:AM14"/>
    <mergeCell ref="A15:E15"/>
    <mergeCell ref="F15:J15"/>
    <mergeCell ref="K15:AM15"/>
    <mergeCell ref="A16:E16"/>
    <mergeCell ref="F16:J16"/>
    <mergeCell ref="K16:AM16"/>
    <mergeCell ref="A17:E17"/>
    <mergeCell ref="F17:J17"/>
    <mergeCell ref="K17:AM17"/>
    <mergeCell ref="A18:E18"/>
    <mergeCell ref="F18:J18"/>
    <mergeCell ref="K18:AM18"/>
    <mergeCell ref="A19:E19"/>
    <mergeCell ref="F19:J19"/>
    <mergeCell ref="K19:AM19"/>
    <mergeCell ref="A20:E20"/>
    <mergeCell ref="F20:J20"/>
    <mergeCell ref="K20:AM20"/>
    <mergeCell ref="A22:AM22"/>
    <mergeCell ref="B23:AM23"/>
    <mergeCell ref="C24:AM24"/>
    <mergeCell ref="B25:AM25"/>
    <mergeCell ref="B26:AM26"/>
    <mergeCell ref="B27:AM27"/>
    <mergeCell ref="A29:AM29"/>
    <mergeCell ref="B30:W30"/>
    <mergeCell ref="X30:AM30"/>
    <mergeCell ref="B31:W31"/>
    <mergeCell ref="X31:AM31"/>
    <mergeCell ref="B6:K7"/>
    <mergeCell ref="AT6:AT7"/>
    <mergeCell ref="A23:A24"/>
    <mergeCell ref="A3:A9"/>
  </mergeCells>
  <phoneticPr fontId="3"/>
  <dataValidations count="8">
    <dataValidation type="list" allowBlank="1" showDropDown="0" showInputMessage="1" showErrorMessage="1" sqref="L5:AB5">
      <formula1>$B$36:$B$91</formula1>
    </dataValidation>
    <dataValidation type="list" allowBlank="1" showDropDown="0" showInputMessage="1" showErrorMessage="1" sqref="X32:Z34 A30:A31">
      <formula1>"○"</formula1>
    </dataValidation>
    <dataValidation imeMode="halfAlpha" allowBlank="1" showDropDown="0" showInputMessage="1" showErrorMessage="1" sqref="AG5:AH5"/>
    <dataValidation type="textLength" imeMode="disabled" operator="equal" allowBlank="1" showDropDown="0" showInputMessage="1" showErrorMessage="1" errorTitle="事業所番号" error="10桁で入力してください。" sqref="AG4:AM4">
      <formula1>10</formula1>
    </dataValidation>
    <dataValidation type="list" imeMode="disabled" allowBlank="1" showDropDown="0" showInputMessage="1" showErrorMessage="1" sqref="A23:A27">
      <formula1>"○"</formula1>
    </dataValidation>
    <dataValidation imeMode="disabled" allowBlank="1" showDropDown="0" showInputMessage="1" showErrorMessage="1" sqref="Q6:R6 T6:V6 S8:Y8 AG8:AM8 AE5:AF5 AJ5:AK5"/>
    <dataValidation imeMode="halfKatakana" allowBlank="1" showDropDown="0" showInputMessage="1" showErrorMessage="1" sqref="L3:AF3"/>
    <dataValidation type="whole" allowBlank="1" showDropDown="0" showInputMessage="1" showErrorMessage="1" error="所要額が1,000円未満の場合は申請できません。" sqref="AI11:AK11">
      <formula1>1000</formula1>
      <formula2>1E+28</formula2>
    </dataValidation>
  </dataValidations>
  <printOptions horizontalCentered="1"/>
  <pageMargins left="0.55118110236220474" right="0.55118110236220474" top="0.82677165354330717" bottom="0.23622047244094491" header="0.51181102362204722" footer="0.35433070866141736"/>
  <pageSetup paperSize="9" scale="96" fitToWidth="1" fitToHeight="1" orientation="portrait" usePrinterDefaults="1" r:id="rId1"/>
  <headerFooter alignWithMargins="0"/>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（はじめにお読みください）本申請書の使い方</vt:lpstr>
      <vt:lpstr>総括表</vt:lpstr>
      <vt:lpstr>申請額一覧</vt:lpstr>
      <vt:lpstr>個票1</vt:lpstr>
    </vt:vector>
  </TitlesOfParts>
  <Company>TAIMS</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東京都</dc:creator>
  <cp:lastModifiedBy>中村　康二</cp:lastModifiedBy>
  <cp:lastPrinted>2021-11-12T02:27:26Z</cp:lastPrinted>
  <dcterms:created xsi:type="dcterms:W3CDTF">2018-06-19T01:27:02Z</dcterms:created>
  <dcterms:modified xsi:type="dcterms:W3CDTF">2021-12-20T06:37:57Z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2021-12-20T06:37:57Z</vt:filetime>
  </property>
</Properties>
</file>