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colors6.xml" ContentType="application/vnd.ms-office.chartcolorstyle+xml"/>
  <Override PartName="/xl/charts/colors7.xml" ContentType="application/vnd.ms-office.chartcolorstyle+xml"/>
  <Override PartName="/xl/charts/colors8.xml" ContentType="application/vnd.ms-office.chartcolorstyle+xml"/>
  <Override PartName="/xl/charts/colors9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charts/style6.xml" ContentType="application/vnd.ms-office.chartstyle+xml"/>
  <Override PartName="/xl/charts/style7.xml" ContentType="application/vnd.ms-office.chartstyle+xml"/>
  <Override PartName="/xl/charts/style8.xml" ContentType="application/vnd.ms-office.chartstyle+xml"/>
  <Override PartName="/xl/charts/style9.xml" ContentType="application/vnd.ms-office.chartstyle+xml"/>
  <Override PartName="/xl/drawings/drawing1.xml" ContentType="application/vnd.openxmlformats-officedocument.drawing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drawings/drawing19.xml" ContentType="application/vnd.openxmlformats-officedocument.drawingml.chartshapes+xml"/>
  <Override PartName="/xl/drawings/drawing2.xml" ContentType="application/vnd.openxmlformats-officedocument.drawingml.chartshapes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600" yWindow="75" windowWidth="10575" windowHeight="8040" tabRatio="867"/>
  </bookViews>
  <sheets>
    <sheet name="目次" sheetId="1" r:id="rId1"/>
    <sheet name="図１" sheetId="2" r:id="rId2"/>
    <sheet name="表１" sheetId="3" r:id="rId3"/>
    <sheet name="図２" sheetId="5" r:id="rId4"/>
    <sheet name="表２" sheetId="4" r:id="rId5"/>
    <sheet name="図３" sheetId="6" r:id="rId6"/>
    <sheet name="表３" sheetId="7" r:id="rId7"/>
    <sheet name="図４" sheetId="8" r:id="rId8"/>
    <sheet name="表４" sheetId="9" r:id="rId9"/>
    <sheet name="図５" sheetId="10" r:id="rId10"/>
    <sheet name="表５" sheetId="11" r:id="rId11"/>
    <sheet name="図６" sheetId="12" r:id="rId12"/>
    <sheet name="表６" sheetId="13" r:id="rId13"/>
    <sheet name="図７" sheetId="14" r:id="rId14"/>
    <sheet name="表７" sheetId="15" r:id="rId15"/>
    <sheet name="図８" sheetId="16" r:id="rId16"/>
    <sheet name="表８" sheetId="17" r:id="rId17"/>
    <sheet name="図９" sheetId="18" r:id="rId18"/>
    <sheet name="表９" sheetId="19" r:id="rId19"/>
    <sheet name="図１０" sheetId="20" r:id="rId20"/>
    <sheet name="表１０" sheetId="21" r:id="rId21"/>
    <sheet name="図１１" sheetId="23" r:id="rId22"/>
    <sheet name="表１１" sheetId="22" r:id="rId23"/>
    <sheet name="図１２" sheetId="24" r:id="rId24"/>
    <sheet name="表１２" sheetId="25" r:id="rId25"/>
    <sheet name="図１３" sheetId="27" r:id="rId26"/>
    <sheet name="表１３" sheetId="26" r:id="rId27"/>
  </sheets>
  <definedNames>
    <definedName name="_xlnm.Print_Area" localSheetId="0">目次!$A$1:$B$54</definedName>
    <definedName name="_xlnm.Print_Area" localSheetId="2">表１!$B$1:$I$27</definedName>
    <definedName name="_xlnm.Print_Area" localSheetId="4">表２!$A$1:$K$30</definedName>
    <definedName name="_xlnm.Print_Area" localSheetId="8">表４!$B$1:$M$41</definedName>
    <definedName name="_xlnm.Print_Area" localSheetId="10">表５!$B$1:$I$17</definedName>
    <definedName name="_xlnm.Print_Area" localSheetId="23">図１２!$A$1:$I$29</definedName>
    <definedName name="_xlnm.Print_Area" localSheetId="25">図１３!$A$1:$I$30</definedName>
    <definedName name="_xlnm.Print_Area" localSheetId="19">図１０!$A$1:$I$31</definedName>
    <definedName name="_xlnm.Print_Area" localSheetId="5">図３!$A$1:$J$57</definedName>
    <definedName name="_xlnm.Print_Area" localSheetId="7">図４!$A$1:$I$59</definedName>
    <definedName name="_xlnm.Print_Area" localSheetId="9">図５!$A$1:$I$59</definedName>
    <definedName name="_xlnm.Print_Area" localSheetId="16">表８!$A$1:$L$33</definedName>
    <definedName name="_xlnm.Print_Area" localSheetId="17">図９!$A$1:$J$32</definedName>
    <definedName name="_xlnm.Print_Area" localSheetId="26">表１３!$A$1:$L$33</definedName>
    <definedName name="_xlnm.Print_Area" localSheetId="1">図１!$A$1:$J$35</definedName>
    <definedName name="_xlnm.Print_Area" localSheetId="3">図２!$A$1:$J$39</definedName>
    <definedName name="_xlnm.Print_Area" localSheetId="6">表３!$A$1:$N$30</definedName>
    <definedName name="_xlnm.Print_Area" localSheetId="11">図６!$A$1:$I$35</definedName>
    <definedName name="_xlnm.Print_Area" localSheetId="12">表６!$A$1:$O$25</definedName>
    <definedName name="_xlnm.Print_Area" localSheetId="13">図７!$A$1:$I$34</definedName>
    <definedName name="_xlnm.Print_Area" localSheetId="14">表７!$A$1:$O$25</definedName>
    <definedName name="_xlnm.Print_Area" localSheetId="15">図８!$B$1:$K$25</definedName>
    <definedName name="_xlnm.Print_Area" localSheetId="18">表９!$A$1:$M$15</definedName>
    <definedName name="_xlnm.Print_Area" localSheetId="20">表１０!$A$1:$O$15</definedName>
    <definedName name="_xlnm.Print_Area" localSheetId="21">図１１!$A$1:$K$32</definedName>
    <definedName name="_xlnm.Print_Area" localSheetId="22">表１１!$A$1:$S$15</definedName>
    <definedName name="_xlnm.Print_Area" localSheetId="24">表１２!$A$1:$K$33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<sst xmlns="http://schemas.openxmlformats.org/spreadsheetml/2006/main" xmlns:r="http://schemas.openxmlformats.org/officeDocument/2006/relationships" count="317" uniqueCount="317">
  <si>
    <t>増減</t>
    <rPh sb="0" eb="1">
      <t>ゾウ</t>
    </rPh>
    <rPh sb="1" eb="2">
      <t>ゲン</t>
    </rPh>
    <phoneticPr fontId="10"/>
  </si>
  <si>
    <t xml:space="preserve">
35  </t>
  </si>
  <si>
    <t>図１１　国籍別外国人人口の割合の推移（平成２年～令和２年）〔秋田県〕</t>
    <rPh sb="0" eb="1">
      <t>ズ</t>
    </rPh>
    <rPh sb="4" eb="7">
      <t>コクセキベツ</t>
    </rPh>
    <rPh sb="7" eb="9">
      <t>ガイコク</t>
    </rPh>
    <rPh sb="9" eb="10">
      <t>ジン</t>
    </rPh>
    <rPh sb="10" eb="12">
      <t>ジンコウ</t>
    </rPh>
    <rPh sb="13" eb="15">
      <t>ワリアイ</t>
    </rPh>
    <rPh sb="16" eb="18">
      <t>スイイ</t>
    </rPh>
    <rPh sb="19" eb="21">
      <t>ヘイセイ</t>
    </rPh>
    <rPh sb="22" eb="23">
      <t>ネン</t>
    </rPh>
    <rPh sb="24" eb="26">
      <t>レイワ</t>
    </rPh>
    <rPh sb="27" eb="28">
      <t>ネン</t>
    </rPh>
    <rPh sb="30" eb="33">
      <t>アキタケン</t>
    </rPh>
    <phoneticPr fontId="10"/>
  </si>
  <si>
    <t>平成27年</t>
    <rPh sb="0" eb="2">
      <t>ヘイセイ</t>
    </rPh>
    <rPh sb="4" eb="5">
      <t>ネン</t>
    </rPh>
    <phoneticPr fontId="10"/>
  </si>
  <si>
    <t>　　22年
(2010)</t>
    <rPh sb="4" eb="5">
      <t>ネン</t>
    </rPh>
    <phoneticPr fontId="30"/>
  </si>
  <si>
    <t>収録図表　目次</t>
    <rPh sb="0" eb="2">
      <t>しゅうろく</t>
    </rPh>
    <rPh sb="2" eb="4">
      <t>ずひょう</t>
    </rPh>
    <rPh sb="5" eb="7">
      <t>もくじ</t>
    </rPh>
    <phoneticPr fontId="6" type="Hiragana"/>
  </si>
  <si>
    <t>羽後町</t>
  </si>
  <si>
    <t xml:space="preserve"> 入院者</t>
    <rPh sb="2" eb="3">
      <t>いん</t>
    </rPh>
    <phoneticPr fontId="6" type="Hiragana"/>
  </si>
  <si>
    <t>大館市</t>
  </si>
  <si>
    <t>人口
性比</t>
    <rPh sb="0" eb="2">
      <t>ジンコウ</t>
    </rPh>
    <rPh sb="3" eb="4">
      <t>セイ</t>
    </rPh>
    <rPh sb="4" eb="5">
      <t>ヒ</t>
    </rPh>
    <phoneticPr fontId="10"/>
  </si>
  <si>
    <t>令和2年
（2020）</t>
    <rPh sb="0" eb="2">
      <t>レイワ</t>
    </rPh>
    <rPh sb="3" eb="4">
      <t>ネン</t>
    </rPh>
    <phoneticPr fontId="10"/>
  </si>
  <si>
    <t>　</t>
  </si>
  <si>
    <t xml:space="preserve"> 図６　一般世帯の家族類型別割合の推移（平成７年～令和２年）〔秋田県〕</t>
    <rPh sb="1" eb="2">
      <t>ず</t>
    </rPh>
    <rPh sb="4" eb="6">
      <t>いっぱん</t>
    </rPh>
    <rPh sb="6" eb="8">
      <t>せたい</t>
    </rPh>
    <rPh sb="9" eb="11">
      <t>かぞく</t>
    </rPh>
    <rPh sb="11" eb="14">
      <t>るいけいべつ</t>
    </rPh>
    <rPh sb="14" eb="16">
      <t>わりあい</t>
    </rPh>
    <rPh sb="17" eb="19">
      <t>すいい</t>
    </rPh>
    <rPh sb="20" eb="22">
      <t>へいせい</t>
    </rPh>
    <rPh sb="23" eb="24">
      <t>ねん</t>
    </rPh>
    <rPh sb="25" eb="27">
      <t>れいわ</t>
    </rPh>
    <rPh sb="28" eb="29">
      <t>ねん</t>
    </rPh>
    <rPh sb="31" eb="34">
      <t>あきたけん</t>
    </rPh>
    <phoneticPr fontId="6" type="Hiragana"/>
  </si>
  <si>
    <t>増減率</t>
    <rPh sb="0" eb="3">
      <t>ゾウゲンリツ</t>
    </rPh>
    <phoneticPr fontId="31"/>
  </si>
  <si>
    <t xml:space="preserve">
15  </t>
  </si>
  <si>
    <t>その他</t>
    <rPh sb="2" eb="3">
      <t>た</t>
    </rPh>
    <phoneticPr fontId="10" type="Hiragana"/>
  </si>
  <si>
    <t>60
～64</t>
  </si>
  <si>
    <t>令和２年
（2020）</t>
    <rPh sb="0" eb="2">
      <t>れいわ</t>
    </rPh>
    <rPh sb="3" eb="4">
      <t>ねん</t>
    </rPh>
    <phoneticPr fontId="10" type="Hiragana"/>
  </si>
  <si>
    <t xml:space="preserve"> 図５　一般世帯数と１世帯当たりの人員の推移（平成２年～令和２年）〔秋田県〕</t>
    <rPh sb="1" eb="2">
      <t>ズ</t>
    </rPh>
    <rPh sb="4" eb="6">
      <t>イッパン</t>
    </rPh>
    <rPh sb="6" eb="9">
      <t>セタイスウ</t>
    </rPh>
    <rPh sb="11" eb="13">
      <t>セタイ</t>
    </rPh>
    <rPh sb="13" eb="14">
      <t>ア</t>
    </rPh>
    <rPh sb="17" eb="19">
      <t>ジンイン</t>
    </rPh>
    <rPh sb="20" eb="22">
      <t>スイイ</t>
    </rPh>
    <rPh sb="23" eb="25">
      <t>ヘイセイ</t>
    </rPh>
    <rPh sb="26" eb="27">
      <t>ネン</t>
    </rPh>
    <rPh sb="28" eb="30">
      <t>レイワ</t>
    </rPh>
    <rPh sb="31" eb="32">
      <t>ネン</t>
    </rPh>
    <rPh sb="34" eb="37">
      <t>アキタケン</t>
    </rPh>
    <phoneticPr fontId="10"/>
  </si>
  <si>
    <t>20
～24</t>
  </si>
  <si>
    <t xml:space="preserve">
27  </t>
  </si>
  <si>
    <t>15
～19歳</t>
  </si>
  <si>
    <t>　　27年
（2015）</t>
    <rPh sb="4" eb="5">
      <t>ねん</t>
    </rPh>
    <phoneticPr fontId="6" type="Hiragana"/>
  </si>
  <si>
    <t xml:space="preserve"> 図２　年齢（３区分）別人口と割合の推移（大正９年～令和２年）〔秋田県〕</t>
    <rPh sb="15" eb="17">
      <t>わりあい</t>
    </rPh>
    <phoneticPr fontId="6" type="Hiragana"/>
  </si>
  <si>
    <t>30
～34</t>
  </si>
  <si>
    <t>割合</t>
    <rPh sb="0" eb="2">
      <t>ワリアイ</t>
    </rPh>
    <phoneticPr fontId="10"/>
  </si>
  <si>
    <t>年齢15歳
以上
5歳階級別</t>
    <rPh sb="0" eb="2">
      <t>ネンレイ</t>
    </rPh>
    <rPh sb="4" eb="5">
      <t>サイ</t>
    </rPh>
    <rPh sb="6" eb="8">
      <t>イジョウ</t>
    </rPh>
    <rPh sb="10" eb="11">
      <t>サイ</t>
    </rPh>
    <rPh sb="11" eb="13">
      <t>カイキュウ</t>
    </rPh>
    <rPh sb="13" eb="14">
      <t>ベツ</t>
    </rPh>
    <phoneticPr fontId="10"/>
  </si>
  <si>
    <t>昭和
 5年</t>
  </si>
  <si>
    <t xml:space="preserve"> 表２　年齢（３区分）別人口と割合の推移（大正９年～令和２年）〔秋田県〕</t>
    <rPh sb="15" eb="17">
      <t>わりあい</t>
    </rPh>
    <phoneticPr fontId="6" type="Hiragana"/>
  </si>
  <si>
    <t>　　27年
(2015)</t>
    <rPh sb="4" eb="5">
      <t>ねん</t>
    </rPh>
    <phoneticPr fontId="10" type="Hiragana"/>
  </si>
  <si>
    <t>人　　　　　　口</t>
    <rPh sb="0" eb="1">
      <t>ヒト</t>
    </rPh>
    <rPh sb="7" eb="8">
      <t>グチ</t>
    </rPh>
    <phoneticPr fontId="31"/>
  </si>
  <si>
    <t xml:space="preserve">
12  </t>
  </si>
  <si>
    <t xml:space="preserve"> 図８　世帯の種類、男女別65歳以上人口の推移（平成７年～令和２年）〔秋田県〕</t>
  </si>
  <si>
    <t>図３　配偶関係、男女別15歳以上人口の割合の推移（平成２年～令和２年）〔秋田県〕</t>
    <rPh sb="0" eb="1">
      <t>ず</t>
    </rPh>
    <rPh sb="3" eb="5">
      <t>はいぐう</t>
    </rPh>
    <rPh sb="5" eb="7">
      <t>かんけい</t>
    </rPh>
    <rPh sb="8" eb="10">
      <t>だんじょ</t>
    </rPh>
    <rPh sb="10" eb="11">
      <t>べつ</t>
    </rPh>
    <rPh sb="13" eb="14">
      <t>さい</t>
    </rPh>
    <rPh sb="14" eb="16">
      <t>いじょう</t>
    </rPh>
    <rPh sb="16" eb="18">
      <t>じんこう</t>
    </rPh>
    <rPh sb="19" eb="21">
      <t>わりあい</t>
    </rPh>
    <rPh sb="22" eb="24">
      <t>すいい</t>
    </rPh>
    <rPh sb="25" eb="27">
      <t>へいせい</t>
    </rPh>
    <rPh sb="28" eb="29">
      <t>ねん</t>
    </rPh>
    <rPh sb="30" eb="32">
      <t>れいわ</t>
    </rPh>
    <rPh sb="33" eb="34">
      <t>ねん</t>
    </rPh>
    <rPh sb="36" eb="39">
      <t>あきたけん</t>
    </rPh>
    <phoneticPr fontId="6" type="Hiragana"/>
  </si>
  <si>
    <t xml:space="preserve"> 図３　配偶関係、男女別15歳以上人口の割合の推移（平成２年～令和２年）〔秋田県〕</t>
    <rPh sb="1" eb="2">
      <t>ず</t>
    </rPh>
    <rPh sb="4" eb="6">
      <t>はいぐう</t>
    </rPh>
    <rPh sb="6" eb="8">
      <t>かんけい</t>
    </rPh>
    <rPh sb="9" eb="11">
      <t>だんじょ</t>
    </rPh>
    <rPh sb="11" eb="12">
      <t>べつ</t>
    </rPh>
    <rPh sb="14" eb="15">
      <t>さい</t>
    </rPh>
    <rPh sb="15" eb="17">
      <t>いじょう</t>
    </rPh>
    <rPh sb="17" eb="19">
      <t>じんこう</t>
    </rPh>
    <rPh sb="20" eb="22">
      <t>わりあい</t>
    </rPh>
    <rPh sb="23" eb="25">
      <t>すいい</t>
    </rPh>
    <rPh sb="26" eb="28">
      <t>へいせい</t>
    </rPh>
    <rPh sb="29" eb="30">
      <t>ねん</t>
    </rPh>
    <rPh sb="31" eb="33">
      <t>れいわ</t>
    </rPh>
    <rPh sb="34" eb="35">
      <t>ねん</t>
    </rPh>
    <rPh sb="37" eb="40">
      <t>あきたけん</t>
    </rPh>
    <phoneticPr fontId="6" type="Hiragana"/>
  </si>
  <si>
    <t>※　「１世帯当たり人員」は、小数点以下第３位を四捨五入している。</t>
    <rPh sb="4" eb="6">
      <t>セタイ</t>
    </rPh>
    <rPh sb="6" eb="7">
      <t>ア</t>
    </rPh>
    <rPh sb="9" eb="11">
      <t>ジンイン</t>
    </rPh>
    <rPh sb="14" eb="17">
      <t>ショウスウテン</t>
    </rPh>
    <rPh sb="17" eb="19">
      <t>イカ</t>
    </rPh>
    <rPh sb="19" eb="20">
      <t>ダイ</t>
    </rPh>
    <rPh sb="21" eb="22">
      <t>クライ</t>
    </rPh>
    <rPh sb="23" eb="27">
      <t>シシャゴニュウ</t>
    </rPh>
    <phoneticPr fontId="10"/>
  </si>
  <si>
    <t>　　12年
（2000）</t>
    <rPh sb="4" eb="5">
      <t>ねん</t>
    </rPh>
    <phoneticPr fontId="6" type="Hiragana"/>
  </si>
  <si>
    <t>男</t>
    <rPh sb="0" eb="1">
      <t>オトコ</t>
    </rPh>
    <phoneticPr fontId="10"/>
  </si>
  <si>
    <t>表９　住宅の建て方別住宅に住む一般世帯数と割合の推移（平成２年～令和２年）〔秋田県〕</t>
    <rPh sb="0" eb="1">
      <t>ひょう</t>
    </rPh>
    <rPh sb="3" eb="5">
      <t>じゅうたく</t>
    </rPh>
    <rPh sb="6" eb="7">
      <t>た</t>
    </rPh>
    <rPh sb="8" eb="9">
      <t>かた</t>
    </rPh>
    <rPh sb="9" eb="10">
      <t>べつ</t>
    </rPh>
    <rPh sb="10" eb="12">
      <t>じゅうたく</t>
    </rPh>
    <rPh sb="13" eb="14">
      <t>す</t>
    </rPh>
    <rPh sb="15" eb="17">
      <t>いっぱん</t>
    </rPh>
    <rPh sb="17" eb="20">
      <t>せたいすう</t>
    </rPh>
    <rPh sb="21" eb="23">
      <t>わりあい</t>
    </rPh>
    <rPh sb="24" eb="26">
      <t>すいい</t>
    </rPh>
    <rPh sb="27" eb="29">
      <t>へいせい</t>
    </rPh>
    <rPh sb="38" eb="41">
      <t>あきたけん</t>
    </rPh>
    <phoneticPr fontId="10" type="Hiragana"/>
  </si>
  <si>
    <t xml:space="preserve"> 図１３　市町村別高齢化率（令和２年）〔秋田県〕</t>
    <rPh sb="1" eb="2">
      <t>ズ</t>
    </rPh>
    <rPh sb="5" eb="8">
      <t>シチョウソン</t>
    </rPh>
    <rPh sb="8" eb="9">
      <t>ベツ</t>
    </rPh>
    <rPh sb="9" eb="12">
      <t>コウレイカ</t>
    </rPh>
    <rPh sb="12" eb="13">
      <t>リツ</t>
    </rPh>
    <rPh sb="14" eb="16">
      <t>レイワ</t>
    </rPh>
    <rPh sb="17" eb="18">
      <t>ネン</t>
    </rPh>
    <rPh sb="20" eb="23">
      <t>アキタケン</t>
    </rPh>
    <phoneticPr fontId="10"/>
  </si>
  <si>
    <t>表６　世帯の家族類型別一般世帯の推移（平成７年～令和２年）〔秋田県〕</t>
    <rPh sb="0" eb="1">
      <t>ひょう</t>
    </rPh>
    <rPh sb="3" eb="5">
      <t>せたい</t>
    </rPh>
    <rPh sb="6" eb="8">
      <t>かぞく</t>
    </rPh>
    <rPh sb="8" eb="11">
      <t>るいけいべつ</t>
    </rPh>
    <rPh sb="11" eb="13">
      <t>いっぱん</t>
    </rPh>
    <rPh sb="13" eb="15">
      <t>せたい</t>
    </rPh>
    <rPh sb="16" eb="18">
      <t>すいい</t>
    </rPh>
    <rPh sb="19" eb="21">
      <t>へいせい</t>
    </rPh>
    <rPh sb="22" eb="23">
      <t>ねん</t>
    </rPh>
    <rPh sb="24" eb="26">
      <t>れいわ</t>
    </rPh>
    <rPh sb="27" eb="28">
      <t>ねん</t>
    </rPh>
    <rPh sb="30" eb="33">
      <t>あきたけん</t>
    </rPh>
    <phoneticPr fontId="10" type="Hiragana"/>
  </si>
  <si>
    <t>由利本荘市</t>
  </si>
  <si>
    <t xml:space="preserve">
25  </t>
  </si>
  <si>
    <t>　　　※　外国人を含む。</t>
    <rPh sb="5" eb="8">
      <t>ガイコクジン</t>
    </rPh>
    <rPh sb="9" eb="10">
      <t>フク</t>
    </rPh>
    <phoneticPr fontId="10"/>
  </si>
  <si>
    <t xml:space="preserve">- </t>
  </si>
  <si>
    <t>年次</t>
  </si>
  <si>
    <t>平成2年
(1990)</t>
    <rPh sb="0" eb="2">
      <t>ヘイセイ</t>
    </rPh>
    <rPh sb="3" eb="4">
      <t>ネン</t>
    </rPh>
    <phoneticPr fontId="10"/>
  </si>
  <si>
    <t>総数</t>
    <rPh sb="0" eb="2">
      <t>ソウスウ</t>
    </rPh>
    <phoneticPr fontId="10"/>
  </si>
  <si>
    <t>大正
 9年</t>
  </si>
  <si>
    <t xml:space="preserve">
14  </t>
  </si>
  <si>
    <t>75歳
以上</t>
    <rPh sb="2" eb="3">
      <t>さい</t>
    </rPh>
    <rPh sb="4" eb="6">
      <t>いじょう</t>
    </rPh>
    <phoneticPr fontId="6" type="Hiragana"/>
  </si>
  <si>
    <t xml:space="preserve">
10  </t>
  </si>
  <si>
    <t xml:space="preserve">
22  </t>
  </si>
  <si>
    <t xml:space="preserve">
30  </t>
  </si>
  <si>
    <t xml:space="preserve"> 図４　配偶関係、年齢（5歳階級）、男女別15歳以上人口の割合（令和２年）〔秋田県〕</t>
    <rPh sb="1" eb="2">
      <t>ず</t>
    </rPh>
    <rPh sb="4" eb="6">
      <t>はいぐう</t>
    </rPh>
    <rPh sb="6" eb="8">
      <t>かんけい</t>
    </rPh>
    <rPh sb="9" eb="11">
      <t>ねんれい</t>
    </rPh>
    <rPh sb="13" eb="14">
      <t>さい</t>
    </rPh>
    <rPh sb="14" eb="16">
      <t>かいきゅう</t>
    </rPh>
    <rPh sb="18" eb="20">
      <t>だんじょ</t>
    </rPh>
    <rPh sb="20" eb="21">
      <t>べつ</t>
    </rPh>
    <rPh sb="23" eb="24">
      <t>さい</t>
    </rPh>
    <rPh sb="24" eb="26">
      <t>いじょう</t>
    </rPh>
    <rPh sb="26" eb="28">
      <t>じんこう</t>
    </rPh>
    <rPh sb="29" eb="31">
      <t>わりあい</t>
    </rPh>
    <rPh sb="32" eb="34">
      <t>れいわ</t>
    </rPh>
    <rPh sb="35" eb="36">
      <t>ねん</t>
    </rPh>
    <rPh sb="38" eb="41">
      <t>あきたけん</t>
    </rPh>
    <phoneticPr fontId="6" type="Hiragana"/>
  </si>
  <si>
    <t>　　 17年（2005）</t>
    <rPh sb="5" eb="6">
      <t>ねん</t>
    </rPh>
    <phoneticPr fontId="6" type="Hiragana"/>
  </si>
  <si>
    <t xml:space="preserve"> 
40  </t>
  </si>
  <si>
    <t xml:space="preserve">
17  </t>
  </si>
  <si>
    <t xml:space="preserve">      ※　平成7年から17年の数値は、22年以降の家族類型の定義に合わせて組み替えて集計している。</t>
    <rPh sb="8" eb="10">
      <t>へいせい</t>
    </rPh>
    <rPh sb="11" eb="12">
      <t>ねん</t>
    </rPh>
    <rPh sb="16" eb="17">
      <t>ねん</t>
    </rPh>
    <rPh sb="18" eb="20">
      <t>すうち</t>
    </rPh>
    <rPh sb="24" eb="27">
      <t>ねんいこう</t>
    </rPh>
    <rPh sb="28" eb="30">
      <t>かぞく</t>
    </rPh>
    <rPh sb="30" eb="32">
      <t>るいけい</t>
    </rPh>
    <rPh sb="33" eb="35">
      <t>ていぎ</t>
    </rPh>
    <rPh sb="36" eb="37">
      <t>あ</t>
    </rPh>
    <rPh sb="40" eb="41">
      <t>く</t>
    </rPh>
    <rPh sb="42" eb="43">
      <t>か</t>
    </rPh>
    <rPh sb="45" eb="47">
      <t>しゅうけい</t>
    </rPh>
    <phoneticPr fontId="10" type="Hiragana"/>
  </si>
  <si>
    <t xml:space="preserve">
45  </t>
  </si>
  <si>
    <t xml:space="preserve">
50  </t>
  </si>
  <si>
    <t>昭和
  5年</t>
  </si>
  <si>
    <t>女</t>
    <rPh sb="0" eb="1">
      <t>オンナ</t>
    </rPh>
    <phoneticPr fontId="10"/>
  </si>
  <si>
    <t xml:space="preserve">
55  </t>
  </si>
  <si>
    <t xml:space="preserve">
60  </t>
  </si>
  <si>
    <t>平成
 2年</t>
    <rPh sb="0" eb="2">
      <t>ヘイセイ</t>
    </rPh>
    <rPh sb="5" eb="6">
      <t>ネン</t>
    </rPh>
    <phoneticPr fontId="31"/>
  </si>
  <si>
    <t xml:space="preserve">
7  </t>
  </si>
  <si>
    <t>令和 2年（2020）</t>
    <rPh sb="0" eb="2">
      <t>れいわ</t>
    </rPh>
    <rPh sb="4" eb="5">
      <t>ねん</t>
    </rPh>
    <phoneticPr fontId="6" type="Hiragana"/>
  </si>
  <si>
    <t>令和
 2年</t>
    <rPh sb="0" eb="2">
      <t>レイワ</t>
    </rPh>
    <rPh sb="5" eb="6">
      <t>ネン</t>
    </rPh>
    <phoneticPr fontId="31"/>
  </si>
  <si>
    <t>増減率</t>
    <rPh sb="0" eb="2">
      <t>ゾウゲン</t>
    </rPh>
    <rPh sb="2" eb="3">
      <t>リツ</t>
    </rPh>
    <phoneticPr fontId="10"/>
  </si>
  <si>
    <t>　　22年
（2010）</t>
    <rPh sb="4" eb="5">
      <t>ねん</t>
    </rPh>
    <phoneticPr fontId="10" type="Hiragana"/>
  </si>
  <si>
    <t>※　外国人を含む。</t>
    <rPh sb="2" eb="5">
      <t>ガイコクジン</t>
    </rPh>
    <rPh sb="6" eb="7">
      <t>フク</t>
    </rPh>
    <phoneticPr fontId="10"/>
  </si>
  <si>
    <t>（単位：人、％）</t>
    <rPh sb="1" eb="3">
      <t>タンイ</t>
    </rPh>
    <rPh sb="4" eb="5">
      <t>ニン</t>
    </rPh>
    <phoneticPr fontId="10"/>
  </si>
  <si>
    <t>総数（15歳以上人口）</t>
    <rPh sb="8" eb="10">
      <t>じんこう</t>
    </rPh>
    <phoneticPr fontId="6" type="Hiragana"/>
  </si>
  <si>
    <t>目次へ</t>
    <rPh sb="0" eb="2">
      <t>モクジ</t>
    </rPh>
    <phoneticPr fontId="10"/>
  </si>
  <si>
    <t>表２　年齢（３区分）別人口と割合の推移（大正９年～令和２年）〔秋田県〕</t>
    <rPh sb="0" eb="1">
      <t>ヒョウ</t>
    </rPh>
    <rPh sb="3" eb="5">
      <t>ネンレイ</t>
    </rPh>
    <rPh sb="7" eb="8">
      <t>ク</t>
    </rPh>
    <rPh sb="10" eb="11">
      <t>ベツ</t>
    </rPh>
    <rPh sb="11" eb="13">
      <t>ジンコウ</t>
    </rPh>
    <rPh sb="14" eb="16">
      <t>ワリアイ</t>
    </rPh>
    <rPh sb="17" eb="19">
      <t>スイイ</t>
    </rPh>
    <rPh sb="20" eb="22">
      <t>タイショウ</t>
    </rPh>
    <rPh sb="23" eb="24">
      <t>ネン</t>
    </rPh>
    <rPh sb="25" eb="27">
      <t>レイワ</t>
    </rPh>
    <rPh sb="28" eb="29">
      <t>ネン</t>
    </rPh>
    <rPh sb="31" eb="34">
      <t>アキタケン</t>
    </rPh>
    <phoneticPr fontId="31"/>
  </si>
  <si>
    <t xml:space="preserve"> 表１３　市町村別、年齢（３区分）別人口の割合（平成27年、令和２年）〔秋田県〕</t>
    <rPh sb="5" eb="8">
      <t>シチョウソン</t>
    </rPh>
    <rPh sb="8" eb="9">
      <t>ベツ</t>
    </rPh>
    <rPh sb="10" eb="12">
      <t>ネンレイ</t>
    </rPh>
    <rPh sb="14" eb="16">
      <t>クブン</t>
    </rPh>
    <rPh sb="17" eb="18">
      <t>ベツ</t>
    </rPh>
    <rPh sb="18" eb="20">
      <t>ジンコウ</t>
    </rPh>
    <rPh sb="21" eb="23">
      <t>ワリアイ</t>
    </rPh>
    <rPh sb="24" eb="26">
      <t>ヘイセイ</t>
    </rPh>
    <rPh sb="28" eb="29">
      <t>ネン</t>
    </rPh>
    <rPh sb="30" eb="32">
      <t>レイワ</t>
    </rPh>
    <rPh sb="33" eb="34">
      <t>ネン</t>
    </rPh>
    <rPh sb="36" eb="39">
      <t>アキタケン</t>
    </rPh>
    <phoneticPr fontId="10"/>
  </si>
  <si>
    <t>年　次</t>
    <rPh sb="0" eb="1">
      <t>トシ</t>
    </rPh>
    <rPh sb="2" eb="3">
      <t>ツギ</t>
    </rPh>
    <phoneticPr fontId="10"/>
  </si>
  <si>
    <t>大正
  9年</t>
  </si>
  <si>
    <t xml:space="preserve">
40  </t>
  </si>
  <si>
    <t>図１２　市町村別人口増減率（平成27年、令和２年）〔秋田県〕</t>
    <rPh sb="0" eb="1">
      <t>ズ</t>
    </rPh>
    <rPh sb="4" eb="7">
      <t>シチョウソン</t>
    </rPh>
    <rPh sb="7" eb="8">
      <t>ベツ</t>
    </rPh>
    <rPh sb="8" eb="10">
      <t>ジンコウ</t>
    </rPh>
    <rPh sb="10" eb="13">
      <t>ゾウゲンリツ</t>
    </rPh>
    <rPh sb="14" eb="16">
      <t>ヘイセイ</t>
    </rPh>
    <rPh sb="18" eb="19">
      <t>ネン</t>
    </rPh>
    <rPh sb="20" eb="22">
      <t>レイワ</t>
    </rPh>
    <rPh sb="23" eb="24">
      <t>ネン</t>
    </rPh>
    <rPh sb="26" eb="29">
      <t>アキタケン</t>
    </rPh>
    <phoneticPr fontId="10"/>
  </si>
  <si>
    <t>平成
  2年</t>
    <rPh sb="0" eb="2">
      <t>ヘイセイ</t>
    </rPh>
    <rPh sb="6" eb="7">
      <t>ネン</t>
    </rPh>
    <phoneticPr fontId="30"/>
  </si>
  <si>
    <t>年　　次</t>
    <rPh sb="0" eb="1">
      <t>とし</t>
    </rPh>
    <rPh sb="3" eb="4">
      <t>つぎ</t>
    </rPh>
    <phoneticPr fontId="6" type="Hiragana"/>
  </si>
  <si>
    <t>15歳以上
人口</t>
    <rPh sb="2" eb="3">
      <t>さい</t>
    </rPh>
    <rPh sb="3" eb="5">
      <t>いじょう</t>
    </rPh>
    <rPh sb="6" eb="8">
      <t>じんこう</t>
    </rPh>
    <phoneticPr fontId="6" type="Hiragana"/>
  </si>
  <si>
    <t>令和
2年</t>
    <rPh sb="0" eb="2">
      <t>レイワ</t>
    </rPh>
    <rPh sb="4" eb="5">
      <t>ネン</t>
    </rPh>
    <phoneticPr fontId="10"/>
  </si>
  <si>
    <t>増減数(R2-H27)</t>
    <rPh sb="0" eb="2">
      <t>ゾウゲン</t>
    </rPh>
    <rPh sb="2" eb="3">
      <t>スウ</t>
    </rPh>
    <phoneticPr fontId="31"/>
  </si>
  <si>
    <t>※　昭和15年は、朝鮮、台湾、樺太及び南洋群島以外の国籍の外国人を除いている。</t>
    <rPh sb="2" eb="4">
      <t>ショウワ</t>
    </rPh>
    <rPh sb="6" eb="7">
      <t>ネン</t>
    </rPh>
    <rPh sb="9" eb="11">
      <t>チョウセン</t>
    </rPh>
    <rPh sb="12" eb="14">
      <t>タイワン</t>
    </rPh>
    <rPh sb="15" eb="17">
      <t>カラフト</t>
    </rPh>
    <rPh sb="17" eb="18">
      <t>オヨ</t>
    </rPh>
    <rPh sb="19" eb="21">
      <t>ナンヨウ</t>
    </rPh>
    <rPh sb="21" eb="23">
      <t>グントウ</t>
    </rPh>
    <rPh sb="23" eb="25">
      <t>イガイ</t>
    </rPh>
    <rPh sb="26" eb="28">
      <t>コクセキ</t>
    </rPh>
    <rPh sb="29" eb="32">
      <t>ガイコクジン</t>
    </rPh>
    <rPh sb="33" eb="34">
      <t>ノゾ</t>
    </rPh>
    <phoneticPr fontId="10"/>
  </si>
  <si>
    <t>100.0
(57.5)</t>
  </si>
  <si>
    <t>総数</t>
  </si>
  <si>
    <t>15歳未満</t>
    <rPh sb="2" eb="5">
      <t>サイミマン</t>
    </rPh>
    <phoneticPr fontId="10"/>
  </si>
  <si>
    <t>15～64歳</t>
    <rPh sb="5" eb="6">
      <t>サイ</t>
    </rPh>
    <phoneticPr fontId="10"/>
  </si>
  <si>
    <t>65歳以上</t>
    <rPh sb="2" eb="5">
      <t>サイイジョウ</t>
    </rPh>
    <phoneticPr fontId="10"/>
  </si>
  <si>
    <t>割　　　　　合</t>
    <rPh sb="0" eb="1">
      <t>ワリ</t>
    </rPh>
    <rPh sb="6" eb="7">
      <t>ゴウ</t>
    </rPh>
    <phoneticPr fontId="31"/>
  </si>
  <si>
    <t>-</t>
  </si>
  <si>
    <t>（単位：人、％、ポイント）</t>
    <rPh sb="1" eb="3">
      <t>タンイ</t>
    </rPh>
    <rPh sb="4" eb="5">
      <t>ニン</t>
    </rPh>
    <phoneticPr fontId="10"/>
  </si>
  <si>
    <t>図２　年齢（３区分）別人口と割合の推移（大正９年～令和２年）〔秋田県〕</t>
    <rPh sb="0" eb="1">
      <t>ズ</t>
    </rPh>
    <rPh sb="3" eb="5">
      <t>ネンレイ</t>
    </rPh>
    <rPh sb="7" eb="9">
      <t>クブン</t>
    </rPh>
    <rPh sb="10" eb="11">
      <t>ベツ</t>
    </rPh>
    <rPh sb="11" eb="13">
      <t>ジンコウ</t>
    </rPh>
    <rPh sb="14" eb="16">
      <t>ワリアイ</t>
    </rPh>
    <rPh sb="17" eb="19">
      <t>スイイ</t>
    </rPh>
    <rPh sb="20" eb="22">
      <t>タイショウ</t>
    </rPh>
    <rPh sb="23" eb="24">
      <t>ネン</t>
    </rPh>
    <rPh sb="25" eb="27">
      <t>レイワ</t>
    </rPh>
    <rPh sb="28" eb="29">
      <t>ネン</t>
    </rPh>
    <rPh sb="31" eb="34">
      <t>アキタケン</t>
    </rPh>
    <phoneticPr fontId="10"/>
  </si>
  <si>
    <t>秋田市</t>
  </si>
  <si>
    <t>平成 2年（1990）</t>
  </si>
  <si>
    <t>　　 12年（2000）</t>
    <rPh sb="5" eb="6">
      <t>ねん</t>
    </rPh>
    <phoneticPr fontId="6" type="Hiragana"/>
  </si>
  <si>
    <t xml:space="preserve">      ７年（1995）</t>
    <rPh sb="7" eb="8">
      <t>ねん</t>
    </rPh>
    <phoneticPr fontId="6" type="Hiragana"/>
  </si>
  <si>
    <t>夫婦のみ
の世帯</t>
    <rPh sb="0" eb="2">
      <t>ふうふ</t>
    </rPh>
    <rPh sb="6" eb="8">
      <t>せたい</t>
    </rPh>
    <phoneticPr fontId="10" type="Hiragana"/>
  </si>
  <si>
    <t>　　 22年（2010）</t>
    <rPh sb="5" eb="6">
      <t>ねん</t>
    </rPh>
    <phoneticPr fontId="6" type="Hiragana"/>
  </si>
  <si>
    <t>　　 27年（2015）</t>
    <rPh sb="5" eb="6">
      <t>ねん</t>
    </rPh>
    <phoneticPr fontId="6" type="Hiragana"/>
  </si>
  <si>
    <t>総数</t>
    <rPh sb="0" eb="2">
      <t>そうすう</t>
    </rPh>
    <phoneticPr fontId="6" type="Hiragana"/>
  </si>
  <si>
    <t>男</t>
    <rPh sb="0" eb="1">
      <t>おとこ</t>
    </rPh>
    <phoneticPr fontId="6" type="Hiragana"/>
  </si>
  <si>
    <t>持ち家</t>
  </si>
  <si>
    <t>女</t>
    <rPh sb="0" eb="1">
      <t>じょ</t>
    </rPh>
    <phoneticPr fontId="6" type="Hiragana"/>
  </si>
  <si>
    <t>未婚</t>
    <rPh sb="0" eb="2">
      <t>みこん</t>
    </rPh>
    <phoneticPr fontId="6" type="Hiragana"/>
  </si>
  <si>
    <t>割合</t>
    <rPh sb="0" eb="2">
      <t>わりあい</t>
    </rPh>
    <phoneticPr fontId="6" type="Hiragana"/>
  </si>
  <si>
    <t>有配偶</t>
    <rPh sb="0" eb="1">
      <t>ゆう</t>
    </rPh>
    <rPh sb="1" eb="3">
      <t>はいぐう</t>
    </rPh>
    <phoneticPr fontId="6" type="Hiragana"/>
  </si>
  <si>
    <t>死別</t>
    <rPh sb="0" eb="2">
      <t>しべつ</t>
    </rPh>
    <phoneticPr fontId="6" type="Hiragana"/>
  </si>
  <si>
    <t xml:space="preserve"> 入所者</t>
  </si>
  <si>
    <t>離別</t>
    <rPh sb="0" eb="2">
      <t>りべつ</t>
    </rPh>
    <phoneticPr fontId="6" type="Hiragana"/>
  </si>
  <si>
    <t>（単位：人、％）</t>
    <rPh sb="1" eb="3">
      <t>たんい</t>
    </rPh>
    <rPh sb="4" eb="5">
      <t>にん</t>
    </rPh>
    <phoneticPr fontId="6" type="Hiragana"/>
  </si>
  <si>
    <t>目次へ</t>
    <rPh sb="0" eb="2">
      <t>もくじ</t>
    </rPh>
    <phoneticPr fontId="10" type="Hiragana"/>
  </si>
  <si>
    <t>　　22年
(2010)</t>
    <rPh sb="4" eb="5">
      <t>ネン</t>
    </rPh>
    <phoneticPr fontId="10"/>
  </si>
  <si>
    <t>配偶関係
「不詳」</t>
    <rPh sb="0" eb="2">
      <t>はいぐう</t>
    </rPh>
    <rPh sb="2" eb="4">
      <t>かんけい</t>
    </rPh>
    <rPh sb="6" eb="8">
      <t>ふしょう</t>
    </rPh>
    <phoneticPr fontId="6" type="Hiragana"/>
  </si>
  <si>
    <t>目次へ</t>
    <rPh sb="0" eb="2">
      <t>もくじ</t>
    </rPh>
    <phoneticPr fontId="6" type="Hiragana"/>
  </si>
  <si>
    <t>図４　配偶関係、年齢(5歳階級)、男女別15歳以上人口の割合（令和２年）〔秋田県〕</t>
    <rPh sb="0" eb="1">
      <t>ず</t>
    </rPh>
    <rPh sb="3" eb="5">
      <t>はいぐう</t>
    </rPh>
    <rPh sb="5" eb="7">
      <t>かんけい</t>
    </rPh>
    <rPh sb="8" eb="10">
      <t>ねんれい</t>
    </rPh>
    <rPh sb="12" eb="13">
      <t>さい</t>
    </rPh>
    <rPh sb="13" eb="15">
      <t>かいきゅう</t>
    </rPh>
    <rPh sb="17" eb="19">
      <t>だんじょ</t>
    </rPh>
    <rPh sb="19" eb="20">
      <t>べつ</t>
    </rPh>
    <rPh sb="22" eb="23">
      <t>さい</t>
    </rPh>
    <rPh sb="23" eb="25">
      <t>いじょう</t>
    </rPh>
    <rPh sb="25" eb="27">
      <t>じんこう</t>
    </rPh>
    <rPh sb="28" eb="30">
      <t>わりあい</t>
    </rPh>
    <rPh sb="31" eb="33">
      <t>れいわ</t>
    </rPh>
    <rPh sb="34" eb="35">
      <t>ねん</t>
    </rPh>
    <rPh sb="37" eb="40">
      <t>あきたけん</t>
    </rPh>
    <phoneticPr fontId="6" type="Hiragana"/>
  </si>
  <si>
    <t xml:space="preserve"> 図１　人口と人口増減率の推移（大正９年～令和２年）〔秋田県〕</t>
  </si>
  <si>
    <t>表１１　国籍別外国人人口と割合の推移（平成２年～令和２年）〔秋田県〕</t>
    <rPh sb="0" eb="1">
      <t>ヒョウ</t>
    </rPh>
    <rPh sb="4" eb="7">
      <t>コクセキベツ</t>
    </rPh>
    <rPh sb="7" eb="9">
      <t>ガイコク</t>
    </rPh>
    <rPh sb="9" eb="10">
      <t>ジン</t>
    </rPh>
    <rPh sb="10" eb="12">
      <t>ジンコウ</t>
    </rPh>
    <rPh sb="13" eb="15">
      <t>ワリアイ</t>
    </rPh>
    <rPh sb="16" eb="18">
      <t>スイイ</t>
    </rPh>
    <rPh sb="19" eb="21">
      <t>ヘイセイ</t>
    </rPh>
    <rPh sb="22" eb="23">
      <t>ネン</t>
    </rPh>
    <rPh sb="24" eb="26">
      <t>レイワ</t>
    </rPh>
    <rPh sb="27" eb="28">
      <t>ネン</t>
    </rPh>
    <rPh sb="30" eb="33">
      <t>アキタケン</t>
    </rPh>
    <phoneticPr fontId="10"/>
  </si>
  <si>
    <t>表４　配偶関係、年齢(5歳階級)、男女別15歳以上人口及び割合（令和２年）〔秋田県〕</t>
    <rPh sb="0" eb="1">
      <t>ひょう</t>
    </rPh>
    <rPh sb="3" eb="5">
      <t>はいぐう</t>
    </rPh>
    <rPh sb="5" eb="7">
      <t>かんけい</t>
    </rPh>
    <rPh sb="8" eb="10">
      <t>ねんれい</t>
    </rPh>
    <rPh sb="12" eb="13">
      <t>さい</t>
    </rPh>
    <rPh sb="13" eb="15">
      <t>かいきゅう</t>
    </rPh>
    <rPh sb="17" eb="19">
      <t>だんじょ</t>
    </rPh>
    <rPh sb="19" eb="20">
      <t>べつ</t>
    </rPh>
    <rPh sb="22" eb="23">
      <t>さい</t>
    </rPh>
    <rPh sb="23" eb="25">
      <t>いじょう</t>
    </rPh>
    <rPh sb="25" eb="27">
      <t>じんこう</t>
    </rPh>
    <rPh sb="27" eb="28">
      <t>およ</t>
    </rPh>
    <rPh sb="29" eb="31">
      <t>わりあい</t>
    </rPh>
    <rPh sb="32" eb="34">
      <t>れいわ</t>
    </rPh>
    <rPh sb="35" eb="36">
      <t>ねん</t>
    </rPh>
    <rPh sb="38" eb="41">
      <t>あきたけん</t>
    </rPh>
    <phoneticPr fontId="6" type="Hiragana"/>
  </si>
  <si>
    <t>男</t>
  </si>
  <si>
    <t>女</t>
    <rPh sb="0" eb="1">
      <t>おんな</t>
    </rPh>
    <phoneticPr fontId="6" type="Hiragana"/>
  </si>
  <si>
    <t>25
～29</t>
  </si>
  <si>
    <t>35
～39</t>
  </si>
  <si>
    <t>40
～44</t>
  </si>
  <si>
    <t>東成瀬村</t>
  </si>
  <si>
    <t>45
～49</t>
  </si>
  <si>
    <t>50
～54</t>
  </si>
  <si>
    <t>平成 2年
(1990)</t>
    <rPh sb="0" eb="2">
      <t>へいせい</t>
    </rPh>
    <rPh sb="4" eb="5">
      <t>ねん</t>
    </rPh>
    <phoneticPr fontId="10" type="Hiragana"/>
  </si>
  <si>
    <t>韓国・朝鮮</t>
  </si>
  <si>
    <t>55
～59</t>
  </si>
  <si>
    <t>　※　 「公営の借家」には、「都市再生機構・公社の借家」を含む。</t>
    <rPh sb="5" eb="7">
      <t>こうえい</t>
    </rPh>
    <rPh sb="8" eb="10">
      <t>しゃくや</t>
    </rPh>
    <rPh sb="15" eb="17">
      <t>とし</t>
    </rPh>
    <rPh sb="17" eb="19">
      <t>さいせい</t>
    </rPh>
    <rPh sb="19" eb="21">
      <t>きこう</t>
    </rPh>
    <rPh sb="22" eb="24">
      <t>こうしゃ</t>
    </rPh>
    <rPh sb="25" eb="27">
      <t>しゃくや</t>
    </rPh>
    <rPh sb="29" eb="30">
      <t>ふく</t>
    </rPh>
    <phoneticPr fontId="10" type="Hiragana"/>
  </si>
  <si>
    <t>　　12年
(2000)</t>
    <rPh sb="4" eb="5">
      <t>ネン</t>
    </rPh>
    <phoneticPr fontId="10"/>
  </si>
  <si>
    <t>70
～74</t>
  </si>
  <si>
    <t>65
～69</t>
  </si>
  <si>
    <t>未婚</t>
  </si>
  <si>
    <t>有配偶</t>
  </si>
  <si>
    <t xml:space="preserve"> 図１１　国籍別外国人人口の割合の推移（平成２年～令和２年）〔秋田県〕</t>
    <rPh sb="1" eb="2">
      <t>ズ</t>
    </rPh>
    <rPh sb="5" eb="8">
      <t>コクセキベツ</t>
    </rPh>
    <rPh sb="8" eb="10">
      <t>ガイコク</t>
    </rPh>
    <rPh sb="10" eb="11">
      <t>ジン</t>
    </rPh>
    <rPh sb="11" eb="13">
      <t>ジンコウ</t>
    </rPh>
    <rPh sb="14" eb="16">
      <t>ワリアイ</t>
    </rPh>
    <rPh sb="17" eb="19">
      <t>スイイ</t>
    </rPh>
    <rPh sb="20" eb="22">
      <t>ヘイセイ</t>
    </rPh>
    <rPh sb="23" eb="24">
      <t>ネン</t>
    </rPh>
    <rPh sb="25" eb="27">
      <t>レイワ</t>
    </rPh>
    <rPh sb="28" eb="29">
      <t>ネン</t>
    </rPh>
    <rPh sb="31" eb="34">
      <t>アキタケン</t>
    </rPh>
    <phoneticPr fontId="10"/>
  </si>
  <si>
    <t>死別</t>
  </si>
  <si>
    <t>離別</t>
  </si>
  <si>
    <t>※　平成27年及び令和２年の割合は不詳補完値により、平成22年以前の割合は分母から</t>
    <rPh sb="2" eb="4">
      <t>へいせい</t>
    </rPh>
    <rPh sb="6" eb="7">
      <t>ねん</t>
    </rPh>
    <rPh sb="7" eb="8">
      <t>およ</t>
    </rPh>
    <rPh sb="9" eb="11">
      <t>れいわ</t>
    </rPh>
    <rPh sb="12" eb="13">
      <t>ねん</t>
    </rPh>
    <rPh sb="14" eb="16">
      <t>わりあい</t>
    </rPh>
    <rPh sb="17" eb="19">
      <t>ふしょう</t>
    </rPh>
    <rPh sb="19" eb="21">
      <t>ほかん</t>
    </rPh>
    <rPh sb="21" eb="22">
      <t>ち</t>
    </rPh>
    <rPh sb="26" eb="28">
      <t>へいせい</t>
    </rPh>
    <rPh sb="30" eb="31">
      <t>ねん</t>
    </rPh>
    <rPh sb="31" eb="33">
      <t>いぜん</t>
    </rPh>
    <rPh sb="34" eb="36">
      <t>わりあい</t>
    </rPh>
    <rPh sb="37" eb="39">
      <t>ぶんぼ</t>
    </rPh>
    <phoneticPr fontId="6" type="Hiragana"/>
  </si>
  <si>
    <t>世帯数</t>
    <rPh sb="0" eb="2">
      <t>セタイ</t>
    </rPh>
    <rPh sb="2" eb="3">
      <t>カズ</t>
    </rPh>
    <phoneticPr fontId="10"/>
  </si>
  <si>
    <t xml:space="preserve"> 表６　世帯の家族類型別一般世帯の推移（平成７年～令和２年）〔秋田県〕</t>
    <rPh sb="1" eb="2">
      <t>ひょう</t>
    </rPh>
    <rPh sb="4" eb="6">
      <t>せたい</t>
    </rPh>
    <rPh sb="7" eb="9">
      <t>かぞく</t>
    </rPh>
    <rPh sb="9" eb="12">
      <t>るいけいべつ</t>
    </rPh>
    <rPh sb="12" eb="14">
      <t>いっぱん</t>
    </rPh>
    <rPh sb="14" eb="16">
      <t>せたい</t>
    </rPh>
    <rPh sb="17" eb="19">
      <t>すいい</t>
    </rPh>
    <rPh sb="20" eb="22">
      <t>へいせい</t>
    </rPh>
    <rPh sb="23" eb="24">
      <t>ねん</t>
    </rPh>
    <rPh sb="25" eb="27">
      <t>れいわ</t>
    </rPh>
    <rPh sb="28" eb="29">
      <t>ねん</t>
    </rPh>
    <rPh sb="31" eb="34">
      <t>あきたけん</t>
    </rPh>
    <phoneticPr fontId="6" type="Hiragana"/>
  </si>
  <si>
    <t>　　17年
（2005）</t>
    <rPh sb="4" eb="5">
      <t>ねん</t>
    </rPh>
    <phoneticPr fontId="6" type="Hiragana"/>
  </si>
  <si>
    <t>年次</t>
    <rPh sb="0" eb="2">
      <t>ネンジ</t>
    </rPh>
    <phoneticPr fontId="10"/>
  </si>
  <si>
    <t xml:space="preserve"> 表５　世帯の種類別世帯数と世帯人員の推移（平成２年～令和２年）〔秋田県〕</t>
    <rPh sb="1" eb="2">
      <t>ヒョウ</t>
    </rPh>
    <rPh sb="19" eb="21">
      <t>スイイ</t>
    </rPh>
    <rPh sb="22" eb="24">
      <t>ヘイセイ</t>
    </rPh>
    <rPh sb="25" eb="26">
      <t>ネン</t>
    </rPh>
    <rPh sb="27" eb="29">
      <t>レイワ</t>
    </rPh>
    <rPh sb="30" eb="31">
      <t>ネン</t>
    </rPh>
    <rPh sb="33" eb="36">
      <t>アキタケン</t>
    </rPh>
    <phoneticPr fontId="10"/>
  </si>
  <si>
    <t>　　17年
(2005)</t>
    <rPh sb="4" eb="5">
      <t>ネン</t>
    </rPh>
    <phoneticPr fontId="30"/>
  </si>
  <si>
    <t>平成  2年
(1990)</t>
    <rPh sb="0" eb="2">
      <t>ヘイセイ</t>
    </rPh>
    <rPh sb="5" eb="6">
      <t>ネン</t>
    </rPh>
    <phoneticPr fontId="30"/>
  </si>
  <si>
    <t xml:space="preserve"> うち
 病院・療養所の</t>
    <rPh sb="5" eb="7">
      <t>びょういん</t>
    </rPh>
    <rPh sb="8" eb="11">
      <t>りょうようしょ</t>
    </rPh>
    <phoneticPr fontId="6" type="Hiragana"/>
  </si>
  <si>
    <t>　　  7年
(1995)</t>
    <rPh sb="5" eb="6">
      <t>ネン</t>
    </rPh>
    <phoneticPr fontId="30"/>
  </si>
  <si>
    <t>　　12年
(2000)</t>
    <rPh sb="4" eb="5">
      <t>ネン</t>
    </rPh>
    <phoneticPr fontId="30"/>
  </si>
  <si>
    <t>　　27年
(2015)</t>
    <rPh sb="4" eb="5">
      <t>ネン</t>
    </rPh>
    <phoneticPr fontId="10"/>
  </si>
  <si>
    <t>令和  2年
(2020)</t>
    <rPh sb="0" eb="2">
      <t>レイワ</t>
    </rPh>
    <rPh sb="5" eb="6">
      <t>ネン</t>
    </rPh>
    <phoneticPr fontId="10"/>
  </si>
  <si>
    <t>増減数
(R2-H27)</t>
    <rPh sb="0" eb="2">
      <t>ゾウゲン</t>
    </rPh>
    <rPh sb="2" eb="3">
      <t>スウ</t>
    </rPh>
    <phoneticPr fontId="31"/>
  </si>
  <si>
    <t>　　 　　より、平成22年以前の割合は分母から不詳を除いて算出。</t>
    <rPh sb="12" eb="13">
      <t>ネン</t>
    </rPh>
    <phoneticPr fontId="10"/>
  </si>
  <si>
    <t>※　平成２年から１７年は、「総数」に世帯の種類「不詳」を含む。</t>
    <rPh sb="2" eb="4">
      <t>ヘイセイ</t>
    </rPh>
    <rPh sb="5" eb="6">
      <t>ネン</t>
    </rPh>
    <rPh sb="10" eb="11">
      <t>ネン</t>
    </rPh>
    <rPh sb="14" eb="16">
      <t>ソウスウ</t>
    </rPh>
    <rPh sb="18" eb="20">
      <t>セタイ</t>
    </rPh>
    <rPh sb="21" eb="23">
      <t>シュルイ</t>
    </rPh>
    <rPh sb="24" eb="26">
      <t>フショウ</t>
    </rPh>
    <rPh sb="28" eb="29">
      <t>フク</t>
    </rPh>
    <phoneticPr fontId="10"/>
  </si>
  <si>
    <t>総　　　　数</t>
    <rPh sb="0" eb="1">
      <t>フサ</t>
    </rPh>
    <rPh sb="5" eb="6">
      <t>カズ</t>
    </rPh>
    <phoneticPr fontId="10"/>
  </si>
  <si>
    <t>世帯数</t>
  </si>
  <si>
    <t>世帯人員</t>
    <rPh sb="0" eb="2">
      <t>セタイ</t>
    </rPh>
    <rPh sb="2" eb="4">
      <t>ジンイン</t>
    </rPh>
    <phoneticPr fontId="10"/>
  </si>
  <si>
    <t>一     般     世     帯</t>
  </si>
  <si>
    <t>世帯数</t>
    <rPh sb="0" eb="3">
      <t>セタイスウ</t>
    </rPh>
    <phoneticPr fontId="10"/>
  </si>
  <si>
    <t>１世帯当たり人員</t>
    <rPh sb="1" eb="3">
      <t>セタイ</t>
    </rPh>
    <rPh sb="3" eb="4">
      <t>ア</t>
    </rPh>
    <rPh sb="6" eb="8">
      <t>ジンイン</t>
    </rPh>
    <phoneticPr fontId="10"/>
  </si>
  <si>
    <t>施設等の世帯</t>
  </si>
  <si>
    <t>（単位：世帯、人、％）</t>
    <rPh sb="1" eb="3">
      <t>タンイ</t>
    </rPh>
    <rPh sb="4" eb="6">
      <t>セタイ</t>
    </rPh>
    <rPh sb="7" eb="8">
      <t>ニン</t>
    </rPh>
    <phoneticPr fontId="10"/>
  </si>
  <si>
    <t>人口</t>
    <rPh sb="0" eb="2">
      <t>ジンコウ</t>
    </rPh>
    <phoneticPr fontId="10"/>
  </si>
  <si>
    <t>100.0
(51.6)</t>
  </si>
  <si>
    <t>図１　人口と人口増減率の推移（大正９年～令和２年）〔秋田県〕</t>
    <rPh sb="0" eb="1">
      <t>ズ</t>
    </rPh>
    <rPh sb="3" eb="5">
      <t>ジンコウ</t>
    </rPh>
    <rPh sb="6" eb="8">
      <t>ジンコウ</t>
    </rPh>
    <rPh sb="8" eb="11">
      <t>ゾウゲンリツ</t>
    </rPh>
    <rPh sb="12" eb="14">
      <t>スイイ</t>
    </rPh>
    <rPh sb="15" eb="17">
      <t>タイショウ</t>
    </rPh>
    <rPh sb="18" eb="19">
      <t>ネン</t>
    </rPh>
    <rPh sb="20" eb="22">
      <t>レイワ</t>
    </rPh>
    <rPh sb="23" eb="24">
      <t>ネン</t>
    </rPh>
    <rPh sb="26" eb="29">
      <t>アキタケン</t>
    </rPh>
    <phoneticPr fontId="10"/>
  </si>
  <si>
    <t>図６　一般世帯の家族類型別割合の推移（平成７年～令和２年）〔秋田県〕</t>
    <rPh sb="0" eb="1">
      <t>ず</t>
    </rPh>
    <rPh sb="3" eb="5">
      <t>いっぱん</t>
    </rPh>
    <rPh sb="5" eb="7">
      <t>せたい</t>
    </rPh>
    <rPh sb="8" eb="10">
      <t>かぞく</t>
    </rPh>
    <rPh sb="10" eb="13">
      <t>るいけいべつ</t>
    </rPh>
    <rPh sb="13" eb="15">
      <t>わりあい</t>
    </rPh>
    <rPh sb="16" eb="18">
      <t>すいい</t>
    </rPh>
    <rPh sb="19" eb="21">
      <t>へいせい</t>
    </rPh>
    <rPh sb="22" eb="23">
      <t>ねん</t>
    </rPh>
    <rPh sb="24" eb="26">
      <t>れいわ</t>
    </rPh>
    <rPh sb="27" eb="28">
      <t>ねん</t>
    </rPh>
    <rPh sb="30" eb="33">
      <t>あきたけん</t>
    </rPh>
    <phoneticPr fontId="10" type="Hiragana"/>
  </si>
  <si>
    <t>長屋建</t>
    <rPh sb="0" eb="3">
      <t>ながやだ</t>
    </rPh>
    <phoneticPr fontId="10" type="Hiragana"/>
  </si>
  <si>
    <t>平成 2年
(1990)</t>
    <rPh sb="0" eb="2">
      <t>ヘイセイ</t>
    </rPh>
    <rPh sb="4" eb="5">
      <t>ネン</t>
    </rPh>
    <phoneticPr fontId="10"/>
  </si>
  <si>
    <t>年　次</t>
    <rPh sb="0" eb="1">
      <t>とし</t>
    </rPh>
    <rPh sb="2" eb="3">
      <t>つぎ</t>
    </rPh>
    <phoneticPr fontId="10" type="Hiragana"/>
  </si>
  <si>
    <t>実　　　　数</t>
    <rPh sb="0" eb="1">
      <t>み</t>
    </rPh>
    <rPh sb="5" eb="6">
      <t>かず</t>
    </rPh>
    <phoneticPr fontId="10" type="Hiragana"/>
  </si>
  <si>
    <t>表３　配偶関係、男女別15歳以上人口及び割合の推移（平成２年～令和２年）〔秋田県〕</t>
    <rPh sb="0" eb="1">
      <t>ひょう</t>
    </rPh>
    <rPh sb="3" eb="5">
      <t>はいぐう</t>
    </rPh>
    <rPh sb="5" eb="7">
      <t>かんけい</t>
    </rPh>
    <rPh sb="8" eb="10">
      <t>だんじょ</t>
    </rPh>
    <rPh sb="10" eb="11">
      <t>べつ</t>
    </rPh>
    <rPh sb="13" eb="14">
      <t>さい</t>
    </rPh>
    <rPh sb="14" eb="16">
      <t>いじょう</t>
    </rPh>
    <rPh sb="16" eb="18">
      <t>じんこう</t>
    </rPh>
    <rPh sb="18" eb="19">
      <t>およ</t>
    </rPh>
    <rPh sb="20" eb="22">
      <t>わりあい</t>
    </rPh>
    <rPh sb="23" eb="25">
      <t>すいい</t>
    </rPh>
    <rPh sb="26" eb="28">
      <t>へいせい</t>
    </rPh>
    <rPh sb="29" eb="30">
      <t>ねん</t>
    </rPh>
    <rPh sb="31" eb="33">
      <t>れいわ</t>
    </rPh>
    <rPh sb="34" eb="35">
      <t>ねん</t>
    </rPh>
    <rPh sb="37" eb="40">
      <t>あきたけん</t>
    </rPh>
    <phoneticPr fontId="6" type="Hiragana"/>
  </si>
  <si>
    <t>割　　　　合</t>
    <rPh sb="0" eb="1">
      <t>わり</t>
    </rPh>
    <rPh sb="5" eb="6">
      <t>ごう</t>
    </rPh>
    <phoneticPr fontId="10" type="Hiragana"/>
  </si>
  <si>
    <t>平成７年
（1995）</t>
    <rPh sb="0" eb="2">
      <t>へいせい</t>
    </rPh>
    <rPh sb="3" eb="4">
      <t>ねん</t>
    </rPh>
    <phoneticPr fontId="10" type="Hiragana"/>
  </si>
  <si>
    <t>　　12年
（2000）</t>
    <rPh sb="4" eb="5">
      <t>ねん</t>
    </rPh>
    <phoneticPr fontId="10" type="Hiragana"/>
  </si>
  <si>
    <t>　　17年
（2005）</t>
    <rPh sb="4" eb="5">
      <t>ねん</t>
    </rPh>
    <phoneticPr fontId="10" type="Hiragana"/>
  </si>
  <si>
    <t>　　27年
（2015）</t>
    <rPh sb="4" eb="5">
      <t>ねん</t>
    </rPh>
    <phoneticPr fontId="10" type="Hiragana"/>
  </si>
  <si>
    <t>※　平成７年から17年の数値は、22年以降の家族類型の定義に合わせて組み替えて集計している。</t>
    <rPh sb="2" eb="4">
      <t>へいせい</t>
    </rPh>
    <rPh sb="5" eb="6">
      <t>ねん</t>
    </rPh>
    <rPh sb="10" eb="11">
      <t>ねん</t>
    </rPh>
    <rPh sb="12" eb="14">
      <t>すうち</t>
    </rPh>
    <rPh sb="18" eb="19">
      <t>ねん</t>
    </rPh>
    <rPh sb="19" eb="21">
      <t>いこう</t>
    </rPh>
    <rPh sb="22" eb="24">
      <t>かぞく</t>
    </rPh>
    <rPh sb="24" eb="26">
      <t>るいけい</t>
    </rPh>
    <rPh sb="27" eb="29">
      <t>ていぎ</t>
    </rPh>
    <rPh sb="30" eb="31">
      <t>あ</t>
    </rPh>
    <rPh sb="34" eb="35">
      <t>く</t>
    </rPh>
    <rPh sb="36" eb="37">
      <t>か</t>
    </rPh>
    <rPh sb="39" eb="41">
      <t>しゅうけい</t>
    </rPh>
    <phoneticPr fontId="10" type="Hiragana"/>
  </si>
  <si>
    <t>表１２　市町村別人口と世帯数の状況（平成27年、令和２年）〔秋田県〕</t>
    <rPh sb="4" eb="7">
      <t>シチョウソン</t>
    </rPh>
    <rPh sb="7" eb="8">
      <t>ベツ</t>
    </rPh>
    <rPh sb="8" eb="10">
      <t>ジンコウ</t>
    </rPh>
    <rPh sb="11" eb="13">
      <t>セタイ</t>
    </rPh>
    <rPh sb="13" eb="14">
      <t>カズ</t>
    </rPh>
    <rPh sb="15" eb="17">
      <t>ジョウキョウ</t>
    </rPh>
    <rPh sb="18" eb="20">
      <t>ヘイセイ</t>
    </rPh>
    <rPh sb="22" eb="23">
      <t>ネン</t>
    </rPh>
    <rPh sb="24" eb="26">
      <t>レイワ</t>
    </rPh>
    <rPh sb="27" eb="28">
      <t>ネン</t>
    </rPh>
    <rPh sb="30" eb="33">
      <t>アキタケン</t>
    </rPh>
    <phoneticPr fontId="10"/>
  </si>
  <si>
    <t>単独世帯</t>
    <rPh sb="0" eb="2">
      <t>たんどく</t>
    </rPh>
    <rPh sb="2" eb="4">
      <t>せたい</t>
    </rPh>
    <phoneticPr fontId="10" type="Hiragana"/>
  </si>
  <si>
    <t>　　 7年
(1995)</t>
    <rPh sb="4" eb="5">
      <t>ネン</t>
    </rPh>
    <phoneticPr fontId="10"/>
  </si>
  <si>
    <t>表１０　住宅の所有の関係別住宅に住む一般世帯数と割合の推移（平成２年～令和２年）〔秋田県〕</t>
    <rPh sb="0" eb="1">
      <t>ヒョウ</t>
    </rPh>
    <rPh sb="4" eb="6">
      <t>ジュウタク</t>
    </rPh>
    <rPh sb="7" eb="9">
      <t>ショユウ</t>
    </rPh>
    <rPh sb="10" eb="12">
      <t>カンケイ</t>
    </rPh>
    <rPh sb="12" eb="13">
      <t>ベツ</t>
    </rPh>
    <rPh sb="13" eb="15">
      <t>ジュウタク</t>
    </rPh>
    <rPh sb="16" eb="17">
      <t>ス</t>
    </rPh>
    <rPh sb="18" eb="20">
      <t>イッパン</t>
    </rPh>
    <rPh sb="20" eb="23">
      <t>セタイスウ</t>
    </rPh>
    <rPh sb="24" eb="26">
      <t>ワリアイ</t>
    </rPh>
    <rPh sb="27" eb="29">
      <t>スイイ</t>
    </rPh>
    <rPh sb="30" eb="32">
      <t>ヘイセイ</t>
    </rPh>
    <rPh sb="33" eb="34">
      <t>ネン</t>
    </rPh>
    <rPh sb="35" eb="37">
      <t>レイワ</t>
    </rPh>
    <rPh sb="38" eb="39">
      <t>ネン</t>
    </rPh>
    <rPh sb="41" eb="44">
      <t>アキタケン</t>
    </rPh>
    <phoneticPr fontId="10"/>
  </si>
  <si>
    <t>核家族
世帯</t>
    <rPh sb="0" eb="3">
      <t>かくかぞく</t>
    </rPh>
    <rPh sb="4" eb="6">
      <t>せたい</t>
    </rPh>
    <phoneticPr fontId="10" type="Hiragana"/>
  </si>
  <si>
    <t>一般世帯</t>
    <rPh sb="0" eb="2">
      <t>いっぱん</t>
    </rPh>
    <rPh sb="2" eb="4">
      <t>せたい</t>
    </rPh>
    <phoneticPr fontId="10" type="Hiragana"/>
  </si>
  <si>
    <t>夫婦と
子供から
成る世帯</t>
    <rPh sb="0" eb="2">
      <t>ふうふ</t>
    </rPh>
    <rPh sb="4" eb="6">
      <t>こども</t>
    </rPh>
    <rPh sb="9" eb="10">
      <t>な</t>
    </rPh>
    <rPh sb="11" eb="13">
      <t>せたい</t>
    </rPh>
    <phoneticPr fontId="10" type="Hiragana"/>
  </si>
  <si>
    <t>ひとり親と
子供から
成る世帯</t>
    <rPh sb="3" eb="4">
      <t>おや</t>
    </rPh>
    <rPh sb="6" eb="8">
      <t>こども</t>
    </rPh>
    <rPh sb="11" eb="12">
      <t>な</t>
    </rPh>
    <rPh sb="13" eb="15">
      <t>せたい</t>
    </rPh>
    <phoneticPr fontId="10" type="Hiragana"/>
  </si>
  <si>
    <t xml:space="preserve"> 図９　住宅の建て方別住宅に住む一般世帯数の割合の推移（平成２年～令和２年）〔秋田県〕</t>
    <rPh sb="1" eb="2">
      <t>ず</t>
    </rPh>
    <rPh sb="4" eb="6">
      <t>じゅうたく</t>
    </rPh>
    <rPh sb="7" eb="8">
      <t>た</t>
    </rPh>
    <rPh sb="9" eb="10">
      <t>かた</t>
    </rPh>
    <rPh sb="10" eb="11">
      <t>べつ</t>
    </rPh>
    <rPh sb="11" eb="13">
      <t>じゅうたく</t>
    </rPh>
    <rPh sb="14" eb="15">
      <t>す</t>
    </rPh>
    <rPh sb="16" eb="18">
      <t>いっぱん</t>
    </rPh>
    <rPh sb="18" eb="21">
      <t>せたいすう</t>
    </rPh>
    <rPh sb="22" eb="24">
      <t>わりあい</t>
    </rPh>
    <rPh sb="25" eb="27">
      <t>すいい</t>
    </rPh>
    <rPh sb="28" eb="30">
      <t>へいせい</t>
    </rPh>
    <rPh sb="31" eb="32">
      <t>ねん</t>
    </rPh>
    <rPh sb="33" eb="35">
      <t>れいわ</t>
    </rPh>
    <rPh sb="36" eb="37">
      <t>ねん</t>
    </rPh>
    <rPh sb="39" eb="42">
      <t>あきたけん</t>
    </rPh>
    <phoneticPr fontId="10" type="Hiragana"/>
  </si>
  <si>
    <t>男親と
子供から
成る世帯</t>
    <rPh sb="0" eb="2">
      <t>おとこおや</t>
    </rPh>
    <rPh sb="4" eb="6">
      <t>こども</t>
    </rPh>
    <rPh sb="9" eb="10">
      <t>な</t>
    </rPh>
    <rPh sb="11" eb="13">
      <t>せたい</t>
    </rPh>
    <phoneticPr fontId="10" type="Hiragana"/>
  </si>
  <si>
    <t>女親と
子供から
成る世帯</t>
    <rPh sb="0" eb="2">
      <t>おんなおや</t>
    </rPh>
    <rPh sb="4" eb="6">
      <t>こども</t>
    </rPh>
    <rPh sb="9" eb="10">
      <t>な</t>
    </rPh>
    <rPh sb="11" eb="13">
      <t>せたい</t>
    </rPh>
    <phoneticPr fontId="10" type="Hiragana"/>
  </si>
  <si>
    <t>その他の
世帯</t>
    <rPh sb="2" eb="3">
      <t>た</t>
    </rPh>
    <rPh sb="5" eb="7">
      <t>せたい</t>
    </rPh>
    <phoneticPr fontId="10" type="Hiragana"/>
  </si>
  <si>
    <t>核家族
以外の
世帯</t>
    <rPh sb="0" eb="3">
      <t>かくかぞく</t>
    </rPh>
    <rPh sb="4" eb="6">
      <t>いがい</t>
    </rPh>
    <rPh sb="8" eb="10">
      <t>せたい</t>
    </rPh>
    <phoneticPr fontId="10" type="Hiragana"/>
  </si>
  <si>
    <t>（単位：世帯、％）</t>
    <rPh sb="1" eb="3">
      <t>たんい</t>
    </rPh>
    <rPh sb="4" eb="6">
      <t>せたい</t>
    </rPh>
    <phoneticPr fontId="10" type="Hiragana"/>
  </si>
  <si>
    <t>非親族を
含む世帯</t>
    <rPh sb="0" eb="1">
      <t>ひ</t>
    </rPh>
    <rPh sb="1" eb="3">
      <t>しんぞく</t>
    </rPh>
    <rPh sb="5" eb="6">
      <t>ふく</t>
    </rPh>
    <rPh sb="7" eb="9">
      <t>せたい</t>
    </rPh>
    <phoneticPr fontId="10" type="Hiragana"/>
  </si>
  <si>
    <t>　　図７　65歳以上世帯員のいる一般世帯の家族類型別</t>
    <rPh sb="2" eb="3">
      <t>ず</t>
    </rPh>
    <rPh sb="7" eb="8">
      <t>さい</t>
    </rPh>
    <rPh sb="8" eb="10">
      <t>いじょう</t>
    </rPh>
    <rPh sb="10" eb="13">
      <t>せたいいん</t>
    </rPh>
    <rPh sb="16" eb="18">
      <t>いっぱん</t>
    </rPh>
    <rPh sb="18" eb="20">
      <t>せたい</t>
    </rPh>
    <rPh sb="21" eb="23">
      <t>かぞく</t>
    </rPh>
    <rPh sb="23" eb="26">
      <t>るいけいべつ</t>
    </rPh>
    <phoneticPr fontId="10" type="Hiragana"/>
  </si>
  <si>
    <t>図１３　市町村別高齢化率（令和２年）〔秋田県〕</t>
    <rPh sb="0" eb="1">
      <t>ズ</t>
    </rPh>
    <rPh sb="4" eb="7">
      <t>シチョウソン</t>
    </rPh>
    <rPh sb="7" eb="8">
      <t>ベツ</t>
    </rPh>
    <rPh sb="8" eb="11">
      <t>コウレイカ</t>
    </rPh>
    <rPh sb="11" eb="12">
      <t>リツ</t>
    </rPh>
    <rPh sb="13" eb="15">
      <t>レイワ</t>
    </rPh>
    <rPh sb="16" eb="17">
      <t>ネン</t>
    </rPh>
    <rPh sb="19" eb="22">
      <t>アキタケン</t>
    </rPh>
    <phoneticPr fontId="10"/>
  </si>
  <si>
    <t>割合の推移（平成７年～令和２年）〔秋田県〕　　</t>
  </si>
  <si>
    <t>表７　世帯の家族類型別65歳以上世帯員のいる一般世帯の推移（平成７年～令和２年）〔秋田県〕</t>
    <rPh sb="0" eb="1">
      <t>ひょう</t>
    </rPh>
    <rPh sb="3" eb="5">
      <t>せたい</t>
    </rPh>
    <rPh sb="6" eb="8">
      <t>かぞく</t>
    </rPh>
    <rPh sb="8" eb="11">
      <t>るいけいべつ</t>
    </rPh>
    <rPh sb="13" eb="14">
      <t>さい</t>
    </rPh>
    <rPh sb="14" eb="16">
      <t>いじょう</t>
    </rPh>
    <rPh sb="16" eb="19">
      <t>せたいいん</t>
    </rPh>
    <rPh sb="22" eb="24">
      <t>いっぱん</t>
    </rPh>
    <rPh sb="24" eb="26">
      <t>せたい</t>
    </rPh>
    <rPh sb="27" eb="29">
      <t>すいい</t>
    </rPh>
    <rPh sb="30" eb="32">
      <t>へいせい</t>
    </rPh>
    <rPh sb="33" eb="34">
      <t>ねん</t>
    </rPh>
    <rPh sb="35" eb="37">
      <t>れいわ</t>
    </rPh>
    <rPh sb="38" eb="39">
      <t>ねん</t>
    </rPh>
    <rPh sb="41" eb="44">
      <t>あきたけん</t>
    </rPh>
    <phoneticPr fontId="10" type="Hiragana"/>
  </si>
  <si>
    <t>平成７年
(1995)</t>
    <rPh sb="0" eb="2">
      <t>へいせい</t>
    </rPh>
    <rPh sb="3" eb="4">
      <t>ねん</t>
    </rPh>
    <phoneticPr fontId="10" type="Hiragana"/>
  </si>
  <si>
    <t>　　12年
(2000)</t>
    <rPh sb="4" eb="5">
      <t>ねん</t>
    </rPh>
    <phoneticPr fontId="10" type="Hiragana"/>
  </si>
  <si>
    <t>　　17年
(2005)</t>
    <rPh sb="4" eb="5">
      <t>ねん</t>
    </rPh>
    <phoneticPr fontId="10" type="Hiragana"/>
  </si>
  <si>
    <t>　　22年
(2010)</t>
    <rPh sb="4" eb="5">
      <t>ねん</t>
    </rPh>
    <phoneticPr fontId="10" type="Hiragana"/>
  </si>
  <si>
    <t>令和２年
(2020)</t>
    <rPh sb="0" eb="2">
      <t>れいわ</t>
    </rPh>
    <rPh sb="3" eb="4">
      <t>ねん</t>
    </rPh>
    <phoneticPr fontId="10" type="Hiragana"/>
  </si>
  <si>
    <t>仙北市</t>
  </si>
  <si>
    <t>100.0
(45.8)</t>
  </si>
  <si>
    <t>100.0
(49.6)</t>
  </si>
  <si>
    <t>100.0
(52.8)</t>
  </si>
  <si>
    <t>100.0
(55.8)</t>
  </si>
  <si>
    <t xml:space="preserve"> 表７　世帯の家族類型別65歳以上世帯員のいる一般世帯の推移（平成７年～令和２年）〔秋田県〕</t>
  </si>
  <si>
    <t>表１３　市町村別、年齢（３区分）別人口の割合（平成27年、令和２年）〔秋田県〕</t>
    <rPh sb="4" eb="7">
      <t>シチョウソン</t>
    </rPh>
    <rPh sb="7" eb="8">
      <t>ベツ</t>
    </rPh>
    <rPh sb="9" eb="11">
      <t>ネンレイ</t>
    </rPh>
    <rPh sb="13" eb="15">
      <t>クブン</t>
    </rPh>
    <rPh sb="16" eb="17">
      <t>ベツ</t>
    </rPh>
    <rPh sb="17" eb="19">
      <t>ジンコウ</t>
    </rPh>
    <rPh sb="20" eb="22">
      <t>ワリアイ</t>
    </rPh>
    <rPh sb="23" eb="25">
      <t>ヘイセイ</t>
    </rPh>
    <rPh sb="27" eb="28">
      <t>ネン</t>
    </rPh>
    <rPh sb="29" eb="31">
      <t>レイワ</t>
    </rPh>
    <rPh sb="32" eb="33">
      <t>ネン</t>
    </rPh>
    <rPh sb="35" eb="38">
      <t>アキタケン</t>
    </rPh>
    <phoneticPr fontId="10"/>
  </si>
  <si>
    <t>平成 7年
（1995）</t>
    <rPh sb="0" eb="2">
      <t>へいせい</t>
    </rPh>
    <rPh sb="4" eb="5">
      <t>ねん</t>
    </rPh>
    <phoneticPr fontId="6" type="Hiragana"/>
  </si>
  <si>
    <t>　　22年
（2010）</t>
    <rPh sb="4" eb="5">
      <t>ねん</t>
    </rPh>
    <phoneticPr fontId="6" type="Hiragana"/>
  </si>
  <si>
    <t>令和２年
（2020）</t>
    <rPh sb="0" eb="2">
      <t>れいわ</t>
    </rPh>
    <rPh sb="3" eb="4">
      <t>ねん</t>
    </rPh>
    <phoneticPr fontId="6" type="Hiragana"/>
  </si>
  <si>
    <t>65歳以上
人口</t>
    <rPh sb="2" eb="3">
      <t>さい</t>
    </rPh>
    <rPh sb="3" eb="5">
      <t>いじょう</t>
    </rPh>
    <rPh sb="6" eb="8">
      <t>じんこう</t>
    </rPh>
    <phoneticPr fontId="6" type="Hiragana"/>
  </si>
  <si>
    <t xml:space="preserve"> うち
 単独世帯</t>
    <rPh sb="5" eb="7">
      <t>たんどく</t>
    </rPh>
    <rPh sb="7" eb="9">
      <t>せたい</t>
    </rPh>
    <phoneticPr fontId="6" type="Hiragana"/>
  </si>
  <si>
    <t>五城目町</t>
  </si>
  <si>
    <t>鹿角市</t>
  </si>
  <si>
    <t>図８　世帯の種類、男女別65歳以上人口の推移（平成７年～令和２年）〔秋田県〕</t>
    <rPh sb="0" eb="1">
      <t>ず</t>
    </rPh>
    <rPh sb="3" eb="5">
      <t>せたい</t>
    </rPh>
    <rPh sb="6" eb="8">
      <t>しゅるい</t>
    </rPh>
    <rPh sb="9" eb="11">
      <t>だんじょ</t>
    </rPh>
    <rPh sb="11" eb="12">
      <t>べつ</t>
    </rPh>
    <rPh sb="14" eb="15">
      <t>さい</t>
    </rPh>
    <rPh sb="15" eb="17">
      <t>いじょう</t>
    </rPh>
    <rPh sb="17" eb="19">
      <t>じんこう</t>
    </rPh>
    <rPh sb="20" eb="22">
      <t>すいい</t>
    </rPh>
    <rPh sb="23" eb="25">
      <t>へいせい</t>
    </rPh>
    <rPh sb="26" eb="27">
      <t>ねん</t>
    </rPh>
    <rPh sb="28" eb="30">
      <t>れいわ</t>
    </rPh>
    <rPh sb="31" eb="32">
      <t>ねん</t>
    </rPh>
    <rPh sb="34" eb="37">
      <t>あきたけん</t>
    </rPh>
    <phoneticPr fontId="6" type="Hiragana"/>
  </si>
  <si>
    <t xml:space="preserve"> 表８　世帯の種類、男女別65歳以上人口の推移（平成７年～令和2年）〔秋田県〕</t>
  </si>
  <si>
    <t>　※　 「長屋建」と「共同住宅」との主な相違は、廊下・階段などを共用しているかによる。</t>
    <rPh sb="5" eb="8">
      <t>ながやだ</t>
    </rPh>
    <rPh sb="11" eb="13">
      <t>きょうどう</t>
    </rPh>
    <rPh sb="13" eb="15">
      <t>じゅうたく</t>
    </rPh>
    <rPh sb="18" eb="19">
      <t>おも</t>
    </rPh>
    <rPh sb="20" eb="22">
      <t>そうい</t>
    </rPh>
    <rPh sb="24" eb="26">
      <t>ろうか</t>
    </rPh>
    <rPh sb="27" eb="29">
      <t>かいだん</t>
    </rPh>
    <rPh sb="32" eb="34">
      <t>きょうよう</t>
    </rPh>
    <phoneticPr fontId="10" type="Hiragana"/>
  </si>
  <si>
    <t>　　 7年
(1995)</t>
    <rPh sb="4" eb="5">
      <t>ねん</t>
    </rPh>
    <phoneticPr fontId="10" type="Hiragana"/>
  </si>
  <si>
    <t>※　 「長屋建」と「共同住宅」との主な相違は、廊下・階段などを共用しているかによる。</t>
    <rPh sb="4" eb="7">
      <t>ながやだ</t>
    </rPh>
    <rPh sb="10" eb="12">
      <t>きょうどう</t>
    </rPh>
    <rPh sb="12" eb="14">
      <t>じゅうたく</t>
    </rPh>
    <rPh sb="17" eb="18">
      <t>おも</t>
    </rPh>
    <rPh sb="19" eb="21">
      <t>そうい</t>
    </rPh>
    <rPh sb="23" eb="25">
      <t>ろうか</t>
    </rPh>
    <rPh sb="26" eb="28">
      <t>かいだん</t>
    </rPh>
    <rPh sb="31" eb="33">
      <t>きょうよう</t>
    </rPh>
    <phoneticPr fontId="10" type="Hiragana"/>
  </si>
  <si>
    <t>15歳未満</t>
    <rPh sb="2" eb="5">
      <t>サイミマン</t>
    </rPh>
    <phoneticPr fontId="32"/>
  </si>
  <si>
    <t>※　平成22年は、「総数」に住宅の建て方「不詳」を含む。</t>
    <rPh sb="2" eb="4">
      <t>へいせい</t>
    </rPh>
    <rPh sb="6" eb="7">
      <t>ねん</t>
    </rPh>
    <rPh sb="10" eb="12">
      <t>そうすう</t>
    </rPh>
    <rPh sb="14" eb="16">
      <t>じゅうたく</t>
    </rPh>
    <rPh sb="17" eb="18">
      <t>た</t>
    </rPh>
    <rPh sb="19" eb="20">
      <t>かた</t>
    </rPh>
    <rPh sb="21" eb="23">
      <t>ふしょう</t>
    </rPh>
    <rPh sb="25" eb="26">
      <t>ふく</t>
    </rPh>
    <phoneticPr fontId="10" type="Hiragana"/>
  </si>
  <si>
    <t>総　　数</t>
    <rPh sb="0" eb="1">
      <t>そう</t>
    </rPh>
    <rPh sb="3" eb="4">
      <t>かず</t>
    </rPh>
    <phoneticPr fontId="10" type="Hiragana"/>
  </si>
  <si>
    <t>割合</t>
    <rPh sb="0" eb="2">
      <t>わりあい</t>
    </rPh>
    <phoneticPr fontId="10" type="Hiragana"/>
  </si>
  <si>
    <t>一戸建</t>
    <rPh sb="0" eb="3">
      <t>いっこだ</t>
    </rPh>
    <phoneticPr fontId="10" type="Hiragana"/>
  </si>
  <si>
    <t>共同住宅</t>
    <rPh sb="0" eb="2">
      <t>きょうどう</t>
    </rPh>
    <rPh sb="2" eb="4">
      <t>じゅうたく</t>
    </rPh>
    <phoneticPr fontId="10" type="Hiragana"/>
  </si>
  <si>
    <t xml:space="preserve"> 表９　住宅の建て方別住宅に住む一般世帯数と割合の推移（平成２年～令和２年）〔秋田県〕</t>
    <rPh sb="1" eb="2">
      <t>ひょう</t>
    </rPh>
    <rPh sb="4" eb="6">
      <t>じゅうたく</t>
    </rPh>
    <rPh sb="7" eb="8">
      <t>た</t>
    </rPh>
    <rPh sb="9" eb="10">
      <t>かた</t>
    </rPh>
    <rPh sb="10" eb="11">
      <t>べつ</t>
    </rPh>
    <rPh sb="11" eb="13">
      <t>じゅうたく</t>
    </rPh>
    <rPh sb="14" eb="15">
      <t>す</t>
    </rPh>
    <rPh sb="16" eb="18">
      <t>いっぱん</t>
    </rPh>
    <rPh sb="18" eb="21">
      <t>せたいすう</t>
    </rPh>
    <rPh sb="22" eb="24">
      <t>わりあい</t>
    </rPh>
    <rPh sb="25" eb="27">
      <t>すいい</t>
    </rPh>
    <rPh sb="28" eb="30">
      <t>へいせい</t>
    </rPh>
    <rPh sb="39" eb="42">
      <t>あきたけん</t>
    </rPh>
    <phoneticPr fontId="10" type="Hiragana"/>
  </si>
  <si>
    <t>※　不詳補完値により算出。</t>
    <rPh sb="2" eb="4">
      <t>ふしょう</t>
    </rPh>
    <rPh sb="4" eb="6">
      <t>ほかん</t>
    </rPh>
    <rPh sb="6" eb="7">
      <t>ち</t>
    </rPh>
    <rPh sb="10" eb="12">
      <t>さんしゅつ</t>
    </rPh>
    <phoneticPr fontId="6" type="Hiragana"/>
  </si>
  <si>
    <t xml:space="preserve"> 図１０　住宅の所有の関係別住宅に住む一般世帯数の割合の推移（平成２年～令和２年）〔秋田県〕</t>
    <rPh sb="1" eb="2">
      <t>ず</t>
    </rPh>
    <rPh sb="5" eb="7">
      <t>じゅうたく</t>
    </rPh>
    <rPh sb="8" eb="10">
      <t>しょゆう</t>
    </rPh>
    <rPh sb="11" eb="13">
      <t>かんけい</t>
    </rPh>
    <rPh sb="13" eb="14">
      <t>べつ</t>
    </rPh>
    <rPh sb="14" eb="16">
      <t>じゅうたく</t>
    </rPh>
    <rPh sb="17" eb="18">
      <t>す</t>
    </rPh>
    <rPh sb="19" eb="21">
      <t>いっぱん</t>
    </rPh>
    <rPh sb="21" eb="24">
      <t>せたいすう</t>
    </rPh>
    <rPh sb="25" eb="27">
      <t>わりあい</t>
    </rPh>
    <rPh sb="28" eb="30">
      <t>すいい</t>
    </rPh>
    <rPh sb="31" eb="33">
      <t>へいせい</t>
    </rPh>
    <rPh sb="34" eb="35">
      <t>ねん</t>
    </rPh>
    <rPh sb="36" eb="38">
      <t>れいわ</t>
    </rPh>
    <rPh sb="39" eb="40">
      <t>ねん</t>
    </rPh>
    <rPh sb="42" eb="45">
      <t>あきたけん</t>
    </rPh>
    <phoneticPr fontId="10" type="Hiragana"/>
  </si>
  <si>
    <t xml:space="preserve"> 表１０　住宅の所有の関係別住宅に住む一般世帯数と割合の推移（平成２年～令和２年）〔秋田県〕</t>
    <rPh sb="1" eb="2">
      <t>ヒョウ</t>
    </rPh>
    <rPh sb="5" eb="7">
      <t>ジュウタク</t>
    </rPh>
    <rPh sb="8" eb="10">
      <t>ショユウ</t>
    </rPh>
    <rPh sb="11" eb="13">
      <t>カンケイ</t>
    </rPh>
    <rPh sb="13" eb="14">
      <t>ベツ</t>
    </rPh>
    <rPh sb="14" eb="16">
      <t>ジュウタク</t>
    </rPh>
    <rPh sb="17" eb="18">
      <t>ス</t>
    </rPh>
    <rPh sb="19" eb="21">
      <t>イッパン</t>
    </rPh>
    <rPh sb="21" eb="24">
      <t>セタイスウ</t>
    </rPh>
    <rPh sb="25" eb="27">
      <t>ワリアイ</t>
    </rPh>
    <rPh sb="28" eb="30">
      <t>スイイ</t>
    </rPh>
    <rPh sb="31" eb="33">
      <t>ヘイセイ</t>
    </rPh>
    <rPh sb="34" eb="35">
      <t>ネン</t>
    </rPh>
    <rPh sb="36" eb="38">
      <t>レイワ</t>
    </rPh>
    <rPh sb="39" eb="40">
      <t>ネン</t>
    </rPh>
    <rPh sb="42" eb="45">
      <t>アキタケン</t>
    </rPh>
    <phoneticPr fontId="10"/>
  </si>
  <si>
    <t xml:space="preserve"> 表１１　国籍別外国人人口と割合の推移（平成２年～令和２年）〔秋田県〕</t>
    <rPh sb="1" eb="2">
      <t>ヒョウ</t>
    </rPh>
    <rPh sb="5" eb="8">
      <t>コクセキベツ</t>
    </rPh>
    <rPh sb="8" eb="10">
      <t>ガイコク</t>
    </rPh>
    <rPh sb="10" eb="11">
      <t>ジン</t>
    </rPh>
    <rPh sb="11" eb="13">
      <t>ジンコウ</t>
    </rPh>
    <rPh sb="14" eb="16">
      <t>ワリアイ</t>
    </rPh>
    <rPh sb="17" eb="19">
      <t>スイイ</t>
    </rPh>
    <rPh sb="20" eb="22">
      <t>ヘイセイ</t>
    </rPh>
    <rPh sb="23" eb="24">
      <t>ネン</t>
    </rPh>
    <rPh sb="25" eb="27">
      <t>レイワ</t>
    </rPh>
    <rPh sb="28" eb="29">
      <t>ネン</t>
    </rPh>
    <rPh sb="31" eb="34">
      <t>アキタケン</t>
    </rPh>
    <phoneticPr fontId="10"/>
  </si>
  <si>
    <t>　　　算出している。</t>
  </si>
  <si>
    <t>　　 以前の割合は分母から不詳を除いて算出。</t>
  </si>
  <si>
    <t xml:space="preserve"> 表１２　市町村別人口と世帯数の状況（平成27年、令和２年）〔秋田県〕</t>
    <rPh sb="5" eb="8">
      <t>シチョウソン</t>
    </rPh>
    <rPh sb="8" eb="9">
      <t>ベツ</t>
    </rPh>
    <rPh sb="9" eb="11">
      <t>ジンコウ</t>
    </rPh>
    <rPh sb="12" eb="15">
      <t>セタイスウ</t>
    </rPh>
    <rPh sb="16" eb="18">
      <t>ジョウキョウ</t>
    </rPh>
    <rPh sb="19" eb="21">
      <t>ヘイセイ</t>
    </rPh>
    <rPh sb="23" eb="24">
      <t>ネン</t>
    </rPh>
    <rPh sb="25" eb="27">
      <t>レイワ</t>
    </rPh>
    <rPh sb="28" eb="29">
      <t>ネン</t>
    </rPh>
    <rPh sb="31" eb="34">
      <t>アキタケン</t>
    </rPh>
    <phoneticPr fontId="10"/>
  </si>
  <si>
    <t>藤里町</t>
  </si>
  <si>
    <t xml:space="preserve"> 図７　65歳以上世帯員のいる一般世帯の家族類型別割合の推移（平成７年～令和２年）〔秋田県〕</t>
  </si>
  <si>
    <t>　　17年
(2005)</t>
    <rPh sb="4" eb="5">
      <t>ネン</t>
    </rPh>
    <phoneticPr fontId="10"/>
  </si>
  <si>
    <t>　※　「公営の借家」には、「都市再生機構・公社の借家」を含む。</t>
    <rPh sb="4" eb="6">
      <t>コウエイ</t>
    </rPh>
    <rPh sb="7" eb="9">
      <t>シャクヤ</t>
    </rPh>
    <rPh sb="14" eb="16">
      <t>トシ</t>
    </rPh>
    <rPh sb="16" eb="18">
      <t>サイセイ</t>
    </rPh>
    <rPh sb="18" eb="20">
      <t>キコウ</t>
    </rPh>
    <rPh sb="21" eb="23">
      <t>コウシャ</t>
    </rPh>
    <rPh sb="24" eb="26">
      <t>シャクヤ</t>
    </rPh>
    <rPh sb="28" eb="29">
      <t>フク</t>
    </rPh>
    <phoneticPr fontId="10"/>
  </si>
  <si>
    <t>公営の
借家</t>
    <rPh sb="0" eb="2">
      <t>コウエイ</t>
    </rPh>
    <rPh sb="4" eb="5">
      <t>カリ</t>
    </rPh>
    <rPh sb="5" eb="6">
      <t>イエ</t>
    </rPh>
    <phoneticPr fontId="10"/>
  </si>
  <si>
    <t>民営の
借家</t>
  </si>
  <si>
    <t>給与
住宅</t>
  </si>
  <si>
    <t>間借り</t>
    <rPh sb="0" eb="2">
      <t>マガ</t>
    </rPh>
    <phoneticPr fontId="10"/>
  </si>
  <si>
    <t>　　※　「１世帯当たり人員」は小数点以下第３位を四捨五入している。</t>
    <rPh sb="6" eb="8">
      <t>セタイ</t>
    </rPh>
    <rPh sb="8" eb="9">
      <t>ア</t>
    </rPh>
    <rPh sb="11" eb="13">
      <t>ジンイン</t>
    </rPh>
    <rPh sb="15" eb="18">
      <t>ショウスウテン</t>
    </rPh>
    <rPh sb="18" eb="20">
      <t>イカ</t>
    </rPh>
    <rPh sb="20" eb="21">
      <t>ダイ</t>
    </rPh>
    <rPh sb="22" eb="23">
      <t>クライ</t>
    </rPh>
    <rPh sb="24" eb="28">
      <t>シシャゴニュウ</t>
    </rPh>
    <phoneticPr fontId="10"/>
  </si>
  <si>
    <t>（単位：世帯、％）</t>
    <rPh sb="1" eb="3">
      <t>タンイ</t>
    </rPh>
    <rPh sb="4" eb="6">
      <t>セタイ</t>
    </rPh>
    <phoneticPr fontId="10"/>
  </si>
  <si>
    <t>　　　　　</t>
  </si>
  <si>
    <t>年　次</t>
    <rPh sb="0" eb="1">
      <t>ネン</t>
    </rPh>
    <rPh sb="2" eb="3">
      <t>ツギ</t>
    </rPh>
    <phoneticPr fontId="10"/>
  </si>
  <si>
    <t>令和２年
(2020)</t>
    <rPh sb="0" eb="2">
      <t>レイワ</t>
    </rPh>
    <rPh sb="3" eb="4">
      <t>ネン</t>
    </rPh>
    <phoneticPr fontId="10"/>
  </si>
  <si>
    <t>　※　「タイ」は平成７年調査結果から集計された。</t>
    <rPh sb="8" eb="10">
      <t>ヘイセイ</t>
    </rPh>
    <rPh sb="11" eb="14">
      <t>ネンチョウサ</t>
    </rPh>
    <rPh sb="14" eb="16">
      <t>ケッカ</t>
    </rPh>
    <rPh sb="18" eb="20">
      <t>シュウケイ</t>
    </rPh>
    <phoneticPr fontId="10"/>
  </si>
  <si>
    <t>　※　「ベトナム」は平成１７年調査結果から集計された。</t>
    <rPh sb="10" eb="12">
      <t>ヘイセイ</t>
    </rPh>
    <rPh sb="14" eb="17">
      <t>ネンチョウサ</t>
    </rPh>
    <rPh sb="17" eb="19">
      <t>ケッカ</t>
    </rPh>
    <rPh sb="21" eb="23">
      <t>シュウケイ</t>
    </rPh>
    <phoneticPr fontId="10"/>
  </si>
  <si>
    <t>総　　数</t>
    <rPh sb="0" eb="1">
      <t>ふさ</t>
    </rPh>
    <rPh sb="3" eb="4">
      <t>かず</t>
    </rPh>
    <phoneticPr fontId="10" type="Hiragana"/>
  </si>
  <si>
    <t>中国</t>
  </si>
  <si>
    <t>フィリピン</t>
  </si>
  <si>
    <t>タイ</t>
  </si>
  <si>
    <t>割合の推移（平成２年～令和２年）〔秋田県〕</t>
  </si>
  <si>
    <t>ベトナム</t>
  </si>
  <si>
    <t>アメリカ</t>
  </si>
  <si>
    <t>　　より、平成22年以前の割合は分母から不詳を除いて算出。</t>
    <rPh sb="9" eb="10">
      <t>ネン</t>
    </rPh>
    <phoneticPr fontId="10"/>
  </si>
  <si>
    <t>その他</t>
  </si>
  <si>
    <t>大潟村</t>
  </si>
  <si>
    <t>率</t>
    <rPh sb="0" eb="1">
      <t>リツ</t>
    </rPh>
    <phoneticPr fontId="10"/>
  </si>
  <si>
    <t>潟上市</t>
  </si>
  <si>
    <t>大仙市</t>
  </si>
  <si>
    <t>横手市</t>
  </si>
  <si>
    <t>にかほ市</t>
  </si>
  <si>
    <t>八郎潟町</t>
  </si>
  <si>
    <t>美郷町</t>
  </si>
  <si>
    <t>井川町</t>
  </si>
  <si>
    <t>能代市</t>
  </si>
  <si>
    <t>北秋田市</t>
  </si>
  <si>
    <t>湯沢市</t>
  </si>
  <si>
    <t>八峰町</t>
  </si>
  <si>
    <t>小坂町</t>
  </si>
  <si>
    <t>三種町</t>
  </si>
  <si>
    <t>男鹿市</t>
  </si>
  <si>
    <t>上小阿仁村</t>
  </si>
  <si>
    <t xml:space="preserve"> 表３　配偶関係、男女別15歳以上人口及び割合の推移（平成２年～令和２年）〔秋田県〕</t>
    <rPh sb="1" eb="2">
      <t>ひょう</t>
    </rPh>
    <rPh sb="4" eb="6">
      <t>はいぐう</t>
    </rPh>
    <rPh sb="6" eb="8">
      <t>かんけい</t>
    </rPh>
    <rPh sb="9" eb="11">
      <t>だんじょ</t>
    </rPh>
    <rPh sb="11" eb="12">
      <t>べつ</t>
    </rPh>
    <rPh sb="14" eb="15">
      <t>さい</t>
    </rPh>
    <rPh sb="15" eb="17">
      <t>いじょう</t>
    </rPh>
    <rPh sb="17" eb="19">
      <t>じんこう</t>
    </rPh>
    <rPh sb="19" eb="20">
      <t>およ</t>
    </rPh>
    <rPh sb="21" eb="23">
      <t>わりあい</t>
    </rPh>
    <rPh sb="24" eb="26">
      <t>すいい</t>
    </rPh>
    <rPh sb="27" eb="29">
      <t>へいせい</t>
    </rPh>
    <rPh sb="30" eb="31">
      <t>ねん</t>
    </rPh>
    <rPh sb="32" eb="34">
      <t>れいわ</t>
    </rPh>
    <rPh sb="35" eb="36">
      <t>ねん</t>
    </rPh>
    <rPh sb="38" eb="41">
      <t>あきたけん</t>
    </rPh>
    <phoneticPr fontId="6" type="Hiragana"/>
  </si>
  <si>
    <t>県、市町村</t>
    <rPh sb="0" eb="1">
      <t>ケン</t>
    </rPh>
    <rPh sb="2" eb="5">
      <t>シチョウソン</t>
    </rPh>
    <phoneticPr fontId="10"/>
  </si>
  <si>
    <t>秋田県</t>
    <rPh sb="0" eb="3">
      <t>アキタケン</t>
    </rPh>
    <phoneticPr fontId="10"/>
  </si>
  <si>
    <t>令和２年</t>
    <rPh sb="0" eb="2">
      <t>レイワ</t>
    </rPh>
    <rPh sb="3" eb="4">
      <t>ネン</t>
    </rPh>
    <phoneticPr fontId="10"/>
  </si>
  <si>
    <t>平成27年からの増減</t>
    <rPh sb="0" eb="2">
      <t>ヘイセイ</t>
    </rPh>
    <rPh sb="4" eb="5">
      <t>ネン</t>
    </rPh>
    <rPh sb="8" eb="10">
      <t>ゾウゲン</t>
    </rPh>
    <phoneticPr fontId="10"/>
  </si>
  <si>
    <t>数</t>
    <rPh sb="0" eb="1">
      <t>スウ</t>
    </rPh>
    <phoneticPr fontId="10"/>
  </si>
  <si>
    <t>（単位：人、世帯、％）</t>
    <rPh sb="1" eb="3">
      <t>タンイ</t>
    </rPh>
    <rPh sb="4" eb="5">
      <t>ニン</t>
    </rPh>
    <rPh sb="6" eb="8">
      <t>セタイ</t>
    </rPh>
    <phoneticPr fontId="10"/>
  </si>
  <si>
    <t>15～64歳</t>
    <rPh sb="5" eb="6">
      <t>サイ</t>
    </rPh>
    <phoneticPr fontId="32"/>
  </si>
  <si>
    <t>65歳以上</t>
    <rPh sb="2" eb="5">
      <t>サイイジョウ</t>
    </rPh>
    <phoneticPr fontId="32"/>
  </si>
  <si>
    <t>15歳未満</t>
    <rPh sb="2" eb="3">
      <t>サイ</t>
    </rPh>
    <rPh sb="3" eb="5">
      <t>ミマン</t>
    </rPh>
    <phoneticPr fontId="10"/>
  </si>
  <si>
    <t>65歳以上</t>
    <rPh sb="2" eb="3">
      <t>サイ</t>
    </rPh>
    <rPh sb="3" eb="5">
      <t>イジョウ</t>
    </rPh>
    <phoneticPr fontId="10"/>
  </si>
  <si>
    <t>（単位：％、ポイント）</t>
    <rPh sb="1" eb="3">
      <t>タンイ</t>
    </rPh>
    <phoneticPr fontId="10"/>
  </si>
  <si>
    <t>　　　※　平成7年から17年の数値は、22年以降の家族類型の定義に合わせて組み替えて 集計している。</t>
    <rPh sb="5" eb="7">
      <t>へいせい</t>
    </rPh>
    <rPh sb="8" eb="9">
      <t>ねん</t>
    </rPh>
    <rPh sb="13" eb="14">
      <t>ねん</t>
    </rPh>
    <rPh sb="15" eb="17">
      <t>すうち</t>
    </rPh>
    <rPh sb="21" eb="24">
      <t>ねんいこう</t>
    </rPh>
    <rPh sb="25" eb="27">
      <t>かぞく</t>
    </rPh>
    <rPh sb="27" eb="29">
      <t>るいけい</t>
    </rPh>
    <rPh sb="30" eb="32">
      <t>ていぎ</t>
    </rPh>
    <rPh sb="33" eb="34">
      <t>あ</t>
    </rPh>
    <rPh sb="37" eb="38">
      <t>く</t>
    </rPh>
    <rPh sb="39" eb="40">
      <t>か</t>
    </rPh>
    <phoneticPr fontId="10" type="Hiragana"/>
  </si>
  <si>
    <t>　※　「その他」には無国籍及び国名「不詳」を含むため、「割合」は分母に無国籍及び国名「不詳」を含めて</t>
    <rPh sb="6" eb="7">
      <t>タ</t>
    </rPh>
    <rPh sb="10" eb="13">
      <t>ムコクセキ</t>
    </rPh>
    <rPh sb="13" eb="14">
      <t>オヨ</t>
    </rPh>
    <rPh sb="15" eb="17">
      <t>コクメイ</t>
    </rPh>
    <rPh sb="18" eb="20">
      <t>フショウ</t>
    </rPh>
    <rPh sb="22" eb="23">
      <t>フク</t>
    </rPh>
    <rPh sb="28" eb="30">
      <t>ワリアイ</t>
    </rPh>
    <rPh sb="32" eb="34">
      <t>ブンボ</t>
    </rPh>
    <rPh sb="35" eb="38">
      <t>ムコクセキ</t>
    </rPh>
    <rPh sb="38" eb="39">
      <t>オヨ</t>
    </rPh>
    <phoneticPr fontId="10"/>
  </si>
  <si>
    <t>世帯数</t>
    <rPh sb="0" eb="2">
      <t>セタイ</t>
    </rPh>
    <rPh sb="2" eb="3">
      <t>スウ</t>
    </rPh>
    <phoneticPr fontId="10"/>
  </si>
  <si>
    <t>　　※　「高齢化率」とは、人口に占める65歳以上人口の割合である。</t>
    <rPh sb="5" eb="8">
      <t>コウレイカ</t>
    </rPh>
    <rPh sb="8" eb="9">
      <t>リツ</t>
    </rPh>
    <rPh sb="13" eb="15">
      <t>ジンコウ</t>
    </rPh>
    <rPh sb="16" eb="17">
      <t>シ</t>
    </rPh>
    <rPh sb="21" eb="22">
      <t>サイ</t>
    </rPh>
    <rPh sb="22" eb="24">
      <t>イジョウ</t>
    </rPh>
    <rPh sb="24" eb="26">
      <t>ジンコウ</t>
    </rPh>
    <rPh sb="27" eb="29">
      <t>ワリアイ</t>
    </rPh>
    <phoneticPr fontId="10"/>
  </si>
  <si>
    <t>※　「人口性比」は、小数点以下第２位を四捨五入している。</t>
    <rPh sb="3" eb="7">
      <t>ジンコウセイヒ</t>
    </rPh>
    <rPh sb="10" eb="13">
      <t>ショウスウテン</t>
    </rPh>
    <rPh sb="13" eb="15">
      <t>イカ</t>
    </rPh>
    <rPh sb="15" eb="16">
      <t>ダイ</t>
    </rPh>
    <rPh sb="16" eb="18">
      <t>ニイ</t>
    </rPh>
    <rPh sb="19" eb="23">
      <t>シシャゴニュウ</t>
    </rPh>
    <phoneticPr fontId="10"/>
  </si>
  <si>
    <t>※　（　）内の数値は、「一般世帯」に占める「65歳以上世帯員のいる一般世帯」の割合である。</t>
    <rPh sb="5" eb="6">
      <t>ない</t>
    </rPh>
    <rPh sb="7" eb="9">
      <t>すうち</t>
    </rPh>
    <rPh sb="12" eb="14">
      <t>いっぱん</t>
    </rPh>
    <rPh sb="14" eb="16">
      <t>せたい</t>
    </rPh>
    <rPh sb="18" eb="19">
      <t>し</t>
    </rPh>
    <rPh sb="24" eb="25">
      <t>さい</t>
    </rPh>
    <rPh sb="25" eb="27">
      <t>いじょう</t>
    </rPh>
    <rPh sb="27" eb="30">
      <t>せたいいん</t>
    </rPh>
    <rPh sb="33" eb="35">
      <t>いっぱん</t>
    </rPh>
    <rPh sb="35" eb="37">
      <t>せたい</t>
    </rPh>
    <rPh sb="39" eb="41">
      <t>わりあい</t>
    </rPh>
    <phoneticPr fontId="10" type="Hiragana"/>
  </si>
  <si>
    <t>　※　 「その他」には無国籍及び国名「不詳」を含むため、「割合」は分母に無国籍及び国名「不詳」を含めて算出している。</t>
    <rPh sb="7" eb="8">
      <t>タ</t>
    </rPh>
    <rPh sb="11" eb="14">
      <t>ムコクセキ</t>
    </rPh>
    <rPh sb="14" eb="15">
      <t>オヨ</t>
    </rPh>
    <rPh sb="16" eb="18">
      <t>コクメイ</t>
    </rPh>
    <rPh sb="19" eb="21">
      <t>フショウ</t>
    </rPh>
    <rPh sb="23" eb="24">
      <t>フク</t>
    </rPh>
    <rPh sb="29" eb="31">
      <t>ワリアイ</t>
    </rPh>
    <rPh sb="33" eb="35">
      <t>ブンボ</t>
    </rPh>
    <rPh sb="36" eb="39">
      <t>ムコクセキ</t>
    </rPh>
    <rPh sb="39" eb="40">
      <t>オヨ</t>
    </rPh>
    <rPh sb="41" eb="43">
      <t>コクメイ</t>
    </rPh>
    <rPh sb="44" eb="46">
      <t>フショウ</t>
    </rPh>
    <rPh sb="48" eb="49">
      <t>フク</t>
    </rPh>
    <rPh sb="51" eb="53">
      <t>サンシュツ</t>
    </rPh>
    <phoneticPr fontId="10"/>
  </si>
  <si>
    <t>　　※　不詳補完値により算出。</t>
    <rPh sb="4" eb="6">
      <t>フショウ</t>
    </rPh>
    <rPh sb="6" eb="8">
      <t>ホカン</t>
    </rPh>
    <rPh sb="8" eb="9">
      <t>チ</t>
    </rPh>
    <rPh sb="12" eb="14">
      <t>サンシュツ</t>
    </rPh>
    <phoneticPr fontId="31"/>
  </si>
  <si>
    <t xml:space="preserve"> うち
 社会施設の</t>
    <rPh sb="5" eb="7">
      <t>しゃかい</t>
    </rPh>
    <rPh sb="7" eb="9">
      <t>しせつ</t>
    </rPh>
    <phoneticPr fontId="6" type="Hiragana"/>
  </si>
  <si>
    <t>※　平成22年から令和２年は、「一般世帯」に世帯の家族類型「不詳」を含む。</t>
    <rPh sb="2" eb="4">
      <t>へいせい</t>
    </rPh>
    <rPh sb="6" eb="7">
      <t>ねん</t>
    </rPh>
    <rPh sb="9" eb="11">
      <t>れいわ</t>
    </rPh>
    <rPh sb="12" eb="13">
      <t>ねん</t>
    </rPh>
    <rPh sb="16" eb="18">
      <t>いっぱん</t>
    </rPh>
    <rPh sb="18" eb="20">
      <t>せたい</t>
    </rPh>
    <rPh sb="22" eb="24">
      <t>せたい</t>
    </rPh>
    <rPh sb="25" eb="27">
      <t>かぞく</t>
    </rPh>
    <rPh sb="27" eb="29">
      <t>るいけい</t>
    </rPh>
    <rPh sb="30" eb="32">
      <t>ふしょう</t>
    </rPh>
    <rPh sb="34" eb="35">
      <t>ふく</t>
    </rPh>
    <phoneticPr fontId="10" type="Hiragana"/>
  </si>
  <si>
    <t>表１　人口、人口増減及び人口性比の推移（大正９年～令和２年）〔秋田県〕</t>
    <rPh sb="0" eb="1">
      <t>ヒョウ</t>
    </rPh>
    <rPh sb="3" eb="5">
      <t>ジンコウ</t>
    </rPh>
    <rPh sb="6" eb="8">
      <t>ジンコウ</t>
    </rPh>
    <rPh sb="8" eb="10">
      <t>ゾウゲン</t>
    </rPh>
    <rPh sb="10" eb="11">
      <t>オヨ</t>
    </rPh>
    <rPh sb="12" eb="16">
      <t>ジンコウセイヒ</t>
    </rPh>
    <rPh sb="17" eb="19">
      <t>スイイ</t>
    </rPh>
    <rPh sb="20" eb="22">
      <t>タイショウ</t>
    </rPh>
    <rPh sb="23" eb="25">
      <t>ネンカラ</t>
    </rPh>
    <rPh sb="25" eb="27">
      <t>レイワ</t>
    </rPh>
    <rPh sb="28" eb="29">
      <t>ネン</t>
    </rPh>
    <rPh sb="31" eb="34">
      <t>アキタケン</t>
    </rPh>
    <phoneticPr fontId="10"/>
  </si>
  <si>
    <t>表５　世帯の種類別世帯数と世帯人員の推移（平成２年～令和２年）〔秋田県〕</t>
    <rPh sb="18" eb="20">
      <t>スイイ</t>
    </rPh>
    <rPh sb="21" eb="23">
      <t>ヘイセイ</t>
    </rPh>
    <rPh sb="24" eb="25">
      <t>ネン</t>
    </rPh>
    <rPh sb="26" eb="28">
      <t>レイワ</t>
    </rPh>
    <rPh sb="29" eb="30">
      <t>ネン</t>
    </rPh>
    <rPh sb="32" eb="35">
      <t>アキタケン</t>
    </rPh>
    <phoneticPr fontId="10"/>
  </si>
  <si>
    <t>※　平成27年及び令和２年の実数は不詳補完値による。なお、平成27年及び令和２年の割合は不詳補完値により、平成22年</t>
    <rPh sb="2" eb="4">
      <t>ヘイセイ</t>
    </rPh>
    <rPh sb="6" eb="7">
      <t>ネン</t>
    </rPh>
    <rPh sb="7" eb="8">
      <t>オヨ</t>
    </rPh>
    <rPh sb="9" eb="11">
      <t>レイワ</t>
    </rPh>
    <rPh sb="12" eb="13">
      <t>ネン</t>
    </rPh>
    <rPh sb="14" eb="16">
      <t>ジッスウ</t>
    </rPh>
    <rPh sb="17" eb="19">
      <t>フショウ</t>
    </rPh>
    <rPh sb="19" eb="21">
      <t>ホカン</t>
    </rPh>
    <rPh sb="21" eb="22">
      <t>チ</t>
    </rPh>
    <rPh sb="29" eb="31">
      <t>ヘイセイ</t>
    </rPh>
    <rPh sb="33" eb="34">
      <t>ネン</t>
    </rPh>
    <rPh sb="34" eb="35">
      <t>オヨ</t>
    </rPh>
    <rPh sb="36" eb="38">
      <t>レイワ</t>
    </rPh>
    <rPh sb="39" eb="40">
      <t>ネン</t>
    </rPh>
    <rPh sb="41" eb="43">
      <t>ワリアイ</t>
    </rPh>
    <rPh sb="44" eb="46">
      <t>フショウ</t>
    </rPh>
    <rPh sb="46" eb="48">
      <t>ホカン</t>
    </rPh>
    <rPh sb="48" eb="49">
      <t>チ</t>
    </rPh>
    <rPh sb="53" eb="55">
      <t>ヘイセイ</t>
    </rPh>
    <rPh sb="57" eb="58">
      <t>ネン</t>
    </rPh>
    <phoneticPr fontId="31"/>
  </si>
  <si>
    <t>※　平成27年及び令和２年の実数は不詳補完値による。なお、平成27年及び令和２年の割合は不詳補完値に</t>
    <rPh sb="2" eb="4">
      <t>ヘイセイ</t>
    </rPh>
    <rPh sb="6" eb="7">
      <t>ネン</t>
    </rPh>
    <rPh sb="7" eb="8">
      <t>オヨ</t>
    </rPh>
    <rPh sb="9" eb="11">
      <t>レイワ</t>
    </rPh>
    <rPh sb="12" eb="13">
      <t>ネン</t>
    </rPh>
    <rPh sb="14" eb="16">
      <t>ジッスウ</t>
    </rPh>
    <rPh sb="17" eb="19">
      <t>フショウ</t>
    </rPh>
    <rPh sb="19" eb="21">
      <t>ホカン</t>
    </rPh>
    <rPh sb="21" eb="22">
      <t>チ</t>
    </rPh>
    <rPh sb="29" eb="31">
      <t>ヘイセイ</t>
    </rPh>
    <rPh sb="33" eb="34">
      <t>ネン</t>
    </rPh>
    <rPh sb="34" eb="35">
      <t>オヨ</t>
    </rPh>
    <rPh sb="36" eb="38">
      <t>レイワ</t>
    </rPh>
    <rPh sb="39" eb="40">
      <t>ネン</t>
    </rPh>
    <rPh sb="41" eb="43">
      <t>ワリアイ</t>
    </rPh>
    <rPh sb="44" eb="46">
      <t>フショウ</t>
    </rPh>
    <rPh sb="46" eb="48">
      <t>ホカン</t>
    </rPh>
    <rPh sb="48" eb="49">
      <t>チ</t>
    </rPh>
    <phoneticPr fontId="31"/>
  </si>
  <si>
    <t>　　※　平成27年及び令和２年の実数は不詳補完値による。なお、平成27年及び令和２年の割合は不詳補完値に</t>
    <rPh sb="4" eb="6">
      <t>ヘイセイ</t>
    </rPh>
    <rPh sb="8" eb="9">
      <t>ネン</t>
    </rPh>
    <rPh sb="9" eb="10">
      <t>オヨ</t>
    </rPh>
    <rPh sb="11" eb="13">
      <t>レイワ</t>
    </rPh>
    <rPh sb="14" eb="15">
      <t>ネン</t>
    </rPh>
    <rPh sb="16" eb="18">
      <t>ジッスウ</t>
    </rPh>
    <rPh sb="19" eb="21">
      <t>フショウ</t>
    </rPh>
    <rPh sb="21" eb="23">
      <t>ホカン</t>
    </rPh>
    <rPh sb="23" eb="24">
      <t>チ</t>
    </rPh>
    <rPh sb="31" eb="33">
      <t>ヘイセイ</t>
    </rPh>
    <rPh sb="35" eb="36">
      <t>ネン</t>
    </rPh>
    <rPh sb="36" eb="37">
      <t>オヨ</t>
    </rPh>
    <rPh sb="38" eb="40">
      <t>レイワ</t>
    </rPh>
    <rPh sb="41" eb="42">
      <t>ネン</t>
    </rPh>
    <rPh sb="43" eb="45">
      <t>ワリアイ</t>
    </rPh>
    <rPh sb="46" eb="48">
      <t>フショウ</t>
    </rPh>
    <rPh sb="48" eb="50">
      <t>ホカン</t>
    </rPh>
    <rPh sb="50" eb="51">
      <t>チ</t>
    </rPh>
    <phoneticPr fontId="31"/>
  </si>
  <si>
    <t>　　※　昭和15年は、朝鮮、台湾、樺太及び南洋群島以外の国籍の外国人を除いている。</t>
    <rPh sb="4" eb="6">
      <t>ショウワ</t>
    </rPh>
    <rPh sb="8" eb="9">
      <t>ネン</t>
    </rPh>
    <rPh sb="11" eb="13">
      <t>チョウセン</t>
    </rPh>
    <rPh sb="14" eb="16">
      <t>タイワン</t>
    </rPh>
    <rPh sb="17" eb="19">
      <t>カラフト</t>
    </rPh>
    <rPh sb="19" eb="20">
      <t>オヨ</t>
    </rPh>
    <rPh sb="21" eb="23">
      <t>ナンヨウ</t>
    </rPh>
    <rPh sb="23" eb="25">
      <t>グントウ</t>
    </rPh>
    <rPh sb="25" eb="27">
      <t>イガイ</t>
    </rPh>
    <rPh sb="28" eb="30">
      <t>コクセキ</t>
    </rPh>
    <rPh sb="31" eb="34">
      <t>ガイコクジン</t>
    </rPh>
    <rPh sb="35" eb="36">
      <t>ノゾ</t>
    </rPh>
    <phoneticPr fontId="10"/>
  </si>
  <si>
    <t xml:space="preserve"> 表１　人口、人口増減及び人口性比の推移（大正９年～令和２年）〔秋田県〕</t>
    <rPh sb="7" eb="9">
      <t>じんこう</t>
    </rPh>
    <rPh sb="11" eb="12">
      <t>およ</t>
    </rPh>
    <rPh sb="13" eb="17">
      <t>じんこうせいひ</t>
    </rPh>
    <phoneticPr fontId="6" type="Hiragana"/>
  </si>
  <si>
    <t xml:space="preserve"> 表４　配偶関係、年齢（5歳階級）、男女別15歳以上人口及び割合（令和２年）〔秋田県〕</t>
    <rPh sb="1" eb="2">
      <t>ひょう</t>
    </rPh>
    <rPh sb="4" eb="6">
      <t>はいぐう</t>
    </rPh>
    <rPh sb="6" eb="8">
      <t>かんけい</t>
    </rPh>
    <rPh sb="9" eb="11">
      <t>ねんれい</t>
    </rPh>
    <rPh sb="13" eb="14">
      <t>さい</t>
    </rPh>
    <rPh sb="14" eb="16">
      <t>かいきゅう</t>
    </rPh>
    <rPh sb="18" eb="20">
      <t>だんじょ</t>
    </rPh>
    <rPh sb="20" eb="21">
      <t>べつ</t>
    </rPh>
    <rPh sb="23" eb="24">
      <t>さい</t>
    </rPh>
    <rPh sb="24" eb="26">
      <t>いじょう</t>
    </rPh>
    <rPh sb="26" eb="28">
      <t>じんこう</t>
    </rPh>
    <rPh sb="28" eb="29">
      <t>およ</t>
    </rPh>
    <rPh sb="30" eb="32">
      <t>わりあい</t>
    </rPh>
    <rPh sb="33" eb="35">
      <t>れいわ</t>
    </rPh>
    <rPh sb="36" eb="37">
      <t>ねん</t>
    </rPh>
    <rPh sb="39" eb="42">
      <t>あきたけん</t>
    </rPh>
    <phoneticPr fontId="6" type="Hiragana"/>
  </si>
  <si>
    <t xml:space="preserve"> 図１２　市町村別人口増減率（平成27年、令和２年）〔秋田県〕</t>
    <rPh sb="1" eb="2">
      <t>ズ</t>
    </rPh>
    <rPh sb="5" eb="8">
      <t>シチョウソン</t>
    </rPh>
    <rPh sb="8" eb="9">
      <t>ベツ</t>
    </rPh>
    <rPh sb="9" eb="11">
      <t>ジンコウ</t>
    </rPh>
    <rPh sb="11" eb="14">
      <t>ゾウゲンリツ</t>
    </rPh>
    <rPh sb="15" eb="17">
      <t>ヘイセイ</t>
    </rPh>
    <rPh sb="19" eb="20">
      <t>ネン</t>
    </rPh>
    <rPh sb="21" eb="23">
      <t>レイワ</t>
    </rPh>
    <rPh sb="24" eb="25">
      <t>ネン</t>
    </rPh>
    <rPh sb="27" eb="30">
      <t>アキタケン</t>
    </rPh>
    <phoneticPr fontId="10"/>
  </si>
  <si>
    <t xml:space="preserve">     不詳を除いて算出。</t>
    <rPh sb="11" eb="13">
      <t>さんしゅつ</t>
    </rPh>
    <phoneticPr fontId="6" type="Hiragana"/>
  </si>
  <si>
    <t>※　実数は不詳補完値による。なお、割合は不詳補完値により算出。</t>
    <rPh sb="2" eb="4">
      <t>ジッスウ</t>
    </rPh>
    <rPh sb="5" eb="7">
      <t>フショウ</t>
    </rPh>
    <rPh sb="7" eb="9">
      <t>ホカン</t>
    </rPh>
    <rPh sb="9" eb="10">
      <t>チ</t>
    </rPh>
    <rPh sb="17" eb="19">
      <t>ワリアイ</t>
    </rPh>
    <rPh sb="20" eb="22">
      <t>フショウ</t>
    </rPh>
    <rPh sb="22" eb="24">
      <t>ホカン</t>
    </rPh>
    <rPh sb="24" eb="25">
      <t>チ</t>
    </rPh>
    <rPh sb="28" eb="30">
      <t>サンシュツ</t>
    </rPh>
    <phoneticPr fontId="31"/>
  </si>
  <si>
    <t>図５　一般世帯数と１世帯当たり人員の推移（平成２年～令和２年）〔秋田県〕</t>
    <rPh sb="0" eb="1">
      <t>ズ</t>
    </rPh>
    <rPh sb="3" eb="5">
      <t>イッパン</t>
    </rPh>
    <rPh sb="5" eb="8">
      <t>セタイスウ</t>
    </rPh>
    <rPh sb="10" eb="12">
      <t>セタイ</t>
    </rPh>
    <rPh sb="12" eb="13">
      <t>ア</t>
    </rPh>
    <rPh sb="15" eb="17">
      <t>ジンイン</t>
    </rPh>
    <rPh sb="18" eb="20">
      <t>スイイ</t>
    </rPh>
    <rPh sb="21" eb="23">
      <t>ヘイセイ</t>
    </rPh>
    <rPh sb="24" eb="25">
      <t>ネン</t>
    </rPh>
    <rPh sb="26" eb="28">
      <t>レイワ</t>
    </rPh>
    <rPh sb="29" eb="30">
      <t>ネン</t>
    </rPh>
    <rPh sb="32" eb="35">
      <t>アキタケン</t>
    </rPh>
    <phoneticPr fontId="10"/>
  </si>
  <si>
    <t>表８　世帯の種類、男女別65歳以上人口の推移（平成７年～令和2年）〔秋田県〕</t>
    <rPh sb="0" eb="1">
      <t>ひょう</t>
    </rPh>
    <rPh sb="3" eb="5">
      <t>せたい</t>
    </rPh>
    <rPh sb="6" eb="8">
      <t>しゅるい</t>
    </rPh>
    <rPh sb="9" eb="11">
      <t>だんじょ</t>
    </rPh>
    <rPh sb="11" eb="12">
      <t>べつ</t>
    </rPh>
    <rPh sb="14" eb="15">
      <t>さい</t>
    </rPh>
    <rPh sb="15" eb="17">
      <t>いじょう</t>
    </rPh>
    <rPh sb="17" eb="19">
      <t>じんこう</t>
    </rPh>
    <rPh sb="20" eb="22">
      <t>すいい</t>
    </rPh>
    <rPh sb="23" eb="25">
      <t>へいせい</t>
    </rPh>
    <rPh sb="26" eb="27">
      <t>ねん</t>
    </rPh>
    <rPh sb="28" eb="30">
      <t>れいわ</t>
    </rPh>
    <rPh sb="31" eb="32">
      <t>ねん</t>
    </rPh>
    <rPh sb="34" eb="37">
      <t>あきたけん</t>
    </rPh>
    <phoneticPr fontId="6" type="Hiragana"/>
  </si>
  <si>
    <t>図９　住宅の建て方別住宅に住む一般世帯の割合の推移（平成２年～令和２年）〔秋田県〕</t>
    <rPh sb="0" eb="1">
      <t>ず</t>
    </rPh>
    <rPh sb="3" eb="5">
      <t>じゅうたく</t>
    </rPh>
    <rPh sb="6" eb="7">
      <t>た</t>
    </rPh>
    <rPh sb="8" eb="9">
      <t>かた</t>
    </rPh>
    <rPh sb="9" eb="10">
      <t>べつ</t>
    </rPh>
    <rPh sb="10" eb="12">
      <t>じゅうたく</t>
    </rPh>
    <rPh sb="13" eb="14">
      <t>す</t>
    </rPh>
    <rPh sb="15" eb="17">
      <t>いっぱん</t>
    </rPh>
    <rPh sb="17" eb="19">
      <t>せたい</t>
    </rPh>
    <rPh sb="20" eb="22">
      <t>わりあい</t>
    </rPh>
    <rPh sb="23" eb="25">
      <t>すいい</t>
    </rPh>
    <rPh sb="26" eb="28">
      <t>へいせい</t>
    </rPh>
    <rPh sb="29" eb="30">
      <t>ねん</t>
    </rPh>
    <rPh sb="31" eb="33">
      <t>れいわ</t>
    </rPh>
    <rPh sb="34" eb="35">
      <t>ねん</t>
    </rPh>
    <rPh sb="37" eb="40">
      <t>あきたけん</t>
    </rPh>
    <phoneticPr fontId="10" type="Hiragana"/>
  </si>
  <si>
    <t>図１０　住宅の所有の関係別住宅に住む一般世帯の</t>
    <rPh sb="0" eb="1">
      <t>ず</t>
    </rPh>
    <rPh sb="4" eb="6">
      <t>じゅうたく</t>
    </rPh>
    <rPh sb="7" eb="9">
      <t>しょゆう</t>
    </rPh>
    <rPh sb="10" eb="12">
      <t>かんけい</t>
    </rPh>
    <rPh sb="12" eb="13">
      <t>べつ</t>
    </rPh>
    <rPh sb="13" eb="15">
      <t>じゅうたく</t>
    </rPh>
    <rPh sb="16" eb="17">
      <t>す</t>
    </rPh>
    <rPh sb="18" eb="20">
      <t>いっぱん</t>
    </rPh>
    <rPh sb="20" eb="22">
      <t>せたい</t>
    </rPh>
    <phoneticPr fontId="10" type="Hiragana"/>
  </si>
  <si>
    <t>※　不詳補完値により算出。</t>
    <rPh sb="2" eb="4">
      <t>フショウ</t>
    </rPh>
    <rPh sb="4" eb="6">
      <t>ホカン</t>
    </rPh>
    <rPh sb="6" eb="7">
      <t>チ</t>
    </rPh>
    <rPh sb="10" eb="12">
      <t>サンシュツ</t>
    </rPh>
    <phoneticPr fontId="3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</si>
</sst>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1">
    <numFmt numFmtId="176" formatCode="#,##0_ "/>
    <numFmt numFmtId="177" formatCode="0.0_ "/>
    <numFmt numFmtId="178" formatCode="#,##0.0_ "/>
    <numFmt numFmtId="179" formatCode="#,##0_ ;[Red]\-#,##0\ "/>
    <numFmt numFmtId="180" formatCode="#,##0_);[Red]\(#,##0\)"/>
    <numFmt numFmtId="181" formatCode="#,##0.0;[Red]\-#,##0.0"/>
    <numFmt numFmtId="182" formatCode="0.0_);[Red]\(0.0\)"/>
    <numFmt numFmtId="183" formatCode="#,##0.00_ ;[Red]\-#,##0.00\ "/>
    <numFmt numFmtId="184" formatCode="#,##0.00_ "/>
    <numFmt numFmtId="185" formatCode="#,##0.0_);[Red]\(#,##0.0\)"/>
    <numFmt numFmtId="186" formatCode="0_ "/>
  </numFmts>
  <fonts count="33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2"/>
      <color theme="1"/>
      <name val="游ゴシック"/>
      <family val="3"/>
    </font>
    <font>
      <sz val="12"/>
      <color theme="1"/>
      <name val="ＭＳ Ｐゴシック"/>
      <family val="3"/>
    </font>
    <font>
      <sz val="11"/>
      <color auto="1"/>
      <name val="ＭＳ Ｐゴシック"/>
      <family val="3"/>
    </font>
    <font>
      <sz val="10"/>
      <color auto="1"/>
      <name val="ＭＳ 明朝"/>
      <family val="1"/>
    </font>
    <font>
      <sz val="6"/>
      <color auto="1"/>
      <name val="游ゴシック"/>
      <family val="3"/>
    </font>
    <font>
      <sz val="16"/>
      <color theme="1"/>
      <name val="ＭＳ Ｐゴシック"/>
      <family val="3"/>
      <scheme val="minor"/>
    </font>
    <font>
      <u/>
      <sz val="11"/>
      <color indexed="12"/>
      <name val="ＭＳ Ｐゴシック"/>
      <family val="3"/>
      <scheme val="minor"/>
    </font>
    <font>
      <u/>
      <sz val="11"/>
      <color indexed="36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1"/>
      <color theme="1"/>
      <name val="ＭＳ Ｐ明朝"/>
      <family val="1"/>
    </font>
    <font>
      <sz val="10"/>
      <color theme="1"/>
      <name val="ＭＳ Ｐゴシック"/>
      <family val="3"/>
      <scheme val="minor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0"/>
      <color theme="1"/>
      <name val="ＭＳ Ｐ明朝"/>
      <family val="1"/>
    </font>
    <font>
      <sz val="12"/>
      <color auto="1"/>
      <name val="ＭＳ Ｐ明朝"/>
    </font>
    <font>
      <sz val="12"/>
      <color auto="1"/>
      <name val="ＭＳ 明朝"/>
      <family val="1"/>
    </font>
    <font>
      <sz val="12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color theme="1"/>
      <name val="ＭＳ 明朝"/>
      <family val="1"/>
    </font>
    <font>
      <sz val="14"/>
      <color theme="1"/>
      <name val="ＭＳ Ｐゴシック"/>
      <family val="3"/>
      <scheme val="minor"/>
    </font>
    <font>
      <sz val="12"/>
      <color indexed="8"/>
      <name val="ＭＳ Ｐ明朝"/>
    </font>
    <font>
      <sz val="10"/>
      <color indexed="8"/>
      <name val="ＭＳ Ｐ明朝"/>
      <family val="1"/>
    </font>
    <font>
      <sz val="7"/>
      <color auto="1"/>
      <name val="ＭＳ Ｐ明朝"/>
      <family val="1"/>
    </font>
    <font>
      <sz val="11"/>
      <color theme="1"/>
      <name val="ＭＳ 明朝"/>
      <family val="1"/>
    </font>
    <font>
      <sz val="11"/>
      <color indexed="8"/>
      <name val="ＭＳ Ｐ明朝"/>
      <family val="1"/>
    </font>
    <font>
      <b/>
      <sz val="12"/>
      <color auto="1"/>
      <name val="ＭＳ Ｐゴシック"/>
    </font>
    <font>
      <sz val="12"/>
      <color theme="1"/>
      <name val="ＭＳ 明朝"/>
      <family val="1"/>
    </font>
    <font>
      <sz val="10"/>
      <color auto="1"/>
      <name val="ＭＳ 明朝"/>
      <family val="1"/>
    </font>
    <font>
      <sz val="6"/>
      <color auto="1"/>
      <name val="ＭＳ 明朝"/>
      <family val="1"/>
    </font>
    <font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1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8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554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8" fillId="0" borderId="0" xfId="42" applyFont="1">
      <alignment vertical="center"/>
    </xf>
    <xf numFmtId="0" fontId="9" fillId="0" borderId="0" xfId="42" applyFont="1">
      <alignment vertical="center"/>
    </xf>
    <xf numFmtId="0" fontId="8" fillId="0" borderId="0" xfId="42" applyFill="1" applyAlignment="1">
      <alignment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>
      <alignment vertical="center"/>
    </xf>
    <xf numFmtId="0" fontId="0" fillId="0" borderId="0" xfId="0" applyFont="1" applyAlignment="1">
      <alignment horizontal="centerContinuous" vertical="center"/>
    </xf>
    <xf numFmtId="0" fontId="8" fillId="0" borderId="0" xfId="42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4" fillId="0" borderId="1" xfId="18" applyFont="1" applyBorder="1" applyAlignment="1">
      <alignment horizontal="center" vertical="center"/>
    </xf>
    <xf numFmtId="0" fontId="15" fillId="0" borderId="2" xfId="41" applyNumberFormat="1" applyFont="1" applyBorder="1" applyAlignment="1">
      <alignment horizontal="right" vertical="center"/>
    </xf>
    <xf numFmtId="0" fontId="15" fillId="0" borderId="3" xfId="41" applyFont="1" applyBorder="1" applyAlignment="1">
      <alignment horizontal="right" vertical="center"/>
    </xf>
    <xf numFmtId="0" fontId="15" fillId="0" borderId="4" xfId="41" applyFont="1" applyBorder="1" applyAlignment="1">
      <alignment horizontal="right" vertical="center"/>
    </xf>
    <xf numFmtId="0" fontId="15" fillId="0" borderId="5" xfId="41" applyFont="1" applyBorder="1" applyAlignment="1">
      <alignment horizontal="right" vertical="center"/>
    </xf>
    <xf numFmtId="0" fontId="15" fillId="0" borderId="6" xfId="41" applyFont="1" applyBorder="1" applyAlignment="1">
      <alignment horizontal="right" vertical="center"/>
    </xf>
    <xf numFmtId="0" fontId="15" fillId="0" borderId="0" xfId="41" applyFont="1" applyAlignment="1">
      <alignment vertical="center"/>
    </xf>
    <xf numFmtId="0" fontId="15" fillId="0" borderId="0" xfId="41" applyFont="1" applyFill="1" applyBorder="1" applyAlignment="1">
      <alignment horizontal="left"/>
    </xf>
    <xf numFmtId="0" fontId="5" fillId="0" borderId="0" xfId="41" applyFont="1" applyFill="1" applyBorder="1" applyAlignment="1">
      <alignment horizontal="left"/>
    </xf>
    <xf numFmtId="0" fontId="14" fillId="0" borderId="7" xfId="18" applyFont="1" applyBorder="1" applyAlignment="1">
      <alignment horizontal="center" vertical="center"/>
    </xf>
    <xf numFmtId="0" fontId="15" fillId="0" borderId="8" xfId="41" applyFont="1" applyBorder="1" applyAlignment="1">
      <alignment horizontal="center" vertical="center"/>
    </xf>
    <xf numFmtId="0" fontId="15" fillId="0" borderId="9" xfId="41" applyFont="1" applyBorder="1" applyAlignment="1">
      <alignment horizontal="center" vertical="center"/>
    </xf>
    <xf numFmtId="0" fontId="15" fillId="0" borderId="10" xfId="41" applyFont="1" applyBorder="1" applyAlignment="1">
      <alignment horizontal="center" vertical="center"/>
    </xf>
    <xf numFmtId="0" fontId="15" fillId="0" borderId="11" xfId="41" applyFont="1" applyBorder="1" applyAlignment="1">
      <alignment horizontal="center" vertical="center"/>
    </xf>
    <xf numFmtId="0" fontId="15" fillId="0" borderId="12" xfId="41" applyFont="1" applyBorder="1" applyAlignment="1">
      <alignment horizontal="center" vertical="center"/>
    </xf>
    <xf numFmtId="0" fontId="15" fillId="0" borderId="0" xfId="41" applyFont="1" applyAlignment="1">
      <alignment horizontal="center" vertical="center"/>
    </xf>
    <xf numFmtId="0" fontId="15" fillId="0" borderId="0" xfId="4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3" xfId="18" applyFont="1" applyBorder="1" applyAlignment="1">
      <alignment horizontal="center" vertical="center"/>
    </xf>
    <xf numFmtId="176" fontId="14" fillId="0" borderId="14" xfId="18" applyNumberFormat="1" applyFont="1" applyBorder="1" applyAlignment="1">
      <alignment vertical="center"/>
    </xf>
    <xf numFmtId="176" fontId="14" fillId="0" borderId="15" xfId="18" applyNumberFormat="1" applyFont="1" applyBorder="1" applyAlignment="1">
      <alignment vertical="center"/>
    </xf>
    <xf numFmtId="176" fontId="14" fillId="0" borderId="16" xfId="18" applyNumberFormat="1" applyFont="1" applyBorder="1" applyAlignment="1">
      <alignment vertical="center"/>
    </xf>
    <xf numFmtId="176" fontId="14" fillId="0" borderId="17" xfId="18" applyNumberFormat="1" applyFont="1" applyBorder="1" applyAlignment="1">
      <alignment vertical="center"/>
    </xf>
    <xf numFmtId="176" fontId="14" fillId="0" borderId="18" xfId="18" applyNumberFormat="1" applyFont="1" applyBorder="1" applyAlignment="1">
      <alignment vertical="center"/>
    </xf>
    <xf numFmtId="176" fontId="14" fillId="0" borderId="0" xfId="18" applyNumberFormat="1" applyFont="1" applyAlignment="1">
      <alignment vertical="center"/>
    </xf>
    <xf numFmtId="176" fontId="14" fillId="0" borderId="0" xfId="18" applyNumberFormat="1" applyFont="1" applyBorder="1" applyAlignment="1">
      <alignment vertical="center"/>
    </xf>
    <xf numFmtId="0" fontId="14" fillId="0" borderId="19" xfId="18" applyFont="1" applyBorder="1" applyAlignment="1">
      <alignment horizontal="center" vertical="center"/>
    </xf>
    <xf numFmtId="176" fontId="14" fillId="0" borderId="20" xfId="18" quotePrefix="1" applyNumberFormat="1" applyFont="1" applyBorder="1" applyAlignment="1">
      <alignment horizontal="right" vertical="center"/>
    </xf>
    <xf numFmtId="176" fontId="14" fillId="0" borderId="21" xfId="18" applyNumberFormat="1" applyFont="1" applyBorder="1" applyAlignment="1">
      <alignment vertical="center"/>
    </xf>
    <xf numFmtId="176" fontId="14" fillId="0" borderId="22" xfId="18" applyNumberFormat="1" applyFont="1" applyBorder="1" applyAlignment="1">
      <alignment vertical="center"/>
    </xf>
    <xf numFmtId="176" fontId="14" fillId="0" borderId="23" xfId="18" applyNumberFormat="1" applyFont="1" applyBorder="1" applyAlignment="1">
      <alignment vertical="center"/>
    </xf>
    <xf numFmtId="176" fontId="14" fillId="0" borderId="24" xfId="18" applyNumberFormat="1" applyFont="1" applyBorder="1" applyAlignment="1">
      <alignment vertical="center"/>
    </xf>
    <xf numFmtId="177" fontId="14" fillId="0" borderId="25" xfId="18" applyNumberFormat="1" applyFont="1" applyBorder="1" applyAlignment="1">
      <alignment horizontal="center" vertical="center"/>
    </xf>
    <xf numFmtId="176" fontId="14" fillId="0" borderId="26" xfId="18" quotePrefix="1" applyNumberFormat="1" applyFont="1" applyBorder="1" applyAlignment="1">
      <alignment horizontal="right" vertical="center"/>
    </xf>
    <xf numFmtId="177" fontId="14" fillId="0" borderId="27" xfId="18" applyNumberFormat="1" applyFont="1" applyBorder="1" applyAlignment="1">
      <alignment vertical="center"/>
    </xf>
    <xf numFmtId="177" fontId="14" fillId="0" borderId="28" xfId="18" applyNumberFormat="1" applyFont="1" applyBorder="1" applyAlignment="1">
      <alignment vertical="center"/>
    </xf>
    <xf numFmtId="177" fontId="14" fillId="0" borderId="29" xfId="18" applyNumberFormat="1" applyFont="1" applyBorder="1" applyAlignment="1">
      <alignment vertical="center"/>
    </xf>
    <xf numFmtId="177" fontId="14" fillId="0" borderId="30" xfId="18" applyNumberFormat="1" applyFont="1" applyBorder="1" applyAlignment="1">
      <alignment vertical="center"/>
    </xf>
    <xf numFmtId="177" fontId="14" fillId="0" borderId="31" xfId="18" applyNumberFormat="1" applyFont="1" applyBorder="1" applyAlignment="1">
      <alignment vertical="center"/>
    </xf>
    <xf numFmtId="177" fontId="14" fillId="0" borderId="0" xfId="18" applyNumberFormat="1" applyFont="1" applyAlignment="1">
      <alignment vertical="center"/>
    </xf>
    <xf numFmtId="177" fontId="14" fillId="0" borderId="0" xfId="18" applyNumberFormat="1" applyFont="1" applyBorder="1" applyAlignment="1">
      <alignment vertical="center"/>
    </xf>
    <xf numFmtId="0" fontId="14" fillId="0" borderId="32" xfId="18" applyFont="1" applyBorder="1" applyAlignment="1">
      <alignment horizontal="center" vertical="center"/>
    </xf>
    <xf numFmtId="176" fontId="14" fillId="0" borderId="2" xfId="18" applyNumberFormat="1" applyFont="1" applyBorder="1" applyAlignment="1">
      <alignment vertical="center"/>
    </xf>
    <xf numFmtId="176" fontId="14" fillId="0" borderId="33" xfId="18" applyNumberFormat="1" applyFont="1" applyBorder="1" applyAlignment="1">
      <alignment vertical="center"/>
    </xf>
    <xf numFmtId="176" fontId="14" fillId="0" borderId="34" xfId="18" applyNumberFormat="1" applyFont="1" applyBorder="1" applyAlignment="1">
      <alignment vertical="center"/>
    </xf>
    <xf numFmtId="176" fontId="14" fillId="0" borderId="35" xfId="18" applyNumberFormat="1" applyFont="1" applyBorder="1" applyAlignment="1">
      <alignment vertical="center"/>
    </xf>
    <xf numFmtId="176" fontId="14" fillId="0" borderId="36" xfId="18" applyNumberFormat="1" applyFont="1" applyBorder="1" applyAlignment="1">
      <alignment vertical="center"/>
    </xf>
    <xf numFmtId="176" fontId="14" fillId="0" borderId="12" xfId="18" applyNumberFormat="1" applyFont="1" applyBorder="1" applyAlignment="1">
      <alignment vertical="center"/>
    </xf>
    <xf numFmtId="0" fontId="14" fillId="0" borderId="37" xfId="18" applyFont="1" applyBorder="1" applyAlignment="1">
      <alignment horizontal="center" vertical="center"/>
    </xf>
    <xf numFmtId="176" fontId="14" fillId="0" borderId="26" xfId="18" applyNumberFormat="1" applyFont="1" applyBorder="1" applyAlignment="1">
      <alignment vertical="center"/>
    </xf>
    <xf numFmtId="176" fontId="14" fillId="0" borderId="29" xfId="18" applyNumberFormat="1" applyFont="1" applyBorder="1" applyAlignment="1">
      <alignment vertical="center"/>
    </xf>
    <xf numFmtId="176" fontId="14" fillId="0" borderId="38" xfId="18" applyNumberFormat="1" applyFont="1" applyBorder="1" applyAlignment="1">
      <alignment vertical="center"/>
    </xf>
    <xf numFmtId="176" fontId="14" fillId="0" borderId="30" xfId="18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25" xfId="18" applyFont="1" applyBorder="1" applyAlignment="1">
      <alignment horizontal="center" vertical="center" wrapText="1"/>
    </xf>
    <xf numFmtId="178" fontId="14" fillId="0" borderId="39" xfId="18" applyNumberFormat="1" applyFont="1" applyBorder="1" applyAlignment="1">
      <alignment vertical="center"/>
    </xf>
    <xf numFmtId="178" fontId="14" fillId="0" borderId="27" xfId="18" applyNumberFormat="1" applyFont="1" applyBorder="1" applyAlignment="1">
      <alignment vertical="center"/>
    </xf>
    <xf numFmtId="178" fontId="14" fillId="0" borderId="28" xfId="18" applyNumberFormat="1" applyFont="1" applyBorder="1" applyAlignment="1">
      <alignment vertical="center"/>
    </xf>
    <xf numFmtId="178" fontId="14" fillId="0" borderId="40" xfId="18" applyNumberFormat="1" applyFont="1" applyBorder="1" applyAlignment="1">
      <alignment vertical="center"/>
    </xf>
    <xf numFmtId="178" fontId="14" fillId="0" borderId="41" xfId="18" applyNumberFormat="1" applyFont="1" applyBorder="1" applyAlignment="1">
      <alignment vertical="center"/>
    </xf>
    <xf numFmtId="178" fontId="14" fillId="0" borderId="0" xfId="18" applyNumberFormat="1" applyFont="1" applyAlignment="1">
      <alignment vertical="center"/>
    </xf>
    <xf numFmtId="178" fontId="14" fillId="0" borderId="0" xfId="18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31" applyFont="1">
      <alignment vertical="center"/>
    </xf>
    <xf numFmtId="0" fontId="17" fillId="0" borderId="42" xfId="18" applyFont="1" applyBorder="1" applyAlignment="1">
      <alignment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5" fillId="0" borderId="45" xfId="41" applyFont="1" applyBorder="1" applyAlignment="1">
      <alignment horizontal="right" vertical="center"/>
    </xf>
    <xf numFmtId="0" fontId="15" fillId="0" borderId="46" xfId="0" applyFont="1" applyBorder="1" applyAlignment="1">
      <alignment horizontal="centerContinuous" vertical="center"/>
    </xf>
    <xf numFmtId="0" fontId="15" fillId="0" borderId="47" xfId="0" applyFont="1" applyBorder="1" applyAlignment="1">
      <alignment horizontal="centerContinuous" vertical="center"/>
    </xf>
    <xf numFmtId="0" fontId="18" fillId="0" borderId="0" xfId="18" applyFont="1" applyBorder="1" applyAlignment="1">
      <alignment horizontal="centerContinuous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6" fillId="0" borderId="8" xfId="41" applyFont="1" applyBorder="1" applyAlignment="1">
      <alignment vertical="center"/>
    </xf>
    <xf numFmtId="0" fontId="16" fillId="0" borderId="9" xfId="41" applyFont="1" applyBorder="1" applyAlignment="1">
      <alignment vertical="center"/>
    </xf>
    <xf numFmtId="0" fontId="15" fillId="0" borderId="9" xfId="41" applyFont="1" applyBorder="1" applyAlignment="1">
      <alignment vertical="center"/>
    </xf>
    <xf numFmtId="0" fontId="15" fillId="0" borderId="10" xfId="41" applyFont="1" applyBorder="1" applyAlignment="1">
      <alignment vertical="center"/>
    </xf>
    <xf numFmtId="0" fontId="15" fillId="0" borderId="11" xfId="41" applyFont="1" applyBorder="1" applyAlignment="1">
      <alignment vertical="center"/>
    </xf>
    <xf numFmtId="0" fontId="15" fillId="0" borderId="50" xfId="41" applyFont="1" applyBorder="1" applyAlignment="1">
      <alignment vertical="center"/>
    </xf>
    <xf numFmtId="0" fontId="12" fillId="0" borderId="51" xfId="0" applyFont="1" applyBorder="1" applyAlignment="1">
      <alignment horizontal="centerContinuous" vertical="center"/>
    </xf>
    <xf numFmtId="0" fontId="12" fillId="0" borderId="52" xfId="0" applyFont="1" applyBorder="1" applyAlignment="1">
      <alignment horizontal="centerContinuous" vertical="center"/>
    </xf>
    <xf numFmtId="0" fontId="12" fillId="0" borderId="0" xfId="0" applyFont="1" applyBorder="1" applyAlignment="1">
      <alignment vertical="center"/>
    </xf>
    <xf numFmtId="0" fontId="15" fillId="0" borderId="0" xfId="41" applyFont="1" applyFill="1" applyBorder="1" applyAlignment="1">
      <alignment horizontal="left" vertical="center"/>
    </xf>
    <xf numFmtId="0" fontId="18" fillId="0" borderId="0" xfId="18" applyFont="1" applyAlignment="1">
      <alignment horizontal="centerContinuous" vertical="center"/>
    </xf>
    <xf numFmtId="0" fontId="17" fillId="0" borderId="0" xfId="18" applyFont="1" applyAlignment="1">
      <alignment vertical="center"/>
    </xf>
    <xf numFmtId="0" fontId="17" fillId="0" borderId="1" xfId="41" applyFont="1" applyBorder="1" applyAlignment="1">
      <alignment horizontal="center" vertical="center"/>
    </xf>
    <xf numFmtId="176" fontId="15" fillId="0" borderId="53" xfId="0" applyNumberFormat="1" applyFont="1" applyBorder="1" applyAlignment="1">
      <alignment horizontal="center" vertical="center"/>
    </xf>
    <xf numFmtId="176" fontId="14" fillId="0" borderId="3" xfId="0" applyNumberFormat="1" applyFont="1" applyBorder="1" applyAlignment="1">
      <alignment vertical="center"/>
    </xf>
    <xf numFmtId="179" fontId="14" fillId="0" borderId="54" xfId="10" applyNumberFormat="1" applyFont="1" applyBorder="1" applyAlignment="1">
      <alignment vertical="center"/>
    </xf>
    <xf numFmtId="176" fontId="14" fillId="0" borderId="54" xfId="10" applyNumberFormat="1" applyFont="1" applyBorder="1" applyAlignment="1">
      <alignment vertical="center"/>
    </xf>
    <xf numFmtId="176" fontId="14" fillId="0" borderId="55" xfId="10" applyNumberFormat="1" applyFont="1" applyBorder="1" applyAlignment="1">
      <alignment vertical="center"/>
    </xf>
    <xf numFmtId="176" fontId="14" fillId="0" borderId="56" xfId="10" applyNumberFormat="1" applyFont="1" applyBorder="1" applyAlignment="1">
      <alignment vertical="center"/>
    </xf>
    <xf numFmtId="176" fontId="14" fillId="0" borderId="57" xfId="10" applyNumberFormat="1" applyFont="1" applyBorder="1" applyAlignment="1">
      <alignment vertical="center"/>
    </xf>
    <xf numFmtId="176" fontId="14" fillId="0" borderId="58" xfId="0" applyNumberFormat="1" applyFont="1" applyBorder="1" applyAlignment="1">
      <alignment vertical="center"/>
    </xf>
    <xf numFmtId="177" fontId="14" fillId="0" borderId="59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7" fillId="0" borderId="32" xfId="41" applyFont="1" applyBorder="1" applyAlignment="1">
      <alignment horizontal="center" vertical="center"/>
    </xf>
    <xf numFmtId="180" fontId="14" fillId="0" borderId="60" xfId="10" applyNumberFormat="1" applyFont="1" applyBorder="1" applyAlignment="1">
      <alignment vertical="center"/>
    </xf>
    <xf numFmtId="176" fontId="12" fillId="0" borderId="54" xfId="0" applyNumberFormat="1" applyFont="1" applyBorder="1">
      <alignment vertical="center"/>
    </xf>
    <xf numFmtId="180" fontId="12" fillId="0" borderId="3" xfId="10" applyNumberFormat="1" applyFont="1" applyBorder="1">
      <alignment vertical="center"/>
    </xf>
    <xf numFmtId="180" fontId="14" fillId="0" borderId="54" xfId="0" applyNumberFormat="1" applyFont="1" applyBorder="1" applyAlignment="1">
      <alignment vertical="center"/>
    </xf>
    <xf numFmtId="179" fontId="12" fillId="0" borderId="33" xfId="10" applyNumberFormat="1" applyFont="1" applyBorder="1">
      <alignment vertical="center"/>
    </xf>
    <xf numFmtId="0" fontId="17" fillId="0" borderId="7" xfId="41" applyFont="1" applyBorder="1" applyAlignment="1">
      <alignment horizontal="center" vertical="center"/>
    </xf>
    <xf numFmtId="180" fontId="12" fillId="0" borderId="33" xfId="0" applyNumberFormat="1" applyFont="1" applyBorder="1">
      <alignment vertical="center"/>
    </xf>
    <xf numFmtId="177" fontId="14" fillId="0" borderId="59" xfId="0" quotePrefix="1" applyNumberFormat="1" applyFont="1" applyBorder="1" applyAlignment="1">
      <alignment vertical="center"/>
    </xf>
    <xf numFmtId="177" fontId="14" fillId="0" borderId="0" xfId="0" quotePrefix="1" applyNumberFormat="1" applyFont="1" applyBorder="1" applyAlignment="1">
      <alignment vertical="center"/>
    </xf>
    <xf numFmtId="177" fontId="15" fillId="0" borderId="53" xfId="0" applyNumberFormat="1" applyFont="1" applyBorder="1" applyAlignment="1">
      <alignment horizontal="center" vertical="center"/>
    </xf>
    <xf numFmtId="177" fontId="14" fillId="0" borderId="60" xfId="0" applyNumberFormat="1" applyFont="1" applyBorder="1" applyAlignment="1">
      <alignment vertical="center"/>
    </xf>
    <xf numFmtId="177" fontId="14" fillId="0" borderId="54" xfId="0" applyNumberFormat="1" applyFont="1" applyBorder="1" applyAlignment="1">
      <alignment vertical="center"/>
    </xf>
    <xf numFmtId="177" fontId="14" fillId="0" borderId="55" xfId="41" applyNumberFormat="1" applyFont="1" applyBorder="1" applyAlignment="1">
      <alignment vertical="center"/>
    </xf>
    <xf numFmtId="177" fontId="14" fillId="0" borderId="56" xfId="41" applyNumberFormat="1" applyFont="1" applyBorder="1" applyAlignment="1">
      <alignment vertical="center"/>
    </xf>
    <xf numFmtId="177" fontId="14" fillId="0" borderId="57" xfId="41" applyNumberFormat="1" applyFont="1" applyBorder="1" applyAlignment="1">
      <alignment vertical="center"/>
    </xf>
    <xf numFmtId="177" fontId="14" fillId="0" borderId="58" xfId="0" quotePrefix="1" applyNumberFormat="1" applyFont="1" applyBorder="1" applyAlignment="1">
      <alignment vertical="center"/>
    </xf>
    <xf numFmtId="177" fontId="14" fillId="0" borderId="59" xfId="0" applyNumberFormat="1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center" vertical="center"/>
    </xf>
    <xf numFmtId="177" fontId="14" fillId="0" borderId="58" xfId="0" applyNumberFormat="1" applyFont="1" applyBorder="1" applyAlignment="1">
      <alignment vertical="center"/>
    </xf>
    <xf numFmtId="0" fontId="14" fillId="0" borderId="0" xfId="18" applyFont="1" applyBorder="1" applyAlignment="1">
      <alignment horizontal="right" vertical="center"/>
    </xf>
    <xf numFmtId="177" fontId="14" fillId="0" borderId="61" xfId="41" applyNumberFormat="1" applyFont="1" applyBorder="1" applyAlignment="1">
      <alignment vertical="center"/>
    </xf>
    <xf numFmtId="177" fontId="14" fillId="0" borderId="62" xfId="0" applyNumberFormat="1" applyFont="1" applyBorder="1" applyAlignment="1">
      <alignment vertical="center"/>
    </xf>
    <xf numFmtId="177" fontId="14" fillId="0" borderId="63" xfId="0" applyNumberFormat="1" applyFont="1" applyBorder="1" applyAlignment="1">
      <alignment horizontal="center" vertical="center"/>
    </xf>
    <xf numFmtId="0" fontId="19" fillId="0" borderId="0" xfId="31" applyFont="1">
      <alignment vertical="center"/>
    </xf>
    <xf numFmtId="0" fontId="17" fillId="0" borderId="0" xfId="31" applyFont="1">
      <alignment vertical="center"/>
    </xf>
    <xf numFmtId="0" fontId="19" fillId="0" borderId="0" xfId="31" applyFont="1" applyAlignment="1">
      <alignment horizontal="centerContinuous" vertical="center"/>
    </xf>
    <xf numFmtId="0" fontId="17" fillId="0" borderId="0" xfId="31" applyFont="1" applyAlignment="1">
      <alignment horizontal="centerContinuous" vertical="center"/>
    </xf>
    <xf numFmtId="181" fontId="17" fillId="0" borderId="0" xfId="11" applyNumberFormat="1" applyFont="1">
      <alignment vertical="center"/>
    </xf>
    <xf numFmtId="181" fontId="8" fillId="0" borderId="0" xfId="42" applyNumberFormat="1" applyAlignment="1">
      <alignment horizontal="center" vertical="center"/>
    </xf>
    <xf numFmtId="38" fontId="17" fillId="0" borderId="0" xfId="11" applyFont="1">
      <alignment vertical="center"/>
    </xf>
    <xf numFmtId="38" fontId="19" fillId="0" borderId="0" xfId="12" applyFont="1">
      <alignment vertical="center"/>
    </xf>
    <xf numFmtId="0" fontId="12" fillId="0" borderId="64" xfId="32" applyFont="1" applyBorder="1" applyAlignment="1">
      <alignment horizontal="center" vertical="center" wrapText="1"/>
    </xf>
    <xf numFmtId="0" fontId="12" fillId="0" borderId="65" xfId="32" applyFont="1" applyBorder="1" applyAlignment="1">
      <alignment horizontal="center" vertical="center" wrapText="1"/>
    </xf>
    <xf numFmtId="0" fontId="12" fillId="0" borderId="66" xfId="32" applyFont="1" applyBorder="1" applyAlignment="1">
      <alignment horizontal="center" vertical="center" wrapText="1"/>
    </xf>
    <xf numFmtId="0" fontId="12" fillId="0" borderId="67" xfId="32" applyFont="1" applyBorder="1" applyAlignment="1">
      <alignment horizontal="center" vertical="center" wrapText="1"/>
    </xf>
    <xf numFmtId="0" fontId="12" fillId="0" borderId="68" xfId="32" applyFont="1" applyBorder="1" applyAlignment="1">
      <alignment horizontal="center" vertical="center" wrapText="1"/>
    </xf>
    <xf numFmtId="0" fontId="12" fillId="0" borderId="69" xfId="32" applyFont="1" applyBorder="1" applyAlignment="1">
      <alignment horizontal="center" vertical="center" wrapText="1"/>
    </xf>
    <xf numFmtId="0" fontId="12" fillId="0" borderId="70" xfId="32" applyFont="1" applyBorder="1" applyAlignment="1">
      <alignment horizontal="center" vertical="center" wrapText="1"/>
    </xf>
    <xf numFmtId="0" fontId="12" fillId="0" borderId="64" xfId="32" applyFont="1" applyBorder="1" applyAlignment="1">
      <alignment horizontal="center" vertical="center"/>
    </xf>
    <xf numFmtId="0" fontId="12" fillId="0" borderId="54" xfId="32" applyFont="1" applyBorder="1" applyAlignment="1">
      <alignment horizontal="center" vertical="center"/>
    </xf>
    <xf numFmtId="0" fontId="12" fillId="0" borderId="66" xfId="32" applyFont="1" applyBorder="1" applyAlignment="1">
      <alignment horizontal="center" vertical="center"/>
    </xf>
    <xf numFmtId="0" fontId="12" fillId="0" borderId="65" xfId="32" applyFont="1" applyBorder="1" applyAlignment="1">
      <alignment horizontal="center" vertical="center"/>
    </xf>
    <xf numFmtId="0" fontId="12" fillId="0" borderId="57" xfId="32" applyFont="1" applyBorder="1" applyAlignment="1">
      <alignment horizontal="center" vertical="center"/>
    </xf>
    <xf numFmtId="0" fontId="12" fillId="0" borderId="67" xfId="32" applyFont="1" applyBorder="1" applyAlignment="1">
      <alignment horizontal="center" vertical="center"/>
    </xf>
    <xf numFmtId="38" fontId="19" fillId="0" borderId="0" xfId="12" applyFont="1" applyAlignment="1">
      <alignment horizontal="centerContinuous" vertical="center"/>
    </xf>
    <xf numFmtId="38" fontId="12" fillId="0" borderId="0" xfId="12" applyFont="1">
      <alignment vertical="center"/>
    </xf>
    <xf numFmtId="38" fontId="12" fillId="0" borderId="64" xfId="12" applyFont="1" applyBorder="1" applyAlignment="1">
      <alignment horizontal="center" vertical="center" wrapText="1"/>
    </xf>
    <xf numFmtId="38" fontId="12" fillId="0" borderId="66" xfId="12" applyFont="1" applyBorder="1" applyAlignment="1">
      <alignment horizontal="center" vertical="center" wrapText="1"/>
    </xf>
    <xf numFmtId="38" fontId="12" fillId="0" borderId="64" xfId="12" applyFont="1" applyBorder="1">
      <alignment vertical="center"/>
    </xf>
    <xf numFmtId="38" fontId="12" fillId="0" borderId="54" xfId="12" applyFont="1" applyBorder="1">
      <alignment vertical="center"/>
    </xf>
    <xf numFmtId="38" fontId="12" fillId="0" borderId="66" xfId="12" applyFont="1" applyBorder="1">
      <alignment vertical="center"/>
    </xf>
    <xf numFmtId="38" fontId="12" fillId="0" borderId="65" xfId="12" applyFont="1" applyBorder="1">
      <alignment vertical="center"/>
    </xf>
    <xf numFmtId="38" fontId="12" fillId="0" borderId="57" xfId="12" applyFont="1" applyBorder="1">
      <alignment vertical="center"/>
    </xf>
    <xf numFmtId="38" fontId="12" fillId="0" borderId="67" xfId="12" applyFont="1" applyBorder="1">
      <alignment vertical="center"/>
    </xf>
    <xf numFmtId="38" fontId="12" fillId="0" borderId="43" xfId="12" applyFont="1" applyBorder="1" applyAlignment="1">
      <alignment horizontal="center" vertical="center"/>
    </xf>
    <xf numFmtId="38" fontId="12" fillId="0" borderId="44" xfId="12" applyFont="1" applyBorder="1" applyAlignment="1">
      <alignment horizontal="center" vertical="center"/>
    </xf>
    <xf numFmtId="0" fontId="12" fillId="0" borderId="7" xfId="32" applyFont="1" applyBorder="1">
      <alignment vertical="center"/>
    </xf>
    <xf numFmtId="0" fontId="12" fillId="0" borderId="53" xfId="32" applyFont="1" applyBorder="1" applyAlignment="1">
      <alignment horizontal="center" vertical="center"/>
    </xf>
    <xf numFmtId="181" fontId="12" fillId="0" borderId="64" xfId="12" applyNumberFormat="1" applyFont="1" applyBorder="1">
      <alignment vertical="center"/>
    </xf>
    <xf numFmtId="181" fontId="12" fillId="0" borderId="54" xfId="12" applyNumberFormat="1" applyFont="1" applyBorder="1">
      <alignment vertical="center"/>
    </xf>
    <xf numFmtId="181" fontId="12" fillId="0" borderId="66" xfId="12" applyNumberFormat="1" applyFont="1" applyBorder="1">
      <alignment vertical="center"/>
    </xf>
    <xf numFmtId="181" fontId="12" fillId="0" borderId="65" xfId="12" applyNumberFormat="1" applyFont="1" applyBorder="1">
      <alignment vertical="center"/>
    </xf>
    <xf numFmtId="181" fontId="12" fillId="0" borderId="57" xfId="43" applyNumberFormat="1" applyFont="1" applyBorder="1">
      <alignment vertical="center"/>
    </xf>
    <xf numFmtId="181" fontId="12" fillId="0" borderId="67" xfId="43" applyNumberFormat="1" applyFont="1" applyBorder="1">
      <alignment vertical="center"/>
    </xf>
    <xf numFmtId="38" fontId="12" fillId="0" borderId="0" xfId="12" applyFont="1" applyAlignment="1">
      <alignment horizontal="right" vertical="center"/>
    </xf>
    <xf numFmtId="38" fontId="12" fillId="0" borderId="53" xfId="12" applyFont="1" applyBorder="1" applyAlignment="1">
      <alignment horizontal="center" vertical="center" wrapText="1"/>
    </xf>
    <xf numFmtId="38" fontId="12" fillId="0" borderId="64" xfId="12" quotePrefix="1" applyFont="1" applyBorder="1" applyAlignment="1">
      <alignment horizontal="right" vertical="center"/>
    </xf>
    <xf numFmtId="38" fontId="12" fillId="0" borderId="54" xfId="12" applyFont="1" applyBorder="1" applyAlignment="1">
      <alignment horizontal="right" vertical="center"/>
    </xf>
    <xf numFmtId="38" fontId="12" fillId="0" borderId="65" xfId="12" applyFont="1" applyBorder="1" applyAlignment="1">
      <alignment horizontal="right" vertical="center"/>
    </xf>
    <xf numFmtId="38" fontId="12" fillId="0" borderId="61" xfId="12" applyFont="1" applyBorder="1" applyAlignment="1">
      <alignment horizontal="right" vertical="center"/>
    </xf>
    <xf numFmtId="38" fontId="12" fillId="0" borderId="71" xfId="12" applyFont="1" applyBorder="1" applyAlignment="1">
      <alignment horizontal="right" vertical="center"/>
    </xf>
    <xf numFmtId="38" fontId="12" fillId="0" borderId="72" xfId="12" applyFont="1" applyBorder="1" applyAlignment="1">
      <alignment horizontal="right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wrapText="1"/>
    </xf>
    <xf numFmtId="0" fontId="12" fillId="0" borderId="73" xfId="0" applyFont="1" applyBorder="1">
      <alignment vertical="center"/>
    </xf>
    <xf numFmtId="0" fontId="12" fillId="0" borderId="44" xfId="0" applyFont="1" applyBorder="1">
      <alignment vertical="center"/>
    </xf>
    <xf numFmtId="0" fontId="12" fillId="0" borderId="7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0" xfId="0" applyFont="1" applyBorder="1">
      <alignment vertical="center"/>
    </xf>
    <xf numFmtId="0" fontId="12" fillId="0" borderId="75" xfId="0" applyFont="1" applyBorder="1" applyAlignment="1">
      <alignment vertical="center"/>
    </xf>
    <xf numFmtId="0" fontId="12" fillId="0" borderId="42" xfId="0" applyFont="1" applyBorder="1">
      <alignment vertical="center"/>
    </xf>
    <xf numFmtId="0" fontId="12" fillId="0" borderId="48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/>
    </xf>
    <xf numFmtId="0" fontId="12" fillId="0" borderId="75" xfId="0" applyFont="1" applyBorder="1">
      <alignment vertical="center"/>
    </xf>
    <xf numFmtId="38" fontId="12" fillId="0" borderId="75" xfId="9" applyFont="1" applyBorder="1">
      <alignment vertical="center"/>
    </xf>
    <xf numFmtId="38" fontId="12" fillId="0" borderId="49" xfId="9" applyFont="1" applyBorder="1">
      <alignment vertical="center"/>
    </xf>
    <xf numFmtId="0" fontId="20" fillId="0" borderId="0" xfId="0" applyFont="1" applyAlignment="1">
      <alignment horizontal="centerContinuous" vertical="center"/>
    </xf>
    <xf numFmtId="179" fontId="12" fillId="0" borderId="74" xfId="9" applyNumberFormat="1" applyFont="1" applyBorder="1" applyAlignment="1">
      <alignment horizontal="center" vertical="center"/>
    </xf>
    <xf numFmtId="179" fontId="12" fillId="0" borderId="0" xfId="9" applyNumberFormat="1" applyFont="1" applyBorder="1" applyAlignment="1">
      <alignment horizontal="center" vertical="center"/>
    </xf>
    <xf numFmtId="179" fontId="12" fillId="0" borderId="42" xfId="9" applyNumberFormat="1" applyFont="1" applyBorder="1" applyAlignment="1">
      <alignment horizontal="center" vertical="center"/>
    </xf>
    <xf numFmtId="179" fontId="12" fillId="0" borderId="75" xfId="9" applyNumberFormat="1" applyFont="1" applyBorder="1" applyAlignment="1">
      <alignment horizontal="right" vertical="center"/>
    </xf>
    <xf numFmtId="176" fontId="12" fillId="0" borderId="75" xfId="0" applyNumberFormat="1" applyFont="1" applyBorder="1" applyAlignment="1">
      <alignment horizontal="right" vertical="center"/>
    </xf>
    <xf numFmtId="176" fontId="12" fillId="0" borderId="0" xfId="43" applyNumberFormat="1" applyFont="1" applyAlignment="1">
      <alignment horizontal="right" vertical="top"/>
    </xf>
    <xf numFmtId="176" fontId="12" fillId="0" borderId="75" xfId="43" applyNumberFormat="1" applyFont="1" applyBorder="1">
      <alignment vertical="center"/>
    </xf>
    <xf numFmtId="176" fontId="12" fillId="0" borderId="66" xfId="43" applyNumberFormat="1" applyFont="1" applyBorder="1">
      <alignment vertical="center"/>
    </xf>
    <xf numFmtId="176" fontId="12" fillId="0" borderId="32" xfId="0" applyNumberFormat="1" applyFont="1" applyBorder="1" applyAlignment="1">
      <alignment vertical="center"/>
    </xf>
    <xf numFmtId="179" fontId="12" fillId="0" borderId="73" xfId="9" applyNumberFormat="1" applyFont="1" applyBorder="1" applyAlignment="1">
      <alignment horizontal="center" vertical="center"/>
    </xf>
    <xf numFmtId="179" fontId="12" fillId="0" borderId="66" xfId="9" applyNumberFormat="1" applyFont="1" applyBorder="1" applyAlignment="1">
      <alignment horizontal="center" vertical="center"/>
    </xf>
    <xf numFmtId="179" fontId="12" fillId="0" borderId="65" xfId="9" applyNumberFormat="1" applyFont="1" applyBorder="1" applyAlignment="1">
      <alignment horizontal="right" vertical="center"/>
    </xf>
    <xf numFmtId="176" fontId="12" fillId="0" borderId="65" xfId="0" applyNumberFormat="1" applyFont="1" applyBorder="1" applyAlignment="1">
      <alignment horizontal="right" vertical="center"/>
    </xf>
    <xf numFmtId="176" fontId="12" fillId="0" borderId="65" xfId="0" applyNumberFormat="1" applyFont="1" applyBorder="1" applyAlignment="1">
      <alignment horizontal="right" vertical="top"/>
    </xf>
    <xf numFmtId="0" fontId="12" fillId="0" borderId="65" xfId="0" applyFont="1" applyBorder="1">
      <alignment vertical="center"/>
    </xf>
    <xf numFmtId="176" fontId="12" fillId="0" borderId="65" xfId="43" applyNumberFormat="1" applyFont="1" applyBorder="1">
      <alignment vertical="center"/>
    </xf>
    <xf numFmtId="182" fontId="12" fillId="0" borderId="7" xfId="0" applyNumberFormat="1" applyFont="1" applyBorder="1" applyAlignment="1">
      <alignment horizontal="center" vertical="center"/>
    </xf>
    <xf numFmtId="182" fontId="12" fillId="0" borderId="64" xfId="0" applyNumberFormat="1" applyFont="1" applyBorder="1" applyAlignment="1">
      <alignment horizontal="center" vertical="center"/>
    </xf>
    <xf numFmtId="182" fontId="12" fillId="0" borderId="66" xfId="0" applyNumberFormat="1" applyFont="1" applyBorder="1" applyAlignment="1">
      <alignment horizontal="center" vertical="center"/>
    </xf>
    <xf numFmtId="182" fontId="12" fillId="0" borderId="75" xfId="0" applyNumberFormat="1" applyFont="1" applyBorder="1" applyAlignment="1">
      <alignment horizontal="right" vertical="center"/>
    </xf>
    <xf numFmtId="178" fontId="12" fillId="0" borderId="65" xfId="43" applyNumberFormat="1" applyFont="1" applyBorder="1">
      <alignment vertical="center"/>
    </xf>
    <xf numFmtId="178" fontId="12" fillId="0" borderId="66" xfId="43" applyNumberFormat="1" applyFont="1" applyBorder="1" applyAlignment="1">
      <alignment horizontal="right" vertical="center"/>
    </xf>
    <xf numFmtId="182" fontId="12" fillId="0" borderId="65" xfId="0" applyNumberFormat="1" applyFont="1" applyBorder="1" applyAlignment="1">
      <alignment horizontal="right" vertical="center"/>
    </xf>
    <xf numFmtId="176" fontId="12" fillId="0" borderId="0" xfId="0" quotePrefix="1" applyNumberFormat="1" applyFont="1" applyAlignment="1">
      <alignment horizontal="right" vertical="top"/>
    </xf>
    <xf numFmtId="176" fontId="12" fillId="0" borderId="7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2" fillId="0" borderId="0" xfId="0" applyFont="1" applyAlignment="1">
      <alignment horizontal="centerContinuous" vertical="center"/>
    </xf>
    <xf numFmtId="0" fontId="23" fillId="0" borderId="0" xfId="0" applyFont="1" applyFill="1" applyAlignment="1">
      <alignment vertical="center"/>
    </xf>
    <xf numFmtId="0" fontId="24" fillId="0" borderId="43" xfId="0" applyFont="1" applyFill="1" applyBorder="1" applyAlignment="1">
      <alignment horizontal="center" vertical="center" justifyLastLine="1"/>
    </xf>
    <xf numFmtId="0" fontId="24" fillId="0" borderId="44" xfId="0" applyFont="1" applyFill="1" applyBorder="1" applyAlignment="1">
      <alignment horizontal="center" vertical="center" justifyLastLine="1"/>
    </xf>
    <xf numFmtId="0" fontId="15" fillId="0" borderId="1" xfId="41" applyFont="1" applyBorder="1" applyAlignment="1">
      <alignment horizontal="center" vertical="center" wrapText="1"/>
    </xf>
    <xf numFmtId="0" fontId="15" fillId="0" borderId="43" xfId="41" applyFont="1" applyBorder="1" applyAlignment="1">
      <alignment horizontal="center" vertical="center" wrapText="1"/>
    </xf>
    <xf numFmtId="0" fontId="15" fillId="0" borderId="76" xfId="41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77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centerContinuous" vertical="center"/>
    </xf>
    <xf numFmtId="0" fontId="25" fillId="0" borderId="0" xfId="0" applyFont="1" applyFill="1" applyAlignment="1"/>
    <xf numFmtId="0" fontId="24" fillId="0" borderId="53" xfId="0" applyFont="1" applyFill="1" applyBorder="1" applyAlignment="1">
      <alignment horizontal="centerContinuous" vertical="center"/>
    </xf>
    <xf numFmtId="0" fontId="24" fillId="0" borderId="53" xfId="0" applyFont="1" applyFill="1" applyBorder="1" applyAlignment="1">
      <alignment horizontal="distributed" vertical="center" justifyLastLine="1"/>
    </xf>
    <xf numFmtId="179" fontId="14" fillId="0" borderId="53" xfId="13" applyNumberFormat="1" applyFont="1" applyFill="1" applyBorder="1" applyAlignment="1">
      <alignment vertical="center"/>
    </xf>
    <xf numFmtId="179" fontId="12" fillId="0" borderId="53" xfId="13" applyNumberFormat="1" applyFont="1" applyBorder="1">
      <alignment vertical="center"/>
    </xf>
    <xf numFmtId="179" fontId="12" fillId="0" borderId="64" xfId="13" applyNumberFormat="1" applyFont="1" applyBorder="1">
      <alignment vertical="center"/>
    </xf>
    <xf numFmtId="179" fontId="14" fillId="0" borderId="64" xfId="13" applyNumberFormat="1" applyFont="1" applyBorder="1">
      <alignment vertical="center"/>
    </xf>
    <xf numFmtId="179" fontId="14" fillId="0" borderId="78" xfId="13" applyNumberFormat="1" applyFont="1" applyBorder="1">
      <alignment vertical="center"/>
    </xf>
    <xf numFmtId="176" fontId="12" fillId="0" borderId="58" xfId="0" applyNumberFormat="1" applyFont="1" applyBorder="1">
      <alignment vertical="center"/>
    </xf>
    <xf numFmtId="178" fontId="12" fillId="0" borderId="67" xfId="0" applyNumberFormat="1" applyFont="1" applyBorder="1">
      <alignment vertical="center"/>
    </xf>
    <xf numFmtId="178" fontId="12" fillId="0" borderId="0" xfId="0" applyNumberFormat="1" applyFont="1" applyBorder="1">
      <alignment vertical="center"/>
    </xf>
    <xf numFmtId="0" fontId="24" fillId="0" borderId="1" xfId="0" applyFont="1" applyFill="1" applyBorder="1" applyAlignment="1">
      <alignment horizontal="centerContinuous" vertical="center"/>
    </xf>
    <xf numFmtId="0" fontId="24" fillId="0" borderId="1" xfId="0" applyFont="1" applyFill="1" applyBorder="1" applyAlignment="1">
      <alignment horizontal="distributed" vertical="center" justifyLastLine="1"/>
    </xf>
    <xf numFmtId="179" fontId="14" fillId="0" borderId="1" xfId="13" applyNumberFormat="1" applyFont="1" applyFill="1" applyBorder="1" applyAlignment="1">
      <alignment vertical="center"/>
    </xf>
    <xf numFmtId="179" fontId="12" fillId="0" borderId="1" xfId="13" applyNumberFormat="1" applyFont="1" applyBorder="1">
      <alignment vertical="center"/>
    </xf>
    <xf numFmtId="179" fontId="12" fillId="0" borderId="43" xfId="13" applyNumberFormat="1" applyFont="1" applyBorder="1">
      <alignment vertical="center"/>
    </xf>
    <xf numFmtId="179" fontId="14" fillId="0" borderId="43" xfId="13" applyNumberFormat="1" applyFont="1" applyBorder="1">
      <alignment vertical="center"/>
    </xf>
    <xf numFmtId="179" fontId="14" fillId="0" borderId="79" xfId="13" applyNumberFormat="1" applyFont="1" applyBorder="1">
      <alignment vertical="center"/>
    </xf>
    <xf numFmtId="176" fontId="12" fillId="0" borderId="80" xfId="0" applyNumberFormat="1" applyFont="1" applyBorder="1">
      <alignment vertical="center"/>
    </xf>
    <xf numFmtId="178" fontId="12" fillId="0" borderId="81" xfId="0" applyNumberFormat="1" applyFont="1" applyBorder="1">
      <alignment vertical="center"/>
    </xf>
    <xf numFmtId="0" fontId="24" fillId="0" borderId="82" xfId="0" applyFont="1" applyFill="1" applyBorder="1" applyAlignment="1">
      <alignment horizontal="centerContinuous" vertical="center"/>
    </xf>
    <xf numFmtId="0" fontId="24" fillId="0" borderId="83" xfId="0" applyFont="1" applyFill="1" applyBorder="1" applyAlignment="1">
      <alignment horizontal="distributed" vertical="center" justifyLastLine="1"/>
    </xf>
    <xf numFmtId="179" fontId="14" fillId="0" borderId="83" xfId="13" applyNumberFormat="1" applyFont="1" applyFill="1" applyBorder="1" applyAlignment="1">
      <alignment vertical="center"/>
    </xf>
    <xf numFmtId="179" fontId="12" fillId="0" borderId="83" xfId="13" applyNumberFormat="1" applyFont="1" applyBorder="1">
      <alignment vertical="center"/>
    </xf>
    <xf numFmtId="179" fontId="12" fillId="0" borderId="84" xfId="13" applyNumberFormat="1" applyFont="1" applyBorder="1">
      <alignment vertical="center"/>
    </xf>
    <xf numFmtId="179" fontId="14" fillId="0" borderId="84" xfId="13" applyNumberFormat="1" applyFont="1" applyBorder="1">
      <alignment vertical="center"/>
    </xf>
    <xf numFmtId="179" fontId="14" fillId="0" borderId="85" xfId="13" applyNumberFormat="1" applyFont="1" applyBorder="1">
      <alignment vertical="center"/>
    </xf>
    <xf numFmtId="176" fontId="12" fillId="0" borderId="86" xfId="0" applyNumberFormat="1" applyFont="1" applyBorder="1">
      <alignment vertical="center"/>
    </xf>
    <xf numFmtId="178" fontId="12" fillId="0" borderId="70" xfId="0" applyNumberFormat="1" applyFont="1" applyBorder="1">
      <alignment vertical="center"/>
    </xf>
    <xf numFmtId="0" fontId="24" fillId="0" borderId="87" xfId="0" applyFont="1" applyFill="1" applyBorder="1" applyAlignment="1">
      <alignment horizontal="centerContinuous" vertical="center"/>
    </xf>
    <xf numFmtId="0" fontId="14" fillId="0" borderId="0" xfId="0" applyFont="1" applyFill="1" applyAlignment="1">
      <alignment horizontal="centerContinuous" vertical="center"/>
    </xf>
    <xf numFmtId="0" fontId="14" fillId="0" borderId="0" xfId="0" applyFont="1" applyFill="1" applyAlignment="1"/>
    <xf numFmtId="0" fontId="24" fillId="0" borderId="88" xfId="0" applyFont="1" applyFill="1" applyBorder="1" applyAlignment="1">
      <alignment horizontal="centerContinuous" vertical="center"/>
    </xf>
    <xf numFmtId="0" fontId="24" fillId="0" borderId="89" xfId="0" applyFont="1" applyFill="1" applyBorder="1" applyAlignment="1">
      <alignment horizontal="center" vertical="center" wrapText="1"/>
    </xf>
    <xf numFmtId="183" fontId="14" fillId="0" borderId="89" xfId="13" applyNumberFormat="1" applyFont="1" applyFill="1" applyBorder="1" applyAlignment="1">
      <alignment vertical="center"/>
    </xf>
    <xf numFmtId="183" fontId="12" fillId="0" borderId="89" xfId="13" applyNumberFormat="1" applyFont="1" applyBorder="1">
      <alignment vertical="center"/>
    </xf>
    <xf numFmtId="183" fontId="12" fillId="0" borderId="90" xfId="13" applyNumberFormat="1" applyFont="1" applyBorder="1">
      <alignment vertical="center"/>
    </xf>
    <xf numFmtId="183" fontId="14" fillId="0" borderId="90" xfId="13" applyNumberFormat="1" applyFont="1" applyBorder="1">
      <alignment vertical="center"/>
    </xf>
    <xf numFmtId="183" fontId="14" fillId="0" borderId="91" xfId="13" applyNumberFormat="1" applyFont="1" applyBorder="1">
      <alignment vertical="center"/>
    </xf>
    <xf numFmtId="184" fontId="12" fillId="0" borderId="62" xfId="0" applyNumberFormat="1" applyFont="1" applyBorder="1">
      <alignment vertical="center"/>
    </xf>
    <xf numFmtId="178" fontId="12" fillId="0" borderId="72" xfId="0" applyNumberFormat="1" applyFont="1" applyBorder="1">
      <alignment vertical="center"/>
    </xf>
    <xf numFmtId="184" fontId="12" fillId="0" borderId="0" xfId="0" applyNumberFormat="1" applyFont="1" applyBorder="1">
      <alignment vertical="center"/>
    </xf>
    <xf numFmtId="0" fontId="24" fillId="0" borderId="7" xfId="0" applyFont="1" applyFill="1" applyBorder="1" applyAlignment="1">
      <alignment horizontal="centerContinuous" vertical="center"/>
    </xf>
    <xf numFmtId="0" fontId="24" fillId="0" borderId="7" xfId="0" applyFont="1" applyFill="1" applyBorder="1" applyAlignment="1">
      <alignment horizontal="distributed" vertical="center" justifyLastLine="1"/>
    </xf>
    <xf numFmtId="179" fontId="14" fillId="0" borderId="7" xfId="13" applyNumberFormat="1" applyFont="1" applyFill="1" applyBorder="1" applyAlignment="1">
      <alignment vertical="center"/>
    </xf>
    <xf numFmtId="179" fontId="12" fillId="0" borderId="7" xfId="13" applyNumberFormat="1" applyFont="1" applyBorder="1">
      <alignment vertical="center"/>
    </xf>
    <xf numFmtId="179" fontId="12" fillId="0" borderId="48" xfId="13" applyNumberFormat="1" applyFont="1" applyBorder="1">
      <alignment vertical="center"/>
    </xf>
    <xf numFmtId="179" fontId="14" fillId="0" borderId="48" xfId="13" applyNumberFormat="1" applyFont="1" applyBorder="1">
      <alignment vertical="center"/>
    </xf>
    <xf numFmtId="179" fontId="14" fillId="0" borderId="92" xfId="13" applyNumberFormat="1" applyFont="1" applyBorder="1">
      <alignment vertical="center"/>
    </xf>
    <xf numFmtId="176" fontId="12" fillId="0" borderId="51" xfId="0" applyNumberFormat="1" applyFont="1" applyBorder="1">
      <alignment vertical="center"/>
    </xf>
    <xf numFmtId="178" fontId="12" fillId="0" borderId="93" xfId="0" applyNumberFormat="1" applyFont="1" applyBorder="1">
      <alignment vertical="center"/>
    </xf>
    <xf numFmtId="0" fontId="14" fillId="0" borderId="0" xfId="0" applyFont="1" applyFill="1" applyAlignment="1">
      <alignment horizontal="right"/>
    </xf>
    <xf numFmtId="179" fontId="14" fillId="0" borderId="91" xfId="13" applyNumberFormat="1" applyFont="1" applyBorder="1">
      <alignment vertical="center"/>
    </xf>
    <xf numFmtId="176" fontId="12" fillId="0" borderId="62" xfId="0" applyNumberFormat="1" applyFont="1" applyBorder="1">
      <alignment vertical="center"/>
    </xf>
    <xf numFmtId="0" fontId="3" fillId="0" borderId="0" xfId="33" applyAlignment="1">
      <alignment horizontal="centerContinuous" vertical="center"/>
    </xf>
    <xf numFmtId="0" fontId="19" fillId="0" borderId="43" xfId="34" applyFont="1" applyBorder="1" applyAlignment="1">
      <alignment horizontal="center" vertical="center"/>
    </xf>
    <xf numFmtId="0" fontId="19" fillId="0" borderId="73" xfId="34" applyFont="1" applyBorder="1" applyAlignment="1">
      <alignment horizontal="center" vertical="center"/>
    </xf>
    <xf numFmtId="0" fontId="19" fillId="0" borderId="44" xfId="34" applyFont="1" applyBorder="1" applyAlignment="1">
      <alignment horizontal="center" vertical="center"/>
    </xf>
    <xf numFmtId="0" fontId="19" fillId="0" borderId="43" xfId="34" applyFont="1" applyBorder="1" applyAlignment="1">
      <alignment horizontal="center" vertical="center" textRotation="255"/>
    </xf>
    <xf numFmtId="0" fontId="19" fillId="0" borderId="73" xfId="34" applyFont="1" applyBorder="1" applyAlignment="1">
      <alignment horizontal="center" vertical="center" textRotation="255"/>
    </xf>
    <xf numFmtId="0" fontId="19" fillId="0" borderId="44" xfId="34" applyFont="1" applyBorder="1" applyAlignment="1">
      <alignment horizontal="center" vertical="center" textRotation="255"/>
    </xf>
    <xf numFmtId="0" fontId="19" fillId="0" borderId="48" xfId="34" applyFont="1" applyBorder="1" applyAlignment="1">
      <alignment horizontal="center" vertical="center"/>
    </xf>
    <xf numFmtId="0" fontId="19" fillId="0" borderId="75" xfId="34" applyFont="1" applyBorder="1" applyAlignment="1">
      <alignment horizontal="center" vertical="center"/>
    </xf>
    <xf numFmtId="0" fontId="19" fillId="0" borderId="49" xfId="34" applyFont="1" applyBorder="1" applyAlignment="1">
      <alignment horizontal="center" vertical="center"/>
    </xf>
    <xf numFmtId="0" fontId="19" fillId="0" borderId="53" xfId="34" applyFont="1" applyBorder="1" applyAlignment="1">
      <alignment horizontal="center" vertical="center" wrapText="1"/>
    </xf>
    <xf numFmtId="0" fontId="19" fillId="0" borderId="64" xfId="34" applyFont="1" applyBorder="1" applyAlignment="1">
      <alignment horizontal="center" vertical="center" wrapText="1"/>
    </xf>
    <xf numFmtId="0" fontId="19" fillId="0" borderId="94" xfId="34" applyFont="1" applyBorder="1" applyAlignment="1">
      <alignment horizontal="center" vertical="center" wrapText="1"/>
    </xf>
    <xf numFmtId="0" fontId="19" fillId="0" borderId="66" xfId="34" applyFont="1" applyBorder="1" applyAlignment="1">
      <alignment horizontal="center" vertical="center" wrapText="1"/>
    </xf>
    <xf numFmtId="0" fontId="19" fillId="0" borderId="74" xfId="34" applyFont="1" applyBorder="1" applyAlignment="1">
      <alignment horizontal="center" vertical="center" wrapText="1"/>
    </xf>
    <xf numFmtId="0" fontId="19" fillId="0" borderId="0" xfId="34" applyFont="1" applyBorder="1" applyAlignment="1">
      <alignment horizontal="center" vertical="center" wrapText="1"/>
    </xf>
    <xf numFmtId="0" fontId="19" fillId="0" borderId="42" xfId="34" applyFont="1" applyBorder="1" applyAlignment="1">
      <alignment horizontal="center" vertical="center" wrapText="1"/>
    </xf>
    <xf numFmtId="180" fontId="17" fillId="0" borderId="53" xfId="34" applyNumberFormat="1" applyFont="1" applyBorder="1">
      <alignment vertical="center"/>
    </xf>
    <xf numFmtId="176" fontId="19" fillId="0" borderId="53" xfId="14" applyNumberFormat="1" applyFont="1" applyBorder="1">
      <alignment vertical="center"/>
    </xf>
    <xf numFmtId="176" fontId="19" fillId="0" borderId="64" xfId="14" applyNumberFormat="1" applyFont="1" applyBorder="1">
      <alignment vertical="center"/>
    </xf>
    <xf numFmtId="176" fontId="19" fillId="0" borderId="95" xfId="34" applyNumberFormat="1" applyFont="1" applyBorder="1">
      <alignment vertical="center"/>
    </xf>
    <xf numFmtId="177" fontId="19" fillId="0" borderId="66" xfId="34" applyNumberFormat="1" applyFont="1" applyBorder="1">
      <alignment vertical="center"/>
    </xf>
    <xf numFmtId="177" fontId="19" fillId="0" borderId="53" xfId="34" applyNumberFormat="1" applyFont="1" applyBorder="1">
      <alignment vertical="center"/>
    </xf>
    <xf numFmtId="177" fontId="19" fillId="0" borderId="64" xfId="34" applyNumberFormat="1" applyFont="1" applyBorder="1">
      <alignment vertical="center"/>
    </xf>
    <xf numFmtId="177" fontId="19" fillId="0" borderId="96" xfId="34" applyNumberFormat="1" applyFont="1" applyBorder="1">
      <alignment vertical="center"/>
    </xf>
    <xf numFmtId="0" fontId="19" fillId="0" borderId="32" xfId="34" applyFont="1" applyBorder="1">
      <alignment vertical="center"/>
    </xf>
    <xf numFmtId="0" fontId="19" fillId="0" borderId="64" xfId="34" applyFont="1" applyBorder="1" applyAlignment="1">
      <alignment horizontal="center" vertical="center"/>
    </xf>
    <xf numFmtId="0" fontId="19" fillId="0" borderId="65" xfId="34" applyFont="1" applyBorder="1" applyAlignment="1">
      <alignment horizontal="center" vertical="center"/>
    </xf>
    <xf numFmtId="0" fontId="19" fillId="0" borderId="66" xfId="34" applyFont="1" applyBorder="1" applyAlignment="1">
      <alignment horizontal="center" vertical="center"/>
    </xf>
    <xf numFmtId="180" fontId="14" fillId="0" borderId="53" xfId="34" applyNumberFormat="1" applyFont="1" applyBorder="1">
      <alignment vertical="center"/>
    </xf>
    <xf numFmtId="180" fontId="14" fillId="0" borderId="64" xfId="34" applyNumberFormat="1" applyFont="1" applyBorder="1">
      <alignment vertical="center"/>
    </xf>
    <xf numFmtId="0" fontId="19" fillId="0" borderId="65" xfId="34" applyFont="1" applyBorder="1" applyAlignment="1">
      <alignment horizontal="center" vertical="center" wrapText="1"/>
    </xf>
    <xf numFmtId="0" fontId="19" fillId="0" borderId="42" xfId="34" applyFont="1" applyBorder="1">
      <alignment vertical="center"/>
    </xf>
    <xf numFmtId="180" fontId="19" fillId="0" borderId="53" xfId="34" applyNumberFormat="1" applyFont="1" applyBorder="1">
      <alignment vertical="center"/>
    </xf>
    <xf numFmtId="180" fontId="19" fillId="0" borderId="64" xfId="34" applyNumberFormat="1" applyFont="1" applyBorder="1">
      <alignment vertical="center"/>
    </xf>
    <xf numFmtId="0" fontId="19" fillId="0" borderId="43" xfId="34" applyFont="1" applyBorder="1" applyAlignment="1">
      <alignment horizontal="center" vertical="center" wrapText="1"/>
    </xf>
    <xf numFmtId="0" fontId="19" fillId="0" borderId="7" xfId="34" applyFont="1" applyBorder="1">
      <alignment vertical="center"/>
    </xf>
    <xf numFmtId="0" fontId="19" fillId="0" borderId="49" xfId="34" applyFont="1" applyBorder="1">
      <alignment vertical="center"/>
    </xf>
    <xf numFmtId="0" fontId="19" fillId="0" borderId="75" xfId="34" applyFont="1" applyBorder="1" applyAlignment="1">
      <alignment horizontal="center" vertical="center" wrapText="1"/>
    </xf>
    <xf numFmtId="0" fontId="19" fillId="0" borderId="49" xfId="34" applyFont="1" applyBorder="1" applyAlignment="1">
      <alignment horizontal="center" vertical="center" wrapText="1"/>
    </xf>
    <xf numFmtId="176" fontId="19" fillId="0" borderId="97" xfId="34" applyNumberFormat="1" applyFont="1" applyBorder="1">
      <alignment vertical="center"/>
    </xf>
    <xf numFmtId="177" fontId="19" fillId="0" borderId="98" xfId="34" applyNumberFormat="1" applyFont="1" applyBorder="1">
      <alignment vertical="center"/>
    </xf>
    <xf numFmtId="0" fontId="3" fillId="0" borderId="0" xfId="34" applyFont="1" applyAlignment="1">
      <alignment vertical="center"/>
    </xf>
    <xf numFmtId="0" fontId="11" fillId="0" borderId="0" xfId="35" applyFont="1" applyAlignment="1">
      <alignment horizontal="left" vertical="center"/>
    </xf>
    <xf numFmtId="0" fontId="11" fillId="0" borderId="0" xfId="35" applyFont="1" applyAlignment="1">
      <alignment horizontal="right" vertical="center"/>
    </xf>
    <xf numFmtId="0" fontId="19" fillId="0" borderId="0" xfId="36" applyFont="1" applyAlignment="1">
      <alignment horizontal="center" vertical="center" textRotation="255"/>
    </xf>
    <xf numFmtId="177" fontId="19" fillId="0" borderId="66" xfId="36" applyNumberFormat="1" applyFont="1" applyBorder="1" applyAlignment="1">
      <alignment horizontal="center" vertical="center" wrapText="1"/>
    </xf>
    <xf numFmtId="177" fontId="19" fillId="0" borderId="53" xfId="36" applyNumberFormat="1" applyFont="1" applyBorder="1" applyAlignment="1">
      <alignment horizontal="center" vertical="center" wrapText="1"/>
    </xf>
    <xf numFmtId="177" fontId="19" fillId="0" borderId="64" xfId="36" applyNumberFormat="1" applyFont="1" applyBorder="1" applyAlignment="1">
      <alignment horizontal="center" vertical="center" wrapText="1"/>
    </xf>
    <xf numFmtId="177" fontId="19" fillId="0" borderId="96" xfId="36" applyNumberFormat="1" applyFont="1" applyBorder="1" applyAlignment="1">
      <alignment horizontal="center" vertical="center" wrapText="1"/>
    </xf>
    <xf numFmtId="0" fontId="2" fillId="0" borderId="0" xfId="37">
      <alignment vertical="center"/>
    </xf>
    <xf numFmtId="0" fontId="2" fillId="0" borderId="0" xfId="37" applyAlignment="1">
      <alignment horizontal="centerContinuous" vertical="center"/>
    </xf>
    <xf numFmtId="0" fontId="12" fillId="0" borderId="73" xfId="38" applyFont="1" applyBorder="1" applyAlignment="1">
      <alignment horizontal="center" vertical="center"/>
    </xf>
    <xf numFmtId="38" fontId="12" fillId="0" borderId="65" xfId="16" applyFont="1" applyBorder="1" applyAlignment="1">
      <alignment horizontal="center" vertical="center" wrapText="1"/>
    </xf>
    <xf numFmtId="176" fontId="12" fillId="0" borderId="64" xfId="16" applyNumberFormat="1" applyFont="1" applyBorder="1">
      <alignment vertical="center"/>
    </xf>
    <xf numFmtId="176" fontId="12" fillId="0" borderId="57" xfId="16" applyNumberFormat="1" applyFont="1" applyBorder="1">
      <alignment vertical="center"/>
    </xf>
    <xf numFmtId="176" fontId="12" fillId="0" borderId="67" xfId="16" applyNumberFormat="1" applyFont="1" applyBorder="1">
      <alignment vertical="center"/>
    </xf>
    <xf numFmtId="38" fontId="12" fillId="0" borderId="43" xfId="16" applyFont="1" applyBorder="1" applyAlignment="1">
      <alignment horizontal="left" vertical="center" wrapText="1"/>
    </xf>
    <xf numFmtId="38" fontId="12" fillId="0" borderId="73" xfId="16" applyFont="1" applyBorder="1" applyAlignment="1">
      <alignment horizontal="left" vertical="center" wrapText="1"/>
    </xf>
    <xf numFmtId="38" fontId="12" fillId="0" borderId="44" xfId="16" applyFont="1" applyBorder="1" applyAlignment="1">
      <alignment vertical="center"/>
    </xf>
    <xf numFmtId="38" fontId="12" fillId="0" borderId="48" xfId="16" applyFont="1" applyBorder="1" applyAlignment="1">
      <alignment horizontal="left" vertical="center" wrapText="1"/>
    </xf>
    <xf numFmtId="38" fontId="12" fillId="0" borderId="75" xfId="16" applyFont="1" applyBorder="1" applyAlignment="1">
      <alignment horizontal="left" vertical="center" wrapText="1"/>
    </xf>
    <xf numFmtId="177" fontId="12" fillId="0" borderId="64" xfId="16" applyNumberFormat="1" applyFont="1" applyBorder="1">
      <alignment vertical="center"/>
    </xf>
    <xf numFmtId="177" fontId="12" fillId="0" borderId="54" xfId="16" applyNumberFormat="1" applyFont="1" applyBorder="1">
      <alignment vertical="center"/>
    </xf>
    <xf numFmtId="177" fontId="12" fillId="0" borderId="66" xfId="16" applyNumberFormat="1" applyFont="1" applyBorder="1">
      <alignment vertical="center"/>
    </xf>
    <xf numFmtId="177" fontId="12" fillId="0" borderId="65" xfId="16" applyNumberFormat="1" applyFont="1" applyBorder="1">
      <alignment vertical="center"/>
    </xf>
    <xf numFmtId="177" fontId="12" fillId="0" borderId="57" xfId="38" applyNumberFormat="1" applyFont="1" applyBorder="1">
      <alignment vertical="center"/>
    </xf>
    <xf numFmtId="177" fontId="12" fillId="0" borderId="67" xfId="38" applyNumberFormat="1" applyFont="1" applyBorder="1">
      <alignment vertical="center"/>
    </xf>
    <xf numFmtId="38" fontId="12" fillId="0" borderId="44" xfId="16" applyFont="1" applyBorder="1" applyAlignment="1">
      <alignment horizontal="left" vertical="top" wrapText="1"/>
    </xf>
    <xf numFmtId="38" fontId="12" fillId="0" borderId="43" xfId="16" applyFont="1" applyBorder="1" applyAlignment="1">
      <alignment vertical="center" wrapText="1"/>
    </xf>
    <xf numFmtId="38" fontId="12" fillId="0" borderId="73" xfId="16" applyFont="1" applyBorder="1" applyAlignment="1">
      <alignment vertical="center"/>
    </xf>
    <xf numFmtId="38" fontId="12" fillId="0" borderId="44" xfId="16" applyFont="1" applyBorder="1" applyAlignment="1">
      <alignment vertical="top"/>
    </xf>
    <xf numFmtId="38" fontId="12" fillId="0" borderId="48" xfId="16" applyFont="1" applyBorder="1" applyAlignment="1">
      <alignment vertical="center"/>
    </xf>
    <xf numFmtId="38" fontId="12" fillId="0" borderId="75" xfId="16" applyFont="1" applyBorder="1" applyAlignment="1">
      <alignment vertical="center"/>
    </xf>
    <xf numFmtId="178" fontId="12" fillId="0" borderId="61" xfId="38" applyNumberFormat="1" applyFont="1" applyBorder="1">
      <alignment vertical="center"/>
    </xf>
    <xf numFmtId="178" fontId="12" fillId="0" borderId="71" xfId="38" applyNumberFormat="1" applyFont="1" applyBorder="1">
      <alignment vertical="center"/>
    </xf>
    <xf numFmtId="0" fontId="12" fillId="0" borderId="53" xfId="40" applyFont="1" applyBorder="1" applyAlignment="1">
      <alignment horizontal="center" vertical="center" wrapText="1"/>
    </xf>
    <xf numFmtId="0" fontId="12" fillId="0" borderId="94" xfId="40" applyFont="1" applyBorder="1" applyAlignment="1">
      <alignment horizontal="center" vertical="center" wrapText="1"/>
    </xf>
    <xf numFmtId="0" fontId="3" fillId="0" borderId="0" xfId="40" applyAlignment="1">
      <alignment horizontal="center" vertical="center" wrapText="1"/>
    </xf>
    <xf numFmtId="0" fontId="12" fillId="0" borderId="43" xfId="40" applyFont="1" applyBorder="1" applyAlignment="1">
      <alignment horizontal="centerContinuous" vertical="center"/>
    </xf>
    <xf numFmtId="0" fontId="12" fillId="0" borderId="44" xfId="40" applyFont="1" applyBorder="1" applyAlignment="1">
      <alignment vertical="center"/>
    </xf>
    <xf numFmtId="38" fontId="12" fillId="0" borderId="53" xfId="40" applyNumberFormat="1" applyFont="1" applyBorder="1">
      <alignment vertical="center"/>
    </xf>
    <xf numFmtId="38" fontId="12" fillId="0" borderId="96" xfId="40" applyNumberFormat="1" applyFont="1" applyBorder="1">
      <alignment vertical="center"/>
    </xf>
    <xf numFmtId="0" fontId="12" fillId="0" borderId="7" xfId="40" applyFont="1" applyBorder="1" applyAlignment="1">
      <alignment horizontal="centerContinuous" vertical="center"/>
    </xf>
    <xf numFmtId="177" fontId="12" fillId="0" borderId="53" xfId="40" applyNumberFormat="1" applyFont="1" applyBorder="1">
      <alignment vertical="center"/>
    </xf>
    <xf numFmtId="177" fontId="12" fillId="0" borderId="96" xfId="40" applyNumberFormat="1" applyFont="1" applyBorder="1">
      <alignment vertical="center"/>
    </xf>
    <xf numFmtId="0" fontId="12" fillId="0" borderId="74" xfId="40" applyFont="1" applyBorder="1" applyAlignment="1">
      <alignment horizontal="centerContinuous" vertical="center"/>
    </xf>
    <xf numFmtId="0" fontId="12" fillId="0" borderId="42" xfId="40" applyFont="1" applyBorder="1" applyAlignment="1">
      <alignment vertical="center"/>
    </xf>
    <xf numFmtId="0" fontId="12" fillId="0" borderId="66" xfId="40" applyFont="1" applyBorder="1" applyAlignment="1">
      <alignment vertical="center"/>
    </xf>
    <xf numFmtId="177" fontId="12" fillId="0" borderId="98" xfId="40" applyNumberFormat="1" applyFont="1" applyBorder="1">
      <alignment vertical="center"/>
    </xf>
    <xf numFmtId="0" fontId="11" fillId="0" borderId="0" xfId="0" applyNumberFormat="1" applyFont="1" applyAlignment="1">
      <alignment vertical="center"/>
    </xf>
    <xf numFmtId="180" fontId="12" fillId="0" borderId="64" xfId="0" applyNumberFormat="1" applyFont="1" applyBorder="1">
      <alignment vertical="center"/>
    </xf>
    <xf numFmtId="180" fontId="12" fillId="0" borderId="53" xfId="0" applyNumberFormat="1" applyFont="1" applyBorder="1">
      <alignment vertical="center"/>
    </xf>
    <xf numFmtId="180" fontId="12" fillId="0" borderId="66" xfId="0" applyNumberFormat="1" applyFont="1" applyBorder="1">
      <alignment vertical="center"/>
    </xf>
    <xf numFmtId="176" fontId="12" fillId="0" borderId="96" xfId="0" applyNumberFormat="1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178" fontId="12" fillId="0" borderId="96" xfId="0" applyNumberFormat="1" applyFont="1" applyBorder="1">
      <alignment vertical="center"/>
    </xf>
    <xf numFmtId="180" fontId="12" fillId="0" borderId="96" xfId="0" applyNumberFormat="1" applyFont="1" applyBorder="1">
      <alignment vertical="center"/>
    </xf>
    <xf numFmtId="180" fontId="12" fillId="0" borderId="49" xfId="0" applyNumberFormat="1" applyFont="1" applyBorder="1">
      <alignment vertical="center"/>
    </xf>
    <xf numFmtId="178" fontId="12" fillId="0" borderId="98" xfId="0" applyNumberFormat="1" applyFont="1" applyBorder="1">
      <alignment vertical="center"/>
    </xf>
    <xf numFmtId="176" fontId="0" fillId="0" borderId="0" xfId="0" applyNumberForma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76" fontId="12" fillId="0" borderId="43" xfId="0" applyNumberFormat="1" applyFont="1" applyBorder="1">
      <alignment vertical="center"/>
    </xf>
    <xf numFmtId="176" fontId="12" fillId="0" borderId="1" xfId="43" applyNumberFormat="1" applyFont="1" applyBorder="1" applyAlignment="1">
      <alignment vertical="center"/>
    </xf>
    <xf numFmtId="176" fontId="12" fillId="0" borderId="73" xfId="0" applyNumberFormat="1" applyFont="1" applyBorder="1" applyAlignment="1">
      <alignment vertical="center"/>
    </xf>
    <xf numFmtId="176" fontId="12" fillId="0" borderId="43" xfId="0" applyNumberFormat="1" applyFont="1" applyBorder="1" applyAlignment="1">
      <alignment vertical="center"/>
    </xf>
    <xf numFmtId="176" fontId="12" fillId="0" borderId="99" xfId="0" applyNumberFormat="1" applyFont="1" applyBorder="1" applyAlignment="1">
      <alignment horizontal="center" vertical="center"/>
    </xf>
    <xf numFmtId="178" fontId="12" fillId="0" borderId="64" xfId="0" applyNumberFormat="1" applyFont="1" applyBorder="1">
      <alignment vertical="center"/>
    </xf>
    <xf numFmtId="177" fontId="12" fillId="0" borderId="96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horizontal="centerContinuous" vertical="center" wrapText="1"/>
    </xf>
    <xf numFmtId="176" fontId="12" fillId="0" borderId="53" xfId="0" applyNumberFormat="1" applyFont="1" applyBorder="1">
      <alignment vertical="center"/>
    </xf>
    <xf numFmtId="180" fontId="12" fillId="0" borderId="65" xfId="0" applyNumberFormat="1" applyFont="1" applyBorder="1">
      <alignment vertical="center"/>
    </xf>
    <xf numFmtId="0" fontId="12" fillId="0" borderId="7" xfId="0" applyFont="1" applyBorder="1" applyAlignment="1">
      <alignment horizontal="centerContinuous" vertical="center" wrapText="1"/>
    </xf>
    <xf numFmtId="185" fontId="12" fillId="0" borderId="96" xfId="0" applyNumberFormat="1" applyFont="1" applyBorder="1">
      <alignment vertical="center"/>
    </xf>
    <xf numFmtId="186" fontId="12" fillId="0" borderId="96" xfId="0" applyNumberFormat="1" applyFont="1" applyBorder="1">
      <alignment vertical="center"/>
    </xf>
    <xf numFmtId="178" fontId="12" fillId="0" borderId="53" xfId="0" applyNumberFormat="1" applyFont="1" applyBorder="1">
      <alignment vertical="center"/>
    </xf>
    <xf numFmtId="185" fontId="12" fillId="0" borderId="1" xfId="0" applyNumberFormat="1" applyFont="1" applyBorder="1">
      <alignment vertical="center"/>
    </xf>
    <xf numFmtId="176" fontId="12" fillId="0" borderId="1" xfId="0" applyNumberFormat="1" applyFont="1" applyBorder="1">
      <alignment vertical="center"/>
    </xf>
    <xf numFmtId="180" fontId="12" fillId="0" borderId="73" xfId="0" applyNumberFormat="1" applyFont="1" applyBorder="1">
      <alignment vertical="center"/>
    </xf>
    <xf numFmtId="180" fontId="12" fillId="0" borderId="1" xfId="0" applyNumberFormat="1" applyFont="1" applyBorder="1">
      <alignment vertical="center"/>
    </xf>
    <xf numFmtId="180" fontId="12" fillId="0" borderId="43" xfId="0" applyNumberFormat="1" applyFont="1" applyBorder="1">
      <alignment vertical="center"/>
    </xf>
    <xf numFmtId="178" fontId="12" fillId="0" borderId="43" xfId="0" applyNumberFormat="1" applyFont="1" applyBorder="1">
      <alignment vertical="center"/>
    </xf>
    <xf numFmtId="178" fontId="12" fillId="0" borderId="66" xfId="0" applyNumberFormat="1" applyFont="1" applyBorder="1">
      <alignment vertical="center"/>
    </xf>
    <xf numFmtId="0" fontId="0" fillId="0" borderId="0" xfId="0" applyBorder="1" applyAlignment="1">
      <alignment vertical="center"/>
    </xf>
    <xf numFmtId="0" fontId="26" fillId="0" borderId="0" xfId="0" applyFont="1">
      <alignment vertical="center"/>
    </xf>
    <xf numFmtId="0" fontId="24" fillId="0" borderId="73" xfId="0" applyFont="1" applyFill="1" applyBorder="1" applyAlignment="1">
      <alignment horizontal="center" vertical="center" justifyLastLine="1"/>
    </xf>
    <xf numFmtId="0" fontId="24" fillId="0" borderId="44" xfId="0" applyFont="1" applyFill="1" applyBorder="1" applyAlignment="1">
      <alignment horizontal="right" vertical="center" justifyLastLine="1"/>
    </xf>
    <xf numFmtId="0" fontId="15" fillId="0" borderId="100" xfId="41" applyFont="1" applyBorder="1" applyAlignment="1">
      <alignment horizontal="right" vertical="center"/>
    </xf>
    <xf numFmtId="0" fontId="16" fillId="0" borderId="101" xfId="0" applyFont="1" applyBorder="1" applyAlignment="1">
      <alignment horizontal="right" vertical="center"/>
    </xf>
    <xf numFmtId="0" fontId="16" fillId="0" borderId="73" xfId="0" applyFont="1" applyBorder="1" applyAlignment="1">
      <alignment horizontal="right" vertical="center"/>
    </xf>
    <xf numFmtId="0" fontId="16" fillId="0" borderId="100" xfId="0" applyFont="1" applyBorder="1" applyAlignment="1">
      <alignment horizontal="right" vertical="center"/>
    </xf>
    <xf numFmtId="0" fontId="16" fillId="0" borderId="44" xfId="0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27" fillId="0" borderId="102" xfId="0" applyFont="1" applyFill="1" applyBorder="1" applyAlignment="1">
      <alignment horizontal="centerContinuous" vertical="center"/>
    </xf>
    <xf numFmtId="0" fontId="27" fillId="0" borderId="84" xfId="0" applyFont="1" applyFill="1" applyBorder="1" applyAlignment="1">
      <alignment horizontal="center" vertical="center" justifyLastLine="1"/>
    </xf>
    <xf numFmtId="0" fontId="27" fillId="0" borderId="103" xfId="0" applyFont="1" applyFill="1" applyBorder="1" applyAlignment="1">
      <alignment horizontal="center" vertical="center" justifyLastLine="1"/>
    </xf>
    <xf numFmtId="176" fontId="27" fillId="0" borderId="104" xfId="0" applyNumberFormat="1" applyFont="1" applyFill="1" applyBorder="1" applyAlignment="1">
      <alignment vertical="center" justifyLastLine="1"/>
    </xf>
    <xf numFmtId="180" fontId="12" fillId="0" borderId="105" xfId="17" applyNumberFormat="1" applyFont="1" applyBorder="1">
      <alignment vertical="center"/>
    </xf>
    <xf numFmtId="180" fontId="12" fillId="0" borderId="106" xfId="17" applyNumberFormat="1" applyFont="1" applyBorder="1">
      <alignment vertical="center"/>
    </xf>
    <xf numFmtId="180" fontId="14" fillId="0" borderId="106" xfId="17" applyNumberFormat="1" applyFont="1" applyFill="1" applyBorder="1" applyAlignment="1"/>
    <xf numFmtId="180" fontId="12" fillId="0" borderId="107" xfId="0" applyNumberFormat="1" applyFont="1" applyBorder="1">
      <alignment vertical="center"/>
    </xf>
    <xf numFmtId="180" fontId="12" fillId="0" borderId="69" xfId="0" applyNumberFormat="1" applyFont="1" applyBorder="1">
      <alignment vertical="center"/>
    </xf>
    <xf numFmtId="180" fontId="12" fillId="0" borderId="70" xfId="0" applyNumberFormat="1" applyFont="1" applyBorder="1">
      <alignment vertical="center"/>
    </xf>
    <xf numFmtId="180" fontId="12" fillId="0" borderId="0" xfId="0" applyNumberFormat="1" applyFont="1" applyBorder="1">
      <alignment vertical="center"/>
    </xf>
    <xf numFmtId="0" fontId="28" fillId="0" borderId="0" xfId="0" applyFont="1" applyFill="1" applyAlignment="1">
      <alignment horizontal="centerContinuous" vertical="center"/>
    </xf>
    <xf numFmtId="0" fontId="27" fillId="0" borderId="88" xfId="0" applyFont="1" applyFill="1" applyBorder="1" applyAlignment="1">
      <alignment horizontal="centerContinuous" vertical="center"/>
    </xf>
    <xf numFmtId="0" fontId="27" fillId="0" borderId="90" xfId="0" applyFont="1" applyFill="1" applyBorder="1" applyAlignment="1">
      <alignment horizontal="center" vertical="center" justifyLastLine="1"/>
    </xf>
    <xf numFmtId="0" fontId="27" fillId="0" borderId="108" xfId="0" applyFont="1" applyFill="1" applyBorder="1" applyAlignment="1">
      <alignment horizontal="center" vertical="center" justifyLastLine="1"/>
    </xf>
    <xf numFmtId="176" fontId="27" fillId="0" borderId="108" xfId="0" applyNumberFormat="1" applyFont="1" applyFill="1" applyBorder="1" applyAlignment="1">
      <alignment vertical="center" justifyLastLine="1"/>
    </xf>
    <xf numFmtId="180" fontId="12" fillId="0" borderId="109" xfId="17" applyNumberFormat="1" applyFont="1" applyBorder="1">
      <alignment vertical="center"/>
    </xf>
    <xf numFmtId="180" fontId="12" fillId="0" borderId="110" xfId="17" applyNumberFormat="1" applyFont="1" applyBorder="1">
      <alignment vertical="center"/>
    </xf>
    <xf numFmtId="180" fontId="14" fillId="0" borderId="110" xfId="17" applyNumberFormat="1" applyFont="1" applyFill="1" applyBorder="1" applyAlignment="1"/>
    <xf numFmtId="180" fontId="12" fillId="0" borderId="111" xfId="0" applyNumberFormat="1" applyFont="1" applyBorder="1">
      <alignment vertical="center"/>
    </xf>
    <xf numFmtId="180" fontId="12" fillId="0" borderId="112" xfId="0" applyNumberFormat="1" applyFont="1" applyBorder="1">
      <alignment vertical="center"/>
    </xf>
    <xf numFmtId="180" fontId="12" fillId="0" borderId="72" xfId="0" applyNumberFormat="1" applyFont="1" applyBorder="1">
      <alignment vertical="center"/>
    </xf>
    <xf numFmtId="0" fontId="27" fillId="0" borderId="113" xfId="0" applyFont="1" applyFill="1" applyBorder="1" applyAlignment="1">
      <alignment horizontal="centerContinuous" vertical="center"/>
    </xf>
    <xf numFmtId="0" fontId="27" fillId="0" borderId="48" xfId="0" applyFont="1" applyFill="1" applyBorder="1" applyAlignment="1">
      <alignment horizontal="center" vertical="center" justifyLastLine="1"/>
    </xf>
    <xf numFmtId="0" fontId="27" fillId="0" borderId="49" xfId="0" applyFont="1" applyFill="1" applyBorder="1" applyAlignment="1">
      <alignment horizontal="center" vertical="center" justifyLastLine="1"/>
    </xf>
    <xf numFmtId="176" fontId="27" fillId="0" borderId="49" xfId="0" applyNumberFormat="1" applyFont="1" applyFill="1" applyBorder="1" applyAlignment="1">
      <alignment vertical="center" justifyLastLine="1"/>
    </xf>
    <xf numFmtId="180" fontId="12" fillId="0" borderId="114" xfId="0" applyNumberFormat="1" applyFont="1" applyBorder="1">
      <alignment vertical="center"/>
    </xf>
    <xf numFmtId="180" fontId="12" fillId="0" borderId="9" xfId="0" applyNumberFormat="1" applyFont="1" applyBorder="1">
      <alignment vertical="center"/>
    </xf>
    <xf numFmtId="180" fontId="12" fillId="0" borderId="115" xfId="0" applyNumberFormat="1" applyFont="1" applyBorder="1">
      <alignment vertical="center"/>
    </xf>
    <xf numFmtId="180" fontId="12" fillId="0" borderId="75" xfId="0" applyNumberFormat="1" applyFont="1" applyBorder="1">
      <alignment vertical="center"/>
    </xf>
    <xf numFmtId="0" fontId="27" fillId="0" borderId="89" xfId="0" applyFont="1" applyFill="1" applyBorder="1" applyAlignment="1">
      <alignment horizontal="centerContinuous" vertical="center"/>
    </xf>
    <xf numFmtId="176" fontId="27" fillId="0" borderId="44" xfId="0" applyNumberFormat="1" applyFont="1" applyFill="1" applyBorder="1" applyAlignment="1">
      <alignment vertical="center" justifyLastLine="1"/>
    </xf>
    <xf numFmtId="180" fontId="12" fillId="0" borderId="100" xfId="17" applyNumberFormat="1" applyFont="1" applyBorder="1">
      <alignment vertical="center"/>
    </xf>
    <xf numFmtId="180" fontId="14" fillId="0" borderId="3" xfId="17" applyNumberFormat="1" applyFont="1" applyFill="1" applyBorder="1" applyAlignment="1"/>
    <xf numFmtId="180" fontId="12" fillId="0" borderId="101" xfId="0" applyNumberFormat="1" applyFont="1" applyBorder="1">
      <alignment vertical="center"/>
    </xf>
    <xf numFmtId="180" fontId="12" fillId="0" borderId="44" xfId="0" applyNumberFormat="1" applyFont="1" applyBorder="1">
      <alignment vertical="center"/>
    </xf>
    <xf numFmtId="0" fontId="27" fillId="0" borderId="116" xfId="0" applyFont="1" applyFill="1" applyBorder="1" applyAlignment="1">
      <alignment horizontal="center" vertical="center"/>
    </xf>
    <xf numFmtId="0" fontId="27" fillId="0" borderId="117" xfId="0" applyFont="1" applyFill="1" applyBorder="1" applyAlignment="1">
      <alignment horizontal="center" vertical="center" justifyLastLine="1"/>
    </xf>
    <xf numFmtId="0" fontId="27" fillId="0" borderId="118" xfId="0" applyFont="1" applyFill="1" applyBorder="1" applyAlignment="1">
      <alignment horizontal="distributed" vertical="center" justifyLastLine="1"/>
    </xf>
    <xf numFmtId="176" fontId="12" fillId="0" borderId="105" xfId="17" applyNumberFormat="1" applyFont="1" applyBorder="1">
      <alignment vertical="center"/>
    </xf>
    <xf numFmtId="176" fontId="12" fillId="0" borderId="106" xfId="17" applyNumberFormat="1" applyFont="1" applyBorder="1">
      <alignment vertical="center"/>
    </xf>
    <xf numFmtId="176" fontId="14" fillId="0" borderId="106" xfId="17" applyNumberFormat="1" applyFont="1" applyFill="1" applyBorder="1" applyAlignment="1"/>
    <xf numFmtId="176" fontId="12" fillId="0" borderId="107" xfId="0" applyNumberFormat="1" applyFont="1" applyBorder="1">
      <alignment vertical="center"/>
    </xf>
    <xf numFmtId="176" fontId="12" fillId="0" borderId="69" xfId="0" applyNumberFormat="1" applyFont="1" applyBorder="1">
      <alignment vertical="center"/>
    </xf>
    <xf numFmtId="176" fontId="12" fillId="0" borderId="70" xfId="0" applyNumberFormat="1" applyFont="1" applyBorder="1">
      <alignment vertical="center"/>
    </xf>
    <xf numFmtId="176" fontId="12" fillId="0" borderId="0" xfId="0" applyNumberFormat="1" applyFont="1" applyBorder="1">
      <alignment vertical="center"/>
    </xf>
    <xf numFmtId="0" fontId="27" fillId="0" borderId="87" xfId="0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horizontal="center" vertical="center" justifyLastLine="1"/>
    </xf>
    <xf numFmtId="0" fontId="27" fillId="0" borderId="53" xfId="0" applyFont="1" applyFill="1" applyBorder="1" applyAlignment="1">
      <alignment horizontal="distributed" vertical="center" justifyLastLine="1"/>
    </xf>
    <xf numFmtId="178" fontId="27" fillId="0" borderId="66" xfId="0" applyNumberFormat="1" applyFont="1" applyFill="1" applyBorder="1" applyAlignment="1">
      <alignment vertical="center" justifyLastLine="1"/>
    </xf>
    <xf numFmtId="178" fontId="12" fillId="0" borderId="119" xfId="17" applyNumberFormat="1" applyFont="1" applyBorder="1">
      <alignment vertical="center"/>
    </xf>
    <xf numFmtId="178" fontId="12" fillId="0" borderId="54" xfId="38" applyNumberFormat="1" applyFont="1" applyBorder="1">
      <alignment vertical="center"/>
    </xf>
    <xf numFmtId="178" fontId="14" fillId="0" borderId="54" xfId="17" applyNumberFormat="1" applyFont="1" applyFill="1" applyBorder="1" applyAlignment="1"/>
    <xf numFmtId="178" fontId="12" fillId="0" borderId="120" xfId="0" applyNumberFormat="1" applyFont="1" applyBorder="1">
      <alignment vertical="center"/>
    </xf>
    <xf numFmtId="176" fontId="27" fillId="0" borderId="66" xfId="0" applyNumberFormat="1" applyFont="1" applyFill="1" applyBorder="1" applyAlignment="1">
      <alignment vertical="center" justifyLastLine="1"/>
    </xf>
    <xf numFmtId="176" fontId="12" fillId="0" borderId="119" xfId="17" applyNumberFormat="1" applyFont="1" applyBorder="1">
      <alignment vertical="center"/>
    </xf>
    <xf numFmtId="176" fontId="14" fillId="0" borderId="54" xfId="17" applyNumberFormat="1" applyFont="1" applyFill="1" applyBorder="1" applyAlignment="1"/>
    <xf numFmtId="176" fontId="12" fillId="0" borderId="120" xfId="0" applyNumberFormat="1" applyFont="1" applyBorder="1">
      <alignment vertical="center"/>
    </xf>
    <xf numFmtId="0" fontId="29" fillId="0" borderId="0" xfId="0" applyFont="1" applyAlignment="1">
      <alignment horizontal="centerContinuous" vertical="center"/>
    </xf>
    <xf numFmtId="0" fontId="27" fillId="0" borderId="88" xfId="0" applyFont="1" applyFill="1" applyBorder="1" applyAlignment="1">
      <alignment horizontal="center" vertical="center"/>
    </xf>
    <xf numFmtId="0" fontId="27" fillId="0" borderId="121" xfId="0" applyFont="1" applyFill="1" applyBorder="1" applyAlignment="1">
      <alignment horizontal="center" vertical="center" justifyLastLine="1"/>
    </xf>
    <xf numFmtId="0" fontId="27" fillId="0" borderId="89" xfId="0" applyFont="1" applyFill="1" applyBorder="1" applyAlignment="1">
      <alignment horizontal="distributed" vertical="center" justifyLastLine="1"/>
    </xf>
    <xf numFmtId="178" fontId="27" fillId="0" borderId="108" xfId="0" applyNumberFormat="1" applyFont="1" applyFill="1" applyBorder="1" applyAlignment="1">
      <alignment vertical="center" justifyLastLine="1"/>
    </xf>
    <xf numFmtId="178" fontId="12" fillId="0" borderId="109" xfId="0" applyNumberFormat="1" applyFont="1" applyBorder="1">
      <alignment vertical="center"/>
    </xf>
    <xf numFmtId="178" fontId="12" fillId="0" borderId="110" xfId="0" applyNumberFormat="1" applyFont="1" applyBorder="1">
      <alignment vertical="center"/>
    </xf>
    <xf numFmtId="178" fontId="12" fillId="0" borderId="111" xfId="0" applyNumberFormat="1" applyFont="1" applyBorder="1">
      <alignment vertical="center"/>
    </xf>
    <xf numFmtId="178" fontId="12" fillId="0" borderId="112" xfId="0" applyNumberFormat="1" applyFont="1" applyBorder="1">
      <alignment vertical="center"/>
    </xf>
    <xf numFmtId="177" fontId="12" fillId="0" borderId="0" xfId="0" applyNumberFormat="1" applyFont="1">
      <alignment vertical="center"/>
    </xf>
    <xf numFmtId="185" fontId="26" fillId="0" borderId="0" xfId="0" applyNumberFormat="1" applyFont="1">
      <alignment vertical="center"/>
    </xf>
    <xf numFmtId="0" fontId="16" fillId="0" borderId="74" xfId="0" applyFont="1" applyFill="1" applyBorder="1" applyAlignment="1">
      <alignment horizontal="left" vertical="center"/>
    </xf>
    <xf numFmtId="185" fontId="18" fillId="0" borderId="0" xfId="0" applyNumberFormat="1" applyFont="1" applyFill="1" applyAlignment="1">
      <alignment horizontal="centerContinuous"/>
    </xf>
    <xf numFmtId="185" fontId="14" fillId="0" borderId="0" xfId="0" applyNumberFormat="1" applyFont="1" applyFill="1" applyAlignment="1"/>
    <xf numFmtId="185" fontId="27" fillId="0" borderId="122" xfId="0" applyNumberFormat="1" applyFont="1" applyFill="1" applyBorder="1" applyAlignment="1">
      <alignment horizontal="center" vertical="center"/>
    </xf>
    <xf numFmtId="185" fontId="27" fillId="0" borderId="123" xfId="0" applyNumberFormat="1" applyFont="1" applyFill="1" applyBorder="1" applyAlignment="1">
      <alignment horizontal="center" vertical="center" justifyLastLine="1"/>
    </xf>
    <xf numFmtId="185" fontId="12" fillId="0" borderId="123" xfId="6" applyNumberFormat="1" applyFont="1" applyBorder="1">
      <alignment vertical="center"/>
    </xf>
    <xf numFmtId="185" fontId="12" fillId="0" borderId="124" xfId="6" applyNumberFormat="1" applyFont="1" applyBorder="1">
      <alignment vertical="center"/>
    </xf>
    <xf numFmtId="185" fontId="12" fillId="0" borderId="125" xfId="6" applyNumberFormat="1" applyFont="1" applyBorder="1">
      <alignment vertical="center"/>
    </xf>
    <xf numFmtId="185" fontId="12" fillId="0" borderId="126" xfId="0" applyNumberFormat="1" applyFont="1" applyBorder="1">
      <alignment vertical="center"/>
    </xf>
    <xf numFmtId="185" fontId="12" fillId="0" borderId="127" xfId="0" applyNumberFormat="1" applyFont="1" applyBorder="1">
      <alignment vertical="center"/>
    </xf>
    <xf numFmtId="185" fontId="12" fillId="0" borderId="128" xfId="0" applyNumberFormat="1" applyFont="1" applyBorder="1">
      <alignment vertical="center"/>
    </xf>
    <xf numFmtId="185" fontId="12" fillId="0" borderId="106" xfId="0" applyNumberFormat="1" applyFont="1" applyBorder="1">
      <alignment vertical="center"/>
    </xf>
    <xf numFmtId="185" fontId="12" fillId="0" borderId="129" xfId="0" applyNumberFormat="1" applyFont="1" applyBorder="1">
      <alignment vertical="center"/>
    </xf>
    <xf numFmtId="185" fontId="12" fillId="0" borderId="0" xfId="0" applyNumberFormat="1" applyFont="1">
      <alignment vertical="center"/>
    </xf>
    <xf numFmtId="185" fontId="27" fillId="0" borderId="130" xfId="0" applyNumberFormat="1" applyFont="1" applyFill="1" applyBorder="1" applyAlignment="1">
      <alignment horizontal="center" vertical="center"/>
    </xf>
    <xf numFmtId="185" fontId="27" fillId="0" borderId="66" xfId="0" applyNumberFormat="1" applyFont="1" applyFill="1" applyBorder="1" applyAlignment="1">
      <alignment horizontal="center" vertical="center" justifyLastLine="1"/>
    </xf>
    <xf numFmtId="185" fontId="12" fillId="0" borderId="44" xfId="6" applyNumberFormat="1" applyFont="1" applyBorder="1">
      <alignment vertical="center"/>
    </xf>
    <xf numFmtId="185" fontId="12" fillId="0" borderId="100" xfId="6" applyNumberFormat="1" applyFont="1" applyBorder="1">
      <alignment vertical="center"/>
    </xf>
    <xf numFmtId="185" fontId="12" fillId="0" borderId="3" xfId="6" applyNumberFormat="1" applyFont="1" applyBorder="1">
      <alignment vertical="center"/>
    </xf>
    <xf numFmtId="185" fontId="12" fillId="0" borderId="73" xfId="0" applyNumberFormat="1" applyFont="1" applyBorder="1">
      <alignment vertical="center"/>
    </xf>
    <xf numFmtId="185" fontId="12" fillId="0" borderId="4" xfId="0" applyNumberFormat="1" applyFont="1" applyBorder="1">
      <alignment vertical="center"/>
    </xf>
    <xf numFmtId="185" fontId="12" fillId="0" borderId="101" xfId="0" applyNumberFormat="1" applyFont="1" applyBorder="1">
      <alignment vertical="center"/>
    </xf>
    <xf numFmtId="185" fontId="12" fillId="0" borderId="54" xfId="0" applyNumberFormat="1" applyFont="1" applyBorder="1">
      <alignment vertical="center"/>
    </xf>
    <xf numFmtId="185" fontId="12" fillId="0" borderId="56" xfId="0" applyNumberFormat="1" applyFont="1" applyBorder="1">
      <alignment vertical="center"/>
    </xf>
    <xf numFmtId="185" fontId="27" fillId="0" borderId="131" xfId="0" applyNumberFormat="1" applyFont="1" applyFill="1" applyBorder="1" applyAlignment="1">
      <alignment horizontal="center" vertical="center"/>
    </xf>
    <xf numFmtId="185" fontId="27" fillId="0" borderId="89" xfId="0" applyNumberFormat="1" applyFont="1" applyFill="1" applyBorder="1" applyAlignment="1">
      <alignment horizontal="center" vertical="center" justifyLastLine="1"/>
    </xf>
    <xf numFmtId="185" fontId="12" fillId="0" borderId="108" xfId="0" applyNumberFormat="1" applyFont="1" applyBorder="1">
      <alignment vertical="center"/>
    </xf>
    <xf numFmtId="185" fontId="12" fillId="0" borderId="109" xfId="0" applyNumberFormat="1" applyFont="1" applyBorder="1">
      <alignment vertical="center"/>
    </xf>
    <xf numFmtId="185" fontId="12" fillId="0" borderId="110" xfId="0" applyNumberFormat="1" applyFont="1" applyBorder="1">
      <alignment vertical="center"/>
    </xf>
    <xf numFmtId="185" fontId="12" fillId="0" borderId="112" xfId="0" applyNumberFormat="1" applyFont="1" applyBorder="1">
      <alignment vertical="center"/>
    </xf>
    <xf numFmtId="185" fontId="12" fillId="0" borderId="132" xfId="0" applyNumberFormat="1" applyFont="1" applyBorder="1">
      <alignment vertical="center"/>
    </xf>
    <xf numFmtId="185" fontId="12" fillId="0" borderId="111" xfId="0" applyNumberFormat="1" applyFont="1" applyBorder="1">
      <alignment vertical="center"/>
    </xf>
    <xf numFmtId="185" fontId="12" fillId="0" borderId="133" xfId="0" applyNumberFormat="1" applyFont="1" applyBorder="1">
      <alignment vertical="center"/>
    </xf>
    <xf numFmtId="0" fontId="18" fillId="0" borderId="0" xfId="0" applyFont="1" applyFill="1" applyBorder="1" applyAlignment="1">
      <alignment horizontal="centerContinuous"/>
    </xf>
    <xf numFmtId="0" fontId="14" fillId="0" borderId="42" xfId="0" applyFont="1" applyFill="1" applyBorder="1" applyAlignment="1"/>
    <xf numFmtId="185" fontId="27" fillId="0" borderId="134" xfId="0" applyNumberFormat="1" applyFont="1" applyFill="1" applyBorder="1" applyAlignment="1">
      <alignment horizontal="center" vertical="center"/>
    </xf>
    <xf numFmtId="185" fontId="27" fillId="0" borderId="66" xfId="0" applyNumberFormat="1" applyFont="1" applyFill="1" applyBorder="1" applyAlignment="1">
      <alignment vertical="center" justifyLastLine="1"/>
    </xf>
    <xf numFmtId="185" fontId="12" fillId="0" borderId="119" xfId="0" applyNumberFormat="1" applyFont="1" applyBorder="1">
      <alignment vertical="center"/>
    </xf>
    <xf numFmtId="185" fontId="12" fillId="0" borderId="65" xfId="0" applyNumberFormat="1" applyFont="1" applyBorder="1">
      <alignment vertical="center"/>
    </xf>
    <xf numFmtId="185" fontId="12" fillId="0" borderId="107" xfId="0" applyNumberFormat="1" applyFont="1" applyBorder="1">
      <alignment vertical="center"/>
    </xf>
    <xf numFmtId="185" fontId="12" fillId="0" borderId="105" xfId="0" applyNumberFormat="1" applyFont="1" applyBorder="1">
      <alignment vertical="center"/>
    </xf>
    <xf numFmtId="185" fontId="27" fillId="0" borderId="135" xfId="0" applyNumberFormat="1" applyFont="1" applyFill="1" applyBorder="1" applyAlignment="1">
      <alignment horizontal="center" vertical="center"/>
    </xf>
    <xf numFmtId="0" fontId="27" fillId="0" borderId="66" xfId="0" applyFont="1" applyFill="1" applyBorder="1" applyAlignment="1">
      <alignment horizontal="center" vertical="center" justifyLastLine="1"/>
    </xf>
    <xf numFmtId="185" fontId="12" fillId="0" borderId="120" xfId="0" applyNumberFormat="1" applyFont="1" applyBorder="1">
      <alignment vertical="center"/>
    </xf>
    <xf numFmtId="185" fontId="27" fillId="0" borderId="136" xfId="0" applyNumberFormat="1" applyFont="1" applyFill="1" applyBorder="1" applyAlignment="1">
      <alignment horizontal="center" vertical="center"/>
    </xf>
    <xf numFmtId="0" fontId="27" fillId="0" borderId="89" xfId="0" applyFont="1" applyFill="1" applyBorder="1" applyAlignment="1">
      <alignment horizontal="center" vertical="center" justifyLastLine="1"/>
    </xf>
    <xf numFmtId="185" fontId="27" fillId="0" borderId="108" xfId="0" applyNumberFormat="1" applyFont="1" applyFill="1" applyBorder="1" applyAlignment="1">
      <alignment vertical="center" justifyLastLine="1"/>
    </xf>
    <xf numFmtId="185" fontId="14" fillId="0" borderId="109" xfId="6" applyNumberFormat="1" applyFont="1" applyFill="1" applyBorder="1" applyAlignment="1"/>
    <xf numFmtId="0" fontId="18" fillId="0" borderId="0" xfId="0" applyFont="1" applyFill="1" applyAlignment="1">
      <alignment horizontal="centerContinuous"/>
    </xf>
    <xf numFmtId="178" fontId="27" fillId="0" borderId="104" xfId="0" applyNumberFormat="1" applyFont="1" applyFill="1" applyBorder="1" applyAlignment="1">
      <alignment vertical="center" justifyLastLine="1"/>
    </xf>
    <xf numFmtId="178" fontId="12" fillId="0" borderId="105" xfId="6" applyNumberFormat="1" applyFont="1" applyBorder="1">
      <alignment vertical="center"/>
    </xf>
    <xf numFmtId="178" fontId="12" fillId="0" borderId="106" xfId="6" applyNumberFormat="1" applyFont="1" applyBorder="1">
      <alignment vertical="center"/>
    </xf>
    <xf numFmtId="178" fontId="14" fillId="0" borderId="106" xfId="6" applyNumberFormat="1" applyFont="1" applyFill="1" applyBorder="1" applyAlignment="1"/>
    <xf numFmtId="178" fontId="12" fillId="0" borderId="107" xfId="0" applyNumberFormat="1" applyFont="1" applyBorder="1">
      <alignment vertical="center"/>
    </xf>
    <xf numFmtId="178" fontId="12" fillId="0" borderId="69" xfId="0" applyNumberFormat="1" applyFont="1" applyBorder="1">
      <alignment vertical="center"/>
    </xf>
    <xf numFmtId="178" fontId="14" fillId="0" borderId="110" xfId="6" applyNumberFormat="1" applyFont="1" applyFill="1" applyBorder="1" applyAlignment="1"/>
  </cellXfs>
  <cellStyles count="44">
    <cellStyle name="桁区切り_△_作業中_02_02_R2_要約データ_年齢３区分別_表" xfId="1"/>
    <cellStyle name="桁区切り_△_作業中_03_02_H27_要約データ_配偶関係別_図" xfId="2"/>
    <cellStyle name="桁区切り_△_作業中_03_02_H27_要約データ_配偶関係別_表" xfId="3"/>
    <cellStyle name="桁区切り_△_作業中_07_02_H27_要約データ_世帯の種類別_表" xfId="4"/>
    <cellStyle name="桁区切り_△_作業中_09_01_H27_要約データ_市町村別人口_図" xfId="5"/>
    <cellStyle name="桁区切り_△_作業中_10_02_H27_要約データ_市町村別高齢化率_表xlsx" xfId="6"/>
    <cellStyle name="桁区切り_△_作業中_12_02_H27_要約データ_母子世帯の母及び女性全体の年齢階級別、労働力状態別人口及び労働力率_表" xfId="7"/>
    <cellStyle name="桁区切り_△_作業中_12_表6_R2_要約データ_一般世帯の家族類型別" xfId="8"/>
    <cellStyle name="桁区切り_△_作業中_第5-2表_" xfId="9"/>
    <cellStyle name="桁区切り_○_作業中_04_表2_R2_要約データ_年齢３区分別" xfId="10"/>
    <cellStyle name="桁区切り_○_作業中_05_図3_R2_要約データ_男女、配偶関係別15歳以上人口の割合" xfId="11"/>
    <cellStyle name="桁区切り_○_作業中_06_表3_R2_要約データ_男女、配偶関係別15歳以上人口の割合" xfId="12"/>
    <cellStyle name="桁区切り_○_作業中_10_表5_R2_要約データ_世帯の種類別" xfId="13"/>
    <cellStyle name="桁区切り_○_作業中_12_表6_R2_要約データ_一般世帯の家族類型別" xfId="14"/>
    <cellStyle name="桁区切り_○_作業中_14_表7_R2_要約データ_65歳以上世帯員のいる一般世帯の家族類型別" xfId="15"/>
    <cellStyle name="桁区切り_○_作業中_16_表8_R2_要約データ_世帯の種類、男女別65歳以上人口の推移" xfId="16"/>
    <cellStyle name="桁区切り_○_作業中_24_表12_R2_要約データ_市町村別人口" xfId="17"/>
    <cellStyle name="標準" xfId="0" builtinId="0"/>
    <cellStyle name="標準_H18 確報公表" xfId="18"/>
    <cellStyle name="標準_△_作業中_03_02_H27_要約データ_配偶関係別_図" xfId="19"/>
    <cellStyle name="標準_△_作業中_03_02_H27_要約データ_配偶関係別_表" xfId="20"/>
    <cellStyle name="標準_△_作業中_05_01_H27_要約データ_住宅建て方別_図" xfId="21"/>
    <cellStyle name="標準_△_作業中_05_02_H27_要約データ_住宅建て方別_表" xfId="22"/>
    <cellStyle name="標準_△_作業中_08_01_H27_要約データ_親との同居・非同居の推移_図" xfId="23"/>
    <cellStyle name="標準_△_作業中_08_02_H27_要約データ_親との同居・非同居の推移_表" xfId="24"/>
    <cellStyle name="標準_△_作業中_11_01_H27_要約データ_母子世帯、父子世帯に占める子供の数別割合及び最年少の子供の年齢別割合_図" xfId="25"/>
    <cellStyle name="標準_△_作業中_11_02_H27_要約データ_母子世帯、父子世帯に占める子供の数別割合及び最年少の子供の年齢別割合_表" xfId="26"/>
    <cellStyle name="標準_△_作業中_11_図6_R2_要約データ_一般世帯の家族類型別" xfId="27"/>
    <cellStyle name="標準_△_作業中_12_01_H27_要約データ_母子世帯の母及び女性全体の年齢階級別労働力率_図" xfId="28"/>
    <cellStyle name="標準_△_作業中_12_02_H27_要約データ_母子世帯の母及び女性全体の年齢階級別、労働力状態別人口及び労働力率_表" xfId="29"/>
    <cellStyle name="標準_△_作業中_12_表6_R2_要約データ_一般世帯の家族類型別" xfId="30"/>
    <cellStyle name="標準_○_作業中_05_図3_R2_要約データ_男女、配偶関係別15歳以上人口の割合" xfId="31"/>
    <cellStyle name="標準_○_作業中_06_表3_R2_要約データ_男女、配偶関係別15歳以上人口の割合" xfId="32"/>
    <cellStyle name="標準_○_作業中_11_図6_R2_要約データ_一般世帯の家族類型別" xfId="33"/>
    <cellStyle name="標準_○_作業中_12_表6_R2_要約データ_一般世帯の家族類型別" xfId="34"/>
    <cellStyle name="標準_○_作業中_13_図7_R2_要約データ_65歳以上世帯員のいる一般世帯の家族類型別" xfId="35"/>
    <cellStyle name="標準_○_作業中_14_表7_R2_要約データ_65歳以上世帯員のいる一般世帯の家族類型別" xfId="36"/>
    <cellStyle name="標準_○_作業中_15_図8_R2_要約データ_世帯の種類、男女別65歳以上人口の推移" xfId="37"/>
    <cellStyle name="標準_○_作業中_16_表8_R2_要約データ_世帯の種類、男女別65歳以上人口の推移" xfId="38"/>
    <cellStyle name="標準_○_作業中_17_図9_R2_要約データ_住宅建て方別" xfId="39"/>
    <cellStyle name="標準_○_作業中_18_表9_R2_要約データ_住宅建て方別" xfId="40"/>
    <cellStyle name="標準_参考表８" xfId="41"/>
    <cellStyle name="ハイパーリンク" xfId="42" builtinId="8"/>
    <cellStyle name="桁区切り" xfId="43" builtinId="6"/>
  </cellStyles>
  <dxfs count="5">
    <dxf>
      <numFmt numFmtId="187" formatCode="&quot;- &quot;"/>
    </dxf>
    <dxf>
      <numFmt numFmtId="187" formatCode="&quot;- &quot;"/>
    </dxf>
    <dxf>
      <numFmt numFmtId="187" formatCode="&quot;- &quot;"/>
    </dxf>
    <dxf>
      <numFmt numFmtId="187" formatCode="&quot;- &quot;"/>
    </dxf>
    <dxf>
      <numFmt numFmtId="187" formatCode="&quot;-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theme" Target="theme/theme1.xml" /><Relationship Id="rId29" Type="http://schemas.openxmlformats.org/officeDocument/2006/relationships/sharedStrings" Target="sharedStrings.xml" /><Relationship Id="rId30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_rels/chart10.xml.rels><?xml version="1.0" encoding="UTF-8"?><Relationships xmlns="http://schemas.openxmlformats.org/package/2006/relationships"><Relationship Id="rId1" Type="http://schemas.microsoft.com/office/2011/relationships/chartColorStyle" Target="colors7.xml" /><Relationship Id="rId2" Type="http://schemas.microsoft.com/office/2011/relationships/chartStyle" Target="style7.xml" /></Relationships>
</file>

<file path=xl/charts/_rels/chart11.xml.rels><?xml version="1.0" encoding="UTF-8"?><Relationships xmlns="http://schemas.openxmlformats.org/package/2006/relationships"><Relationship Id="rId1" Type="http://schemas.openxmlformats.org/officeDocument/2006/relationships/chartUserShapes" Target="../drawings/drawing15.xml" /><Relationship Id="rId2" Type="http://schemas.microsoft.com/office/2011/relationships/chartColorStyle" Target="colors8.xml" /><Relationship Id="rId3" Type="http://schemas.microsoft.com/office/2011/relationships/chartStyle" Target="style8.xml" /></Relationships>
</file>

<file path=xl/charts/_rels/chart12.xml.rels><?xml version="1.0" encoding="UTF-8"?><Relationships xmlns="http://schemas.openxmlformats.org/package/2006/relationships"><Relationship Id="rId1" Type="http://schemas.openxmlformats.org/officeDocument/2006/relationships/chartUserShapes" Target="../drawings/drawing17.xml" /><Relationship Id="rId2" Type="http://schemas.microsoft.com/office/2011/relationships/chartColorStyle" Target="colors9.xml" /><Relationship Id="rId3" Type="http://schemas.microsoft.com/office/2011/relationships/chartStyle" Target="style9.xml" /></Relationships>
</file>

<file path=xl/charts/_rels/chart13.xml.rels><?xml version="1.0" encoding="UTF-8"?><Relationships xmlns="http://schemas.openxmlformats.org/package/2006/relationships"><Relationship Id="rId1" Type="http://schemas.openxmlformats.org/officeDocument/2006/relationships/chartUserShapes" Target="../drawings/drawing19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chartUserShapes" Target="../drawings/drawing4.xml" /></Relationships>
</file>

<file path=xl/charts/_rels/chart3.xml.rels><?xml version="1.0" encoding="UTF-8"?><Relationships xmlns="http://schemas.openxmlformats.org/package/2006/relationships"><Relationship Id="rId1" Type="http://schemas.microsoft.com/office/2011/relationships/chartColorStyle" Target="colors1.xml" /><Relationship Id="rId2" Type="http://schemas.microsoft.com/office/2011/relationships/chartStyle" Target="style1.xml" /></Relationships>
</file>

<file path=xl/charts/_rels/chart4.xml.rels><?xml version="1.0" encoding="UTF-8"?><Relationships xmlns="http://schemas.openxmlformats.org/package/2006/relationships"><Relationship Id="rId1" Type="http://schemas.microsoft.com/office/2011/relationships/chartColorStyle" Target="colors2.xml" /><Relationship Id="rId2" Type="http://schemas.microsoft.com/office/2011/relationships/chartStyle" Target="style2.xml" /></Relationships>
</file>

<file path=xl/charts/_rels/chart5.xml.rels><?xml version="1.0" encoding="UTF-8"?><Relationships xmlns="http://schemas.openxmlformats.org/package/2006/relationships"><Relationship Id="rId1" Type="http://schemas.microsoft.com/office/2011/relationships/chartColorStyle" Target="colors3.xml" /><Relationship Id="rId2" Type="http://schemas.microsoft.com/office/2011/relationships/chartStyle" Target="style3.xml" /></Relationships>
</file>

<file path=xl/charts/_rels/chart6.xml.rels><?xml version="1.0" encoding="UTF-8"?><Relationships xmlns="http://schemas.openxmlformats.org/package/2006/relationships"><Relationship Id="rId1" Type="http://schemas.microsoft.com/office/2011/relationships/chartColorStyle" Target="colors4.xml" /><Relationship Id="rId2" Type="http://schemas.microsoft.com/office/2011/relationships/chartStyle" Target="style4.xml" /></Relationships>
</file>

<file path=xl/charts/_rels/chart7.xml.rels><?xml version="1.0" encoding="UTF-8"?><Relationships xmlns="http://schemas.openxmlformats.org/package/2006/relationships"><Relationship Id="rId1" Type="http://schemas.openxmlformats.org/officeDocument/2006/relationships/chartUserShapes" Target="../drawings/drawing8.xml" /></Relationships>
</file>

<file path=xl/charts/_rels/chart8.xml.rels><?xml version="1.0" encoding="UTF-8"?><Relationships xmlns="http://schemas.openxmlformats.org/package/2006/relationships"><Relationship Id="rId1" Type="http://schemas.openxmlformats.org/officeDocument/2006/relationships/chartUserShapes" Target="../drawings/drawing10.xml" /><Relationship Id="rId2" Type="http://schemas.microsoft.com/office/2011/relationships/chartColorStyle" Target="colors5.xml" /><Relationship Id="rId3" Type="http://schemas.microsoft.com/office/2011/relationships/chartStyle" Target="style5.xml" /></Relationships>
</file>

<file path=xl/charts/_rels/chart9.xml.rels><?xml version="1.0" encoding="UTF-8"?><Relationships xmlns="http://schemas.openxmlformats.org/package/2006/relationships"><Relationship Id="rId1" Type="http://schemas.openxmlformats.org/officeDocument/2006/relationships/chartUserShapes" Target="../drawings/drawing12.xml" /><Relationship Id="rId2" Type="http://schemas.microsoft.com/office/2011/relationships/chartColorStyle" Target="colors6.xml" /><Relationship Id="rId3" Type="http://schemas.microsoft.com/office/2011/relationships/chartStyle" Target="style6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478134110787174e-002"/>
          <c:y val="7.0866141732283464e-002"/>
          <c:w val="0.86734693877551017"/>
          <c:h val="0.82480314960629919"/>
        </c:manualLayout>
      </c:layout>
      <c:barChart>
        <c:barDir val="col"/>
        <c:grouping val="stacked"/>
        <c:varyColors val="0"/>
        <c:ser>
          <c:idx val="2"/>
          <c:order val="1"/>
          <c:tx>
            <c:v>総人口</c:v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9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2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dPt>
          <c:cat>
            <c:strRef>
              <c:f>表１!$B$4:$B$24</c:f>
              <c:strCache>
                <c:ptCount val="21"/>
                <c:pt idx="0">
                  <c:v>大正
 9年</c:v>
                </c:pt>
                <c:pt idx="1">
                  <c:v xml:space="preserve">
14  </c:v>
                </c:pt>
                <c:pt idx="2">
                  <c:v>昭和
 5年</c:v>
                </c:pt>
                <c:pt idx="3">
                  <c:v xml:space="preserve">
10  </c:v>
                </c:pt>
                <c:pt idx="4">
                  <c:v xml:space="preserve">
15  </c:v>
                </c:pt>
                <c:pt idx="5">
                  <c:v xml:space="preserve">
22  </c:v>
                </c:pt>
                <c:pt idx="6">
                  <c:v xml:space="preserve">
25  </c:v>
                </c:pt>
                <c:pt idx="7">
                  <c:v xml:space="preserve">
30  </c:v>
                </c:pt>
                <c:pt idx="8">
                  <c:v xml:space="preserve">
35  </c:v>
                </c:pt>
                <c:pt idx="9">
                  <c:v xml:space="preserve"> 
40  </c:v>
                </c:pt>
                <c:pt idx="10">
                  <c:v xml:space="preserve">
45  </c:v>
                </c:pt>
                <c:pt idx="11">
                  <c:v xml:space="preserve">
50  </c:v>
                </c:pt>
                <c:pt idx="12">
                  <c:v xml:space="preserve">
55  </c:v>
                </c:pt>
                <c:pt idx="13">
                  <c:v xml:space="preserve">
60  </c:v>
                </c:pt>
                <c:pt idx="14">
                  <c:v>平成
 2年</c:v>
                </c:pt>
                <c:pt idx="15">
                  <c:v xml:space="preserve">
7  </c:v>
                </c:pt>
                <c:pt idx="16">
                  <c:v xml:space="preserve">
12  </c:v>
                </c:pt>
                <c:pt idx="17">
                  <c:v xml:space="preserve">
17  </c:v>
                </c:pt>
                <c:pt idx="18">
                  <c:v xml:space="preserve">
22  </c:v>
                </c:pt>
                <c:pt idx="19">
                  <c:v xml:space="preserve">
27  </c:v>
                </c:pt>
                <c:pt idx="20">
                  <c:v>令和
 2年</c:v>
                </c:pt>
              </c:strCache>
            </c:strRef>
          </c:cat>
          <c:val>
            <c:numRef>
              <c:f>表１!$D$4:$D$24</c:f>
              <c:numCache>
                <c:formatCode xml:space="preserve">#,##0_ </c:formatCode>
                <c:ptCount val="21"/>
                <c:pt idx="0">
                  <c:v>898537</c:v>
                </c:pt>
                <c:pt idx="1">
                  <c:v>936408</c:v>
                </c:pt>
                <c:pt idx="2">
                  <c:v>987706</c:v>
                </c:pt>
                <c:pt idx="3">
                  <c:v>1037744</c:v>
                </c:pt>
                <c:pt idx="4">
                  <c:v>1052275</c:v>
                </c:pt>
                <c:pt idx="5">
                  <c:v>1257398</c:v>
                </c:pt>
                <c:pt idx="6">
                  <c:v>1309031</c:v>
                </c:pt>
                <c:pt idx="7">
                  <c:v>1348871</c:v>
                </c:pt>
                <c:pt idx="8">
                  <c:v>1335580</c:v>
                </c:pt>
                <c:pt idx="9">
                  <c:v>1279835</c:v>
                </c:pt>
                <c:pt idx="10">
                  <c:v>1241376</c:v>
                </c:pt>
                <c:pt idx="11">
                  <c:v>1232481</c:v>
                </c:pt>
                <c:pt idx="12">
                  <c:v>1256745</c:v>
                </c:pt>
                <c:pt idx="13">
                  <c:v>1254032</c:v>
                </c:pt>
                <c:pt idx="14">
                  <c:v>1227478</c:v>
                </c:pt>
                <c:pt idx="15">
                  <c:v>1213667</c:v>
                </c:pt>
                <c:pt idx="16">
                  <c:v>1189279</c:v>
                </c:pt>
                <c:pt idx="17">
                  <c:v>1145501</c:v>
                </c:pt>
                <c:pt idx="18">
                  <c:v>1085997</c:v>
                </c:pt>
                <c:pt idx="19">
                  <c:v>1023119</c:v>
                </c:pt>
                <c:pt idx="20">
                  <c:v>959502</c:v>
                </c:pt>
              </c:numCache>
            </c:numRef>
          </c:val>
        </c:ser>
        <c:dLbls>
          <c:txPr>
            <a:bodyPr rot="0" horzOverflow="overflow" anchor="ctr" anchorCtr="1"/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"/>
        <c:axId val="2"/>
      </c:barChart>
      <c:lineChart>
        <c:grouping val="standard"/>
        <c:varyColors val="0"/>
        <c:ser>
          <c:idx val="1"/>
          <c:order val="0"/>
          <c:tx>
            <c:v>増減率</c:v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Pt>
            <c:idx val="0"/>
            <c:invertIfNegative val="0"/>
            <c:marker>
              <c:symbol val="none"/>
            </c:marker>
            <c:bubble3D val="0"/>
            <c:spPr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  <c:spPr>
              <a:ln>
                <a:noFill/>
              </a:ln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表１!$B$4:$B$24</c:f>
              <c:strCache>
                <c:ptCount val="21"/>
                <c:pt idx="0">
                  <c:v>大正
 9年</c:v>
                </c:pt>
                <c:pt idx="1">
                  <c:v xml:space="preserve">
14  </c:v>
                </c:pt>
                <c:pt idx="2">
                  <c:v>昭和
 5年</c:v>
                </c:pt>
                <c:pt idx="3">
                  <c:v xml:space="preserve">
10  </c:v>
                </c:pt>
                <c:pt idx="4">
                  <c:v xml:space="preserve">
15  </c:v>
                </c:pt>
                <c:pt idx="5">
                  <c:v xml:space="preserve">
22  </c:v>
                </c:pt>
                <c:pt idx="6">
                  <c:v xml:space="preserve">
25  </c:v>
                </c:pt>
                <c:pt idx="7">
                  <c:v xml:space="preserve">
30  </c:v>
                </c:pt>
                <c:pt idx="8">
                  <c:v xml:space="preserve">
35  </c:v>
                </c:pt>
                <c:pt idx="9">
                  <c:v xml:space="preserve"> 
40  </c:v>
                </c:pt>
                <c:pt idx="10">
                  <c:v xml:space="preserve">
45  </c:v>
                </c:pt>
                <c:pt idx="11">
                  <c:v xml:space="preserve">
50  </c:v>
                </c:pt>
                <c:pt idx="12">
                  <c:v xml:space="preserve">
55  </c:v>
                </c:pt>
                <c:pt idx="13">
                  <c:v xml:space="preserve">
60  </c:v>
                </c:pt>
                <c:pt idx="14">
                  <c:v>平成
 2年</c:v>
                </c:pt>
                <c:pt idx="15">
                  <c:v xml:space="preserve">
7  </c:v>
                </c:pt>
                <c:pt idx="16">
                  <c:v xml:space="preserve">
12  </c:v>
                </c:pt>
                <c:pt idx="17">
                  <c:v xml:space="preserve">
17  </c:v>
                </c:pt>
                <c:pt idx="18">
                  <c:v xml:space="preserve">
22  </c:v>
                </c:pt>
                <c:pt idx="19">
                  <c:v xml:space="preserve">
27  </c:v>
                </c:pt>
                <c:pt idx="20">
                  <c:v>令和
 2年</c:v>
                </c:pt>
              </c:strCache>
            </c:strRef>
          </c:cat>
          <c:val>
            <c:numRef>
              <c:f>表１!$F$4:$F$24</c:f>
              <c:numCache>
                <c:formatCode xml:space="preserve">0.0_ </c:formatCode>
                <c:ptCount val="21"/>
                <c:pt idx="0" formatCode="#,##0_ ">
                  <c:v>0</c:v>
                </c:pt>
                <c:pt idx="1">
                  <c:v>4.2147401832089315</c:v>
                </c:pt>
                <c:pt idx="2">
                  <c:v>5.4781676363294736</c:v>
                </c:pt>
                <c:pt idx="3">
                  <c:v>5.0660824172375101</c:v>
                </c:pt>
                <c:pt idx="4">
                  <c:v>1.4002490016805638</c:v>
                </c:pt>
                <c:pt idx="5">
                  <c:v>19.493288351429044</c:v>
                </c:pt>
                <c:pt idx="6">
                  <c:v>4.1063370547750111</c:v>
                </c:pt>
                <c:pt idx="7">
                  <c:v>3.0434726144759026</c:v>
                </c:pt>
                <c:pt idx="8">
                  <c:v>-0.98534255684940319</c:v>
                </c:pt>
                <c:pt idx="9">
                  <c:v>-4.1738420761017636</c:v>
                </c:pt>
                <c:pt idx="10">
                  <c:v>-3.0049967378607505</c:v>
                </c:pt>
                <c:pt idx="11">
                  <c:v>-0.71654357744954211</c:v>
                </c:pt>
                <c:pt idx="12">
                  <c:v>1.9687118908932462</c:v>
                </c:pt>
                <c:pt idx="13">
                  <c:v>-0.21587513775665457</c:v>
                </c:pt>
                <c:pt idx="14">
                  <c:v>-2.1174898248210638</c:v>
                </c:pt>
                <c:pt idx="15">
                  <c:v>-1.1251525485589156</c:v>
                </c:pt>
                <c:pt idx="16">
                  <c:v>-2.009447401964465</c:v>
                </c:pt>
                <c:pt idx="17">
                  <c:v>-3.6810538149584744</c:v>
                </c:pt>
                <c:pt idx="18">
                  <c:v>-5.194582981594948</c:v>
                </c:pt>
                <c:pt idx="19">
                  <c:v>-5.7898870807193816</c:v>
                </c:pt>
                <c:pt idx="20">
                  <c:v>-6.2179472769052353</c:v>
                </c:pt>
              </c:numCache>
            </c:numRef>
          </c:val>
          <c:smooth val="0"/>
        </c:ser>
        <c:dLbls>
          <c:txPr>
            <a:bodyPr rot="0" horzOverflow="overflow" anchor="ctr" anchorCtr="1"/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low"/>
        <c:spPr>
          <a:ln>
            <a:solidFill>
              <a:schemeClr val="tx1"/>
            </a:solidFill>
          </a:ln>
        </c:spPr>
        <c:txPr>
          <a:bodyPr rot="0" horzOverflow="overflow" anchor="ctr" anchorCtr="0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0"/>
        <c:lblAlgn val="ctr"/>
        <c:lblOffset val="1"/>
        <c:tickLblSkip val="1"/>
        <c:noMultiLvlLbl val="0"/>
      </c:catAx>
      <c:valAx>
        <c:axId val="2"/>
        <c:scaling>
          <c:orientation val="minMax"/>
          <c:max val="1500000"/>
          <c:min val="-600000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;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300000"/>
        <c:dispUnits>
          <c:builtInUnit val="tenThousands"/>
          <c:dispUnitsLbl>
            <c:layout>
              <c:manualLayout>
                <c:xMode val="edge"/>
                <c:yMode val="edge"/>
                <c:x val="4.5500945034931857e-003"/>
                <c:y val="1.234525802384938e-002"/>
              </c:manualLayout>
            </c:layout>
            <c:tx>
              <c:rich>
                <a:bodyPr rot="0" horzOverflow="overflow" anchor="ctr" anchorCtr="1"/>
                <a:lstStyle/>
                <a:p>
                  <a:pPr algn="ctr" rtl="0">
                    <a:defRPr sz="1000" i="0" u="none" strike="noStrike" baseline="0">
                      <a:solidFill>
                        <a:schemeClr val="tx1"/>
                      </a:solidFill>
                    </a:defRPr>
                  </a:pPr>
                  <a:r>
                    <a:rPr kumimoji="0" lang="ja-JP" altLang="en-US" sz="1000" b="0" i="0" u="none" strike="noStrike" kern="1200" baseline="0">
                      <a:solidFill>
                        <a:schemeClr val="tx1"/>
                      </a:solidFill>
                      <a:latin typeface="ＭＳ Ｐ明朝"/>
                      <a:ea typeface="ＭＳ Ｐ明朝"/>
                    </a:rPr>
                    <a:t>（単位：万人）</a:t>
                  </a:r>
                  <a:endParaRPr kumimoji="0" lang="ja-JP" altLang="en-US" sz="1000" b="0" i="0" u="none" strike="noStrike" kern="1200" baseline="0">
                    <a:solidFill>
                      <a:schemeClr val="tx1"/>
                    </a:solidFill>
                    <a:latin typeface="ＭＳ Ｐ明朝"/>
                    <a:ea typeface="ＭＳ Ｐ明朝"/>
                  </a:endParaRPr>
                </a:p>
              </c:rich>
            </c:tx>
          </c:dispUnitsLbl>
        </c:dispUnits>
      </c:valAx>
      <c:catAx>
        <c:axId val="11"/>
        <c:scaling>
          <c:orientation val="minMax"/>
        </c:scaling>
        <c:delete val="1"/>
        <c:axPos val="b"/>
        <c:numFmt formatCode="#,##0_ " sourceLinked="1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25"/>
          <c:min val="-10"/>
        </c:scaling>
        <c:delete val="0"/>
        <c:axPos val="r"/>
        <c:title>
          <c:tx>
            <c:rich>
              <a:bodyPr rot="0" horzOverflow="overflow" anchor="t" anchorCtr="1"/>
              <a:lstStyle/>
              <a:p>
                <a:pPr algn="ctr" rtl="0">
                  <a:defRPr sz="1000" i="0" u="none" strike="noStrike" baseline="0">
                    <a:solidFill>
                      <a:schemeClr val="tx1"/>
                    </a:solidFill>
                  </a:defRPr>
                </a:pPr>
                <a:r>
                  <a:rPr kumimoji="0" lang="ja-JP" altLang="en-US" sz="1000" b="0" i="0" u="none" strike="noStrike" kern="1200" baseline="0">
                    <a:solidFill>
                      <a:schemeClr val="tx1"/>
                    </a:solidFill>
                    <a:latin typeface="ＭＳ Ｐ明朝"/>
                    <a:ea typeface="ＭＳ Ｐ明朝"/>
                  </a:rPr>
                  <a:t>（単位：％）</a:t>
                </a:r>
                <a:endParaRPr kumimoji="0" lang="ja-JP" altLang="en-US" sz="1000" b="0" i="0" u="none" strike="noStrike" kern="1200" baseline="0">
                  <a:solidFill>
                    <a:schemeClr val="tx1"/>
                  </a:solidFill>
                  <a:latin typeface="ＭＳ Ｐ明朝"/>
                  <a:ea typeface="ＭＳ Ｐ明朝"/>
                </a:endParaRPr>
              </a:p>
            </c:rich>
          </c:tx>
          <c:layout>
            <c:manualLayout>
              <c:xMode val="edge"/>
              <c:yMode val="edge"/>
              <c:x val="0.86880466472303208"/>
              <c:y val="1.1811023622047244e-002"/>
            </c:manualLayout>
          </c:layout>
          <c:overlay val="0"/>
        </c:title>
        <c:numFmt formatCode="#,##0.0_ 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  <c:majorUnit val="5"/>
      </c:valAx>
      <c:spPr>
        <a:noFill/>
        <a:ln>
          <a:solidFill>
            <a:schemeClr val="tx2"/>
          </a:solidFill>
        </a:ln>
      </c:spPr>
    </c:plotArea>
    <c:plotVisOnly val="0"/>
    <c:dispBlanksAs val="zero"/>
    <c:showDLblsOverMax val="0"/>
  </c:chart>
  <c:spPr>
    <a:ln>
      <a:noFill/>
    </a:ln>
  </c:spPr>
  <c:txPr>
    <a:bodyPr horzOverflow="overflow" anchor="ctr" anchorCtr="1"/>
    <a:lstStyle/>
    <a:p>
      <a:pPr algn="ctr" rtl="0">
        <a:defRPr kumimoji="0" lang="ja-JP" altLang="en-US" sz="1000" b="0" kern="12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34602076124567"/>
          <c:y val="0.1066350710900474"/>
          <c:w val="0.83217993079584773"/>
          <c:h val="0.75829383886255919"/>
        </c:manualLayout>
      </c:layout>
      <c:barChart>
        <c:barDir val="col"/>
        <c:grouping val="clustered"/>
        <c:varyColors val="0"/>
        <c:ser>
          <c:idx val="0"/>
          <c:order val="0"/>
          <c:tx>
            <c:v>単独世帯</c:v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2.6517935258092738e-002"/>
                  <c:y val="-0.1010988166816859"/>
                </c:manualLayout>
              </c:layout>
              <c:tx>
                <c:rich>
                  <a:bodyPr rot="0" spcFirstLastPara="1" vertOverflow="ellipsis" horzOverflow="overflow" wrap="square" lIns="36576" tIns="18288" rIns="36576" bIns="18288" anchor="ctr" anchorCtr="1">
                    <a:spAutoFit/>
                  </a:bodyPr>
                  <a:lstStyle/>
                  <a:p>
                    <a:pPr algn="ctr" rtl="0">
                      <a:defRPr kumimoji="0" lang="ja-JP" altLang="en-US" sz="900" kern="120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明朝"/>
                        <a:ea typeface="ＭＳ Ｐ明朝"/>
                        <a:cs typeface="+mn-cs"/>
                      </a:defRPr>
                    </a:pPr>
                    <a:fld id="{7E07243A-2800-4A37-8215-2CBBEA20E9CD}" type="SERIESNAME">
                      <a:rPr kumimoji="0" lang="ja-JP" altLang="en-US" sz="900" kern="120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明朝"/>
                        <a:ea typeface="ＭＳ Ｐ明朝"/>
                        <a:cs typeface="+mn-cs"/>
                      </a:rPr>
                      <a:t>[系列名]</a:t>
                    </a:fld>
                    <a:r>
                      <a:rPr kumimoji="0" lang="ja-JP" altLang="en-US" sz="900" kern="120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明朝"/>
                        <a:ea typeface="ＭＳ Ｐ明朝"/>
                        <a:cs typeface="+mn-cs"/>
                      </a:rPr>
                      <a:t>数</a:t>
                    </a:r>
                    <a:endPara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endParaRPr>
                  </a:p>
                  <a:p>
                    <a:pPr algn="ctr" rtl="0">
                      <a:defRPr kumimoji="0" lang="ja-JP" altLang="en-US" sz="900" kern="120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明朝"/>
                        <a:ea typeface="ＭＳ Ｐ明朝"/>
                        <a:cs typeface="+mn-cs"/>
                      </a:defRPr>
                    </a:pPr>
                    <a:r>
                      <a:rPr kumimoji="0" lang="ja-JP" altLang="en-US" sz="900" kern="120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明朝"/>
                        <a:ea typeface="ＭＳ Ｐ明朝"/>
                        <a:cs typeface="+mn-cs"/>
                      </a:rPr>
                      <a:t>（実数、←左目盛）</a:t>
                    </a:r>
                    <a:endPara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9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outEnd"/>
            <c:showLegendKey val="0"/>
            <c:showVal val="0"/>
            <c:showCatName val="0"/>
            <c:showSerName val="1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表８!$B$6,表８!$B$9,表８!$B$12,表８!$B$15,表８!$B$18,表８!$B$21</c:f>
              <c:strCache>
                <c:ptCount val="6"/>
                <c:pt idx="0">
                  <c:v>平成 7年
（1995）</c:v>
                </c:pt>
                <c:pt idx="1">
                  <c:v>　　12年
（2000）</c:v>
                </c:pt>
                <c:pt idx="2">
                  <c:v>　　17年
（2005）</c:v>
                </c:pt>
                <c:pt idx="3">
                  <c:v>　　22年
（2010）</c:v>
                </c:pt>
                <c:pt idx="4">
                  <c:v>　　27年
（2015）</c:v>
                </c:pt>
                <c:pt idx="5">
                  <c:v>令和２年
（2020）</c:v>
                </c:pt>
              </c:strCache>
            </c:strRef>
          </c:cat>
          <c:val>
            <c:numRef>
              <c:f>表８!$E$6,表８!$E$9,表８!$E$12,表８!$E$15,表８!$E$18,表８!$E$21</c:f>
              <c:numCache>
                <c:formatCode xml:space="preserve">#,##0_ </c:formatCode>
                <c:ptCount val="6"/>
                <c:pt idx="0">
                  <c:v>18834</c:v>
                </c:pt>
                <c:pt idx="1">
                  <c:v>26055</c:v>
                </c:pt>
                <c:pt idx="2">
                  <c:v>33280</c:v>
                </c:pt>
                <c:pt idx="3">
                  <c:v>39463</c:v>
                </c:pt>
                <c:pt idx="4">
                  <c:v>47823</c:v>
                </c:pt>
                <c:pt idx="5">
                  <c:v>55437</c:v>
                </c:pt>
              </c:numCache>
            </c:numRef>
          </c:val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 altLang="en-US" sz="900" kern="12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うち社会施設入所者</c:v>
          </c:tx>
          <c:spPr>
            <a:noFill/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1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2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3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4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5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layout>
                <c:manualLayout>
                  <c:x val="-0.27618802195180148"/>
                  <c:y val="-7.228474489469304e-002"/>
                </c:manualLayout>
              </c:layout>
              <c:tx>
                <c:rich>
                  <a:bodyPr rot="0" spcFirstLastPara="1" vertOverflow="ellipsis" horzOverflow="overflow" wrap="square" lIns="36576" tIns="18288" rIns="36576" bIns="18288" anchor="ctr" anchorCtr="1">
                    <a:noAutofit/>
                  </a:bodyPr>
                  <a:lstStyle/>
                  <a:p>
                    <a:pPr algn="ctr" rtl="0">
                      <a:defRPr kumimoji="0" lang="ja-JP" altLang="en-US" sz="900" kern="120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明朝"/>
                        <a:ea typeface="ＭＳ Ｐ明朝"/>
                        <a:cs typeface="+mn-cs"/>
                      </a:defRPr>
                    </a:pPr>
                    <a:r>
                      <a:rPr kumimoji="0" lang="ja-JP" altLang="en-US" sz="900" kern="120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明朝"/>
                        <a:ea typeface="ＭＳ Ｐ明朝"/>
                        <a:cs typeface="+mn-cs"/>
                      </a:rPr>
                      <a:t>社会施設の入所者</a:t>
                    </a:r>
                    <a:endPara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endParaRPr>
                  </a:p>
                  <a:p>
                    <a:pPr algn="ctr" rtl="0">
                      <a:defRPr kumimoji="0" lang="ja-JP" altLang="en-US" sz="900" kern="120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明朝"/>
                        <a:ea typeface="ＭＳ Ｐ明朝"/>
                        <a:cs typeface="+mn-cs"/>
                      </a:defRPr>
                    </a:pPr>
                    <a:r>
                      <a:rPr kumimoji="0" lang="ja-JP" altLang="en-US" sz="900" kern="120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明朝"/>
                        <a:ea typeface="ＭＳ Ｐ明朝"/>
                        <a:cs typeface="+mn-cs"/>
                      </a:rPr>
                      <a:t>（割合→）</a:t>
                    </a:r>
                    <a:endPara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42424242424241"/>
                      <c:h val="6.3789868667917443e-002"/>
                    </c:manualLayout>
                  </c15:layout>
                </c:ext>
              </c:extLst>
            </c:dLbl>
            <c:dLbl>
              <c:idx val="4"/>
              <c:delete val="1"/>
            </c:dLbl>
            <c:dLbl>
              <c:idx val="5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9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表８!$B$6,表８!$B$9,表８!$B$12,表８!$B$15,表８!$B$18,表８!$B$21</c:f>
              <c:strCache>
                <c:ptCount val="6"/>
                <c:pt idx="0">
                  <c:v>平成 7年
（1995）</c:v>
                </c:pt>
                <c:pt idx="1">
                  <c:v>　　12年
（2000）</c:v>
                </c:pt>
                <c:pt idx="2">
                  <c:v>　　17年
（2005）</c:v>
                </c:pt>
                <c:pt idx="3">
                  <c:v>　　22年
（2010）</c:v>
                </c:pt>
                <c:pt idx="4">
                  <c:v>　　27年
（2015）</c:v>
                </c:pt>
                <c:pt idx="5">
                  <c:v>令和２年
（2020）</c:v>
                </c:pt>
              </c:strCache>
            </c:strRef>
          </c:cat>
          <c:val>
            <c:numRef>
              <c:f>表８!$H$6,表８!$H$9,表８!$H$12,表８!$H$15,表８!$H$18,表８!$H$21</c:f>
              <c:numCache>
                <c:formatCode xml:space="preserve">0.0_ </c:formatCode>
                <c:ptCount val="6"/>
                <c:pt idx="0">
                  <c:v>2.0472732474482709</c:v>
                </c:pt>
                <c:pt idx="1">
                  <c:v>2.8252384152356989</c:v>
                </c:pt>
                <c:pt idx="2">
                  <c:v>3.8472645387792714</c:v>
                </c:pt>
                <c:pt idx="3">
                  <c:v>5.2547979403963181</c:v>
                </c:pt>
                <c:pt idx="4">
                  <c:v>6.2140803551402408</c:v>
                </c:pt>
                <c:pt idx="5">
                  <c:v>6.8070968319312701</c:v>
                </c:pt>
              </c:numCache>
            </c:numRef>
          </c:val>
          <c:smooth val="0"/>
        </c:ser>
        <c:ser>
          <c:idx val="2"/>
          <c:order val="2"/>
          <c:tx>
            <c:v>うち病院・療養所の入所者</c:v>
          </c:tx>
          <c:spPr>
            <a:noFill/>
            <a:ln w="158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3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15875" cap="rnd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Lbls>
            <c:dLbl>
              <c:idx val="3"/>
              <c:layout>
                <c:manualLayout>
                  <c:x val="6.5722874606072165e-002"/>
                  <c:y val="-0.18255874413802539"/>
                </c:manualLayout>
              </c:layout>
              <c:tx>
                <c:rich>
                  <a:bodyPr rot="0" spcFirstLastPara="1" vertOverflow="ellipsis" horzOverflow="overflow" wrap="square" lIns="36576" tIns="18288" rIns="36576" bIns="18288" anchor="ctr" anchorCtr="1">
                    <a:noAutofit/>
                  </a:bodyPr>
                  <a:lstStyle/>
                  <a:p>
                    <a:pPr algn="ctr" rtl="0">
                      <a:defRPr kumimoji="0" lang="ja-JP" altLang="en-US" sz="900" kern="120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明朝"/>
                        <a:ea typeface="ＭＳ Ｐ明朝"/>
                        <a:cs typeface="+mn-cs"/>
                      </a:defRPr>
                    </a:pPr>
                    <a:r>
                      <a:rPr kumimoji="0" lang="ja-JP" altLang="en-US" sz="900" kern="120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明朝"/>
                        <a:ea typeface="ＭＳ Ｐ明朝"/>
                        <a:cs typeface="+mn-cs"/>
                      </a:rPr>
                      <a:t>病院・療養所の入院者</a:t>
                    </a:r>
                    <a:endPara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endParaRPr>
                  </a:p>
                  <a:p>
                    <a:pPr algn="ctr" rtl="0">
                      <a:defRPr kumimoji="0" lang="ja-JP" altLang="en-US" sz="900" kern="120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明朝"/>
                        <a:ea typeface="ＭＳ Ｐ明朝"/>
                        <a:cs typeface="+mn-cs"/>
                      </a:defRPr>
                    </a:pPr>
                    <a:r>
                      <a:rPr kumimoji="0" lang="ja-JP" altLang="en-US" sz="900" kern="120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Ｐ明朝"/>
                        <a:ea typeface="ＭＳ Ｐ明朝"/>
                        <a:cs typeface="+mn-cs"/>
                      </a:rPr>
                      <a:t>（割合、右目盛→）</a:t>
                    </a:r>
                    <a:endPara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71452420701169"/>
                      <c:h val="0.10023310023310024"/>
                    </c:manualLayout>
                  </c15:layout>
                </c:ext>
              </c:extLst>
            </c:dLbl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9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表８!$B$6,表８!$B$9,表８!$B$12,表８!$B$15,表８!$B$18,表８!$B$21</c:f>
              <c:strCache>
                <c:ptCount val="6"/>
                <c:pt idx="0">
                  <c:v>平成 7年
（1995）</c:v>
                </c:pt>
                <c:pt idx="1">
                  <c:v>　　12年
（2000）</c:v>
                </c:pt>
                <c:pt idx="2">
                  <c:v>　　17年
（2005）</c:v>
                </c:pt>
                <c:pt idx="3">
                  <c:v>　　22年
（2010）</c:v>
                </c:pt>
                <c:pt idx="4">
                  <c:v>　　27年
（2015）</c:v>
                </c:pt>
                <c:pt idx="5">
                  <c:v>令和２年
（2020）</c:v>
                </c:pt>
              </c:strCache>
            </c:strRef>
          </c:cat>
          <c:val>
            <c:numRef>
              <c:f>表８!$J$6,表８!$J$9,表８!$J$12,表８!$J$15,表８!$J$18,表８!$J$21</c:f>
              <c:numCache>
                <c:formatCode xml:space="preserve">0.0_ </c:formatCode>
                <c:ptCount val="6"/>
                <c:pt idx="0">
                  <c:v>2.2164067956345033</c:v>
                </c:pt>
                <c:pt idx="1">
                  <c:v>2.3501951644957892</c:v>
                </c:pt>
                <c:pt idx="2">
                  <c:v>2.0636419386553229</c:v>
                </c:pt>
                <c:pt idx="3">
                  <c:v>1.394289280699017</c:v>
                </c:pt>
                <c:pt idx="4">
                  <c:v>1.2120558926423168</c:v>
                </c:pt>
                <c:pt idx="5" formatCode="#,##0.0_ ">
                  <c:v>1.1097189905136926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 altLang="en-US" sz="900" kern="12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900" kern="12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/>
                <a:ea typeface="ＭＳ Ｐ明朝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60000"/>
        </c:scaling>
        <c:delete val="0"/>
        <c:axPos val="l"/>
        <c:majorGridlines>
          <c:spPr>
            <a:noFill/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horzOverflow="overflow" wrap="square" anchor="t" anchorCtr="1"/>
              <a:lstStyle/>
              <a:p>
                <a:pPr algn="ctr" rtl="0">
                  <a:defRPr kumimoji="0"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r>
                  <a:rPr kumimoji="0"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/>
                    <a:ea typeface="ＭＳ Ｐ明朝"/>
                    <a:cs typeface="+mn-cs"/>
                  </a:rPr>
                  <a:t>（単位：世帯）</a:t>
                </a:r>
                <a:endParaRPr kumimoji="0" lang="ja-JP" alt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明朝"/>
                  <a:ea typeface="ＭＳ Ｐ明朝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3.33890081921578e-003"/>
              <c:y val="2.3310435163709602e-0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horzOverflow="overflow" wrap="square" anchor="ctr" anchorCtr="1"/>
          <a:lstStyle/>
          <a:p>
            <a:pPr algn="ctr" rtl="0">
              <a:defRPr kumimoji="0" lang="ja-JP" altLang="en-US" sz="1000" kern="12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/>
                <a:ea typeface="ＭＳ Ｐ明朝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  <c:majorUnit val="10000"/>
        <c:minorUnit val="0.6"/>
      </c:valAx>
      <c:catAx>
        <c:axId val="11"/>
        <c:scaling>
          <c:orientation val="minMax"/>
        </c:scaling>
        <c:delete val="1"/>
        <c:axPos val="b"/>
        <c:numFmt formatCode="0.0_ " sourceLinked="1"/>
        <c:majorTickMark val="none"/>
        <c:minorTickMark val="none"/>
        <c:tickLblPos val="nextTo"/>
        <c:txPr>
          <a:bodyPr rot="-60000000" spcFirstLastPara="1" vertOverflow="ellipsis" horzOverflow="overflow" wrap="square" anchor="ctr" anchorCtr="1"/>
          <a:lstStyle/>
          <a:p>
            <a:pPr algn="ctr" rtl="0">
              <a:defRPr lang="ja-JP" altLang="en-US" sz="1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 altLang="en-US" sz="1000" kern="1200">
              <a:solidFill>
                <a:schemeClr val="tx1"/>
              </a:solidFill>
              <a:latin typeface="+mn-lt"/>
              <a:ea typeface="+mn-ea"/>
              <a:cs typeface="+mn-cs"/>
            </a:endParaRPr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8"/>
        </c:scaling>
        <c:delete val="0"/>
        <c:axPos val="r"/>
        <c:majorGridlines>
          <c:spPr>
            <a:noFill/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horzOverflow="overflow" wrap="square" anchor="t" anchorCtr="1"/>
              <a:lstStyle/>
              <a:p>
                <a:pPr algn="ctr" rtl="0">
                  <a:defRPr kumimoji="0"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r>
                  <a:rPr kumimoji="0"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/>
                    <a:ea typeface="ＭＳ Ｐ明朝"/>
                    <a:cs typeface="+mn-cs"/>
                  </a:rPr>
                  <a:t>（単位：％）</a:t>
                </a:r>
                <a:endParaRPr kumimoji="0" lang="ja-JP" alt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明朝"/>
                  <a:ea typeface="ＭＳ Ｐ明朝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85255277181261435"/>
              <c:y val="2.3310435163709602e-0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_ " sourceLinked="1"/>
        <c:majorTickMark val="in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000" kern="12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/>
                <a:ea typeface="ＭＳ Ｐ明朝"/>
                <a:cs typeface="+mn-cs"/>
              </a:defRPr>
            </a:pPr>
            <a:endParaRPr lang="ja-JP" altLang="en-US"/>
          </a:p>
        </c:txPr>
        <c:crossAx val="11"/>
        <c:crosses val="max"/>
        <c:crossBetween val="between"/>
        <c:majorUnit val="2"/>
        <c:minorUnit val="0.4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17721518987342"/>
          <c:y val="8.5011185682326629e-002"/>
          <c:w val="0.84177215189873422"/>
          <c:h val="0.8478747203579418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表９!$E$3</c:f>
              <c:strCache>
                <c:ptCount val="1"/>
                <c:pt idx="0">
                  <c:v>一戸建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overflow" horzOverflow="overflow" wrap="square" anchor="ctr" anchorCtr="1">
                <a:spAutoFit/>
              </a:bodyPr>
              <a:lstStyle/>
              <a:p>
                <a:pPr algn="ctr" rtl="0">
                  <a:defRPr kumimoji="0" lang="ja-JP" altLang="en-US" sz="1000" b="0" kern="1200">
                    <a:solidFill>
                      <a:schemeClr val="tx1"/>
                    </a:solidFill>
                    <a:latin typeface="ＭＳ Ｐ明朝"/>
                    <a:ea typeface="ＭＳ Ｐ明朝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表９!$B$5:$B$11</c:f>
              <c:strCache>
                <c:ptCount val="7"/>
                <c:pt idx="0">
                  <c:v>平成 2年
(1990)</c:v>
                </c:pt>
                <c:pt idx="1">
                  <c:v>　　 7年
(1995)</c:v>
                </c:pt>
                <c:pt idx="2">
                  <c:v>　　12年
(2000)</c:v>
                </c:pt>
                <c:pt idx="3">
                  <c:v>　　17年
(2005)</c:v>
                </c:pt>
                <c:pt idx="4">
                  <c:v>　　22年
(2010)</c:v>
                </c:pt>
                <c:pt idx="5">
                  <c:v>　　27年
(2015)</c:v>
                </c:pt>
                <c:pt idx="6">
                  <c:v>令和２年
(2020)</c:v>
                </c:pt>
              </c:strCache>
            </c:strRef>
          </c:cat>
          <c:val>
            <c:numRef>
              <c:f>表９!$F$5:$F$11</c:f>
              <c:numCache>
                <c:formatCode xml:space="preserve">0.0_ </c:formatCode>
                <c:ptCount val="7"/>
                <c:pt idx="0">
                  <c:v>86.477965050267628</c:v>
                </c:pt>
                <c:pt idx="1">
                  <c:v>84.690920536378087</c:v>
                </c:pt>
                <c:pt idx="2">
                  <c:v>83.052279638429155</c:v>
                </c:pt>
                <c:pt idx="3">
                  <c:v>82.442931579926807</c:v>
                </c:pt>
                <c:pt idx="4">
                  <c:v>82.255676145278201</c:v>
                </c:pt>
                <c:pt idx="5">
                  <c:v>81.161690129099853</c:v>
                </c:pt>
                <c:pt idx="6">
                  <c:v>80.675539731279926</c:v>
                </c:pt>
              </c:numCache>
            </c:numRef>
          </c:val>
        </c:ser>
        <c:ser>
          <c:idx val="1"/>
          <c:order val="1"/>
          <c:tx>
            <c:strRef>
              <c:f>表９!$G$3</c:f>
              <c:strCache>
                <c:ptCount val="1"/>
                <c:pt idx="0">
                  <c:v>長屋建</c:v>
                </c:pt>
              </c:strCache>
            </c:strRef>
          </c:tx>
          <c:spPr>
            <a:pattFill prst="dkDnDiag">
              <a:fgClr>
                <a:srgbClr val="FFFFFF"/>
              </a:fgClr>
              <a:bgClr>
                <a:srgbClr val="000000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000000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000000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000000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000000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000000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000000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000000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4.7710409906294951e-002"/>
                  <c:y val="-5.6831721538163432e-00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3775805720001393e-002"/>
                  <c:y val="-5.7520595160504263e-00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336671357734638e-002"/>
                  <c:y val="-6.1564586305906395e-00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300251611827697e-002"/>
                  <c:y val="-5.8896933185365249e-00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1847582936918704e-002"/>
                  <c:y val="-5.9585571937735969e-00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1984709444554289e-002"/>
                  <c:y val="-5.6918153687164942e-00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1255025083889828e-002"/>
                  <c:y val="-5.720657401046346e-00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overflow" horzOverflow="overflow" wrap="square" anchor="ctr" anchorCtr="1">
                <a:spAutoFit/>
              </a:bodyPr>
              <a:lstStyle/>
              <a:p>
                <a:pPr algn="ctr" rtl="0">
                  <a:defRPr kumimoji="0" lang="ja-JP" altLang="en-US" sz="1000" b="0" kern="1200">
                    <a:solidFill>
                      <a:schemeClr val="tx1"/>
                    </a:solidFill>
                    <a:latin typeface="ＭＳ Ｐ明朝"/>
                    <a:ea typeface="ＭＳ Ｐ明朝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>
                      <a:solidFill>
                        <a:schemeClr val="tx1"/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表９!$B$5:$B$11</c:f>
              <c:strCache>
                <c:ptCount val="7"/>
                <c:pt idx="0">
                  <c:v>平成 2年
(1990)</c:v>
                </c:pt>
                <c:pt idx="1">
                  <c:v>　　 7年
(1995)</c:v>
                </c:pt>
                <c:pt idx="2">
                  <c:v>　　12年
(2000)</c:v>
                </c:pt>
                <c:pt idx="3">
                  <c:v>　　17年
(2005)</c:v>
                </c:pt>
                <c:pt idx="4">
                  <c:v>　　22年
(2010)</c:v>
                </c:pt>
                <c:pt idx="5">
                  <c:v>　　27年
(2015)</c:v>
                </c:pt>
                <c:pt idx="6">
                  <c:v>令和２年
(2020)</c:v>
                </c:pt>
              </c:strCache>
            </c:strRef>
          </c:cat>
          <c:val>
            <c:numRef>
              <c:f>表９!$H$5:$H$11</c:f>
              <c:numCache>
                <c:formatCode xml:space="preserve">0.0_ </c:formatCode>
                <c:ptCount val="7"/>
                <c:pt idx="0">
                  <c:v>2.8222719887086356</c:v>
                </c:pt>
                <c:pt idx="1">
                  <c:v>2.4021424733954513</c:v>
                </c:pt>
                <c:pt idx="2">
                  <c:v>2.1630615640599005</c:v>
                </c:pt>
                <c:pt idx="3">
                  <c:v>2.0684717656059384</c:v>
                </c:pt>
                <c:pt idx="4">
                  <c:v>1.796657201021771</c:v>
                </c:pt>
                <c:pt idx="5">
                  <c:v>1.5956365607425977</c:v>
                </c:pt>
                <c:pt idx="6">
                  <c:v>1.3907396385815036</c:v>
                </c:pt>
              </c:numCache>
            </c:numRef>
          </c:val>
        </c:ser>
        <c:ser>
          <c:idx val="2"/>
          <c:order val="2"/>
          <c:tx>
            <c:strRef>
              <c:f>表９!$I$3</c:f>
              <c:strCache>
                <c:ptCount val="1"/>
                <c:pt idx="0">
                  <c:v>共同住宅</c:v>
                </c:pt>
              </c:strCache>
            </c:strRef>
          </c:tx>
          <c:spPr>
            <a:pattFill prst="pct75">
              <a:fgClr>
                <a:srgbClr val="FFFFFF"/>
              </a:fgClr>
              <a:bgClr>
                <a:srgbClr val="000000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overflow" horzOverflow="overflow" wrap="square" anchor="ctr" anchorCtr="1">
                <a:spAutoFit/>
              </a:bodyPr>
              <a:lstStyle/>
              <a:p>
                <a:pPr algn="ctr" rtl="0">
                  <a:defRPr kumimoji="0" lang="ja-JP" altLang="en-US" sz="1000" b="0" kern="1200">
                    <a:solidFill>
                      <a:schemeClr val="tx1"/>
                    </a:solidFill>
                    <a:latin typeface="ＭＳ Ｐ明朝"/>
                    <a:ea typeface="ＭＳ Ｐ明朝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表９!$B$5:$B$11</c:f>
              <c:strCache>
                <c:ptCount val="7"/>
                <c:pt idx="0">
                  <c:v>平成 2年
(1990)</c:v>
                </c:pt>
                <c:pt idx="1">
                  <c:v>　　 7年
(1995)</c:v>
                </c:pt>
                <c:pt idx="2">
                  <c:v>　　12年
(2000)</c:v>
                </c:pt>
                <c:pt idx="3">
                  <c:v>　　17年
(2005)</c:v>
                </c:pt>
                <c:pt idx="4">
                  <c:v>　　22年
(2010)</c:v>
                </c:pt>
                <c:pt idx="5">
                  <c:v>　　27年
(2015)</c:v>
                </c:pt>
                <c:pt idx="6">
                  <c:v>令和２年
(2020)</c:v>
                </c:pt>
              </c:strCache>
            </c:strRef>
          </c:cat>
          <c:val>
            <c:numRef>
              <c:f>表９!$J$5:$J$11</c:f>
              <c:numCache>
                <c:formatCode xml:space="preserve">0.0_ </c:formatCode>
                <c:ptCount val="7"/>
                <c:pt idx="0">
                  <c:v>10.542685512166388</c:v>
                </c:pt>
                <c:pt idx="1">
                  <c:v>12.805185784135494</c:v>
                </c:pt>
                <c:pt idx="2">
                  <c:v>14.649826047496598</c:v>
                </c:pt>
                <c:pt idx="3">
                  <c:v>15.373839505407025</c:v>
                </c:pt>
                <c:pt idx="4">
                  <c:v>15.82889226021447</c:v>
                </c:pt>
                <c:pt idx="5">
                  <c:v>17.12670756305149</c:v>
                </c:pt>
                <c:pt idx="6">
                  <c:v>17.868147032333841</c:v>
                </c:pt>
              </c:numCache>
            </c:numRef>
          </c:val>
        </c:ser>
        <c:ser>
          <c:idx val="3"/>
          <c:order val="3"/>
          <c:tx>
            <c:strRef>
              <c:f>表９!$K$3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ltHorz">
              <a:fgClr>
                <a:srgbClr val="FFFFFF"/>
              </a:fgClr>
              <a:bgClr>
                <a:srgbClr val="000000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ltHorz">
                <a:fgClr>
                  <a:srgbClr val="FFFFFF"/>
                </a:fgClr>
                <a:bgClr>
                  <a:srgbClr val="000000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ltHorz">
                <a:fgClr>
                  <a:srgbClr val="FFFFFF"/>
                </a:fgClr>
                <a:bgClr>
                  <a:srgbClr val="000000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ltHorz">
                <a:fgClr>
                  <a:srgbClr val="FFFFFF"/>
                </a:fgClr>
                <a:bgClr>
                  <a:srgbClr val="000000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ltHorz">
                <a:fgClr>
                  <a:srgbClr val="FFFFFF"/>
                </a:fgClr>
                <a:bgClr>
                  <a:srgbClr val="000000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ltHorz">
                <a:fgClr>
                  <a:srgbClr val="FFFFFF"/>
                </a:fgClr>
                <a:bgClr>
                  <a:srgbClr val="000000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pattFill prst="ltHorz">
                <a:fgClr>
                  <a:srgbClr val="FFFFFF"/>
                </a:fgClr>
                <a:bgClr>
                  <a:srgbClr val="000000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pattFill prst="ltHorz">
                <a:fgClr>
                  <a:srgbClr val="FFFFFF"/>
                </a:fgClr>
                <a:bgClr>
                  <a:srgbClr val="000000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2.7236418195140673e-002"/>
                  <c:y val="1.3335916903004575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7007990323218461e-002"/>
                  <c:y val="6.4495293792973861e-0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5667507957369436e-002"/>
                  <c:y val="1.0752347231763814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5584697038424111e-002"/>
                  <c:y val="1.5055165084230243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5601290237538623e-002"/>
                  <c:y val="8.171126260224183e-0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5589659490495742e-002"/>
                  <c:y val="1.2473944112690611e-0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7174823083823383e-002"/>
                  <c:y val="9.5873921800043455e-0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wrap="square" anchor="ctr" anchorCtr="1">
                <a:spAutoFit/>
              </a:bodyPr>
              <a:lstStyle/>
              <a:p>
                <a:pPr algn="ctr" rtl="0">
                  <a:defRPr kumimoji="0" lang="ja-JP" altLang="en-US" sz="1000" b="0" kern="1200">
                    <a:solidFill>
                      <a:schemeClr val="tx1"/>
                    </a:solidFill>
                    <a:latin typeface="ＭＳ Ｐ明朝"/>
                    <a:ea typeface="ＭＳ Ｐ明朝"/>
                  </a:defRPr>
                </a:pPr>
                <a:endParaRPr lang="ja-JP" alt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表９!$B$5:$B$11</c:f>
              <c:strCache>
                <c:ptCount val="7"/>
                <c:pt idx="0">
                  <c:v>平成 2年
(1990)</c:v>
                </c:pt>
                <c:pt idx="1">
                  <c:v>　　 7年
(1995)</c:v>
                </c:pt>
                <c:pt idx="2">
                  <c:v>　　12年
(2000)</c:v>
                </c:pt>
                <c:pt idx="3">
                  <c:v>　　17年
(2005)</c:v>
                </c:pt>
                <c:pt idx="4">
                  <c:v>　　22年
(2010)</c:v>
                </c:pt>
                <c:pt idx="5">
                  <c:v>　　27年
(2015)</c:v>
                </c:pt>
                <c:pt idx="6">
                  <c:v>令和２年
(2020)</c:v>
                </c:pt>
              </c:strCache>
            </c:strRef>
          </c:cat>
          <c:val>
            <c:numRef>
              <c:f>表９!$L$5:$L$11</c:f>
              <c:numCache>
                <c:formatCode xml:space="preserve">0.0_ </c:formatCode>
                <c:ptCount val="7"/>
                <c:pt idx="0">
                  <c:v>0.15707744885734692</c:v>
                </c:pt>
                <c:pt idx="1">
                  <c:v>0.10175120609096286</c:v>
                </c:pt>
                <c:pt idx="2">
                  <c:v>0.13483275001434392</c:v>
                </c:pt>
                <c:pt idx="3">
                  <c:v>0.114757149060232</c:v>
                </c:pt>
                <c:pt idx="4">
                  <c:v>0.11877439348556165</c:v>
                </c:pt>
                <c:pt idx="5">
                  <c:v>0.11596574710606826</c:v>
                </c:pt>
                <c:pt idx="6">
                  <c:v>6.5573597804732889e-002</c:v>
                </c:pt>
              </c:numCache>
            </c:numRef>
          </c:val>
        </c:ser>
        <c:dLbls>
          <c:spPr>
            <a:noFill/>
            <a:ln>
              <a:noFill/>
            </a:ln>
            <a:effectLst/>
          </c:spPr>
          <c:txPr>
            <a:bodyPr rot="0" spcFirstLastPara="1" vertOverflow="overflow" horzOverflow="overflow" wrap="square" anchor="ctr" anchorCtr="1">
              <a:spAutoFit/>
            </a:bodyPr>
            <a:lstStyle/>
            <a:p>
              <a:pPr algn="ctr" rtl="0">
                <a:defRPr kumimoji="0" lang="ja-JP" altLang="en-US" sz="1000" b="0" kern="1200">
                  <a:solidFill>
                    <a:schemeClr val="tx1"/>
                  </a:solidFill>
                  <a:latin typeface="ＭＳ Ｐ明朝"/>
                  <a:ea typeface="ＭＳ Ｐ明朝"/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noFill/>
            <a:ln w="9525">
              <a:solidFill>
                <a:schemeClr val="tx1"/>
              </a:solidFill>
              <a:round/>
            </a:ln>
            <a:effectLst/>
          </c:spPr>
        </c:serLines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0.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overflow" horzOverflow="overflow" wrap="square" anchor="ctr" anchorCtr="1"/>
          <a:lstStyle/>
          <a:p>
            <a:pPr algn="ctr" rtl="0">
              <a:defRPr kumimoji="0" lang="ja-JP" altLang="en-US" sz="1000" b="0" kern="12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noFill/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overflow" horzOverflow="overflow" wrap="square" anchor="ctr" anchorCtr="1"/>
          <a:lstStyle/>
          <a:p>
            <a:pPr algn="ctr" rtl="0">
              <a:defRPr kumimoji="0" lang="ja-JP" altLang="en-US" sz="1000" b="0" kern="12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1"/>
        <c:crosses val="autoZero"/>
        <c:crossBetween val="between"/>
        <c:majorUnit val="0.2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kumimoji="0" lang="ja-JP" altLang="en-US" sz="1000" b="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84455868636255"/>
          <c:y val="8.9613034623217916e-002"/>
          <c:w val="0.82899841652024897"/>
          <c:h val="0.849287169042769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表１０!$E$3</c:f>
              <c:strCache>
                <c:ptCount val="1"/>
                <c:pt idx="0">
                  <c:v>持ち家</c:v>
                </c:pt>
              </c:strCache>
            </c:strRef>
          </c:tx>
          <c:spPr>
            <a:pattFill prst="pct40">
              <a:fgClr>
                <a:schemeClr val="tx1"/>
              </a:fgClr>
              <a:bgClr>
                <a:srgbClr val="FFFFFF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0.0_ 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overflow" horzOverflow="overflow" wrap="square" anchor="ctr" anchorCtr="1">
                <a:spAutoFit/>
              </a:bodyPr>
              <a:lstStyle/>
              <a:p>
                <a:pPr algn="ctr" rtl="0">
                  <a:defRPr kumimoji="0" lang="ja-JP" altLang="en-US" sz="1000" b="0" kern="1200">
                    <a:solidFill>
                      <a:schemeClr val="tx1"/>
                    </a:solidFill>
                    <a:latin typeface="ＭＳ Ｐ明朝"/>
                    <a:ea typeface="ＭＳ Ｐ明朝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表１０!$B$5:$B$11</c:f>
              <c:strCache>
                <c:ptCount val="7"/>
                <c:pt idx="0">
                  <c:v>平成2年
(1990)</c:v>
                </c:pt>
                <c:pt idx="1">
                  <c:v>　　 7年
(1995)</c:v>
                </c:pt>
                <c:pt idx="2">
                  <c:v>　　12年
(2000)</c:v>
                </c:pt>
                <c:pt idx="3">
                  <c:v>　　17年
(2005)</c:v>
                </c:pt>
                <c:pt idx="4">
                  <c:v>　　22年
(2010)</c:v>
                </c:pt>
                <c:pt idx="5">
                  <c:v>　　27年
(2015)</c:v>
                </c:pt>
                <c:pt idx="6">
                  <c:v>令和2年
（2020）</c:v>
                </c:pt>
              </c:strCache>
            </c:strRef>
          </c:cat>
          <c:val>
            <c:numRef>
              <c:f>表１０!$F$5:$F$11</c:f>
              <c:numCache>
                <c:formatCode xml:space="preserve">0.0_ </c:formatCode>
                <c:ptCount val="7"/>
                <c:pt idx="0">
                  <c:v>79.978601043199149</c:v>
                </c:pt>
                <c:pt idx="1">
                  <c:v>78.602399700444451</c:v>
                </c:pt>
                <c:pt idx="2">
                  <c:v>77.803973523750898</c:v>
                </c:pt>
                <c:pt idx="3">
                  <c:v>77.992732047226184</c:v>
                </c:pt>
                <c:pt idx="4">
                  <c:v>78.341904146925273</c:v>
                </c:pt>
                <c:pt idx="5">
                  <c:v>77.978495520334405</c:v>
                </c:pt>
                <c:pt idx="6" formatCode="#,##0.0_ ">
                  <c:v>77.637033018544955</c:v>
                </c:pt>
              </c:numCache>
            </c:numRef>
          </c:val>
        </c:ser>
        <c:ser>
          <c:idx val="1"/>
          <c:order val="1"/>
          <c:tx>
            <c:strRef>
              <c:f>表１０!$G$3</c:f>
              <c:strCache>
                <c:ptCount val="1"/>
                <c:pt idx="0">
                  <c:v>公営の
借家</c:v>
                </c:pt>
              </c:strCache>
            </c:strRef>
          </c:tx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5.0239777879004792e-002"/>
                  <c:y val="-5.675428046035997e-00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4367627600268973e-002"/>
                  <c:y val="-5.7873641558552638e-00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1923081928808482e-002"/>
                  <c:y val="-5.7974993451684123e-00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871694757163622e-002"/>
                  <c:y val="-6.2149237455297719e-00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861803431595843e-002"/>
                  <c:y val="-5.8177055770269041e-00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639161840307149e-002"/>
                  <c:y val="-5.6241533963040768e-00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1277312200926656e-002"/>
                  <c:y val="-6.3718481218360948e-00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overflow" horzOverflow="overflow" wrap="square" anchor="ctr" anchorCtr="1">
                <a:spAutoFit/>
              </a:bodyPr>
              <a:lstStyle/>
              <a:p>
                <a:pPr algn="ctr" rtl="0">
                  <a:defRPr kumimoji="0" lang="ja-JP" altLang="en-US" sz="1000" b="0" kern="1200">
                    <a:solidFill>
                      <a:schemeClr val="tx1"/>
                    </a:solidFill>
                    <a:latin typeface="ＭＳ Ｐ明朝"/>
                    <a:ea typeface="ＭＳ Ｐ明朝"/>
                  </a:defRPr>
                </a:pPr>
                <a:endParaRPr lang="ja-JP" alt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表１０!$B$5:$B$11</c:f>
              <c:strCache>
                <c:ptCount val="7"/>
                <c:pt idx="0">
                  <c:v>平成2年
(1990)</c:v>
                </c:pt>
                <c:pt idx="1">
                  <c:v>　　 7年
(1995)</c:v>
                </c:pt>
                <c:pt idx="2">
                  <c:v>　　12年
(2000)</c:v>
                </c:pt>
                <c:pt idx="3">
                  <c:v>　　17年
(2005)</c:v>
                </c:pt>
                <c:pt idx="4">
                  <c:v>　　22年
(2010)</c:v>
                </c:pt>
                <c:pt idx="5">
                  <c:v>　　27年
(2015)</c:v>
                </c:pt>
                <c:pt idx="6">
                  <c:v>令和2年
（2020）</c:v>
                </c:pt>
              </c:strCache>
            </c:strRef>
          </c:cat>
          <c:val>
            <c:numRef>
              <c:f>表１０!$H$5:$H$11</c:f>
              <c:numCache>
                <c:formatCode xml:space="preserve">0.0_ </c:formatCode>
                <c:ptCount val="7"/>
                <c:pt idx="0">
                  <c:v>3.2522430488960472</c:v>
                </c:pt>
                <c:pt idx="1">
                  <c:v>3.3290281267467288</c:v>
                </c:pt>
                <c:pt idx="2">
                  <c:v>3.494176372712146</c:v>
                </c:pt>
                <c:pt idx="3">
                  <c:v>3.4967330397204477</c:v>
                </c:pt>
                <c:pt idx="4">
                  <c:v>3.3404130068903637</c:v>
                </c:pt>
                <c:pt idx="5">
                  <c:v>3.1714677354625862</c:v>
                </c:pt>
                <c:pt idx="6" formatCode="#,##0.0_ ">
                  <c:v>2.8104475332213226</c:v>
                </c:pt>
              </c:numCache>
            </c:numRef>
          </c:val>
        </c:ser>
        <c:ser>
          <c:idx val="2"/>
          <c:order val="2"/>
          <c:tx>
            <c:strRef>
              <c:f>表１０!$I$3</c:f>
              <c:strCache>
                <c:ptCount val="1"/>
                <c:pt idx="0">
                  <c:v>民営の
借家</c:v>
                </c:pt>
              </c:strCache>
            </c:strRef>
          </c:tx>
          <c:spPr>
            <a:pattFill prst="dk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5"/>
            <c:invertIfNegative val="0"/>
            <c:bubble3D val="0"/>
            <c:spPr>
              <a:pattFill prst="dkVert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5"/>
              <c:layout>
                <c:manualLayout>
                  <c:x val="-1.0957506344764755e-002"/>
                  <c:y val="7.8494261537063472e-004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overflow" horzOverflow="overflow" wrap="square" anchor="ctr" anchorCtr="1">
                <a:spAutoFit/>
              </a:bodyPr>
              <a:lstStyle/>
              <a:p>
                <a:pPr algn="ctr" rtl="0">
                  <a:defRPr kumimoji="0" lang="ja-JP" altLang="en-US" sz="1000" b="0" kern="1200">
                    <a:solidFill>
                      <a:schemeClr val="tx1"/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表１０!$B$5:$B$11</c:f>
              <c:strCache>
                <c:ptCount val="7"/>
                <c:pt idx="0">
                  <c:v>平成2年
(1990)</c:v>
                </c:pt>
                <c:pt idx="1">
                  <c:v>　　 7年
(1995)</c:v>
                </c:pt>
                <c:pt idx="2">
                  <c:v>　　12年
(2000)</c:v>
                </c:pt>
                <c:pt idx="3">
                  <c:v>　　17年
(2005)</c:v>
                </c:pt>
                <c:pt idx="4">
                  <c:v>　　22年
(2010)</c:v>
                </c:pt>
                <c:pt idx="5">
                  <c:v>　　27年
(2015)</c:v>
                </c:pt>
                <c:pt idx="6">
                  <c:v>令和2年
（2020）</c:v>
                </c:pt>
              </c:strCache>
            </c:strRef>
          </c:cat>
          <c:val>
            <c:numRef>
              <c:f>表１０!$J$5:$J$11</c:f>
              <c:numCache>
                <c:formatCode xml:space="preserve">0.0_ </c:formatCode>
                <c:ptCount val="7"/>
                <c:pt idx="0">
                  <c:v>12.672621571400523</c:v>
                </c:pt>
                <c:pt idx="1">
                  <c:v>14.215864505380605</c:v>
                </c:pt>
                <c:pt idx="2">
                  <c:v>14.907234024796709</c:v>
                </c:pt>
                <c:pt idx="3">
                  <c:v>15.173531418646485</c:v>
                </c:pt>
                <c:pt idx="4">
                  <c:v>15.069850185809013</c:v>
                </c:pt>
                <c:pt idx="5">
                  <c:v>16.09161554618564</c:v>
                </c:pt>
                <c:pt idx="6" formatCode="#,##0.0_ ">
                  <c:v>16.475563959275899</c:v>
                </c:pt>
              </c:numCache>
            </c:numRef>
          </c:val>
        </c:ser>
        <c:ser>
          <c:idx val="5"/>
          <c:order val="3"/>
          <c:tx>
            <c:strRef>
              <c:f>表１０!$K$3</c:f>
              <c:strCache>
                <c:ptCount val="1"/>
                <c:pt idx="0">
                  <c:v>給与
住宅</c:v>
                </c:pt>
              </c:strCache>
            </c:strRef>
          </c:tx>
          <c:spPr>
            <a:pattFill prst="dk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pattFill prst="dk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3.4022862844623761e-002"/>
                  <c:y val="-5.9809377188340257e-00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3587470987614151e-002"/>
                  <c:y val="-5.7873641558552638e-00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304006420685015e-002"/>
                  <c:y val="-5.7974993451684123e-002"/>
                </c:manualLayout>
              </c:layout>
              <c:numFmt formatCode="0.0_ 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5225613327259715e-002"/>
                  <c:y val="-6.2149237455297719e-00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5230472224029849e-002"/>
                  <c:y val="-6.1231938675689976e-00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no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6280991735537187e-002"/>
                      <c:h val="4.2769857433808553e-00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3.7704344808138654e-002"/>
                  <c:y val="-6.3369950446621873e-00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2600703850925389e-002"/>
                  <c:y val="-5.7608501584959719e-00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overflow" horzOverflow="overflow" wrap="square" anchor="ctr" anchorCtr="1">
                <a:spAutoFit/>
              </a:bodyPr>
              <a:lstStyle/>
              <a:p>
                <a:pPr algn="ctr" rtl="0">
                  <a:defRPr kumimoji="0" lang="ja-JP" altLang="en-US" sz="1000" b="0" kern="1200">
                    <a:solidFill>
                      <a:schemeClr val="tx1"/>
                    </a:solidFill>
                    <a:latin typeface="ＭＳ Ｐ明朝"/>
                    <a:ea typeface="ＭＳ Ｐ明朝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表１０!$B$5:$B$11</c:f>
              <c:strCache>
                <c:ptCount val="7"/>
                <c:pt idx="0">
                  <c:v>平成2年
(1990)</c:v>
                </c:pt>
                <c:pt idx="1">
                  <c:v>　　 7年
(1995)</c:v>
                </c:pt>
                <c:pt idx="2">
                  <c:v>　　12年
(2000)</c:v>
                </c:pt>
                <c:pt idx="3">
                  <c:v>　　17年
(2005)</c:v>
                </c:pt>
                <c:pt idx="4">
                  <c:v>　　22年
(2010)</c:v>
                </c:pt>
                <c:pt idx="5">
                  <c:v>　　27年
(2015)</c:v>
                </c:pt>
                <c:pt idx="6">
                  <c:v>令和2年
（2020）</c:v>
                </c:pt>
              </c:strCache>
            </c:strRef>
          </c:cat>
          <c:val>
            <c:numRef>
              <c:f>表１０!$L$5:$L$11</c:f>
              <c:numCache>
                <c:formatCode xml:space="preserve">0.0_ </c:formatCode>
                <c:ptCount val="7"/>
                <c:pt idx="0">
                  <c:v>3.4044829676255413</c:v>
                </c:pt>
                <c:pt idx="1">
                  <c:v>3.1008340885533965</c:v>
                </c:pt>
                <c:pt idx="2">
                  <c:v>2.9671028953833476</c:v>
                </c:pt>
                <c:pt idx="3">
                  <c:v>2.490281827016521</c:v>
                </c:pt>
                <c:pt idx="4">
                  <c:v>2.2877978065978408</c:v>
                </c:pt>
                <c:pt idx="5">
                  <c:v>2.0709658252852234</c:v>
                </c:pt>
                <c:pt idx="6" formatCode="#,##0.0_ ">
                  <c:v>2.0957216519279691</c:v>
                </c:pt>
              </c:numCache>
            </c:numRef>
          </c:val>
        </c:ser>
        <c:ser>
          <c:idx val="6"/>
          <c:order val="4"/>
          <c:tx>
            <c:strRef>
              <c:f>表１０!$M$3</c:f>
              <c:strCache>
                <c:ptCount val="1"/>
                <c:pt idx="0">
                  <c:v>間借り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5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6"/>
            <c:invertIfNegative val="0"/>
            <c:bubble3D val="0"/>
            <c:spPr>
              <a:pattFill prst="wd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7991713845686642e-002"/>
                  <c:y val="-8.894010199944519e-004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8409578967918266e-002"/>
                  <c:y val="-6.3525595885880121e-004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7996746274484287e-002"/>
                  <c:y val="4.1432397325079778e-00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7996746274484287e-002"/>
                  <c:y val="2.0054417841354351e-00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2128890913429209e-002"/>
                  <c:y val="-8.894010199944519e-004"/>
                </c:manualLayout>
              </c:layout>
              <c:numFmt formatCode="0.0_ 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4.1297498969653589e-002"/>
                  <c:y val="1.3972643663444509e-00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4.1912212741896007e-002"/>
                  <c:y val="-1.6004618567281941e-003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overflow" horzOverflow="overflow" wrap="square" anchor="ctr" anchorCtr="1">
                <a:spAutoFit/>
              </a:bodyPr>
              <a:lstStyle/>
              <a:p>
                <a:pPr algn="ctr" rtl="0">
                  <a:defRPr kumimoji="0" lang="ja-JP" altLang="en-US" sz="1000" b="0" kern="1200">
                    <a:solidFill>
                      <a:schemeClr val="tx1"/>
                    </a:solidFill>
                    <a:latin typeface="ＭＳ Ｐ明朝"/>
                    <a:ea typeface="ＭＳ Ｐ明朝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表１０!$B$5:$B$11</c:f>
              <c:strCache>
                <c:ptCount val="7"/>
                <c:pt idx="0">
                  <c:v>平成2年
(1990)</c:v>
                </c:pt>
                <c:pt idx="1">
                  <c:v>　　 7年
(1995)</c:v>
                </c:pt>
                <c:pt idx="2">
                  <c:v>　　12年
(2000)</c:v>
                </c:pt>
                <c:pt idx="3">
                  <c:v>　　17年
(2005)</c:v>
                </c:pt>
                <c:pt idx="4">
                  <c:v>　　22年
(2010)</c:v>
                </c:pt>
                <c:pt idx="5">
                  <c:v>　　27年
(2015)</c:v>
                </c:pt>
                <c:pt idx="6">
                  <c:v>令和2年
（2020）</c:v>
                </c:pt>
              </c:strCache>
            </c:strRef>
          </c:cat>
          <c:val>
            <c:numRef>
              <c:f>表１０!$N$5:$N$11</c:f>
              <c:numCache>
                <c:formatCode xml:space="preserve">0.0_ </c:formatCode>
                <c:ptCount val="7"/>
                <c:pt idx="0">
                  <c:v>0.69205136887874585</c:v>
                </c:pt>
                <c:pt idx="1">
                  <c:v>0.75187357887482165</c:v>
                </c:pt>
                <c:pt idx="2">
                  <c:v>0.82751318335689217</c:v>
                </c:pt>
                <c:pt idx="3">
                  <c:v>0.84672166739036048</c:v>
                </c:pt>
                <c:pt idx="4">
                  <c:v>0.96003485377751163</c:v>
                </c:pt>
                <c:pt idx="5">
                  <c:v>0.68745537273215296</c:v>
                </c:pt>
                <c:pt idx="6" formatCode="#,##0.0_ ">
                  <c:v>0.98123383702985834</c:v>
                </c:pt>
              </c:numCache>
            </c:numRef>
          </c:val>
        </c:ser>
        <c:dLbls>
          <c:spPr>
            <a:noFill/>
            <a:ln>
              <a:noFill/>
            </a:ln>
            <a:effectLst/>
          </c:spPr>
          <c:txPr>
            <a:bodyPr rot="0" spcFirstLastPara="1" vertOverflow="overflow" horzOverflow="overflow" wrap="square" anchor="ctr" anchorCtr="1">
              <a:spAutoFit/>
            </a:bodyPr>
            <a:lstStyle/>
            <a:p>
              <a:pPr algn="ctr" rtl="0">
                <a:defRPr kumimoji="0" lang="ja-JP" altLang="en-US" sz="1000" b="0" kern="1200">
                  <a:solidFill>
                    <a:schemeClr val="tx1"/>
                  </a:solidFill>
                  <a:latin typeface="ＭＳ Ｐ明朝"/>
                  <a:ea typeface="ＭＳ Ｐ明朝"/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serLines>
          <c:spPr>
            <a:noFill/>
            <a:ln w="9525" cap="flat" cmpd="sng" algn="ctr">
              <a:solidFill>
                <a:schemeClr val="tx1"/>
              </a:solidFill>
              <a:round/>
            </a:ln>
            <a:effectLst/>
          </c:spPr>
        </c:serLines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0.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overflow" horzOverflow="overflow" wrap="square" anchor="ctr" anchorCtr="1"/>
          <a:lstStyle/>
          <a:p>
            <a:pPr algn="ctr" rtl="0">
              <a:defRPr kumimoji="0" lang="ja-JP" altLang="en-US" sz="1000" b="0" kern="12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noFill/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overflow" horzOverflow="overflow" wrap="square" anchor="ctr" anchorCtr="1"/>
          <a:lstStyle/>
          <a:p>
            <a:pPr algn="ctr" rtl="0">
              <a:defRPr kumimoji="0" lang="ja-JP" altLang="en-US" sz="1000" b="0" kern="12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1"/>
        <c:crosses val="autoZero"/>
        <c:crossBetween val="between"/>
        <c:majorUnit val="0.2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kumimoji="0" lang="ja-JP" altLang="en-US" b="0"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6092715231789"/>
          <c:y val="8.247422680412371e-002"/>
          <c:w val="0.8443708609271523"/>
          <c:h val="0.8494845360824742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表１１!$E$3</c:f>
              <c:strCache>
                <c:ptCount val="1"/>
                <c:pt idx="0">
                  <c:v>韓国・朝鮮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dLbl>
              <c:idx val="0"/>
              <c:layout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表１１!$B$5:$B$11</c:f>
              <c:strCache>
                <c:ptCount val="7"/>
                <c:pt idx="0">
                  <c:v>平成 2年
(1990)</c:v>
                </c:pt>
                <c:pt idx="1">
                  <c:v>　　 7年
(1995)</c:v>
                </c:pt>
                <c:pt idx="2">
                  <c:v>　　12年
(2000)</c:v>
                </c:pt>
                <c:pt idx="3">
                  <c:v>　　17年
(2005)</c:v>
                </c:pt>
                <c:pt idx="4">
                  <c:v>　　22年
(2010)</c:v>
                </c:pt>
                <c:pt idx="5">
                  <c:v>　　27年
(2015)</c:v>
                </c:pt>
                <c:pt idx="6">
                  <c:v>令和２年
(2020)</c:v>
                </c:pt>
              </c:strCache>
            </c:strRef>
          </c:cat>
          <c:val>
            <c:numRef>
              <c:f>表１１!$F$5:$F$11</c:f>
              <c:numCache>
                <c:formatCode xml:space="preserve">#,##0.0_ </c:formatCode>
                <c:ptCount val="7"/>
                <c:pt idx="0">
                  <c:v>52.471751412429377</c:v>
                </c:pt>
                <c:pt idx="1">
                  <c:v>38.932910723718969</c:v>
                </c:pt>
                <c:pt idx="2">
                  <c:v>23.680781758957657</c:v>
                </c:pt>
                <c:pt idx="3">
                  <c:v>17.166437414030263</c:v>
                </c:pt>
                <c:pt idx="4">
                  <c:v>18.295589988081048</c:v>
                </c:pt>
                <c:pt idx="5">
                  <c:v>16.163349347975291</c:v>
                </c:pt>
                <c:pt idx="6" formatCode="#,##0.0_);[Red]\(#,##0.0\)">
                  <c:v>12.407559572719803</c:v>
                </c:pt>
              </c:numCache>
            </c:numRef>
          </c:val>
        </c:ser>
        <c:ser>
          <c:idx val="3"/>
          <c:order val="1"/>
          <c:tx>
            <c:strRef>
              <c:f>表１１!$G$3</c:f>
              <c:strCache>
                <c:ptCount val="1"/>
                <c:pt idx="0">
                  <c:v>中国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4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pattFill prst="pct1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numFmt formatCode="0.0_ 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numFmt formatCode="0.0_ 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numFmt formatCode="0.0_ 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numFmt formatCode="0.0_ 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numFmt formatCode="0.0_ 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numFmt formatCode="0.0_ 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_ " sourceLinked="0"/>
            <c:spPr>
              <a:solidFill>
                <a:schemeClr val="bg1"/>
              </a:solidFill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表１１!$B$5:$B$11</c:f>
              <c:strCache>
                <c:ptCount val="7"/>
                <c:pt idx="0">
                  <c:v>平成 2年
(1990)</c:v>
                </c:pt>
                <c:pt idx="1">
                  <c:v>　　 7年
(1995)</c:v>
                </c:pt>
                <c:pt idx="2">
                  <c:v>　　12年
(2000)</c:v>
                </c:pt>
                <c:pt idx="3">
                  <c:v>　　17年
(2005)</c:v>
                </c:pt>
                <c:pt idx="4">
                  <c:v>　　22年
(2010)</c:v>
                </c:pt>
                <c:pt idx="5">
                  <c:v>　　27年
(2015)</c:v>
                </c:pt>
                <c:pt idx="6">
                  <c:v>令和２年
(2020)</c:v>
                </c:pt>
              </c:strCache>
            </c:strRef>
          </c:cat>
          <c:val>
            <c:numRef>
              <c:f>表１１!$H$5:$H$11</c:f>
              <c:numCache>
                <c:formatCode xml:space="preserve">#,##0.0_ </c:formatCode>
                <c:ptCount val="7"/>
                <c:pt idx="0">
                  <c:v>9.0395480225988702</c:v>
                </c:pt>
                <c:pt idx="1">
                  <c:v>16.640253565768621</c:v>
                </c:pt>
                <c:pt idx="2">
                  <c:v>42.312703583061889</c:v>
                </c:pt>
                <c:pt idx="3">
                  <c:v>52.324621733149932</c:v>
                </c:pt>
                <c:pt idx="4">
                  <c:v>46.632896305125151</c:v>
                </c:pt>
                <c:pt idx="5">
                  <c:v>33.459162663006175</c:v>
                </c:pt>
                <c:pt idx="6" formatCode="#,##0.0_);[Red]\(#,##0.0\)">
                  <c:v>24.869898657901945</c:v>
                </c:pt>
              </c:numCache>
            </c:numRef>
          </c:val>
        </c:ser>
        <c:ser>
          <c:idx val="7"/>
          <c:order val="2"/>
          <c:tx>
            <c:strRef>
              <c:f>表１１!$I$3</c:f>
              <c:strCache>
                <c:ptCount val="1"/>
                <c:pt idx="0">
                  <c:v>フィリピン</c:v>
                </c:pt>
              </c:strCache>
            </c:strRef>
          </c:tx>
          <c:spPr>
            <a:pattFill prst="dk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spPr>
              <a:pattFill prst="dk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dk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5"/>
            <c:invertIfNegative val="0"/>
            <c:bubble3D val="0"/>
            <c:spPr>
              <a:pattFill prst="dkDn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表１１!$B$5:$B$11</c:f>
              <c:strCache>
                <c:ptCount val="7"/>
                <c:pt idx="0">
                  <c:v>平成 2年
(1990)</c:v>
                </c:pt>
                <c:pt idx="1">
                  <c:v>　　 7年
(1995)</c:v>
                </c:pt>
                <c:pt idx="2">
                  <c:v>　　12年
(2000)</c:v>
                </c:pt>
                <c:pt idx="3">
                  <c:v>　　17年
(2005)</c:v>
                </c:pt>
                <c:pt idx="4">
                  <c:v>　　22年
(2010)</c:v>
                </c:pt>
                <c:pt idx="5">
                  <c:v>　　27年
(2015)</c:v>
                </c:pt>
                <c:pt idx="6">
                  <c:v>令和２年
(2020)</c:v>
                </c:pt>
              </c:strCache>
            </c:strRef>
          </c:cat>
          <c:val>
            <c:numRef>
              <c:f>表１１!$J$5:$J$11</c:f>
              <c:numCache>
                <c:formatCode xml:space="preserve">#,##0.0_ </c:formatCode>
                <c:ptCount val="7"/>
                <c:pt idx="0">
                  <c:v>13.700564971751412</c:v>
                </c:pt>
                <c:pt idx="1">
                  <c:v>17.379820390913896</c:v>
                </c:pt>
                <c:pt idx="2">
                  <c:v>15.700325732899023</c:v>
                </c:pt>
                <c:pt idx="3">
                  <c:v>14.745529573590096</c:v>
                </c:pt>
                <c:pt idx="4">
                  <c:v>15.435041716328962</c:v>
                </c:pt>
                <c:pt idx="5">
                  <c:v>18.256691832532603</c:v>
                </c:pt>
                <c:pt idx="6" formatCode="#,##0.0_);[Red]\(#,##0.0\)">
                  <c:v>19.884963023829087</c:v>
                </c:pt>
              </c:numCache>
            </c:numRef>
          </c:val>
        </c:ser>
        <c:ser>
          <c:idx val="9"/>
          <c:order val="3"/>
          <c:tx>
            <c:strRef>
              <c:f>表１１!$K$3</c:f>
              <c:strCache>
                <c:ptCount val="1"/>
                <c:pt idx="0">
                  <c:v>タイ</c:v>
                </c:pt>
              </c:strCache>
            </c:strRef>
          </c:tx>
          <c:spPr>
            <a:pattFill prst="lg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  <c:spPr>
              <a:pattFill prst="lgConfetti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-5.0672333176895935e-002"/>
                  <c:y val="5.801966352566585e-002"/>
                </c:manualLayout>
              </c:layout>
              <c:numFmt formatCode="0.0_ 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1933044793241905e-002"/>
                  <c:y val="5.9473658576183135e-002"/>
                </c:manualLayout>
              </c:layout>
              <c:numFmt formatCode="0.0_ 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377865846239419e-002"/>
                  <c:y val="6.0292123278404636e-002"/>
                </c:manualLayout>
              </c:layout>
              <c:numFmt formatCode="0.0_ 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8641775738297614e-002"/>
                  <c:y val="6.0079335443894252e-002"/>
                </c:manualLayout>
              </c:layout>
              <c:numFmt formatCode="0.0_ 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9261963115537708e-002"/>
                  <c:y val="6.1928619747273858e-002"/>
                </c:manualLayout>
              </c:layout>
              <c:numFmt formatCode="0.0_ 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6634786903581066e-002"/>
                  <c:y val="6.1708762983038526e-002"/>
                </c:manualLayout>
              </c:layout>
              <c:numFmt formatCode="0.0_ " sourceLinked="0"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_ " sourceLinked="0"/>
            <c:spPr>
              <a:solidFill>
                <a:schemeClr val="bg1"/>
              </a:solidFill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表１１!$B$5:$B$11</c:f>
              <c:strCache>
                <c:ptCount val="7"/>
                <c:pt idx="0">
                  <c:v>平成 2年
(1990)</c:v>
                </c:pt>
                <c:pt idx="1">
                  <c:v>　　 7年
(1995)</c:v>
                </c:pt>
                <c:pt idx="2">
                  <c:v>　　12年
(2000)</c:v>
                </c:pt>
                <c:pt idx="3">
                  <c:v>　　17年
(2005)</c:v>
                </c:pt>
                <c:pt idx="4">
                  <c:v>　　22年
(2010)</c:v>
                </c:pt>
                <c:pt idx="5">
                  <c:v>　　27年
(2015)</c:v>
                </c:pt>
                <c:pt idx="6">
                  <c:v>令和２年
(2020)</c:v>
                </c:pt>
              </c:strCache>
            </c:strRef>
          </c:cat>
          <c:val>
            <c:numRef>
              <c:f>表１１!$L$5:$L$11</c:f>
              <c:numCache>
                <c:formatCode xml:space="preserve">#,##0.0_ </c:formatCode>
                <c:ptCount val="7"/>
                <c:pt idx="0" formatCode="#,##0_ ">
                  <c:v>0</c:v>
                </c:pt>
                <c:pt idx="1">
                  <c:v>3.1167459059693607</c:v>
                </c:pt>
                <c:pt idx="2">
                  <c:v>0.91205211726384361</c:v>
                </c:pt>
                <c:pt idx="3">
                  <c:v>1.0178817056396148</c:v>
                </c:pt>
                <c:pt idx="4">
                  <c:v>0.9833134684147794</c:v>
                </c:pt>
                <c:pt idx="5">
                  <c:v>2.0247083047357584</c:v>
                </c:pt>
                <c:pt idx="6" formatCode="#,##0.0_);[Red]\(#,##0.0\)">
                  <c:v>1.8898931799506986</c:v>
                </c:pt>
              </c:numCache>
            </c:numRef>
          </c:val>
        </c:ser>
        <c:ser>
          <c:idx val="1"/>
          <c:order val="4"/>
          <c:tx>
            <c:strRef>
              <c:f>表１１!$M$3</c:f>
              <c:strCache>
                <c:ptCount val="1"/>
                <c:pt idx="0">
                  <c:v>ベトナム</c:v>
                </c:pt>
              </c:strCache>
            </c:strRef>
          </c:tx>
          <c:spPr>
            <a:pattFill prst="dashDn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layout>
                <c:manualLayout>
                  <c:x val="4.2244876675183812e-002"/>
                  <c:y val="6.2113076029430746e-00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7992734351914623e-002"/>
                  <c:y val="5.9549287896390003e-00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7815786271749141e-002"/>
                  <c:y val="6.0059162686631383e-00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表１１!$B$5:$B$11</c:f>
              <c:strCache>
                <c:ptCount val="7"/>
                <c:pt idx="0">
                  <c:v>平成 2年
(1990)</c:v>
                </c:pt>
                <c:pt idx="1">
                  <c:v>　　 7年
(1995)</c:v>
                </c:pt>
                <c:pt idx="2">
                  <c:v>　　12年
(2000)</c:v>
                </c:pt>
                <c:pt idx="3">
                  <c:v>　　17年
(2005)</c:v>
                </c:pt>
                <c:pt idx="4">
                  <c:v>　　22年
(2010)</c:v>
                </c:pt>
                <c:pt idx="5">
                  <c:v>　　27年
(2015)</c:v>
                </c:pt>
                <c:pt idx="6">
                  <c:v>令和２年
(2020)</c:v>
                </c:pt>
              </c:strCache>
            </c:strRef>
          </c:cat>
          <c:val>
            <c:numRef>
              <c:f>表１１!$N$5:$N$11</c:f>
              <c:numCache>
                <c:formatCode>#,##0.0_);[Red]\(#,##0.0\)</c:formatCode>
                <c:ptCount val="7"/>
                <c:pt idx="0" formatCode="#,##0_ ">
                  <c:v>0</c:v>
                </c:pt>
                <c:pt idx="1" formatCode="#,##0_ ">
                  <c:v>0</c:v>
                </c:pt>
                <c:pt idx="2" formatCode="#,##0_);[Red]\(#,##0\)">
                  <c:v>0</c:v>
                </c:pt>
                <c:pt idx="3">
                  <c:v>0.2200825309491059</c:v>
                </c:pt>
                <c:pt idx="4">
                  <c:v>0.68533969010727058</c:v>
                </c:pt>
                <c:pt idx="5">
                  <c:v>2.7796842827728208</c:v>
                </c:pt>
                <c:pt idx="6">
                  <c:v>19.145439605587512</c:v>
                </c:pt>
              </c:numCache>
            </c:numRef>
          </c:val>
        </c:ser>
        <c:ser>
          <c:idx val="2"/>
          <c:order val="5"/>
          <c:tx>
            <c:strRef>
              <c:f>表１１!$O$3</c:f>
              <c:strCache>
                <c:ptCount val="1"/>
                <c:pt idx="0">
                  <c:v>アメリカ</c:v>
                </c:pt>
              </c:strCache>
            </c:strRef>
          </c:tx>
          <c:spPr>
            <a:pattFill prst="dkUpDiag">
              <a:fgClr>
                <a:srgbClr val="FFFFFF"/>
              </a:fgClr>
              <a:bgClr>
                <a:srgbClr val="000000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Lbls>
            <c:dLbl>
              <c:idx val="0"/>
              <c:layout>
                <c:manualLayout>
                  <c:x val="2.077836296952947e-003"/>
                  <c:y val="3.0465556559528418e-00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8336548990978776e-002"/>
                  <c:y val="5.852953831590723e-00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27875406302689e-002"/>
                  <c:y val="-5.7233649917471659e-00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9030609584397975e-002"/>
                  <c:y val="-5.7446437751982035e-002"/>
                </c:manualLayout>
              </c:layout>
              <c:spPr>
                <a:solidFill>
                  <a:schemeClr val="bg1"/>
                </a:solidFill>
              </c:spPr>
              <c:txPr>
                <a:bodyPr>
                  <a:noAutofit/>
                </a:bodyPr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635761589403975e-002"/>
                      <c:h val="4.07725321888412e-00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2.5794788896421058e-004"/>
                  <c:y val="-1.126457553461555e-00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1983362110840342e-002"/>
                  <c:y val="6.069032613285865e-00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表１１!$B$5:$B$11</c:f>
              <c:strCache>
                <c:ptCount val="7"/>
                <c:pt idx="0">
                  <c:v>平成 2年
(1990)</c:v>
                </c:pt>
                <c:pt idx="1">
                  <c:v>　　 7年
(1995)</c:v>
                </c:pt>
                <c:pt idx="2">
                  <c:v>　　12年
(2000)</c:v>
                </c:pt>
                <c:pt idx="3">
                  <c:v>　　17年
(2005)</c:v>
                </c:pt>
                <c:pt idx="4">
                  <c:v>　　22年
(2010)</c:v>
                </c:pt>
                <c:pt idx="5">
                  <c:v>　　27年
(2015)</c:v>
                </c:pt>
                <c:pt idx="6">
                  <c:v>令和２年
(2020)</c:v>
                </c:pt>
              </c:strCache>
            </c:strRef>
          </c:cat>
          <c:val>
            <c:numRef>
              <c:f>表１１!$P$5:$P$11</c:f>
              <c:numCache>
                <c:formatCode xml:space="preserve">#,##0.0_ </c:formatCode>
                <c:ptCount val="7"/>
                <c:pt idx="0">
                  <c:v>9.5338983050847457</c:v>
                </c:pt>
                <c:pt idx="1">
                  <c:v>8.2408874801901746</c:v>
                </c:pt>
                <c:pt idx="2">
                  <c:v>4.1368078175895766</c:v>
                </c:pt>
                <c:pt idx="3">
                  <c:v>3.5763411279229711</c:v>
                </c:pt>
                <c:pt idx="4">
                  <c:v>5.0953516090584028</c:v>
                </c:pt>
                <c:pt idx="5">
                  <c:v>6.7604667124227875</c:v>
                </c:pt>
                <c:pt idx="6" formatCode="#,##0.0_);[Red]\(#,##0.0\)">
                  <c:v>4.1632429471377703</c:v>
                </c:pt>
              </c:numCache>
            </c:numRef>
          </c:val>
        </c:ser>
        <c:ser>
          <c:idx val="4"/>
          <c:order val="6"/>
          <c:tx>
            <c:strRef>
              <c:f>表１１!$Q$3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ltVer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Lbls>
            <c:dLbl>
              <c:idx val="4"/>
              <c:layout>
                <c:manualLayout>
                  <c:x val="1.2930391965467126e-002"/>
                  <c:y val="1.1012059615896031e-00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6355393592329886e-002"/>
                  <c:y val="1.1012059615896031e-003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>
                      <a:solidFill>
                        <a:schemeClr val="tx1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表１１!$B$5:$B$11</c:f>
              <c:strCache>
                <c:ptCount val="7"/>
                <c:pt idx="0">
                  <c:v>平成 2年
(1990)</c:v>
                </c:pt>
                <c:pt idx="1">
                  <c:v>　　 7年
(1995)</c:v>
                </c:pt>
                <c:pt idx="2">
                  <c:v>　　12年
(2000)</c:v>
                </c:pt>
                <c:pt idx="3">
                  <c:v>　　17年
(2005)</c:v>
                </c:pt>
                <c:pt idx="4">
                  <c:v>　　22年
(2010)</c:v>
                </c:pt>
                <c:pt idx="5">
                  <c:v>　　27年
(2015)</c:v>
                </c:pt>
                <c:pt idx="6">
                  <c:v>令和２年
(2020)</c:v>
                </c:pt>
              </c:strCache>
            </c:strRef>
          </c:cat>
          <c:val>
            <c:numRef>
              <c:f>表１１!$R$5:$R$11</c:f>
              <c:numCache>
                <c:formatCode xml:space="preserve">#,##0.0_ </c:formatCode>
                <c:ptCount val="7"/>
                <c:pt idx="0">
                  <c:v>15.254237288135593</c:v>
                </c:pt>
                <c:pt idx="1">
                  <c:v>15.689381933438987</c:v>
                </c:pt>
                <c:pt idx="2">
                  <c:v>13.257328990228013</c:v>
                </c:pt>
                <c:pt idx="3">
                  <c:v>10.949105914718018</c:v>
                </c:pt>
                <c:pt idx="4">
                  <c:v>12.872467222884387</c:v>
                </c:pt>
                <c:pt idx="5">
                  <c:v>20.555936856554563</c:v>
                </c:pt>
                <c:pt idx="6">
                  <c:v>17.639003012873186</c:v>
                </c:pt>
              </c:numCache>
            </c:numRef>
          </c:val>
        </c:ser>
        <c:dLbls>
          <c:txPr>
            <a:bodyPr rot="0" horzOverflow="overflow" anchor="ctr" anchorCtr="1"/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#,##0.0_ 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ln>
              <a:solidFill>
                <a:schemeClr val="tx1"/>
              </a:solidFill>
            </a:ln>
          </c:spPr>
        </c:majorGridlines>
        <c:numFmt formatCode="0.0%" sourceLinked="0"/>
        <c:majorTickMark val="none"/>
        <c:minorTickMark val="none"/>
        <c:tickLblPos val="high"/>
        <c:spPr>
          <a:ln w="3175" cmpd="sng"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0.2"/>
      </c:valAx>
      <c:spPr>
        <a:ln w="9525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kumimoji="0" lang="ja-JP" altLang="en-US" sz="1000" b="0" kern="12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23233944098216e-002"/>
          <c:y val="5.3304904051172705e-002"/>
          <c:w val="0.89260141060566478"/>
          <c:h val="0.79104477611940294"/>
        </c:manualLayout>
      </c:layout>
      <c:barChart>
        <c:barDir val="col"/>
        <c:grouping val="clustered"/>
        <c:varyColors val="0"/>
        <c:ser>
          <c:idx val="0"/>
          <c:order val="0"/>
          <c:tx>
            <c:v>人口増減率</c:v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図１２!$B$31:$B$55</c:f>
              <c:strCache>
                <c:ptCount val="25"/>
                <c:pt idx="0">
                  <c:v>東成瀬村</c:v>
                </c:pt>
                <c:pt idx="1">
                  <c:v>秋田市</c:v>
                </c:pt>
                <c:pt idx="2">
                  <c:v>大潟村</c:v>
                </c:pt>
                <c:pt idx="3">
                  <c:v>潟上市</c:v>
                </c:pt>
                <c:pt idx="4">
                  <c:v>大仙市</c:v>
                </c:pt>
                <c:pt idx="5">
                  <c:v>由利本荘市</c:v>
                </c:pt>
                <c:pt idx="6">
                  <c:v>大館市</c:v>
                </c:pt>
                <c:pt idx="7">
                  <c:v>横手市</c:v>
                </c:pt>
                <c:pt idx="8">
                  <c:v>にかほ市</c:v>
                </c:pt>
                <c:pt idx="9">
                  <c:v>八郎潟町</c:v>
                </c:pt>
                <c:pt idx="10">
                  <c:v>美郷町</c:v>
                </c:pt>
                <c:pt idx="11">
                  <c:v>井川町</c:v>
                </c:pt>
                <c:pt idx="12">
                  <c:v>能代市</c:v>
                </c:pt>
                <c:pt idx="13">
                  <c:v>北秋田市</c:v>
                </c:pt>
                <c:pt idx="14">
                  <c:v>鹿角市</c:v>
                </c:pt>
                <c:pt idx="15">
                  <c:v>湯沢市</c:v>
                </c:pt>
                <c:pt idx="16">
                  <c:v>五城目町</c:v>
                </c:pt>
                <c:pt idx="17">
                  <c:v>羽後町</c:v>
                </c:pt>
                <c:pt idx="18">
                  <c:v>八峰町</c:v>
                </c:pt>
                <c:pt idx="19">
                  <c:v>小坂町</c:v>
                </c:pt>
                <c:pt idx="20">
                  <c:v>仙北市</c:v>
                </c:pt>
                <c:pt idx="21">
                  <c:v>三種町</c:v>
                </c:pt>
                <c:pt idx="22">
                  <c:v>男鹿市</c:v>
                </c:pt>
                <c:pt idx="23">
                  <c:v>上小阿仁村</c:v>
                </c:pt>
                <c:pt idx="24">
                  <c:v>藤里町</c:v>
                </c:pt>
              </c:strCache>
            </c:strRef>
          </c:cat>
          <c:val>
            <c:numRef>
              <c:f>図１２!$C$31:$C$55</c:f>
              <c:numCache>
                <c:formatCode>General</c:formatCode>
                <c:ptCount val="25"/>
                <c:pt idx="0">
                  <c:v>3.6</c:v>
                </c:pt>
                <c:pt idx="1">
                  <c:v>-2.6</c:v>
                </c:pt>
                <c:pt idx="2">
                  <c:v>-3.2</c:v>
                </c:pt>
                <c:pt idx="3">
                  <c:v>-4.0999999999999996</c:v>
                </c:pt>
                <c:pt idx="4">
                  <c:v>-6.2</c:v>
                </c:pt>
                <c:pt idx="5">
                  <c:v>-6.5</c:v>
                </c:pt>
                <c:pt idx="6">
                  <c:v>-6.7</c:v>
                </c:pt>
                <c:pt idx="7">
                  <c:v>-7.2</c:v>
                </c:pt>
                <c:pt idx="8">
                  <c:v>-7.5</c:v>
                </c:pt>
                <c:pt idx="9">
                  <c:v>-8.1999999999999993</c:v>
                </c:pt>
                <c:pt idx="10">
                  <c:v>-8.1999999999999993</c:v>
                </c:pt>
                <c:pt idx="11">
                  <c:v>-8.4</c:v>
                </c:pt>
                <c:pt idx="12">
                  <c:v>-8.6999999999999993</c:v>
                </c:pt>
                <c:pt idx="13">
                  <c:v>-9.1</c:v>
                </c:pt>
                <c:pt idx="14">
                  <c:v>-9.1999999999999993</c:v>
                </c:pt>
                <c:pt idx="15">
                  <c:v>-9.6999999999999993</c:v>
                </c:pt>
                <c:pt idx="16">
                  <c:v>-9.8000000000000007</c:v>
                </c:pt>
                <c:pt idx="17">
                  <c:v>-9.8000000000000007</c:v>
                </c:pt>
                <c:pt idx="18">
                  <c:v>-10</c:v>
                </c:pt>
                <c:pt idx="19">
                  <c:v>-10.5</c:v>
                </c:pt>
                <c:pt idx="20">
                  <c:v>-10.6</c:v>
                </c:pt>
                <c:pt idx="21">
                  <c:v>-10.7</c:v>
                </c:pt>
                <c:pt idx="22">
                  <c:v>-11.4</c:v>
                </c:pt>
                <c:pt idx="23">
                  <c:v>-13.4</c:v>
                </c:pt>
                <c:pt idx="24">
                  <c:v>-13.8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 horzOverflow="overflow" vert="eaVert" anchor="ctr" anchorCtr="1"/>
          <a:lstStyle/>
          <a:p>
            <a:pPr algn="ctr" rtl="0">
              <a:defRPr kumimoji="0" sz="900" b="0" kern="1200" baseline="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4"/>
          <c:min val="-14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  <a:latin typeface="ＭＳ Ｐ明朝"/>
                    <a:ea typeface="ＭＳ Ｐ明朝"/>
                  </a:defRPr>
                </a:pPr>
                <a:r>
                  <a:rPr kumimoji="0" lang="ja-JP" altLang="en-US" sz="1000" b="0" i="0" u="none" strike="noStrike" kern="1200" baseline="0">
                    <a:solidFill>
                      <a:schemeClr val="tx1"/>
                    </a:solidFill>
                    <a:latin typeface="ＭＳ Ｐ明朝"/>
                    <a:ea typeface="ＭＳ Ｐ明朝"/>
                  </a:rPr>
                  <a:t>（単位：％）</a:t>
                </a:r>
                <a:endParaRPr kumimoji="0" lang="ja-JP" altLang="en-US" sz="1000" b="0" i="0" u="none" strike="noStrike" kern="1200" baseline="0">
                  <a:solidFill>
                    <a:schemeClr val="tx1"/>
                  </a:solidFill>
                  <a:latin typeface="ＭＳ Ｐ明朝"/>
                  <a:ea typeface="ＭＳ Ｐ明朝"/>
                </a:endParaRPr>
              </a:p>
            </c:rich>
          </c:tx>
          <c:layout>
            <c:manualLayout>
              <c:xMode val="edge"/>
              <c:yMode val="edge"/>
              <c:x val="6.3193515904851512e-003"/>
              <c:y val="2.1327270396932869e-003"/>
            </c:manualLayout>
          </c:layout>
          <c:overlay val="0"/>
        </c:title>
        <c:numFmt formatCode="0.0_ " sourceLinked="0"/>
        <c:majorTickMark val="in"/>
        <c:minorTickMark val="in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kumimoji="0" sz="1000" kern="12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0866141732283472" r="0.70866141732283472" t="0.74803149606299213" b="0.74803149606299213" header="0.31496062992125984" footer="0.31496062992125984"/>
    <c:pageSetup orientation="portrait"/>
  </c:printSettings>
  <c:extLst>
    <c:ext xmlns:c14="http://schemas.microsoft.com/office/drawing/2007/8/2/chart" uri="{781A3756-C4B2-4CAC-9D66-4F8BD8637D16}"/>
  </c:extLst>
</c:chartSpace>
</file>

<file path=xl/charts/chart1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749999999999997e-002"/>
          <c:y val="7.2765072765072769e-002"/>
          <c:w val="0.88906249999999998"/>
          <c:h val="0.77546777546777546"/>
        </c:manualLayout>
      </c:layout>
      <c:barChart>
        <c:barDir val="col"/>
        <c:grouping val="clustered"/>
        <c:varyColors val="0"/>
        <c:ser>
          <c:idx val="0"/>
          <c:order val="0"/>
          <c:tx>
            <c:v>令和２年</c:v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図１３!$B$33:$B$57</c:f>
              <c:strCache>
                <c:ptCount val="25"/>
                <c:pt idx="0">
                  <c:v>上小阿仁村</c:v>
                </c:pt>
                <c:pt idx="1">
                  <c:v>藤里町</c:v>
                </c:pt>
                <c:pt idx="2">
                  <c:v>五城目町</c:v>
                </c:pt>
                <c:pt idx="3">
                  <c:v>男鹿市</c:v>
                </c:pt>
                <c:pt idx="4">
                  <c:v>八峰町</c:v>
                </c:pt>
                <c:pt idx="5">
                  <c:v>三種町</c:v>
                </c:pt>
                <c:pt idx="6">
                  <c:v>小坂町</c:v>
                </c:pt>
                <c:pt idx="7">
                  <c:v>北秋田市</c:v>
                </c:pt>
                <c:pt idx="8">
                  <c:v>八郎潟町</c:v>
                </c:pt>
                <c:pt idx="9">
                  <c:v>井川町</c:v>
                </c:pt>
                <c:pt idx="10">
                  <c:v>仙北市</c:v>
                </c:pt>
                <c:pt idx="11">
                  <c:v>能代市</c:v>
                </c:pt>
                <c:pt idx="12">
                  <c:v>鹿角市</c:v>
                </c:pt>
                <c:pt idx="13">
                  <c:v>湯沢市</c:v>
                </c:pt>
                <c:pt idx="14">
                  <c:v>美郷町</c:v>
                </c:pt>
                <c:pt idx="15">
                  <c:v>羽後町</c:v>
                </c:pt>
                <c:pt idx="16">
                  <c:v>大館市</c:v>
                </c:pt>
                <c:pt idx="17">
                  <c:v>横手市</c:v>
                </c:pt>
                <c:pt idx="18">
                  <c:v>にかほ市</c:v>
                </c:pt>
                <c:pt idx="19">
                  <c:v>大仙市</c:v>
                </c:pt>
                <c:pt idx="20">
                  <c:v>東成瀬村</c:v>
                </c:pt>
                <c:pt idx="21">
                  <c:v>由利本荘市</c:v>
                </c:pt>
                <c:pt idx="22">
                  <c:v>潟上市</c:v>
                </c:pt>
                <c:pt idx="23">
                  <c:v>大潟村</c:v>
                </c:pt>
                <c:pt idx="24">
                  <c:v>秋田市</c:v>
                </c:pt>
              </c:strCache>
            </c:strRef>
          </c:cat>
          <c:val>
            <c:numRef>
              <c:f>図１３!$C$33:$C$57</c:f>
              <c:numCache>
                <c:formatCode xml:space="preserve">0.0_ </c:formatCode>
                <c:ptCount val="25"/>
                <c:pt idx="0">
                  <c:v>53.65972</c:v>
                </c:pt>
                <c:pt idx="1">
                  <c:v>48.791440000000001</c:v>
                </c:pt>
                <c:pt idx="2">
                  <c:v>47.294449999999998</c:v>
                </c:pt>
                <c:pt idx="3">
                  <c:v>47.173409999999997</c:v>
                </c:pt>
                <c:pt idx="4">
                  <c:v>46.16086</c:v>
                </c:pt>
                <c:pt idx="5">
                  <c:v>45.463479999999997</c:v>
                </c:pt>
                <c:pt idx="6">
                  <c:v>44.874479999999998</c:v>
                </c:pt>
                <c:pt idx="7">
                  <c:v>44.539369999999998</c:v>
                </c:pt>
                <c:pt idx="8">
                  <c:v>44.420560000000002</c:v>
                </c:pt>
                <c:pt idx="9">
                  <c:v>43.517299999999999</c:v>
                </c:pt>
                <c:pt idx="10">
                  <c:v>42.909390000000002</c:v>
                </c:pt>
                <c:pt idx="11">
                  <c:v>41.576610000000002</c:v>
                </c:pt>
                <c:pt idx="12">
                  <c:v>40.851900000000001</c:v>
                </c:pt>
                <c:pt idx="13">
                  <c:v>40.25564</c:v>
                </c:pt>
                <c:pt idx="14">
                  <c:v>39.585239999999999</c:v>
                </c:pt>
                <c:pt idx="15">
                  <c:v>39.392409999999998</c:v>
                </c:pt>
                <c:pt idx="16">
                  <c:v>39.214579999999998</c:v>
                </c:pt>
                <c:pt idx="17">
                  <c:v>39.07311</c:v>
                </c:pt>
                <c:pt idx="18">
                  <c:v>39.001489999999997</c:v>
                </c:pt>
                <c:pt idx="19">
                  <c:v>38.61983</c:v>
                </c:pt>
                <c:pt idx="20">
                  <c:v>37.315089999999998</c:v>
                </c:pt>
                <c:pt idx="21">
                  <c:v>37.308419999999998</c:v>
                </c:pt>
                <c:pt idx="22">
                  <c:v>35.476039999999998</c:v>
                </c:pt>
                <c:pt idx="23">
                  <c:v>31.883099999999999</c:v>
                </c:pt>
                <c:pt idx="24">
                  <c:v>31.673020000000001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catAx>
        <c:axId val="1"/>
        <c:scaling>
          <c:orientation val="minMax"/>
        </c:scaling>
        <c:delete val="0"/>
        <c:axPos val="b"/>
        <c:numFmt formatCode="0.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vert="eaVert" anchor="ctr" anchorCtr="1"/>
          <a:lstStyle/>
          <a:p>
            <a:pPr algn="ctr" rtl="0">
              <a:defRPr kumimoji="0" sz="900" kern="12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55"/>
          <c:min val="25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0" horzOverflow="overflow" anchor="ctr" anchorCtr="1"/>
              <a:lstStyle/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  <a:latin typeface="ＭＳ Ｐ明朝"/>
                    <a:ea typeface="ＭＳ Ｐ明朝"/>
                  </a:defRPr>
                </a:pPr>
                <a:r>
                  <a:rPr kumimoji="0" lang="ja-JP" altLang="en-US" sz="1000" b="0" i="0" u="none" strike="noStrike" kern="1200" baseline="0">
                    <a:solidFill>
                      <a:schemeClr val="tx1"/>
                    </a:solidFill>
                    <a:latin typeface="ＭＳ Ｐ明朝"/>
                    <a:ea typeface="ＭＳ Ｐ明朝"/>
                  </a:rPr>
                  <a:t>（単位：％）</a:t>
                </a:r>
                <a:endParaRPr kumimoji="0" lang="ja-JP" altLang="en-US" sz="1000" b="0" i="0" u="none" strike="noStrike" kern="1200" baseline="0">
                  <a:solidFill>
                    <a:schemeClr val="tx1"/>
                  </a:solidFill>
                  <a:latin typeface="ＭＳ Ｐ明朝"/>
                  <a:ea typeface="ＭＳ Ｐ明朝"/>
                </a:endParaRPr>
              </a:p>
            </c:rich>
          </c:tx>
          <c:layout>
            <c:manualLayout>
              <c:xMode val="edge"/>
              <c:yMode val="edge"/>
              <c:x val="0"/>
              <c:y val="1.337412441279235e-006"/>
            </c:manualLayout>
          </c:layout>
          <c:overlay val="0"/>
        </c:title>
        <c:numFmt formatCode="0.0_ " sourceLinked="0"/>
        <c:majorTickMark val="in"/>
        <c:minorTickMark val="in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kumimoji="0" sz="1000" kern="12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1"/>
        <c:crosses val="autoZero"/>
        <c:crossBetween val="between"/>
        <c:minorUnit val="0.5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680034560897282e-002"/>
          <c:y val="7.7393075356415472e-002"/>
          <c:w val="0.87878580394841954"/>
          <c:h val="0.81262729124236255"/>
        </c:manualLayout>
      </c:layout>
      <c:barChart>
        <c:barDir val="col"/>
        <c:grouping val="stacked"/>
        <c:varyColors val="0"/>
        <c:ser>
          <c:idx val="6"/>
          <c:order val="3"/>
          <c:tx>
            <c:v>15歳未満</c:v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3"/>
            <c:invertIfNegative val="0"/>
            <c:bubble3D val="0"/>
            <c:spPr>
              <a:pattFill prst="smConfetti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delete val="1"/>
            </c:dLbl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表２!$B$5:$B$25</c:f>
              <c:strCache>
                <c:ptCount val="21"/>
                <c:pt idx="0">
                  <c:v>大正
  9年</c:v>
                </c:pt>
                <c:pt idx="1">
                  <c:v xml:space="preserve">
14  </c:v>
                </c:pt>
                <c:pt idx="2">
                  <c:v>昭和
  5年</c:v>
                </c:pt>
                <c:pt idx="3">
                  <c:v xml:space="preserve">
10  </c:v>
                </c:pt>
                <c:pt idx="4">
                  <c:v xml:space="preserve">
15  </c:v>
                </c:pt>
                <c:pt idx="5">
                  <c:v xml:space="preserve">
22  </c:v>
                </c:pt>
                <c:pt idx="6">
                  <c:v xml:space="preserve">
25  </c:v>
                </c:pt>
                <c:pt idx="7">
                  <c:v xml:space="preserve">
30  </c:v>
                </c:pt>
                <c:pt idx="8">
                  <c:v xml:space="preserve">
35  </c:v>
                </c:pt>
                <c:pt idx="9">
                  <c:v xml:space="preserve">
40  </c:v>
                </c:pt>
                <c:pt idx="10">
                  <c:v xml:space="preserve">
45  </c:v>
                </c:pt>
                <c:pt idx="11">
                  <c:v xml:space="preserve">
50  </c:v>
                </c:pt>
                <c:pt idx="12">
                  <c:v xml:space="preserve">
55  </c:v>
                </c:pt>
                <c:pt idx="13">
                  <c:v xml:space="preserve">
60  </c:v>
                </c:pt>
                <c:pt idx="14">
                  <c:v>平成
  2年</c:v>
                </c:pt>
                <c:pt idx="15">
                  <c:v xml:space="preserve">
7  </c:v>
                </c:pt>
                <c:pt idx="16">
                  <c:v xml:space="preserve">
12  </c:v>
                </c:pt>
                <c:pt idx="17">
                  <c:v xml:space="preserve">
17  </c:v>
                </c:pt>
                <c:pt idx="18">
                  <c:v xml:space="preserve">
22  </c:v>
                </c:pt>
                <c:pt idx="19">
                  <c:v xml:space="preserve">
27  </c:v>
                </c:pt>
                <c:pt idx="20">
                  <c:v>令和
2年</c:v>
                </c:pt>
              </c:strCache>
            </c:strRef>
          </c:cat>
          <c:val>
            <c:numRef>
              <c:f>表２!$H$5:$H$25</c:f>
              <c:numCache>
                <c:formatCode xml:space="preserve">0.0_ </c:formatCode>
                <c:ptCount val="21"/>
                <c:pt idx="0">
                  <c:v>39.630421451759915</c:v>
                </c:pt>
                <c:pt idx="1">
                  <c:v>40.699353273359471</c:v>
                </c:pt>
                <c:pt idx="2">
                  <c:v>41.376482475554468</c:v>
                </c:pt>
                <c:pt idx="3">
                  <c:v>41.995135601844005</c:v>
                </c:pt>
                <c:pt idx="4">
                  <c:v>41.524685925230344</c:v>
                </c:pt>
                <c:pt idx="5">
                  <c:v>38.749465165365308</c:v>
                </c:pt>
                <c:pt idx="6">
                  <c:v>38.272466974487159</c:v>
                </c:pt>
                <c:pt idx="7">
                  <c:v>36.604965088986383</c:v>
                </c:pt>
                <c:pt idx="8">
                  <c:v>34.286901570853111</c:v>
                </c:pt>
                <c:pt idx="9">
                  <c:v>29.156649099297955</c:v>
                </c:pt>
                <c:pt idx="10">
                  <c:v>24.431437372721881</c:v>
                </c:pt>
                <c:pt idx="11">
                  <c:v>22.216758801044108</c:v>
                </c:pt>
                <c:pt idx="12">
                  <c:v>20.950468860411377</c:v>
                </c:pt>
                <c:pt idx="13">
                  <c:v>19.968882604801905</c:v>
                </c:pt>
                <c:pt idx="14">
                  <c:v>17.899596593455851</c:v>
                </c:pt>
                <c:pt idx="15">
                  <c:v>15.561812891375343</c:v>
                </c:pt>
                <c:pt idx="16">
                  <c:v>13.715708626023979</c:v>
                </c:pt>
                <c:pt idx="17">
                  <c:v>12.446156640942963</c:v>
                </c:pt>
                <c:pt idx="18">
                  <c:v>11.443221564662997</c:v>
                </c:pt>
                <c:pt idx="19">
                  <c:v>10.401820000000001</c:v>
                </c:pt>
                <c:pt idx="20">
                  <c:v>9.6774199999999997</c:v>
                </c:pt>
              </c:numCache>
            </c:numRef>
          </c:val>
        </c:ser>
        <c:ser>
          <c:idx val="7"/>
          <c:order val="4"/>
          <c:tx>
            <c:v>15～64歳</c:v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11"/>
            <c:invertIfNegative val="0"/>
            <c:bubble3D val="0"/>
          </c:dPt>
          <c:cat>
            <c:strRef>
              <c:f>表２!$B$5:$B$25</c:f>
              <c:strCache>
                <c:ptCount val="21"/>
                <c:pt idx="0">
                  <c:v>大正
  9年</c:v>
                </c:pt>
                <c:pt idx="1">
                  <c:v xml:space="preserve">
14  </c:v>
                </c:pt>
                <c:pt idx="2">
                  <c:v>昭和
  5年</c:v>
                </c:pt>
                <c:pt idx="3">
                  <c:v xml:space="preserve">
10  </c:v>
                </c:pt>
                <c:pt idx="4">
                  <c:v xml:space="preserve">
15  </c:v>
                </c:pt>
                <c:pt idx="5">
                  <c:v xml:space="preserve">
22  </c:v>
                </c:pt>
                <c:pt idx="6">
                  <c:v xml:space="preserve">
25  </c:v>
                </c:pt>
                <c:pt idx="7">
                  <c:v xml:space="preserve">
30  </c:v>
                </c:pt>
                <c:pt idx="8">
                  <c:v xml:space="preserve">
35  </c:v>
                </c:pt>
                <c:pt idx="9">
                  <c:v xml:space="preserve">
40  </c:v>
                </c:pt>
                <c:pt idx="10">
                  <c:v xml:space="preserve">
45  </c:v>
                </c:pt>
                <c:pt idx="11">
                  <c:v xml:space="preserve">
50  </c:v>
                </c:pt>
                <c:pt idx="12">
                  <c:v xml:space="preserve">
55  </c:v>
                </c:pt>
                <c:pt idx="13">
                  <c:v xml:space="preserve">
60  </c:v>
                </c:pt>
                <c:pt idx="14">
                  <c:v>平成
  2年</c:v>
                </c:pt>
                <c:pt idx="15">
                  <c:v xml:space="preserve">
7  </c:v>
                </c:pt>
                <c:pt idx="16">
                  <c:v xml:space="preserve">
12  </c:v>
                </c:pt>
                <c:pt idx="17">
                  <c:v xml:space="preserve">
17  </c:v>
                </c:pt>
                <c:pt idx="18">
                  <c:v xml:space="preserve">
22  </c:v>
                </c:pt>
                <c:pt idx="19">
                  <c:v xml:space="preserve">
27  </c:v>
                </c:pt>
                <c:pt idx="20">
                  <c:v>令和
2年</c:v>
                </c:pt>
              </c:strCache>
            </c:strRef>
          </c:cat>
          <c:val>
            <c:numRef>
              <c:f>表２!$I$5:$I$25</c:f>
              <c:numCache>
                <c:formatCode xml:space="preserve">0.0_ </c:formatCode>
                <c:ptCount val="21"/>
                <c:pt idx="0">
                  <c:v>56.269246564137035</c:v>
                </c:pt>
                <c:pt idx="1">
                  <c:v>55.750591622455168</c:v>
                </c:pt>
                <c:pt idx="2">
                  <c:v>55.463164139936382</c:v>
                </c:pt>
                <c:pt idx="3">
                  <c:v>54.562975068995826</c:v>
                </c:pt>
                <c:pt idx="4">
                  <c:v>54.919411712151835</c:v>
                </c:pt>
                <c:pt idx="5">
                  <c:v>58.032540213997471</c:v>
                </c:pt>
                <c:pt idx="6">
                  <c:v>58.404049540561111</c:v>
                </c:pt>
                <c:pt idx="7">
                  <c:v>59.641489319112907</c:v>
                </c:pt>
                <c:pt idx="8">
                  <c:v>61.102816753769893</c:v>
                </c:pt>
                <c:pt idx="9">
                  <c:v>65.070888044161947</c:v>
                </c:pt>
                <c:pt idx="10">
                  <c:v>68.274076508648463</c:v>
                </c:pt>
                <c:pt idx="11">
                  <c:v>68.925034017910818</c:v>
                </c:pt>
                <c:pt idx="12">
                  <c:v>68.539561887664476</c:v>
                </c:pt>
                <c:pt idx="13">
                  <c:v>67.424186238646982</c:v>
                </c:pt>
                <c:pt idx="14">
                  <c:v>66.487918177743367</c:v>
                </c:pt>
                <c:pt idx="15">
                  <c:v>64.851846999074581</c:v>
                </c:pt>
                <c:pt idx="16">
                  <c:v>62.757135372559837</c:v>
                </c:pt>
                <c:pt idx="17">
                  <c:v>60.637142048650297</c:v>
                </c:pt>
                <c:pt idx="18">
                  <c:v>58.99889682551396</c:v>
                </c:pt>
                <c:pt idx="19">
                  <c:v>55.843850000000003</c:v>
                </c:pt>
                <c:pt idx="20">
                  <c:v>52.835740000000001</c:v>
                </c:pt>
              </c:numCache>
            </c:numRef>
          </c:val>
        </c:ser>
        <c:ser>
          <c:idx val="8"/>
          <c:order val="5"/>
          <c:tx>
            <c:v>65歳以上</c:v>
          </c:tx>
          <c:spPr>
            <a:pattFill prst="divot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2"/>
            <c:invertIfNegative val="0"/>
            <c:bubble3D val="0"/>
            <c:spPr>
              <a:pattFill prst="divot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cat>
            <c:strRef>
              <c:f>表２!$B$5:$B$25</c:f>
              <c:strCache>
                <c:ptCount val="21"/>
                <c:pt idx="0">
                  <c:v>大正
  9年</c:v>
                </c:pt>
                <c:pt idx="1">
                  <c:v xml:space="preserve">
14  </c:v>
                </c:pt>
                <c:pt idx="2">
                  <c:v>昭和
  5年</c:v>
                </c:pt>
                <c:pt idx="3">
                  <c:v xml:space="preserve">
10  </c:v>
                </c:pt>
                <c:pt idx="4">
                  <c:v xml:space="preserve">
15  </c:v>
                </c:pt>
                <c:pt idx="5">
                  <c:v xml:space="preserve">
22  </c:v>
                </c:pt>
                <c:pt idx="6">
                  <c:v xml:space="preserve">
25  </c:v>
                </c:pt>
                <c:pt idx="7">
                  <c:v xml:space="preserve">
30  </c:v>
                </c:pt>
                <c:pt idx="8">
                  <c:v xml:space="preserve">
35  </c:v>
                </c:pt>
                <c:pt idx="9">
                  <c:v xml:space="preserve">
40  </c:v>
                </c:pt>
                <c:pt idx="10">
                  <c:v xml:space="preserve">
45  </c:v>
                </c:pt>
                <c:pt idx="11">
                  <c:v xml:space="preserve">
50  </c:v>
                </c:pt>
                <c:pt idx="12">
                  <c:v xml:space="preserve">
55  </c:v>
                </c:pt>
                <c:pt idx="13">
                  <c:v xml:space="preserve">
60  </c:v>
                </c:pt>
                <c:pt idx="14">
                  <c:v>平成
  2年</c:v>
                </c:pt>
                <c:pt idx="15">
                  <c:v xml:space="preserve">
7  </c:v>
                </c:pt>
                <c:pt idx="16">
                  <c:v xml:space="preserve">
12  </c:v>
                </c:pt>
                <c:pt idx="17">
                  <c:v xml:space="preserve">
17  </c:v>
                </c:pt>
                <c:pt idx="18">
                  <c:v xml:space="preserve">
22  </c:v>
                </c:pt>
                <c:pt idx="19">
                  <c:v xml:space="preserve">
27  </c:v>
                </c:pt>
                <c:pt idx="20">
                  <c:v>令和
2年</c:v>
                </c:pt>
              </c:strCache>
            </c:strRef>
          </c:cat>
          <c:val>
            <c:numRef>
              <c:f>表２!$J$5:$J$25</c:f>
              <c:numCache>
                <c:formatCode xml:space="preserve">0.0_ </c:formatCode>
                <c:ptCount val="21"/>
                <c:pt idx="0">
                  <c:v>4.1003319841030477</c:v>
                </c:pt>
                <c:pt idx="1">
                  <c:v>3.5500551041853554</c:v>
                </c:pt>
                <c:pt idx="2">
                  <c:v>3.1603533845091554</c:v>
                </c:pt>
                <c:pt idx="3">
                  <c:v>3.4418893291601784</c:v>
                </c:pt>
                <c:pt idx="4">
                  <c:v>3.5559023626178314</c:v>
                </c:pt>
                <c:pt idx="5">
                  <c:v>3.2179946206372203</c:v>
                </c:pt>
                <c:pt idx="6">
                  <c:v>3.3234834849517334</c:v>
                </c:pt>
                <c:pt idx="7">
                  <c:v>3.7535455919007039</c:v>
                </c:pt>
                <c:pt idx="8">
                  <c:v>4.6102816753769895</c:v>
                </c:pt>
                <c:pt idx="9">
                  <c:v>5.7724628565401011</c:v>
                </c:pt>
                <c:pt idx="10">
                  <c:v>7.2944861186296492</c:v>
                </c:pt>
                <c:pt idx="11">
                  <c:v>8.8582071810450671</c:v>
                </c:pt>
                <c:pt idx="12">
                  <c:v>10.509969251924142</c:v>
                </c:pt>
                <c:pt idx="13">
                  <c:v>12.606931156551122</c:v>
                </c:pt>
                <c:pt idx="14">
                  <c:v>15.612485228800782</c:v>
                </c:pt>
                <c:pt idx="15">
                  <c:v>19.586340109550076</c:v>
                </c:pt>
                <c:pt idx="16">
                  <c:v>23.527156001416184</c:v>
                </c:pt>
                <c:pt idx="17">
                  <c:v>26.916701310406747</c:v>
                </c:pt>
                <c:pt idx="18">
                  <c:v>29.557881609823049</c:v>
                </c:pt>
                <c:pt idx="19">
                  <c:v>33.754330000000003</c:v>
                </c:pt>
                <c:pt idx="20">
                  <c:v>37.486840000000001</c:v>
                </c:pt>
              </c:numCache>
            </c:numRef>
          </c:val>
        </c:ser>
        <c:dLbls>
          <c:txPr>
            <a:bodyPr rot="0" horzOverflow="overflow" anchor="ctr" anchorCtr="1"/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"/>
        <c:axId val="12"/>
      </c:barChart>
      <c:lineChart>
        <c:grouping val="standard"/>
        <c:varyColors val="0"/>
        <c:ser>
          <c:idx val="0"/>
          <c:order val="0"/>
          <c:tx>
            <c:v>15歳未満</c:v>
          </c:tx>
          <c:spPr>
            <a:ln>
              <a:solidFill>
                <a:schemeClr val="tx1"/>
              </a:solidFill>
              <a:prstDash val="sysDash"/>
            </a:ln>
          </c:spPr>
          <c:marker>
            <c:symbol val="diamond"/>
            <c:size val="7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dPt>
            <c:idx val="20"/>
            <c:invertIfNegative val="0"/>
            <c:marker>
              <c:symbol val="diamond"/>
              <c:size val="7"/>
            </c:marker>
            <c:bubble3D val="0"/>
            <c:spPr>
              <a:ln>
                <a:solidFill>
                  <a:schemeClr val="tx1"/>
                </a:solidFill>
                <a:prstDash val="sysDash"/>
              </a:ln>
            </c:spPr>
          </c:dPt>
          <c:dLbls>
            <c:dLbl>
              <c:idx val="20"/>
              <c:delete val="1"/>
            </c:dLbl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表２!$B$5:$B$25</c:f>
              <c:strCache>
                <c:ptCount val="21"/>
                <c:pt idx="0">
                  <c:v>大正
  9年</c:v>
                </c:pt>
                <c:pt idx="1">
                  <c:v xml:space="preserve">
14  </c:v>
                </c:pt>
                <c:pt idx="2">
                  <c:v>昭和
  5年</c:v>
                </c:pt>
                <c:pt idx="3">
                  <c:v xml:space="preserve">
10  </c:v>
                </c:pt>
                <c:pt idx="4">
                  <c:v xml:space="preserve">
15  </c:v>
                </c:pt>
                <c:pt idx="5">
                  <c:v xml:space="preserve">
22  </c:v>
                </c:pt>
                <c:pt idx="6">
                  <c:v xml:space="preserve">
25  </c:v>
                </c:pt>
                <c:pt idx="7">
                  <c:v xml:space="preserve">
30  </c:v>
                </c:pt>
                <c:pt idx="8">
                  <c:v xml:space="preserve">
35  </c:v>
                </c:pt>
                <c:pt idx="9">
                  <c:v xml:space="preserve">
40  </c:v>
                </c:pt>
                <c:pt idx="10">
                  <c:v xml:space="preserve">
45  </c:v>
                </c:pt>
                <c:pt idx="11">
                  <c:v xml:space="preserve">
50  </c:v>
                </c:pt>
                <c:pt idx="12">
                  <c:v xml:space="preserve">
55  </c:v>
                </c:pt>
                <c:pt idx="13">
                  <c:v xml:space="preserve">
60  </c:v>
                </c:pt>
                <c:pt idx="14">
                  <c:v>平成
  2年</c:v>
                </c:pt>
                <c:pt idx="15">
                  <c:v xml:space="preserve">
7  </c:v>
                </c:pt>
                <c:pt idx="16">
                  <c:v xml:space="preserve">
12  </c:v>
                </c:pt>
                <c:pt idx="17">
                  <c:v xml:space="preserve">
17  </c:v>
                </c:pt>
                <c:pt idx="18">
                  <c:v xml:space="preserve">
22  </c:v>
                </c:pt>
                <c:pt idx="19">
                  <c:v xml:space="preserve">
27  </c:v>
                </c:pt>
                <c:pt idx="20">
                  <c:v>令和
2年</c:v>
                </c:pt>
              </c:strCache>
            </c:strRef>
          </c:cat>
          <c:val>
            <c:numRef>
              <c:f>表２!$E$5:$E$25</c:f>
              <c:numCache>
                <c:formatCode xml:space="preserve">#,##0_ </c:formatCode>
                <c:ptCount val="21"/>
                <c:pt idx="0" formatCode="#,##0_);[Red]\(#,##0\)">
                  <c:v>356094</c:v>
                </c:pt>
                <c:pt idx="1">
                  <c:v>381112</c:v>
                </c:pt>
                <c:pt idx="2">
                  <c:v>408678</c:v>
                </c:pt>
                <c:pt idx="3">
                  <c:v>435802</c:v>
                </c:pt>
                <c:pt idx="4" formatCode="#,##0_);[Red]\(#,##0\)">
                  <c:v>436897</c:v>
                </c:pt>
                <c:pt idx="5">
                  <c:v>487235</c:v>
                </c:pt>
                <c:pt idx="6">
                  <c:v>500982</c:v>
                </c:pt>
                <c:pt idx="7" formatCode="#,##0_ ;[Red]\-#,##0\ ">
                  <c:v>493749</c:v>
                </c:pt>
                <c:pt idx="8" formatCode="#,##0_);[Red]\(#,##0\)">
                  <c:v>457929</c:v>
                </c:pt>
                <c:pt idx="9">
                  <c:v>373157</c:v>
                </c:pt>
                <c:pt idx="10">
                  <c:v>303286</c:v>
                </c:pt>
                <c:pt idx="11">
                  <c:v>273808</c:v>
                </c:pt>
                <c:pt idx="12" formatCode="#,##0_ ;[Red]\-#,##0\ ">
                  <c:v>263277</c:v>
                </c:pt>
                <c:pt idx="13" formatCode="#,##0_ ;[Red]\-#,##0\ ">
                  <c:v>250402</c:v>
                </c:pt>
                <c:pt idx="14" formatCode="#,##0_ ;[Red]\-#,##0\ ">
                  <c:v>219637</c:v>
                </c:pt>
                <c:pt idx="15" formatCode="#,##0_ ;[Red]\-#,##0\ ">
                  <c:v>188844</c:v>
                </c:pt>
                <c:pt idx="16" formatCode="#,##0_ ;[Red]\-#,##0\ ">
                  <c:v>163095</c:v>
                </c:pt>
                <c:pt idx="17">
                  <c:v>142507</c:v>
                </c:pt>
                <c:pt idx="18">
                  <c:v>124061</c:v>
                </c:pt>
                <c:pt idx="19">
                  <c:v>106423</c:v>
                </c:pt>
                <c:pt idx="20">
                  <c:v>92855</c:v>
                </c:pt>
              </c:numCache>
            </c:numRef>
          </c:val>
          <c:smooth val="0"/>
        </c:ser>
        <c:ser>
          <c:idx val="1"/>
          <c:order val="1"/>
          <c:tx>
            <c:v>15～64歳</c:v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Pt>
            <c:idx val="20"/>
            <c:invertIfNegative val="0"/>
            <c:marker>
              <c:symbol val="circle"/>
              <c:size val="7"/>
            </c:marker>
            <c:bubble3D val="0"/>
            <c:spPr>
              <a:ln>
                <a:solidFill>
                  <a:schemeClr val="tx1"/>
                </a:solidFill>
                <a:prstDash val="sysDot"/>
              </a:ln>
            </c:spPr>
          </c:dPt>
          <c:dLbls>
            <c:dLbl>
              <c:idx val="20"/>
              <c:delete val="1"/>
            </c:dLbl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表２!$B$5:$B$25</c:f>
              <c:strCache>
                <c:ptCount val="21"/>
                <c:pt idx="0">
                  <c:v>大正
  9年</c:v>
                </c:pt>
                <c:pt idx="1">
                  <c:v xml:space="preserve">
14  </c:v>
                </c:pt>
                <c:pt idx="2">
                  <c:v>昭和
  5年</c:v>
                </c:pt>
                <c:pt idx="3">
                  <c:v xml:space="preserve">
10  </c:v>
                </c:pt>
                <c:pt idx="4">
                  <c:v xml:space="preserve">
15  </c:v>
                </c:pt>
                <c:pt idx="5">
                  <c:v xml:space="preserve">
22  </c:v>
                </c:pt>
                <c:pt idx="6">
                  <c:v xml:space="preserve">
25  </c:v>
                </c:pt>
                <c:pt idx="7">
                  <c:v xml:space="preserve">
30  </c:v>
                </c:pt>
                <c:pt idx="8">
                  <c:v xml:space="preserve">
35  </c:v>
                </c:pt>
                <c:pt idx="9">
                  <c:v xml:space="preserve">
40  </c:v>
                </c:pt>
                <c:pt idx="10">
                  <c:v xml:space="preserve">
45  </c:v>
                </c:pt>
                <c:pt idx="11">
                  <c:v xml:space="preserve">
50  </c:v>
                </c:pt>
                <c:pt idx="12">
                  <c:v xml:space="preserve">
55  </c:v>
                </c:pt>
                <c:pt idx="13">
                  <c:v xml:space="preserve">
60  </c:v>
                </c:pt>
                <c:pt idx="14">
                  <c:v>平成
  2年</c:v>
                </c:pt>
                <c:pt idx="15">
                  <c:v xml:space="preserve">
7  </c:v>
                </c:pt>
                <c:pt idx="16">
                  <c:v xml:space="preserve">
12  </c:v>
                </c:pt>
                <c:pt idx="17">
                  <c:v xml:space="preserve">
17  </c:v>
                </c:pt>
                <c:pt idx="18">
                  <c:v xml:space="preserve">
22  </c:v>
                </c:pt>
                <c:pt idx="19">
                  <c:v xml:space="preserve">
27  </c:v>
                </c:pt>
                <c:pt idx="20">
                  <c:v>令和
2年</c:v>
                </c:pt>
              </c:strCache>
            </c:strRef>
          </c:cat>
          <c:val>
            <c:numRef>
              <c:f>表２!$F$5:$F$25</c:f>
              <c:numCache>
                <c:formatCode xml:space="preserve">#,##0_ </c:formatCode>
                <c:ptCount val="21"/>
                <c:pt idx="0" formatCode="#,##0_);[Red]\(#,##0\)">
                  <c:v>505600</c:v>
                </c:pt>
                <c:pt idx="1">
                  <c:v>522053</c:v>
                </c:pt>
                <c:pt idx="2">
                  <c:v>547813</c:v>
                </c:pt>
                <c:pt idx="3">
                  <c:v>566224</c:v>
                </c:pt>
                <c:pt idx="4" formatCode="#,##0_);[Red]\(#,##0\)">
                  <c:v>577828</c:v>
                </c:pt>
                <c:pt idx="5">
                  <c:v>729700</c:v>
                </c:pt>
                <c:pt idx="6">
                  <c:v>764502</c:v>
                </c:pt>
                <c:pt idx="7" formatCode="#,##0_ ;[Red]\-#,##0\ ">
                  <c:v>804479</c:v>
                </c:pt>
                <c:pt idx="8" formatCode="#,##0_);[Red]\(#,##0\)">
                  <c:v>816077</c:v>
                </c:pt>
                <c:pt idx="9">
                  <c:v>832800</c:v>
                </c:pt>
                <c:pt idx="10">
                  <c:v>847538</c:v>
                </c:pt>
                <c:pt idx="11">
                  <c:v>849459</c:v>
                </c:pt>
                <c:pt idx="12" formatCode="#,##0_ ;[Red]\-#,##0\ ">
                  <c:v>861312</c:v>
                </c:pt>
                <c:pt idx="13" formatCode="#,##0_ ;[Red]\-#,##0\ ">
                  <c:v>845473</c:v>
                </c:pt>
                <c:pt idx="14" formatCode="#,##0_ ;[Red]\-#,##0\ ">
                  <c:v>815840</c:v>
                </c:pt>
                <c:pt idx="15" formatCode="#,##0_ ;[Red]\-#,##0\ ">
                  <c:v>786983</c:v>
                </c:pt>
                <c:pt idx="16" formatCode="#,##0_ ;[Red]\-#,##0\ ">
                  <c:v>746252</c:v>
                </c:pt>
                <c:pt idx="17">
                  <c:v>694288</c:v>
                </c:pt>
                <c:pt idx="18">
                  <c:v>639633</c:v>
                </c:pt>
                <c:pt idx="19">
                  <c:v>571349</c:v>
                </c:pt>
                <c:pt idx="20">
                  <c:v>506960</c:v>
                </c:pt>
              </c:numCache>
            </c:numRef>
          </c:val>
          <c:smooth val="0"/>
        </c:ser>
        <c:ser>
          <c:idx val="2"/>
          <c:order val="2"/>
          <c:tx>
            <c:v>65歳以上</c:v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dPt>
            <c:idx val="20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12700">
                  <a:solidFill>
                    <a:schemeClr val="tx1"/>
                  </a:solidFill>
                </a:ln>
              </c:spPr>
            </c:marker>
            <c:bubble3D val="0"/>
            <c:spPr>
              <a:ln>
                <a:solidFill>
                  <a:schemeClr val="tx1"/>
                </a:solidFill>
                <a:prstDash val="solid"/>
              </a:ln>
            </c:spPr>
          </c:dPt>
          <c:dLbls>
            <c:dLbl>
              <c:idx val="20"/>
              <c:delete val="1"/>
            </c:dLbl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表２!$B$5:$B$25</c:f>
              <c:strCache>
                <c:ptCount val="21"/>
                <c:pt idx="0">
                  <c:v>大正
  9年</c:v>
                </c:pt>
                <c:pt idx="1">
                  <c:v xml:space="preserve">
14  </c:v>
                </c:pt>
                <c:pt idx="2">
                  <c:v>昭和
  5年</c:v>
                </c:pt>
                <c:pt idx="3">
                  <c:v xml:space="preserve">
10  </c:v>
                </c:pt>
                <c:pt idx="4">
                  <c:v xml:space="preserve">
15  </c:v>
                </c:pt>
                <c:pt idx="5">
                  <c:v xml:space="preserve">
22  </c:v>
                </c:pt>
                <c:pt idx="6">
                  <c:v xml:space="preserve">
25  </c:v>
                </c:pt>
                <c:pt idx="7">
                  <c:v xml:space="preserve">
30  </c:v>
                </c:pt>
                <c:pt idx="8">
                  <c:v xml:space="preserve">
35  </c:v>
                </c:pt>
                <c:pt idx="9">
                  <c:v xml:space="preserve">
40  </c:v>
                </c:pt>
                <c:pt idx="10">
                  <c:v xml:space="preserve">
45  </c:v>
                </c:pt>
                <c:pt idx="11">
                  <c:v xml:space="preserve">
50  </c:v>
                </c:pt>
                <c:pt idx="12">
                  <c:v xml:space="preserve">
55  </c:v>
                </c:pt>
                <c:pt idx="13">
                  <c:v xml:space="preserve">
60  </c:v>
                </c:pt>
                <c:pt idx="14">
                  <c:v>平成
  2年</c:v>
                </c:pt>
                <c:pt idx="15">
                  <c:v xml:space="preserve">
7  </c:v>
                </c:pt>
                <c:pt idx="16">
                  <c:v xml:space="preserve">
12  </c:v>
                </c:pt>
                <c:pt idx="17">
                  <c:v xml:space="preserve">
17  </c:v>
                </c:pt>
                <c:pt idx="18">
                  <c:v xml:space="preserve">
22  </c:v>
                </c:pt>
                <c:pt idx="19">
                  <c:v xml:space="preserve">
27  </c:v>
                </c:pt>
                <c:pt idx="20">
                  <c:v>令和
2年</c:v>
                </c:pt>
              </c:strCache>
            </c:strRef>
          </c:cat>
          <c:val>
            <c:numRef>
              <c:f>表２!$G$5:$G$25</c:f>
              <c:numCache>
                <c:formatCode xml:space="preserve">#,##0_ </c:formatCode>
                <c:ptCount val="21"/>
                <c:pt idx="0" formatCode="#,##0_);[Red]\(#,##0\)">
                  <c:v>36843</c:v>
                </c:pt>
                <c:pt idx="1">
                  <c:v>33243</c:v>
                </c:pt>
                <c:pt idx="2">
                  <c:v>31215</c:v>
                </c:pt>
                <c:pt idx="3">
                  <c:v>35718</c:v>
                </c:pt>
                <c:pt idx="4" formatCode="#,##0_);[Red]\(#,##0\)">
                  <c:v>37413</c:v>
                </c:pt>
                <c:pt idx="5">
                  <c:v>40463</c:v>
                </c:pt>
                <c:pt idx="6">
                  <c:v>43504</c:v>
                </c:pt>
                <c:pt idx="7" formatCode="#,##0_ ;[Red]\-#,##0\ ">
                  <c:v>50630</c:v>
                </c:pt>
                <c:pt idx="8" formatCode="#,##0_);[Red]\(#,##0\)">
                  <c:v>61574</c:v>
                </c:pt>
                <c:pt idx="9">
                  <c:v>73878</c:v>
                </c:pt>
                <c:pt idx="10">
                  <c:v>90552</c:v>
                </c:pt>
                <c:pt idx="11">
                  <c:v>109172</c:v>
                </c:pt>
                <c:pt idx="12" formatCode="#,##0_ ;[Red]\-#,##0\ ">
                  <c:v>132075</c:v>
                </c:pt>
                <c:pt idx="13" formatCode="#,##0_ ;[Red]\-#,##0\ ">
                  <c:v>158086</c:v>
                </c:pt>
                <c:pt idx="14" formatCode="#,##0_ ;[Red]\-#,##0\ ">
                  <c:v>191573</c:v>
                </c:pt>
                <c:pt idx="15" formatCode="#,##0_ ;[Red]\-#,##0\ ">
                  <c:v>237682</c:v>
                </c:pt>
                <c:pt idx="16" formatCode="#,##0_ ;[Red]\-#,##0\ ">
                  <c:v>279764</c:v>
                </c:pt>
                <c:pt idx="17">
                  <c:v>308193</c:v>
                </c:pt>
                <c:pt idx="18">
                  <c:v>320450</c:v>
                </c:pt>
                <c:pt idx="19">
                  <c:v>345347</c:v>
                </c:pt>
                <c:pt idx="20">
                  <c:v>359687</c:v>
                </c:pt>
              </c:numCache>
            </c:numRef>
          </c:val>
          <c:smooth val="0"/>
        </c:ser>
        <c:dLbls>
          <c:txPr>
            <a:bodyPr rot="0" horzOverflow="overflow" anchor="ctr" anchorCtr="1"/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0%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At val="0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200000"/>
        <c:dispUnits>
          <c:builtInUnit val="tenThousands"/>
          <c:dispUnitsLbl>
            <c:layout>
              <c:manualLayout>
                <c:xMode val="edge"/>
                <c:yMode val="edge"/>
                <c:x val="6.1158095978743401e-003"/>
                <c:y val="2.4440148574242589e-002"/>
              </c:manualLayout>
            </c:layout>
            <c:tx>
              <c:rich>
                <a:bodyPr rot="0" horzOverflow="overflow" anchor="ctr" anchorCtr="1"/>
                <a:lstStyle/>
                <a:p>
                  <a:pPr algn="ctr" rtl="0">
                    <a:defRPr sz="1000" i="0" u="none" strike="noStrike" baseline="0">
                      <a:solidFill>
                        <a:schemeClr val="tx1"/>
                      </a:solidFill>
                    </a:defRPr>
                  </a:pPr>
                  <a:r>
                    <a:rPr kumimoji="0" lang="ja-JP" altLang="en-US" sz="1000" b="0" i="0" u="none" strike="noStrike" kern="1200" baseline="0">
                      <a:solidFill>
                        <a:schemeClr val="tx1"/>
                      </a:solidFill>
                      <a:latin typeface="ＭＳ Ｐ明朝"/>
                      <a:ea typeface="ＭＳ Ｐ明朝"/>
                    </a:rPr>
                    <a:t>（単位：万人）</a:t>
                  </a:r>
                  <a:endParaRPr kumimoji="0" lang="ja-JP" altLang="en-US" sz="1000" b="0" i="0" u="none" strike="noStrike" kern="1200" baseline="0">
                    <a:solidFill>
                      <a:schemeClr val="tx1"/>
                    </a:solidFill>
                    <a:latin typeface="ＭＳ Ｐ明朝"/>
                    <a:ea typeface="ＭＳ Ｐ明朝"/>
                  </a:endParaRPr>
                </a:p>
              </c:rich>
            </c:tx>
          </c:dispUnitsLbl>
        </c:dispUnits>
      </c:valAx>
      <c:catAx>
        <c:axId val="11"/>
        <c:scaling>
          <c:orientation val="minMax"/>
        </c:scaling>
        <c:delete val="1"/>
        <c:axPos val="b"/>
        <c:numFmt formatCode="0.0_ " sourceLinked="1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00"/>
        </c:scaling>
        <c:delete val="0"/>
        <c:axPos val="r"/>
        <c:title>
          <c:tx>
            <c:rich>
              <a:bodyPr rot="0" horzOverflow="overflow" anchor="t" anchorCtr="1"/>
              <a:lstStyle/>
              <a:p>
                <a:pPr algn="ctr" rtl="0">
                  <a:defRPr sz="1000" i="0" u="none" strike="noStrike" baseline="0">
                    <a:solidFill>
                      <a:schemeClr val="tx1"/>
                    </a:solidFill>
                  </a:defRPr>
                </a:pPr>
                <a:r>
                  <a:rPr kumimoji="0" lang="ja-JP" altLang="en-US" sz="1000" b="0" i="0" u="none" strike="noStrike" kern="1200" baseline="0">
                    <a:solidFill>
                      <a:schemeClr val="tx1"/>
                    </a:solidFill>
                    <a:latin typeface="ＭＳ Ｐ明朝"/>
                    <a:ea typeface="ＭＳ Ｐ明朝"/>
                  </a:rPr>
                  <a:t>（単位：％）</a:t>
                </a:r>
                <a:endParaRPr kumimoji="0" lang="ja-JP" altLang="en-US" sz="1000" b="0" i="0" u="none" strike="noStrike" kern="1200" baseline="0">
                  <a:solidFill>
                    <a:schemeClr val="tx1"/>
                  </a:solidFill>
                  <a:latin typeface="ＭＳ Ｐ明朝"/>
                  <a:ea typeface="ＭＳ Ｐ明朝"/>
                </a:endParaRPr>
              </a:p>
            </c:rich>
          </c:tx>
          <c:layout>
            <c:manualLayout>
              <c:xMode val="edge"/>
              <c:yMode val="edge"/>
              <c:x val="0.88036307961504812"/>
              <c:y val="2.0367454068241468e-002"/>
            </c:manualLayout>
          </c:layout>
          <c:overlay val="0"/>
        </c:title>
        <c:numFmt formatCode="0.0_ " sourceLinked="0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  <c:majorUnit val="2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kumimoji="0" lang="ja-JP" altLang="en-US" sz="1000" b="0" kern="1200">
          <a:solidFill>
            <a:schemeClr val="tx1"/>
          </a:solidFill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overflow" horzOverflow="overflow" wrap="square" anchor="t" anchorCtr="1"/>
          <a:lstStyle/>
          <a:p>
            <a:pPr algn="ctr" rtl="0">
              <a:defRPr kumimoji="0" lang="ja-JP" altLang="en-US"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ＭＳ Ｐ明朝"/>
                <a:cs typeface="+mn-cs"/>
              </a:defRPr>
            </a:pPr>
            <a:r>
              <a:rPr kumimoji="0" lang="ja-JP" altLang="en-US"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ＭＳ Ｐ明朝"/>
                <a:cs typeface="+mn-cs"/>
              </a:rPr>
              <a:t>未婚・有配偶</a:t>
            </a:r>
            <a:endParaRPr kumimoji="0" lang="ja-JP" altLang="en-US"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ＭＳ Ｐ明朝"/>
              <a:cs typeface="+mn-cs"/>
            </a:endParaRPr>
          </a:p>
        </c:rich>
      </c:tx>
      <c:layout>
        <c:manualLayout>
          <c:xMode val="edge"/>
          <c:yMode val="edge"/>
          <c:x val="0.43209858027005882"/>
          <c:y val="1.8517927549805174e-00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437389770723101e-002"/>
          <c:y val="9.7883597883597878e-002"/>
          <c:w val="0.91710758377425039"/>
          <c:h val="0.80687830687830686"/>
        </c:manualLayout>
      </c:layout>
      <c:lineChart>
        <c:grouping val="standard"/>
        <c:varyColors val="0"/>
        <c:ser>
          <c:idx val="0"/>
          <c:order val="0"/>
          <c:tx>
            <c:v>未婚（男）</c:v>
          </c:tx>
          <c:spPr>
            <a:noFill/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1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2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3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4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5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6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6.4595561918396563e-002"/>
                  <c:y val="-8.3049537341437205e-002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10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10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表３!$B$5,表３!$B$8,表３!$B$11,表３!$B$14,表３!$B$17,表３!$B$20,表３!$B$23</c:f>
              <c:strCache>
                <c:ptCount val="7"/>
                <c:pt idx="0">
                  <c:v>平成 2年（1990）</c:v>
                </c:pt>
                <c:pt idx="1">
                  <c:v xml:space="preserve">      ７年（1995）</c:v>
                </c:pt>
                <c:pt idx="2">
                  <c:v>　　 12年（2000）</c:v>
                </c:pt>
                <c:pt idx="3">
                  <c:v>　　 17年（2005）</c:v>
                </c:pt>
                <c:pt idx="4">
                  <c:v>　　 22年（2010）</c:v>
                </c:pt>
                <c:pt idx="5">
                  <c:v>　　 27年（2015）</c:v>
                </c:pt>
                <c:pt idx="6">
                  <c:v>令和 2年（2020）</c:v>
                </c:pt>
              </c:strCache>
            </c:strRef>
          </c:cat>
          <c:val>
            <c:numRef>
              <c:f>表３!$F$6,表３!$F$9,表３!$F$12,表３!$F$15,表３!$F$18,表３!$F$21,表３!$F$24</c:f>
              <c:numCache>
                <c:formatCode>#,##0.0;[Red]\-#,##0.0</c:formatCode>
                <c:ptCount val="7"/>
                <c:pt idx="0">
                  <c:v>24.047321825416233</c:v>
                </c:pt>
                <c:pt idx="1">
                  <c:v>25.616882102346704</c:v>
                </c:pt>
                <c:pt idx="2">
                  <c:v>26.401726675005882</c:v>
                </c:pt>
                <c:pt idx="3">
                  <c:v>26.552676925456897</c:v>
                </c:pt>
                <c:pt idx="4">
                  <c:v>26.983998142097942</c:v>
                </c:pt>
                <c:pt idx="5">
                  <c:v>28.218646860812864</c:v>
                </c:pt>
                <c:pt idx="6">
                  <c:v>29.595740319525426</c:v>
                </c:pt>
              </c:numCache>
            </c:numRef>
          </c:val>
          <c:smooth val="0"/>
        </c:ser>
        <c:ser>
          <c:idx val="1"/>
          <c:order val="1"/>
          <c:tx>
            <c:v>未婚（女）</c:v>
          </c:tx>
          <c:spPr>
            <a:noFill/>
            <a:ln w="9525" cap="rnd" cmpd="sng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1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2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3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4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5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6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6.7901347042363502e-002"/>
                  <c:y val="0.10579662267267508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10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10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表３!$B$5,表３!$B$8,表３!$B$11,表３!$B$14,表３!$B$17,表３!$B$20,表３!$B$23</c:f>
              <c:strCache>
                <c:ptCount val="7"/>
                <c:pt idx="0">
                  <c:v>平成 2年（1990）</c:v>
                </c:pt>
                <c:pt idx="1">
                  <c:v xml:space="preserve">      ７年（1995）</c:v>
                </c:pt>
                <c:pt idx="2">
                  <c:v>　　 12年（2000）</c:v>
                </c:pt>
                <c:pt idx="3">
                  <c:v>　　 17年（2005）</c:v>
                </c:pt>
                <c:pt idx="4">
                  <c:v>　　 22年（2010）</c:v>
                </c:pt>
                <c:pt idx="5">
                  <c:v>　　 27年（2015）</c:v>
                </c:pt>
                <c:pt idx="6">
                  <c:v>令和 2年（2020）</c:v>
                </c:pt>
              </c:strCache>
            </c:strRef>
          </c:cat>
          <c:val>
            <c:numRef>
              <c:f>表３!$F$7,表３!$F$10,表３!$F$13,表３!$F$16,表３!$F$19,表３!$F$22,表３!$F$25</c:f>
              <c:numCache>
                <c:formatCode>#,##0.0;[Red]\-#,##0.0</c:formatCode>
                <c:ptCount val="7"/>
                <c:pt idx="0">
                  <c:v>16.816924188590662</c:v>
                </c:pt>
                <c:pt idx="1">
                  <c:v>17.455883354909041</c:v>
                </c:pt>
                <c:pt idx="2">
                  <c:v>17.644387907041725</c:v>
                </c:pt>
                <c:pt idx="3">
                  <c:v>17.293275379059207</c:v>
                </c:pt>
                <c:pt idx="4">
                  <c:v>17.13881656180596</c:v>
                </c:pt>
                <c:pt idx="5">
                  <c:v>17.590188590037783</c:v>
                </c:pt>
                <c:pt idx="6">
                  <c:v>17.880424660085676</c:v>
                </c:pt>
              </c:numCache>
            </c:numRef>
          </c:val>
          <c:smooth val="0"/>
        </c:ser>
        <c:ser>
          <c:idx val="2"/>
          <c:order val="2"/>
          <c:tx>
            <c:v>有配偶（男）</c:v>
          </c:tx>
          <c:spPr>
            <a:noFill/>
            <a:ln w="285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1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2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3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4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5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6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-7.9166699203921817e-002"/>
                  <c:y val="-7.4714947800567699e-002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10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horzOverflow="overflow" wrap="square" anchor="ctr" anchorCtr="1">
                <a:spAutoFit/>
              </a:bodyPr>
              <a:lstStyle/>
              <a:p>
                <a:pPr algn="ctr" rtl="0">
                  <a:defRPr lang="ja-JP" altLang="en-US" sz="9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表３!$B$5,表３!$B$8,表３!$B$11,表３!$B$14,表３!$B$17,表３!$B$20,表３!$B$23</c:f>
              <c:strCache>
                <c:ptCount val="7"/>
                <c:pt idx="0">
                  <c:v>平成 2年（1990）</c:v>
                </c:pt>
                <c:pt idx="1">
                  <c:v xml:space="preserve">      ７年（1995）</c:v>
                </c:pt>
                <c:pt idx="2">
                  <c:v>　　 12年（2000）</c:v>
                </c:pt>
                <c:pt idx="3">
                  <c:v>　　 17年（2005）</c:v>
                </c:pt>
                <c:pt idx="4">
                  <c:v>　　 22年（2010）</c:v>
                </c:pt>
                <c:pt idx="5">
                  <c:v>　　 27年（2015）</c:v>
                </c:pt>
                <c:pt idx="6">
                  <c:v>令和 2年（2020）</c:v>
                </c:pt>
              </c:strCache>
            </c:strRef>
          </c:cat>
          <c:val>
            <c:numRef>
              <c:f>表３!$H$6,表３!$H$9,表３!$H$12,表３!$H$15,表３!$H$18,表３!$H$21,表３!$H$24</c:f>
              <c:numCache>
                <c:formatCode>#,##0.0;[Red]\-#,##0.0</c:formatCode>
                <c:ptCount val="7"/>
                <c:pt idx="0">
                  <c:v>71.374676486037586</c:v>
                </c:pt>
                <c:pt idx="1">
                  <c:v>69.355151186892627</c:v>
                </c:pt>
                <c:pt idx="2">
                  <c:v>67.657312456161904</c:v>
                </c:pt>
                <c:pt idx="3">
                  <c:v>66.418862881428041</c:v>
                </c:pt>
                <c:pt idx="4">
                  <c:v>65.098498120677945</c:v>
                </c:pt>
                <c:pt idx="5">
                  <c:v>62.996887338557094</c:v>
                </c:pt>
                <c:pt idx="6">
                  <c:v>61.098556973967241</c:v>
                </c:pt>
              </c:numCache>
            </c:numRef>
          </c:val>
          <c:smooth val="0"/>
        </c:ser>
        <c:ser>
          <c:idx val="3"/>
          <c:order val="3"/>
          <c:tx>
            <c:v>有配偶（女）</c:v>
          </c:tx>
          <c:spPr>
            <a:noFill/>
            <a:ln w="9525" cap="rnd" cmpd="sng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1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round/>
              </a:ln>
              <a:effectLst/>
            </c:spPr>
          </c:dPt>
          <c:dLbls>
            <c:dLbl>
              <c:idx val="1"/>
              <c:layout>
                <c:manualLayout>
                  <c:x val="-8.3617448645365605e-002"/>
                  <c:y val="9.6978366502557853e-002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10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10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表３!$B$5,表３!$B$8,表３!$B$11,表３!$B$14,表３!$B$17,表３!$B$20,表３!$B$23</c:f>
              <c:strCache>
                <c:ptCount val="7"/>
                <c:pt idx="0">
                  <c:v>平成 2年（1990）</c:v>
                </c:pt>
                <c:pt idx="1">
                  <c:v xml:space="preserve">      ７年（1995）</c:v>
                </c:pt>
                <c:pt idx="2">
                  <c:v>　　 12年（2000）</c:v>
                </c:pt>
                <c:pt idx="3">
                  <c:v>　　 17年（2005）</c:v>
                </c:pt>
                <c:pt idx="4">
                  <c:v>　　 22年（2010）</c:v>
                </c:pt>
                <c:pt idx="5">
                  <c:v>　　 27年（2015）</c:v>
                </c:pt>
                <c:pt idx="6">
                  <c:v>令和 2年（2020）</c:v>
                </c:pt>
              </c:strCache>
            </c:strRef>
          </c:cat>
          <c:val>
            <c:numRef>
              <c:f>表３!$H$7,表３!$H$10,表３!$H$13,表３!$H$16,表３!$H$19,表３!$H$22,表３!$H$25</c:f>
              <c:numCache>
                <c:formatCode>#,##0.0;[Red]\-#,##0.0</c:formatCode>
                <c:ptCount val="7"/>
                <c:pt idx="0">
                  <c:v>63.606854438649627</c:v>
                </c:pt>
                <c:pt idx="1">
                  <c:v>61.791477380494207</c:v>
                </c:pt>
                <c:pt idx="2">
                  <c:v>60.079671168007998</c:v>
                </c:pt>
                <c:pt idx="3">
                  <c:v>58.40643247439499</c:v>
                </c:pt>
                <c:pt idx="4">
                  <c:v>56.87109458168684</c:v>
                </c:pt>
                <c:pt idx="5">
                  <c:v>54.983757698280399</c:v>
                </c:pt>
                <c:pt idx="6">
                  <c:v>53.894450051328256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 altLang="en-US" sz="900" kern="12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#,##0.0;[Red]\-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900" kern="12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/>
                <a:ea typeface="ＭＳ Ｐ明朝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80"/>
          <c:min val="0"/>
        </c:scaling>
        <c:delete val="0"/>
        <c:axPos val="l"/>
        <c:majorGridlines>
          <c:spPr>
            <a:noFill/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r>
                  <a:rPr kumimoji="0"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/>
                    <a:ea typeface="ＭＳ Ｐ明朝"/>
                    <a:cs typeface="+mn-cs"/>
                  </a:rPr>
                  <a:t>（単位：％）</a:t>
                </a:r>
                <a:endParaRPr kumimoji="0" lang="ja-JP" alt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明朝"/>
                  <a:ea typeface="ＭＳ Ｐ明朝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3.5260407263906827e-003"/>
              <c:y val="1.8518158798432133e-0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_ 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900" kern="12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/>
                <a:ea typeface="ＭＳ Ｐ明朝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overflow" horzOverflow="overflow" wrap="square" anchor="t" anchorCtr="1"/>
          <a:lstStyle/>
          <a:p>
            <a:pPr algn="ctr" rtl="0">
              <a:defRPr kumimoji="0" lang="ja-JP" altLang="en-US"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/>
                <a:ea typeface="ＭＳ Ｐ明朝"/>
                <a:cs typeface="+mn-cs"/>
              </a:defRPr>
            </a:pPr>
            <a:r>
              <a:rPr kumimoji="0" lang="ja-JP" altLang="en-US"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/>
                <a:ea typeface="ＭＳ Ｐ明朝"/>
                <a:cs typeface="+mn-cs"/>
              </a:rPr>
              <a:t>死別・離別</a:t>
            </a:r>
            <a:endParaRPr kumimoji="0" lang="ja-JP" altLang="en-US"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/>
              <a:ea typeface="ＭＳ Ｐ明朝"/>
              <a:cs typeface="+mn-cs"/>
            </a:endParaRPr>
          </a:p>
        </c:rich>
      </c:tx>
      <c:layout>
        <c:manualLayout>
          <c:xMode val="edge"/>
          <c:yMode val="edge"/>
          <c:x val="0.44620811287477952"/>
          <c:y val="1.8517927549805174e-00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5255731922398585e-002"/>
          <c:y val="8.9947089947089942e-002"/>
          <c:w val="0.90652557319223981"/>
          <c:h val="0.81481481481481477"/>
        </c:manualLayout>
      </c:layout>
      <c:lineChart>
        <c:grouping val="standard"/>
        <c:varyColors val="0"/>
        <c:ser>
          <c:idx val="0"/>
          <c:order val="0"/>
          <c:tx>
            <c:v>死別（男）</c:v>
          </c:tx>
          <c:spPr>
            <a:noFill/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1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2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3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4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5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6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0.12970165506171233"/>
                  <c:y val="-0.10485644487921698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10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10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  <a:headEnd type="triangle" w="med" len="med"/>
                    </a:ln>
                    <a:effectLst/>
                  </c:spPr>
                </c15:leaderLines>
              </c:ext>
            </c:extLst>
          </c:dLbls>
          <c:cat>
            <c:strRef>
              <c:f>表３!$B$5,表３!$B$8,表３!$B$11,表３!$B$14,表３!$B$17,表３!$B$20,表３!$B$23</c:f>
              <c:strCache>
                <c:ptCount val="7"/>
                <c:pt idx="0">
                  <c:v>平成 2年（1990）</c:v>
                </c:pt>
                <c:pt idx="1">
                  <c:v xml:space="preserve">      ７年（1995）</c:v>
                </c:pt>
                <c:pt idx="2">
                  <c:v>　　 12年（2000）</c:v>
                </c:pt>
                <c:pt idx="3">
                  <c:v>　　 17年（2005）</c:v>
                </c:pt>
                <c:pt idx="4">
                  <c:v>　　 22年（2010）</c:v>
                </c:pt>
                <c:pt idx="5">
                  <c:v>　　 27年（2015）</c:v>
                </c:pt>
                <c:pt idx="6">
                  <c:v>令和 2年（2020）</c:v>
                </c:pt>
              </c:strCache>
            </c:strRef>
          </c:cat>
          <c:val>
            <c:numRef>
              <c:f>表３!$J$6,表３!$J$9,表３!$J$12,表３!$J$15,表３!$J$18,表３!$J$21,表３!$J$24</c:f>
              <c:numCache>
                <c:formatCode>#,##0.0;[Red]\-#,##0.0</c:formatCode>
                <c:ptCount val="7"/>
                <c:pt idx="0">
                  <c:v>2.9190157094339542</c:v>
                </c:pt>
                <c:pt idx="1">
                  <c:v>2.9949899486495775</c:v>
                </c:pt>
                <c:pt idx="2">
                  <c:v>3.2624916486457796</c:v>
                </c:pt>
                <c:pt idx="3">
                  <c:v>3.6031816287154452</c:v>
                </c:pt>
                <c:pt idx="4">
                  <c:v>3.9261709405178222</c:v>
                </c:pt>
                <c:pt idx="5">
                  <c:v>4.272515152511021</c:v>
                </c:pt>
                <c:pt idx="6">
                  <c:v>4.3451309293601339</c:v>
                </c:pt>
              </c:numCache>
            </c:numRef>
          </c:val>
          <c:smooth val="0"/>
        </c:ser>
        <c:ser>
          <c:idx val="1"/>
          <c:order val="1"/>
          <c:tx>
            <c:v>死別（女）</c:v>
          </c:tx>
          <c:spPr>
            <a:noFill/>
            <a:ln w="9525" cap="rnd" cmpd="sng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1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2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3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4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5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Pt>
            <c:idx val="6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prstDash val="dash"/>
                <a:round/>
              </a:ln>
              <a:effectLst/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-6.9370816251274378e-002"/>
                  <c:y val="-9.9390498794575316e-002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10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10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表３!$B$5,表３!$B$8,表３!$B$11,表３!$B$14,表３!$B$17,表３!$B$20,表３!$B$23</c:f>
              <c:strCache>
                <c:ptCount val="7"/>
                <c:pt idx="0">
                  <c:v>平成 2年（1990）</c:v>
                </c:pt>
                <c:pt idx="1">
                  <c:v xml:space="preserve">      ７年（1995）</c:v>
                </c:pt>
                <c:pt idx="2">
                  <c:v>　　 12年（2000）</c:v>
                </c:pt>
                <c:pt idx="3">
                  <c:v>　　 17年（2005）</c:v>
                </c:pt>
                <c:pt idx="4">
                  <c:v>　　 22年（2010）</c:v>
                </c:pt>
                <c:pt idx="5">
                  <c:v>　　 27年（2015）</c:v>
                </c:pt>
                <c:pt idx="6">
                  <c:v>令和 2年（2020）</c:v>
                </c:pt>
              </c:strCache>
            </c:strRef>
          </c:cat>
          <c:val>
            <c:numRef>
              <c:f>表３!$J$7,表３!$J$10,表３!$J$13,表３!$J$16,表３!$J$19,表３!$J$22,表３!$J$25</c:f>
              <c:numCache>
                <c:formatCode>#,##0.0;[Red]\-#,##0.0</c:formatCode>
                <c:ptCount val="7"/>
                <c:pt idx="0">
                  <c:v>16.643766122419944</c:v>
                </c:pt>
                <c:pt idx="1">
                  <c:v>17.461591863717636</c:v>
                </c:pt>
                <c:pt idx="2">
                  <c:v>18.294220807153124</c:v>
                </c:pt>
                <c:pt idx="3">
                  <c:v>19.457559995049635</c:v>
                </c:pt>
                <c:pt idx="4">
                  <c:v>20.396367606929598</c:v>
                </c:pt>
                <c:pt idx="5">
                  <c:v>21.149229458685046</c:v>
                </c:pt>
                <c:pt idx="6">
                  <c:v>21.312703851135069</c:v>
                </c:pt>
              </c:numCache>
            </c:numRef>
          </c:val>
          <c:smooth val="0"/>
        </c:ser>
        <c:ser>
          <c:idx val="2"/>
          <c:order val="2"/>
          <c:tx>
            <c:v>離別（男）</c:v>
          </c:tx>
          <c:spPr>
            <a:noFill/>
            <a:ln w="285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1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2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3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4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5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6"/>
            <c:invertIfNegative val="0"/>
            <c:marker>
              <c:symbol val="triang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3.3974456896591627e-002"/>
                  <c:y val="4.1127636823174878e-002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10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10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表３!$B$5,表３!$B$8,表３!$B$11,表３!$B$14,表３!$B$17,表３!$B$20,表３!$B$23</c:f>
              <c:strCache>
                <c:ptCount val="7"/>
                <c:pt idx="0">
                  <c:v>平成 2年（1990）</c:v>
                </c:pt>
                <c:pt idx="1">
                  <c:v xml:space="preserve">      ７年（1995）</c:v>
                </c:pt>
                <c:pt idx="2">
                  <c:v>　　 12年（2000）</c:v>
                </c:pt>
                <c:pt idx="3">
                  <c:v>　　 17年（2005）</c:v>
                </c:pt>
                <c:pt idx="4">
                  <c:v>　　 22年（2010）</c:v>
                </c:pt>
                <c:pt idx="5">
                  <c:v>　　 27年（2015）</c:v>
                </c:pt>
                <c:pt idx="6">
                  <c:v>令和 2年（2020）</c:v>
                </c:pt>
              </c:strCache>
            </c:strRef>
          </c:cat>
          <c:val>
            <c:numRef>
              <c:f>表３!$L$6,表３!$L$9,表３!$L$12,表３!$L$15,表３!$L$18,表３!$L$21,表３!$L$24</c:f>
              <c:numCache>
                <c:formatCode>#,##0.0;[Red]\-#,##0.0</c:formatCode>
                <c:ptCount val="7"/>
                <c:pt idx="0">
                  <c:v>1.6589859791122159</c:v>
                </c:pt>
                <c:pt idx="1">
                  <c:v>2.0329767621110961</c:v>
                </c:pt>
                <c:pt idx="2">
                  <c:v>2.6784692201864457</c:v>
                </c:pt>
                <c:pt idx="3">
                  <c:v>3.4252785643996204</c:v>
                </c:pt>
                <c:pt idx="4">
                  <c:v>3.9913327967062826</c:v>
                </c:pt>
                <c:pt idx="5">
                  <c:v>4.511950648119023</c:v>
                </c:pt>
                <c:pt idx="6">
                  <c:v>4.9605717771471891</c:v>
                </c:pt>
              </c:numCache>
            </c:numRef>
          </c:val>
          <c:smooth val="0"/>
        </c:ser>
        <c:ser>
          <c:idx val="3"/>
          <c:order val="3"/>
          <c:tx>
            <c:v>離別（女）</c:v>
          </c:tx>
          <c:spPr>
            <a:noFill/>
            <a:ln w="9525" cap="rnd" cmpd="sng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1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2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3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4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5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6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9525" cap="rnd" cmpd="sng">
                <a:solidFill>
                  <a:schemeClr val="tx1"/>
                </a:solidFill>
                <a:round/>
              </a:ln>
              <a:effectLst/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6.7901347042363502e-002"/>
                  <c:y val="-8.5250412944817749e-002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10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10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表３!$B$5,表３!$B$8,表３!$B$11,表３!$B$14,表３!$B$17,表３!$B$20,表３!$B$23</c:f>
              <c:strCache>
                <c:ptCount val="7"/>
                <c:pt idx="0">
                  <c:v>平成 2年（1990）</c:v>
                </c:pt>
                <c:pt idx="1">
                  <c:v xml:space="preserve">      ７年（1995）</c:v>
                </c:pt>
                <c:pt idx="2">
                  <c:v>　　 12年（2000）</c:v>
                </c:pt>
                <c:pt idx="3">
                  <c:v>　　 17年（2005）</c:v>
                </c:pt>
                <c:pt idx="4">
                  <c:v>　　 22年（2010）</c:v>
                </c:pt>
                <c:pt idx="5">
                  <c:v>　　 27年（2015）</c:v>
                </c:pt>
                <c:pt idx="6">
                  <c:v>令和 2年（2020）</c:v>
                </c:pt>
              </c:strCache>
            </c:strRef>
          </c:cat>
          <c:val>
            <c:numRef>
              <c:f>表３!$L$7,表３!$L$10,表３!$L$13,表３!$L$16,表３!$L$19,表３!$L$22,表３!$L$25</c:f>
              <c:numCache>
                <c:formatCode>#,##0.0;[Red]\-#,##0.0</c:formatCode>
                <c:ptCount val="7"/>
                <c:pt idx="0">
                  <c:v>2.9324552503397645</c:v>
                </c:pt>
                <c:pt idx="1">
                  <c:v>3.2910474008791102</c:v>
                </c:pt>
                <c:pt idx="2">
                  <c:v>3.9817201177971495</c:v>
                </c:pt>
                <c:pt idx="3">
                  <c:v>4.8427321514961728</c:v>
                </c:pt>
                <c:pt idx="4">
                  <c:v>5.5937212495775945</c:v>
                </c:pt>
                <c:pt idx="5">
                  <c:v>6.2768242529967768</c:v>
                </c:pt>
                <c:pt idx="6">
                  <c:v>6.912421437451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 altLang="en-US" sz="900" kern="12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#,##0.0;[Red]\-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900" kern="12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/>
                <a:ea typeface="ＭＳ Ｐ明朝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25"/>
          <c:min val="0"/>
        </c:scaling>
        <c:delete val="0"/>
        <c:axPos val="l"/>
        <c:majorGridlines>
          <c:spPr>
            <a:noFill/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>
                  <a:defRPr kumimoji="0"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r>
                  <a:rPr kumimoji="0" lang="ja-JP" altLang="en-US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明朝"/>
                    <a:ea typeface="ＭＳ Ｐ明朝"/>
                    <a:cs typeface="+mn-cs"/>
                  </a:rPr>
                  <a:t>（単位：％）</a:t>
                </a:r>
                <a:endParaRPr kumimoji="0" lang="ja-JP" altLang="en-US"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明朝"/>
                  <a:ea typeface="ＭＳ Ｐ明朝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5.2908201289653609e-003"/>
              <c:y val="1.5875680738145617e-0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900" kern="12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/>
                <a:ea typeface="ＭＳ Ｐ明朝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  <c:majorUnit val="5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overflow" horzOverflow="overflow" wrap="square" anchor="t" anchorCtr="1"/>
          <a:lstStyle/>
          <a:p>
            <a:pPr algn="ctr" rtl="0">
              <a:defRPr kumimoji="0" lang="ja-JP" alt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/>
                <a:ea typeface="ＭＳ Ｐ明朝"/>
                <a:cs typeface="+mn-cs"/>
              </a:defRPr>
            </a:pPr>
            <a:r>
              <a:rPr kumimoji="0" lang="ja-JP" alt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/>
                <a:ea typeface="ＭＳ Ｐ明朝"/>
                <a:cs typeface="+mn-cs"/>
              </a:rPr>
              <a:t>男性</a:t>
            </a:r>
            <a:endParaRPr kumimoji="0" lang="ja-JP" alt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/>
              <a:ea typeface="ＭＳ Ｐ明朝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8074093197366717e-002"/>
          <c:y val="8.5539714867617106e-002"/>
          <c:w val="0.90225377565509224"/>
          <c:h val="0.7820773930753564"/>
        </c:manualLayout>
      </c:layout>
      <c:lineChart>
        <c:grouping val="standard"/>
        <c:varyColors val="0"/>
        <c:ser>
          <c:idx val="0"/>
          <c:order val="0"/>
          <c:tx>
            <c:v>未婚</c:v>
          </c:tx>
          <c:spPr>
            <a:noFill/>
            <a:ln w="285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1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2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3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4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5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6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7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8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9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10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11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12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4.1494457820871564e-002"/>
                  <c:y val="-1.6992906436593593e-002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layout>
                <c:manualLayout>
                  <c:x val="3.2134140257261232e-002"/>
                  <c:y val="-2.212871048960020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wrap="square" anchor="ctr" anchorCtr="1">
                <a:spAutoFit/>
              </a:bodyPr>
              <a:lstStyle/>
              <a:p>
                <a:pPr algn="ctr" rtl="0">
                  <a:defRPr kumimoji="0" lang="ja-JP" altLang="en-US" sz="1000" b="0" kern="1200">
                    <a:solidFill>
                      <a:schemeClr val="tx1"/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表４!$C$10:$C$22</c:f>
              <c:strCache>
                <c:ptCount val="13"/>
                <c:pt idx="0">
                  <c:v>15
～19歳</c:v>
                </c:pt>
                <c:pt idx="1">
                  <c:v>20
～24</c:v>
                </c:pt>
                <c:pt idx="2">
                  <c:v>25
～29</c:v>
                </c:pt>
                <c:pt idx="3">
                  <c:v>30
～34</c:v>
                </c:pt>
                <c:pt idx="4">
                  <c:v>35
～39</c:v>
                </c:pt>
                <c:pt idx="5">
                  <c:v>40
～44</c:v>
                </c:pt>
                <c:pt idx="6">
                  <c:v>45
～49</c:v>
                </c:pt>
                <c:pt idx="7">
                  <c:v>50
～54</c:v>
                </c:pt>
                <c:pt idx="8">
                  <c:v>55
～59</c:v>
                </c:pt>
                <c:pt idx="9">
                  <c:v>60
～64</c:v>
                </c:pt>
                <c:pt idx="10">
                  <c:v>65
～69</c:v>
                </c:pt>
                <c:pt idx="11">
                  <c:v>70
～74</c:v>
                </c:pt>
                <c:pt idx="12">
                  <c:v>75歳
以上</c:v>
                </c:pt>
              </c:strCache>
            </c:strRef>
          </c:cat>
          <c:val>
            <c:numRef>
              <c:f>表４!$G$10:$G$22</c:f>
              <c:numCache>
                <c:formatCode>0.0_);[Red]\(0.0\)</c:formatCode>
                <c:ptCount val="13"/>
                <c:pt idx="0">
                  <c:v>99.836747590710402</c:v>
                </c:pt>
                <c:pt idx="1">
                  <c:v>95.454823141303677</c:v>
                </c:pt>
                <c:pt idx="2">
                  <c:v>74.910541444242384</c:v>
                </c:pt>
                <c:pt idx="3">
                  <c:v>53.737474949899799</c:v>
                </c:pt>
                <c:pt idx="4">
                  <c:v>40.920512104654414</c:v>
                </c:pt>
                <c:pt idx="5">
                  <c:v>33.680417823614967</c:v>
                </c:pt>
                <c:pt idx="6">
                  <c:v>29.472361809045228</c:v>
                </c:pt>
                <c:pt idx="7">
                  <c:v>27.843826458527172</c:v>
                </c:pt>
                <c:pt idx="8">
                  <c:v>22.584109935239301</c:v>
                </c:pt>
                <c:pt idx="9">
                  <c:v>17.836306518568385</c:v>
                </c:pt>
                <c:pt idx="10">
                  <c:v>13.476380081600551</c:v>
                </c:pt>
                <c:pt idx="11">
                  <c:v>7.9165518795862662</c:v>
                </c:pt>
                <c:pt idx="12">
                  <c:v>2.473627304871278</c:v>
                </c:pt>
              </c:numCache>
            </c:numRef>
          </c:val>
          <c:smooth val="0"/>
        </c:ser>
        <c:ser>
          <c:idx val="1"/>
          <c:order val="1"/>
          <c:tx>
            <c:v>有配偶</c:v>
          </c:tx>
          <c:spPr>
            <a:noFill/>
            <a:ln w="6350" cap="rnd" cmpd="sng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1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2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3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4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5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6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7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8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9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10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11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12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4.0674171926856253e-002"/>
                  <c:y val="2.725360959208001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layout>
                <c:manualLayout>
                  <c:x val="-0.15899524956074707"/>
                  <c:y val="-2.9130544018046624e-002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overflow" horzOverflow="overflow" wrap="square" anchor="ctr" anchorCtr="1">
                  <a:no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520661157024791e-002"/>
                      <c:h val="4.2769857433808553e-002"/>
                    </c:manualLayout>
                  </c15:layout>
                </c:ext>
              </c:extLst>
            </c:dLbl>
            <c:dLbl>
              <c:idx val="10"/>
              <c:delete val="1"/>
            </c:dLbl>
            <c:dLbl>
              <c:idx val="11"/>
              <c:layout>
                <c:manualLayout>
                  <c:x val="1.6526149107394635e-002"/>
                  <c:y val="-5.310368790459237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delete val="1"/>
            </c:dLbl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overflow" horzOverflow="overflow" wrap="square" anchor="ctr" anchorCtr="1">
                <a:spAutoFit/>
              </a:bodyPr>
              <a:lstStyle/>
              <a:p>
                <a:pPr algn="ctr" rtl="0">
                  <a:defRPr kumimoji="0" lang="ja-JP" altLang="en-US" sz="1000" b="0" kern="1200">
                    <a:solidFill>
                      <a:schemeClr val="tx1"/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表４!$C$10:$C$22</c:f>
              <c:strCache>
                <c:ptCount val="13"/>
                <c:pt idx="0">
                  <c:v>15
～19歳</c:v>
                </c:pt>
                <c:pt idx="1">
                  <c:v>20
～24</c:v>
                </c:pt>
                <c:pt idx="2">
                  <c:v>25
～29</c:v>
                </c:pt>
                <c:pt idx="3">
                  <c:v>30
～34</c:v>
                </c:pt>
                <c:pt idx="4">
                  <c:v>35
～39</c:v>
                </c:pt>
                <c:pt idx="5">
                  <c:v>40
～44</c:v>
                </c:pt>
                <c:pt idx="6">
                  <c:v>45
～49</c:v>
                </c:pt>
                <c:pt idx="7">
                  <c:v>50
～54</c:v>
                </c:pt>
                <c:pt idx="8">
                  <c:v>55
～59</c:v>
                </c:pt>
                <c:pt idx="9">
                  <c:v>60
～64</c:v>
                </c:pt>
                <c:pt idx="10">
                  <c:v>65
～69</c:v>
                </c:pt>
                <c:pt idx="11">
                  <c:v>70
～74</c:v>
                </c:pt>
                <c:pt idx="12">
                  <c:v>75歳
以上</c:v>
                </c:pt>
              </c:strCache>
            </c:strRef>
          </c:cat>
          <c:val>
            <c:numRef>
              <c:f>表４!$I$10:$I$22</c:f>
              <c:numCache>
                <c:formatCode>0.0_);[Red]\(0.0\)</c:formatCode>
                <c:ptCount val="13"/>
                <c:pt idx="0">
                  <c:v>0.15798620253831167</c:v>
                </c:pt>
                <c:pt idx="1">
                  <c:v>4.3863400329891871</c:v>
                </c:pt>
                <c:pt idx="2">
                  <c:v>24.045286560685163</c:v>
                </c:pt>
                <c:pt idx="3">
                  <c:v>43.622244488977955</c:v>
                </c:pt>
                <c:pt idx="4">
                  <c:v>55.047261994974676</c:v>
                </c:pt>
                <c:pt idx="5">
                  <c:v>60.888536295120986</c:v>
                </c:pt>
                <c:pt idx="6">
                  <c:v>63.454773869346738</c:v>
                </c:pt>
                <c:pt idx="7">
                  <c:v>63.992556600847713</c:v>
                </c:pt>
                <c:pt idx="8">
                  <c:v>68.008213552361397</c:v>
                </c:pt>
                <c:pt idx="9">
                  <c:v>72.186693593627282</c:v>
                </c:pt>
                <c:pt idx="10">
                  <c:v>75.25930295433318</c:v>
                </c:pt>
                <c:pt idx="11">
                  <c:v>79.814170152019841</c:v>
                </c:pt>
                <c:pt idx="12">
                  <c:v>77.57371204815756</c:v>
                </c:pt>
              </c:numCache>
            </c:numRef>
          </c:val>
          <c:smooth val="0"/>
        </c:ser>
        <c:ser>
          <c:idx val="2"/>
          <c:order val="2"/>
          <c:tx>
            <c:v>死別</c:v>
          </c:tx>
          <c:spPr>
            <a:noFill/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1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2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3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4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5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6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7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8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9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10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11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12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layout>
                <c:manualLayout>
                  <c:x val="-9.7998047764690566e-002"/>
                  <c:y val="-7.4913802780762387e-002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wrap="square" anchor="ctr" anchorCtr="1">
                <a:spAutoFit/>
              </a:bodyPr>
              <a:lstStyle/>
              <a:p>
                <a:pPr algn="ctr" rtl="0">
                  <a:defRPr kumimoji="0" lang="ja-JP" altLang="en-US" sz="1000" b="0" kern="1200">
                    <a:solidFill>
                      <a:schemeClr val="tx1"/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表４!$C$10:$C$22</c:f>
              <c:strCache>
                <c:ptCount val="13"/>
                <c:pt idx="0">
                  <c:v>15
～19歳</c:v>
                </c:pt>
                <c:pt idx="1">
                  <c:v>20
～24</c:v>
                </c:pt>
                <c:pt idx="2">
                  <c:v>25
～29</c:v>
                </c:pt>
                <c:pt idx="3">
                  <c:v>30
～34</c:v>
                </c:pt>
                <c:pt idx="4">
                  <c:v>35
～39</c:v>
                </c:pt>
                <c:pt idx="5">
                  <c:v>40
～44</c:v>
                </c:pt>
                <c:pt idx="6">
                  <c:v>45
～49</c:v>
                </c:pt>
                <c:pt idx="7">
                  <c:v>50
～54</c:v>
                </c:pt>
                <c:pt idx="8">
                  <c:v>55
～59</c:v>
                </c:pt>
                <c:pt idx="9">
                  <c:v>60
～64</c:v>
                </c:pt>
                <c:pt idx="10">
                  <c:v>65
～69</c:v>
                </c:pt>
                <c:pt idx="11">
                  <c:v>70
～74</c:v>
                </c:pt>
                <c:pt idx="12">
                  <c:v>75歳
以上</c:v>
                </c:pt>
              </c:strCache>
            </c:strRef>
          </c:cat>
          <c:val>
            <c:numRef>
              <c:f>表４!$K$10:$K$22</c:f>
              <c:numCache>
                <c:formatCode>0.0_);[Red]\(0.0\)</c:formatCode>
                <c:ptCount val="13"/>
                <c:pt idx="0">
                  <c:v>0</c:v>
                </c:pt>
                <c:pt idx="1">
                  <c:v>6.1091086810434354e-003</c:v>
                </c:pt>
                <c:pt idx="2">
                  <c:v>2.3464539215111161e-002</c:v>
                </c:pt>
                <c:pt idx="3">
                  <c:v>4.0080160320641281e-002</c:v>
                </c:pt>
                <c:pt idx="4">
                  <c:v>0.10369720416384158</c:v>
                </c:pt>
                <c:pt idx="5">
                  <c:v>0.24461192648419938</c:v>
                </c:pt>
                <c:pt idx="6">
                  <c:v>0.4459798994974874</c:v>
                </c:pt>
                <c:pt idx="7">
                  <c:v>0.75123195148006483</c:v>
                </c:pt>
                <c:pt idx="8">
                  <c:v>1.3836676670352235</c:v>
                </c:pt>
                <c:pt idx="9">
                  <c:v>2.316840569954</c:v>
                </c:pt>
                <c:pt idx="10">
                  <c:v>4.0751118320798305</c:v>
                </c:pt>
                <c:pt idx="11">
                  <c:v>6.1509178792356431</c:v>
                </c:pt>
                <c:pt idx="12">
                  <c:v>17.157593290669471</c:v>
                </c:pt>
              </c:numCache>
            </c:numRef>
          </c:val>
          <c:smooth val="0"/>
        </c:ser>
        <c:ser>
          <c:idx val="3"/>
          <c:order val="3"/>
          <c:tx>
            <c:v>離別</c:v>
          </c:tx>
          <c:spPr>
            <a:noFill/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1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2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3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4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5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6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7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8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9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10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11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12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3.1974317259929289e-002"/>
                  <c:y val="-9.1705288366449103e-002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wrap="square" anchor="ctr" anchorCtr="1">
                <a:spAutoFit/>
              </a:bodyPr>
              <a:lstStyle/>
              <a:p>
                <a:pPr algn="ctr" rtl="0">
                  <a:defRPr kumimoji="0" lang="ja-JP" altLang="en-US" sz="1000" b="0" kern="1200">
                    <a:solidFill>
                      <a:schemeClr val="tx1"/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表４!$C$10:$C$22</c:f>
              <c:strCache>
                <c:ptCount val="13"/>
                <c:pt idx="0">
                  <c:v>15
～19歳</c:v>
                </c:pt>
                <c:pt idx="1">
                  <c:v>20
～24</c:v>
                </c:pt>
                <c:pt idx="2">
                  <c:v>25
～29</c:v>
                </c:pt>
                <c:pt idx="3">
                  <c:v>30
～34</c:v>
                </c:pt>
                <c:pt idx="4">
                  <c:v>35
～39</c:v>
                </c:pt>
                <c:pt idx="5">
                  <c:v>40
～44</c:v>
                </c:pt>
                <c:pt idx="6">
                  <c:v>45
～49</c:v>
                </c:pt>
                <c:pt idx="7">
                  <c:v>50
～54</c:v>
                </c:pt>
                <c:pt idx="8">
                  <c:v>55
～59</c:v>
                </c:pt>
                <c:pt idx="9">
                  <c:v>60
～64</c:v>
                </c:pt>
                <c:pt idx="10">
                  <c:v>65
～69</c:v>
                </c:pt>
                <c:pt idx="11">
                  <c:v>70
～74</c:v>
                </c:pt>
                <c:pt idx="12">
                  <c:v>75歳
以上</c:v>
                </c:pt>
              </c:strCache>
            </c:strRef>
          </c:cat>
          <c:val>
            <c:numRef>
              <c:f>表４!$M$10:$M$22</c:f>
              <c:numCache>
                <c:formatCode>0.0_);[Red]\(0.0\)</c:formatCode>
                <c:ptCount val="13"/>
                <c:pt idx="0">
                  <c:v>5.2662067512770552e-003</c:v>
                </c:pt>
                <c:pt idx="1">
                  <c:v>0.1527277170260859</c:v>
                </c:pt>
                <c:pt idx="2">
                  <c:v>1.0207074558573357</c:v>
                </c:pt>
                <c:pt idx="3">
                  <c:v>2.6002004008016031</c:v>
                </c:pt>
                <c:pt idx="4">
                  <c:v>3.9285286962070751</c:v>
                </c:pt>
                <c:pt idx="5">
                  <c:v>5.186433954779849</c:v>
                </c:pt>
                <c:pt idx="6">
                  <c:v>6.6268844221105532</c:v>
                </c:pt>
                <c:pt idx="7">
                  <c:v>7.4123849891450435</c:v>
                </c:pt>
                <c:pt idx="8">
                  <c:v>8.0240088453640812</c:v>
                </c:pt>
                <c:pt idx="9">
                  <c:v>7.6601593178503302</c:v>
                </c:pt>
                <c:pt idx="10">
                  <c:v>7.1892051319864327</c:v>
                </c:pt>
                <c:pt idx="11">
                  <c:v>6.1183600891582559</c:v>
                </c:pt>
                <c:pt idx="12">
                  <c:v>2.7950673563016859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overflow" horzOverflow="overflow" wrap="square" anchor="ctr" anchorCtr="1">
              <a:spAutoFit/>
            </a:bodyPr>
            <a:lstStyle/>
            <a:p>
              <a:pPr algn="ctr" rtl="0">
                <a:defRPr kumimoji="0" lang="ja-JP" altLang="en-US" sz="1000" b="0" kern="1200">
                  <a:solidFill>
                    <a:schemeClr val="tx1"/>
                  </a:solidFill>
                  <a:latin typeface="ＭＳ Ｐ明朝"/>
                  <a:ea typeface="ＭＳ Ｐ明朝"/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0.0_);[Red]\(0.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overflow" horzOverflow="overflow" wrap="square" anchor="ctr" anchorCtr="0"/>
          <a:lstStyle/>
          <a:p>
            <a:pPr algn="ctr" rtl="0">
              <a:defRPr kumimoji="0" lang="ja-JP" altLang="en-US" sz="1000" b="0" kern="12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"/>
        </c:scaling>
        <c:delete val="0"/>
        <c:axPos val="l"/>
        <c:majorGridlines>
          <c:spPr>
            <a:noFill/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/>
                <a:r>
                  <a:rPr kumimoji="0" lang="ja-JP" altLang="en-US" sz="1000" b="0" i="0" u="none" strike="noStrike" kern="1200" baseline="0">
                    <a:solidFill>
                      <a:schemeClr val="tx1"/>
                    </a:solidFill>
                    <a:latin typeface="ＭＳ Ｐ明朝"/>
                    <a:ea typeface="ＭＳ Ｐ明朝"/>
                  </a:rPr>
                  <a:t>（単位：％）</a:t>
                </a:r>
                <a:endParaRPr kumimoji="0" lang="ja-JP" altLang="en-US" sz="1000" b="0" i="0" u="none" strike="noStrike" kern="1200" baseline="0">
                  <a:solidFill>
                    <a:schemeClr val="tx1"/>
                  </a:solidFill>
                  <a:latin typeface="ＭＳ Ｐ明朝"/>
                  <a:ea typeface="ＭＳ Ｐ明朝"/>
                </a:endParaRPr>
              </a:p>
            </c:rich>
          </c:tx>
          <c:layout>
            <c:manualLayout>
              <c:xMode val="edge"/>
              <c:yMode val="edge"/>
              <c:x val="1.4874471269603695e-002"/>
              <c:y val="2.2404327768601226e-0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_ 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overflow" horzOverflow="overflow" wrap="square" anchor="ctr" anchorCtr="1"/>
          <a:lstStyle/>
          <a:p>
            <a:pPr algn="ctr" rtl="0">
              <a:defRPr kumimoji="0" lang="ja-JP" altLang="en-US" sz="1000" b="0" kern="12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1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kumimoji="0" lang="ja-JP" altLang="en-US" b="0"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overflow" horzOverflow="overflow" wrap="square" anchor="t" anchorCtr="1"/>
          <a:lstStyle/>
          <a:p>
            <a:pPr algn="ctr" rtl="0">
              <a:defRPr kumimoji="0" lang="ja-JP" alt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/>
                <a:ea typeface="ＭＳ Ｐ明朝"/>
                <a:cs typeface="+mn-cs"/>
              </a:defRPr>
            </a:pPr>
            <a:r>
              <a:rPr kumimoji="0" lang="ja-JP" alt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/>
                <a:ea typeface="ＭＳ Ｐ明朝"/>
                <a:cs typeface="+mn-cs"/>
              </a:rPr>
              <a:t>女性</a:t>
            </a:r>
            <a:endParaRPr kumimoji="0" lang="ja-JP" alt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Ｐ明朝"/>
              <a:ea typeface="ＭＳ Ｐ明朝"/>
              <a:cs typeface="+mn-cs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8719333637014388e-002"/>
          <c:y val="8.5539714867617106e-002"/>
          <c:w val="0.89648727793323357"/>
          <c:h val="0.7820773930753564"/>
        </c:manualLayout>
      </c:layout>
      <c:lineChart>
        <c:grouping val="standard"/>
        <c:varyColors val="0"/>
        <c:ser>
          <c:idx val="0"/>
          <c:order val="0"/>
          <c:tx>
            <c:v>未婚</c:v>
          </c:tx>
          <c:spPr>
            <a:noFill/>
            <a:ln w="28575" cap="rnd">
              <a:solidFill>
                <a:schemeClr val="tx1"/>
              </a:solidFill>
              <a:round/>
            </a:ln>
            <a:effectLst/>
          </c:spPr>
          <c:marker>
            <c:symbol val="triangle"/>
            <c:size val="8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1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2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3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4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5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6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7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8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9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10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11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Pt>
            <c:idx val="12"/>
            <c:invertIfNegative val="0"/>
            <c:marker>
              <c:symbol val="triangle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round/>
              </a:ln>
              <a:effectLst/>
            </c:spPr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5.105069304353485e-002"/>
                  <c:y val="-2.0638153428377461e-003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overflow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layout>
                <c:manualLayout>
                  <c:x val="4.7719051647469687e-002"/>
                  <c:y val="-3.576930684071823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overflow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1000" b="0" kern="1200">
                    <a:solidFill>
                      <a:schemeClr val="tx1"/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表４!$C$26:$C$38</c:f>
              <c:strCache>
                <c:ptCount val="13"/>
                <c:pt idx="0">
                  <c:v>15
～19歳</c:v>
                </c:pt>
                <c:pt idx="1">
                  <c:v>20
～24</c:v>
                </c:pt>
                <c:pt idx="2">
                  <c:v>25
～29</c:v>
                </c:pt>
                <c:pt idx="3">
                  <c:v>30
～34</c:v>
                </c:pt>
                <c:pt idx="4">
                  <c:v>35
～39</c:v>
                </c:pt>
                <c:pt idx="5">
                  <c:v>40
～44</c:v>
                </c:pt>
                <c:pt idx="6">
                  <c:v>45
～49</c:v>
                </c:pt>
                <c:pt idx="7">
                  <c:v>50
～54</c:v>
                </c:pt>
                <c:pt idx="8">
                  <c:v>55
～59</c:v>
                </c:pt>
                <c:pt idx="9">
                  <c:v>60
～64</c:v>
                </c:pt>
                <c:pt idx="10">
                  <c:v>65
～69</c:v>
                </c:pt>
                <c:pt idx="11">
                  <c:v>70
～74</c:v>
                </c:pt>
                <c:pt idx="12">
                  <c:v>75歳
以上</c:v>
                </c:pt>
              </c:strCache>
            </c:strRef>
          </c:cat>
          <c:val>
            <c:numRef>
              <c:f>表４!$G$26:$G$38</c:f>
              <c:numCache>
                <c:formatCode xml:space="preserve">#,##0.0_ </c:formatCode>
                <c:ptCount val="13"/>
                <c:pt idx="0">
                  <c:v>99.826437489502268</c:v>
                </c:pt>
                <c:pt idx="1">
                  <c:v>92.133110554163196</c:v>
                </c:pt>
                <c:pt idx="2">
                  <c:v>61.302361495399268</c:v>
                </c:pt>
                <c:pt idx="3">
                  <c:v>37.483651582526811</c:v>
                </c:pt>
                <c:pt idx="4">
                  <c:v>26.083863408101777</c:v>
                </c:pt>
                <c:pt idx="5">
                  <c:v>20.109362403168706</c:v>
                </c:pt>
                <c:pt idx="6">
                  <c:v>17.3265423793965</c:v>
                </c:pt>
                <c:pt idx="7">
                  <c:v>14.690451206715634</c:v>
                </c:pt>
                <c:pt idx="8">
                  <c:v>10.191770955253444</c:v>
                </c:pt>
                <c:pt idx="9">
                  <c:v>6.3686499098525822</c:v>
                </c:pt>
                <c:pt idx="10">
                  <c:v>4.791171632242734</c:v>
                </c:pt>
                <c:pt idx="11">
                  <c:v>4.261408098016858</c:v>
                </c:pt>
                <c:pt idx="12">
                  <c:v>2.6888279362999956</c:v>
                </c:pt>
              </c:numCache>
            </c:numRef>
          </c:val>
          <c:smooth val="0"/>
        </c:ser>
        <c:ser>
          <c:idx val="1"/>
          <c:order val="1"/>
          <c:tx>
            <c:v>有配偶</c:v>
          </c:tx>
          <c:spPr>
            <a:noFill/>
            <a:ln w="6350" cap="rnd" cmpd="sng">
              <a:solidFill>
                <a:schemeClr val="tx1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1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2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3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4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5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6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7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8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9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10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11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Pt>
            <c:idx val="12"/>
            <c:invertIfNegative val="0"/>
            <c:marker>
              <c:symbol val="circle"/>
              <c:size val="7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6350" cap="rnd" cmpd="sng">
                <a:solidFill>
                  <a:schemeClr val="tx1"/>
                </a:solidFill>
                <a:round/>
              </a:ln>
              <a:effectLst/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layout>
                <c:manualLayout>
                  <c:x val="4.716808746014186e-002"/>
                  <c:y val="4.257121627617321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layout>
                <c:manualLayout>
                  <c:x val="-0.10047955575800958"/>
                  <c:y val="-5.780714274259506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14128786794212708"/>
                  <c:y val="6.1404947171387468e-002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overflow" horzOverflow="overflow" wrap="square" anchor="ctr" anchorCtr="1">
                  <a:no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0909090909090912e-002"/>
                      <c:h val="4.3222003929273084e-002"/>
                    </c:manualLayout>
                  </c15:layout>
                </c:ext>
              </c:extLst>
            </c:dLbl>
            <c:dLbl>
              <c:idx val="11"/>
              <c:delete val="1"/>
            </c:dLbl>
            <c:dLbl>
              <c:idx val="12"/>
              <c:delete val="1"/>
            </c:dLbl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overflow" horzOverflow="overflow" wrap="square" anchor="ctr" anchorCtr="1">
                <a:spAutoFit/>
              </a:bodyPr>
              <a:lstStyle/>
              <a:p>
                <a:pPr algn="ctr" rtl="0">
                  <a:defRPr kumimoji="0" lang="ja-JP" altLang="en-US" sz="1000" b="0" kern="1200">
                    <a:solidFill>
                      <a:schemeClr val="tx1"/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表４!$C$26:$C$38</c:f>
              <c:strCache>
                <c:ptCount val="13"/>
                <c:pt idx="0">
                  <c:v>15
～19歳</c:v>
                </c:pt>
                <c:pt idx="1">
                  <c:v>20
～24</c:v>
                </c:pt>
                <c:pt idx="2">
                  <c:v>25
～29</c:v>
                </c:pt>
                <c:pt idx="3">
                  <c:v>30
～34</c:v>
                </c:pt>
                <c:pt idx="4">
                  <c:v>35
～39</c:v>
                </c:pt>
                <c:pt idx="5">
                  <c:v>40
～44</c:v>
                </c:pt>
                <c:pt idx="6">
                  <c:v>45
～49</c:v>
                </c:pt>
                <c:pt idx="7">
                  <c:v>50
～54</c:v>
                </c:pt>
                <c:pt idx="8">
                  <c:v>55
～59</c:v>
                </c:pt>
                <c:pt idx="9">
                  <c:v>60
～64</c:v>
                </c:pt>
                <c:pt idx="10">
                  <c:v>65
～69</c:v>
                </c:pt>
                <c:pt idx="11">
                  <c:v>70
～74</c:v>
                </c:pt>
                <c:pt idx="12">
                  <c:v>75歳
以上</c:v>
                </c:pt>
              </c:strCache>
            </c:strRef>
          </c:cat>
          <c:val>
            <c:numRef>
              <c:f>表４!$I$26:$I$38</c:f>
              <c:numCache>
                <c:formatCode xml:space="preserve">#,##0.0_ </c:formatCode>
                <c:ptCount val="13"/>
                <c:pt idx="0">
                  <c:v>0.15676613851408094</c:v>
                </c:pt>
                <c:pt idx="1">
                  <c:v>7.1637426900584789</c:v>
                </c:pt>
                <c:pt idx="2">
                  <c:v>35.654076314265495</c:v>
                </c:pt>
                <c:pt idx="3">
                  <c:v>56.615223646351033</c:v>
                </c:pt>
                <c:pt idx="4">
                  <c:v>65.299631737529296</c:v>
                </c:pt>
                <c:pt idx="5">
                  <c:v>68.898313996284472</c:v>
                </c:pt>
                <c:pt idx="6">
                  <c:v>69.773848420782883</c:v>
                </c:pt>
                <c:pt idx="7">
                  <c:v>71.143756558237143</c:v>
                </c:pt>
                <c:pt idx="8">
                  <c:v>74.670628132408993</c:v>
                </c:pt>
                <c:pt idx="9">
                  <c:v>75.681408420829356</c:v>
                </c:pt>
                <c:pt idx="10">
                  <c:v>72.653536830561137</c:v>
                </c:pt>
                <c:pt idx="11">
                  <c:v>65.036778679544796</c:v>
                </c:pt>
                <c:pt idx="12">
                  <c:v>31.977729561550746</c:v>
                </c:pt>
              </c:numCache>
            </c:numRef>
          </c:val>
          <c:smooth val="0"/>
        </c:ser>
        <c:ser>
          <c:idx val="2"/>
          <c:order val="2"/>
          <c:tx>
            <c:v>死別</c:v>
          </c:tx>
          <c:spPr>
            <a:noFill/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1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2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3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4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5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6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7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8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9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10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11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Pt>
            <c:idx val="12"/>
            <c:invertIfNegative val="0"/>
            <c:marker>
              <c:symbol val="diamond"/>
              <c:size val="8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0.13020316262120127"/>
                  <c:y val="-3.1838179087084584e-002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overflow" horzOverflow="overflow" wrap="square" anchor="ctr" anchorCtr="1">
                  <a:sp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dLbl>
              <c:idx val="12"/>
              <c:delete val="1"/>
            </c:dLbl>
            <c:spPr>
              <a:noFill/>
              <a:ln>
                <a:solidFill>
                  <a:schemeClr val="tx1"/>
                </a:solidFill>
              </a:ln>
              <a:effectLst/>
            </c:spPr>
            <c:txPr>
              <a:bodyPr rot="0" spcFirstLastPara="1" vertOverflow="overflow" horzOverflow="overflow" wrap="square" anchor="ctr" anchorCtr="1">
                <a:spAutoFit/>
              </a:bodyPr>
              <a:lstStyle/>
              <a:p>
                <a:pPr algn="ctr" rtl="0">
                  <a:defRPr kumimoji="0" lang="ja-JP" altLang="en-US" sz="1000" b="0" kern="1200">
                    <a:solidFill>
                      <a:schemeClr val="tx1"/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表４!$C$26:$C$38</c:f>
              <c:strCache>
                <c:ptCount val="13"/>
                <c:pt idx="0">
                  <c:v>15
～19歳</c:v>
                </c:pt>
                <c:pt idx="1">
                  <c:v>20
～24</c:v>
                </c:pt>
                <c:pt idx="2">
                  <c:v>25
～29</c:v>
                </c:pt>
                <c:pt idx="3">
                  <c:v>30
～34</c:v>
                </c:pt>
                <c:pt idx="4">
                  <c:v>35
～39</c:v>
                </c:pt>
                <c:pt idx="5">
                  <c:v>40
～44</c:v>
                </c:pt>
                <c:pt idx="6">
                  <c:v>45
～49</c:v>
                </c:pt>
                <c:pt idx="7">
                  <c:v>50
～54</c:v>
                </c:pt>
                <c:pt idx="8">
                  <c:v>55
～59</c:v>
                </c:pt>
                <c:pt idx="9">
                  <c:v>60
～64</c:v>
                </c:pt>
                <c:pt idx="10">
                  <c:v>65
～69</c:v>
                </c:pt>
                <c:pt idx="11">
                  <c:v>70
～74</c:v>
                </c:pt>
                <c:pt idx="12">
                  <c:v>75歳
以上</c:v>
                </c:pt>
              </c:strCache>
            </c:strRef>
          </c:cat>
          <c:val>
            <c:numRef>
              <c:f>表４!$K$26:$K$38</c:f>
              <c:numCache>
                <c:formatCode xml:space="preserve">#,##0.0_ </c:formatCode>
                <c:ptCount val="13"/>
                <c:pt idx="0">
                  <c:v>1.1197581322434353e-002</c:v>
                </c:pt>
                <c:pt idx="1">
                  <c:v>7.6580339738234471e-002</c:v>
                </c:pt>
                <c:pt idx="2">
                  <c:v>4.504214658001416e-002</c:v>
                </c:pt>
                <c:pt idx="3">
                  <c:v>0.19356526288255299</c:v>
                </c:pt>
                <c:pt idx="4">
                  <c:v>0.36826247070639434</c:v>
                </c:pt>
                <c:pt idx="5">
                  <c:v>0.74660871394020123</c:v>
                </c:pt>
                <c:pt idx="6">
                  <c:v>1.3421743865718494</c:v>
                </c:pt>
                <c:pt idx="7">
                  <c:v>2.430355752631757</c:v>
                </c:pt>
                <c:pt idx="8">
                  <c:v>4.6517211368206235</c:v>
                </c:pt>
                <c:pt idx="9">
                  <c:v>8.2511400996924387</c:v>
                </c:pt>
                <c:pt idx="10">
                  <c:v>13.809175653445442</c:v>
                </c:pt>
                <c:pt idx="11">
                  <c:v>23.328191025555036</c:v>
                </c:pt>
                <c:pt idx="12">
                  <c:v>62.040365169689281</c:v>
                </c:pt>
              </c:numCache>
            </c:numRef>
          </c:val>
          <c:smooth val="0"/>
        </c:ser>
        <c:ser>
          <c:idx val="3"/>
          <c:order val="3"/>
          <c:tx>
            <c:v>離別</c:v>
          </c:tx>
          <c:spPr>
            <a:noFill/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0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1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2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3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4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5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6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7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8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9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10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11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Pt>
            <c:idx val="12"/>
            <c:invertIfNegative val="0"/>
            <c:marker>
              <c:symbol val="square"/>
              <c:size val="6"/>
              <c:spPr>
                <a:solidFill>
                  <a:schemeClr val="bg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noFill/>
              <a:ln w="28575" cap="rnd">
                <a:solidFill>
                  <a:schemeClr val="tx1"/>
                </a:solidFill>
                <a:prstDash val="sysDot"/>
                <a:round/>
              </a:ln>
              <a:effectLst/>
            </c:spPr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layout>
                <c:manualLayout>
                  <c:x val="-6.6692870002819898e-002"/>
                  <c:y val="-7.9477203842391389e-002"/>
                </c:manualLayout>
              </c:layout>
              <c:spPr>
                <a:noFill/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overflow" horzOverflow="overflow" wrap="square" lIns="36576" tIns="18288" rIns="36576" bIns="18288" anchor="ctr" anchorCtr="1">
                  <a:noAutofit/>
                </a:bodyPr>
                <a:lstStyle/>
                <a:p>
                  <a:pPr algn="ctr" rtl="0">
                    <a:defRPr kumimoji="0" lang="ja-JP" altLang="en-US" sz="1000" b="0" kern="1200">
                      <a:solidFill>
                        <a:schemeClr val="tx1"/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768595041322308e-002"/>
                      <c:h val="3.1434184675834968e-002"/>
                    </c:manualLayout>
                  </c15:layout>
                </c:ext>
              </c:extLst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1000" b="0" kern="1200">
                    <a:solidFill>
                      <a:schemeClr val="tx1"/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 cap="flat" cmpd="sng" algn="ctr">
                      <a:solidFill>
                        <a:schemeClr val="tx1"/>
                      </a:solidFill>
                      <a:round/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表４!$C$26:$C$38</c:f>
              <c:strCache>
                <c:ptCount val="13"/>
                <c:pt idx="0">
                  <c:v>15
～19歳</c:v>
                </c:pt>
                <c:pt idx="1">
                  <c:v>20
～24</c:v>
                </c:pt>
                <c:pt idx="2">
                  <c:v>25
～29</c:v>
                </c:pt>
                <c:pt idx="3">
                  <c:v>30
～34</c:v>
                </c:pt>
                <c:pt idx="4">
                  <c:v>35
～39</c:v>
                </c:pt>
                <c:pt idx="5">
                  <c:v>40
～44</c:v>
                </c:pt>
                <c:pt idx="6">
                  <c:v>45
～49</c:v>
                </c:pt>
                <c:pt idx="7">
                  <c:v>50
～54</c:v>
                </c:pt>
                <c:pt idx="8">
                  <c:v>55
～59</c:v>
                </c:pt>
                <c:pt idx="9">
                  <c:v>60
～64</c:v>
                </c:pt>
                <c:pt idx="10">
                  <c:v>65
～69</c:v>
                </c:pt>
                <c:pt idx="11">
                  <c:v>70
～74</c:v>
                </c:pt>
                <c:pt idx="12">
                  <c:v>75歳
以上</c:v>
                </c:pt>
              </c:strCache>
            </c:strRef>
          </c:cat>
          <c:val>
            <c:numRef>
              <c:f>表４!$M$26:$M$38</c:f>
              <c:numCache>
                <c:formatCode xml:space="preserve">#,##0.0_ </c:formatCode>
                <c:ptCount val="13"/>
                <c:pt idx="0">
                  <c:v>5.5987906612171767e-003</c:v>
                </c:pt>
                <c:pt idx="1">
                  <c:v>0.62656641604010022</c:v>
                </c:pt>
                <c:pt idx="2">
                  <c:v>2.9985200437552284</c:v>
                </c:pt>
                <c:pt idx="3">
                  <c:v>5.7075595082396031</c:v>
                </c:pt>
                <c:pt idx="4">
                  <c:v>8.2482423836625376</c:v>
                </c:pt>
                <c:pt idx="5">
                  <c:v>10.24571488660661</c:v>
                </c:pt>
                <c:pt idx="6">
                  <c:v>11.557434813248767</c:v>
                </c:pt>
                <c:pt idx="7">
                  <c:v>11.735436482415462</c:v>
                </c:pt>
                <c:pt idx="8">
                  <c:v>10.485879775516942</c:v>
                </c:pt>
                <c:pt idx="9">
                  <c:v>9.6988015696256227</c:v>
                </c:pt>
                <c:pt idx="10">
                  <c:v>8.7461158837506847</c:v>
                </c:pt>
                <c:pt idx="11">
                  <c:v>7.3736221968833142</c:v>
                </c:pt>
                <c:pt idx="12">
                  <c:v>3.2930773324599829</c:v>
                </c:pt>
              </c:numCache>
            </c:numRef>
          </c:val>
          <c:smooth val="0"/>
        </c:ser>
        <c:dLbls>
          <c:spPr>
            <a:noFill/>
            <a:ln>
              <a:noFill/>
            </a:ln>
            <a:effectLst/>
          </c:spPr>
          <c:txPr>
            <a:bodyPr rot="0" spcFirstLastPara="1" vertOverflow="overflow" horzOverflow="overflow" wrap="square" anchor="ctr" anchorCtr="1">
              <a:spAutoFit/>
            </a:bodyPr>
            <a:lstStyle/>
            <a:p>
              <a:pPr algn="ctr" rtl="0">
                <a:defRPr kumimoji="0" lang="ja-JP" altLang="en-US" sz="1000" b="0" kern="1200">
                  <a:solidFill>
                    <a:schemeClr val="tx1"/>
                  </a:solidFill>
                  <a:latin typeface="ＭＳ Ｐ明朝"/>
                  <a:ea typeface="ＭＳ Ｐ明朝"/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#,##0.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overflow" horzOverflow="overflow" wrap="square" anchor="ctr" anchorCtr="1"/>
          <a:lstStyle/>
          <a:p>
            <a:pPr algn="ctr" rtl="0">
              <a:defRPr kumimoji="0" lang="ja-JP" altLang="en-US" sz="1000" b="0" kern="12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"/>
        </c:scaling>
        <c:delete val="0"/>
        <c:axPos val="l"/>
        <c:majorGridlines>
          <c:spPr>
            <a:noFill/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overflow" horzOverflow="overflow" wrap="square" anchor="t" anchorCtr="1"/>
              <a:lstStyle/>
              <a:p>
                <a:pPr algn="ctr" rtl="0"/>
                <a:r>
                  <a:rPr kumimoji="0" lang="ja-JP" altLang="en-US" sz="1000" b="0" i="0" u="none" strike="noStrike" kern="1200" baseline="0">
                    <a:solidFill>
                      <a:schemeClr val="tx1"/>
                    </a:solidFill>
                    <a:latin typeface="ＭＳ Ｐ明朝"/>
                    <a:ea typeface="ＭＳ Ｐ明朝"/>
                  </a:rPr>
                  <a:t>（単位：％）</a:t>
                </a:r>
                <a:endParaRPr kumimoji="0" lang="ja-JP" altLang="en-US" sz="1000" b="0" i="0" u="none" strike="noStrike" kern="1200" baseline="0">
                  <a:solidFill>
                    <a:schemeClr val="tx1"/>
                  </a:solidFill>
                  <a:latin typeface="ＭＳ Ｐ明朝"/>
                  <a:ea typeface="ＭＳ Ｐ明朝"/>
                </a:endParaRPr>
              </a:p>
            </c:rich>
          </c:tx>
          <c:layout>
            <c:manualLayout>
              <c:xMode val="edge"/>
              <c:yMode val="edge"/>
              <c:x val="1.487533892974122e-002"/>
              <c:y val="2.2405396881397973e-0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_ 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overflow" horzOverflow="overflow" wrap="square" anchor="ctr" anchorCtr="1"/>
          <a:lstStyle/>
          <a:p>
            <a:pPr algn="ctr" rtl="0">
              <a:defRPr kumimoji="0" lang="ja-JP" altLang="en-US" sz="1000" b="0" kern="12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1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kumimoji="0" lang="ja-JP" altLang="en-US" b="0">
          <a:latin typeface="ＭＳ Ｐ明朝"/>
          <a:ea typeface="ＭＳ Ｐ明朝"/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40764331210188e-002"/>
          <c:y val="0.11464968152866242"/>
          <c:w val="0.8359872611464968"/>
          <c:h val="0.78556263269639071"/>
        </c:manualLayout>
      </c:layout>
      <c:barChart>
        <c:barDir val="col"/>
        <c:grouping val="clustered"/>
        <c:varyColors val="0"/>
        <c:ser>
          <c:idx val="2"/>
          <c:order val="0"/>
          <c:tx>
            <c:v>世帯数（左目盛）</c:v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表５!$B$5:$B$11</c:f>
              <c:strCache>
                <c:ptCount val="7"/>
                <c:pt idx="0">
                  <c:v>平成  2年
(1990)</c:v>
                </c:pt>
                <c:pt idx="1">
                  <c:v>　　  7年
(1995)</c:v>
                </c:pt>
                <c:pt idx="2">
                  <c:v>　　12年
(2000)</c:v>
                </c:pt>
                <c:pt idx="3">
                  <c:v>　　17年
(2005)</c:v>
                </c:pt>
                <c:pt idx="4">
                  <c:v>　　22年
(2010)</c:v>
                </c:pt>
                <c:pt idx="5">
                  <c:v>　　27年
(2015)</c:v>
                </c:pt>
                <c:pt idx="6">
                  <c:v>令和  2年
(2020)</c:v>
                </c:pt>
              </c:strCache>
            </c:strRef>
          </c:cat>
          <c:val>
            <c:numRef>
              <c:f>表５!$E$5:$E$11</c:f>
              <c:numCache>
                <c:formatCode xml:space="preserve">#,##0_ ;[Red]\-#,##0\ </c:formatCode>
                <c:ptCount val="7"/>
                <c:pt idx="0">
                  <c:v>357557</c:v>
                </c:pt>
                <c:pt idx="1">
                  <c:v>373972</c:v>
                </c:pt>
                <c:pt idx="2">
                  <c:v>388424</c:v>
                </c:pt>
                <c:pt idx="3">
                  <c:v>391276</c:v>
                </c:pt>
                <c:pt idx="4">
                  <c:v>389095</c:v>
                </c:pt>
                <c:pt idx="5">
                  <c:v>387392</c:v>
                </c:pt>
                <c:pt idx="6">
                  <c:v>383531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0"/>
        <c:axId val="1"/>
        <c:axId val="2"/>
      </c:barChart>
      <c:lineChart>
        <c:grouping val="standard"/>
        <c:varyColors val="0"/>
        <c:ser>
          <c:idx val="0"/>
          <c:order val="1"/>
          <c:tx>
            <c:v>1世帯当たり人員（右目盛）</c:v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numRef>
              <c:f>図５!$B$5:$B$11</c:f>
              <c:numCache>
                <c:formatCode>General</c:formatCode>
                <c:ptCount val="7"/>
              </c:numCache>
            </c:numRef>
          </c:cat>
          <c:val>
            <c:numRef>
              <c:f>表５!$G$5:$G$11</c:f>
              <c:numCache>
                <c:formatCode xml:space="preserve">#,##0.00_ ;[Red]\-#,##0.00\ </c:formatCode>
                <c:ptCount val="7"/>
                <c:pt idx="0">
                  <c:v>3.3749500079707571</c:v>
                </c:pt>
                <c:pt idx="1">
                  <c:v>3.1891130886804357</c:v>
                </c:pt>
                <c:pt idx="2">
                  <c:v>2.9993151813482175</c:v>
                </c:pt>
                <c:pt idx="3">
                  <c:v>2.854128543534487</c:v>
                </c:pt>
                <c:pt idx="4">
                  <c:v>2.7129415695395727</c:v>
                </c:pt>
                <c:pt idx="5">
                  <c:v>2.5537775690000002</c:v>
                </c:pt>
                <c:pt idx="6">
                  <c:v>2.4087022952512314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_ ;[Red]\-#,##0\ " sourceLinked="1"/>
        <c:majorTickMark val="none"/>
        <c:minorTickMark val="none"/>
        <c:tickLblPos val="nextTo"/>
        <c:txPr>
          <a:bodyPr rot="0" horzOverflow="overflow" anchor="b" anchorCtr="0"/>
          <a:lstStyle/>
          <a:p>
            <a:pPr algn="ctr" rtl="0">
              <a:defRPr kumimoji="0" sz="1000" kern="12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400000"/>
          <c:min val="340000"/>
        </c:scaling>
        <c:delete val="0"/>
        <c:axPos val="l"/>
        <c:majorGridlines/>
        <c:title>
          <c:tx>
            <c:rich>
              <a:bodyPr rot="0" horzOverflow="overflow" anchor="ctr" anchorCtr="1"/>
              <a:lstStyle/>
              <a:p>
                <a:pPr algn="ctr" rtl="0">
                  <a:defRPr kumimoji="0" sz="1000" b="0" i="0" u="none" strike="noStrike" kern="1200" baseline="0">
                    <a:solidFill>
                      <a:schemeClr val="tx1"/>
                    </a:solidFill>
                  </a:defRPr>
                </a:pPr>
                <a:r>
                  <a:rPr kumimoji="0" lang="ja-JP" altLang="en-US" sz="1000" b="0" i="0" u="none" strike="noStrike" kern="1200" baseline="0">
                    <a:solidFill>
                      <a:schemeClr val="tx1"/>
                    </a:solidFill>
                    <a:latin typeface="ＭＳ Ｐ明朝"/>
                    <a:ea typeface="ＭＳ Ｐ明朝"/>
                  </a:rPr>
                  <a:t>（単位：人）</a:t>
                </a:r>
                <a:endParaRPr kumimoji="0" lang="ja-JP" altLang="en-US" sz="1000" b="0" i="0" u="none" strike="noStrike" kern="1200" baseline="0">
                  <a:solidFill>
                    <a:schemeClr val="tx1"/>
                  </a:solidFill>
                  <a:latin typeface="ＭＳ Ｐ明朝"/>
                  <a:ea typeface="ＭＳ Ｐ明朝"/>
                </a:endParaRPr>
              </a:p>
            </c:rich>
          </c:tx>
          <c:layout>
            <c:manualLayout>
              <c:xMode val="edge"/>
              <c:yMode val="edge"/>
              <c:x val="0.87782820937191763"/>
              <c:y val="4.7357328741550617e-002"/>
            </c:manualLayout>
          </c:layout>
          <c:overlay val="0"/>
        </c:title>
        <c:numFmt formatCode="0_ " sourceLinked="0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 horzOverflow="overflow" anchor="ctr" anchorCtr="1"/>
          <a:lstStyle/>
          <a:p>
            <a:pPr algn="ctr" rtl="0">
              <a:defRPr kumimoji="0" sz="1000" kern="12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1"/>
        <c:crosses val="autoZero"/>
        <c:crossBetween val="between"/>
        <c:majorUnit val="20000"/>
        <c:dispUnits>
          <c:builtInUnit val="tenThousands"/>
          <c:dispUnitsLbl>
            <c:layout>
              <c:manualLayout>
                <c:xMode val="edge"/>
                <c:yMode val="edge"/>
                <c:x val="2.0699968236454518e-002"/>
                <c:y val="5.0956082718959496e-002"/>
              </c:manualLayout>
            </c:layout>
            <c:tx>
              <c:rich>
                <a:bodyPr rot="0" horzOverflow="overflow" anchor="t" anchorCtr="0"/>
                <a:lstStyle/>
                <a:p>
                  <a:pPr algn="ctr" rtl="0">
                    <a:defRPr kumimoji="0" sz="1000" b="1" i="0" u="none" strike="noStrike" kern="1200" baseline="0">
                      <a:solidFill>
                        <a:schemeClr val="tx1"/>
                      </a:solidFill>
                    </a:defRPr>
                  </a:pPr>
                  <a:r>
                    <a:rPr kumimoji="0" lang="ja-JP" altLang="en-US" sz="1000" b="0" i="0" u="none" strike="noStrike" kern="1200" baseline="0">
                      <a:solidFill>
                        <a:schemeClr val="tx1"/>
                      </a:solidFill>
                      <a:latin typeface="ＭＳ Ｐ明朝"/>
                      <a:ea typeface="ＭＳ Ｐ明朝"/>
                    </a:rPr>
                    <a:t>（単位：万世帯）</a:t>
                  </a:r>
                  <a:endParaRPr kumimoji="0" lang="ja-JP" altLang="en-US" sz="1000" b="0" i="0" u="none" strike="noStrike" kern="1200" baseline="0">
                    <a:solidFill>
                      <a:schemeClr val="tx1"/>
                    </a:solidFill>
                    <a:latin typeface="ＭＳ Ｐ明朝"/>
                    <a:ea typeface="ＭＳ Ｐ明朝"/>
                  </a:endParaRPr>
                </a:p>
              </c:rich>
            </c:tx>
            <c:spPr>
              <a:ln>
                <a:noFill/>
              </a:ln>
            </c:spPr>
          </c:dispUnitsLbl>
        </c:dispUnits>
      </c:valAx>
      <c:catAx>
        <c:axId val="11"/>
        <c:scaling>
          <c:orientation val="minMax"/>
        </c:scaling>
        <c:delete val="1"/>
        <c:axPos val="b"/>
        <c:numFmt formatCode="#,##0.00_ ;[Red]\-#,##0.00\ " sourceLinked="1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3.5"/>
          <c:min val="2"/>
        </c:scaling>
        <c:delete val="0"/>
        <c:axPos val="r"/>
        <c:numFmt formatCode="#,##0.00_ ;[Red]\-#,##0.00\ " sourceLinked="1"/>
        <c:majorTickMark val="none"/>
        <c:minorTickMark val="none"/>
        <c:tickLblPos val="nextTo"/>
        <c:txPr>
          <a:bodyPr horzOverflow="overflow" anchor="ctr" anchorCtr="1"/>
          <a:lstStyle/>
          <a:p>
            <a:pPr algn="ctr" rtl="0">
              <a:defRPr kumimoji="0" sz="1000" kern="1200">
                <a:solidFill>
                  <a:schemeClr val="tx1"/>
                </a:solidFill>
                <a:latin typeface="ＭＳ Ｐ明朝"/>
                <a:ea typeface="ＭＳ Ｐ明朝"/>
              </a:defRPr>
            </a:pPr>
            <a:endParaRPr lang="ja-JP" altLang="en-US"/>
          </a:p>
        </c:txPr>
        <c:crossAx val="11"/>
        <c:crosses val="max"/>
        <c:crossBetween val="between"/>
        <c:majorUnit val="0.5"/>
      </c:valAx>
      <c:spPr>
        <a:ln>
          <a:solidFill>
            <a:schemeClr val="tx1"/>
          </a:solidFill>
        </a:ln>
      </c:spPr>
    </c:plotArea>
    <c:legend>
      <c:legendPos val="t"/>
      <c:layout>
        <c:manualLayout>
          <c:xMode val="edge"/>
          <c:yMode val="edge"/>
          <c:x val="0.23124042879019907"/>
          <c:y val="6.5817409766454352e-002"/>
          <c:w val="0.53139356814701377"/>
          <c:h val="4.4585987261146494e-002"/>
        </c:manualLayout>
      </c:layout>
      <c:overlay val="0"/>
      <c:txPr>
        <a:bodyPr horzOverflow="overflow" anchor="ctr" anchorCtr="1"/>
        <a:lstStyle/>
        <a:p>
          <a:pPr algn="l" rtl="0">
            <a:defRPr kumimoji="0" sz="1000" kern="1200">
              <a:solidFill>
                <a:schemeClr val="tx1"/>
              </a:solidFill>
              <a:latin typeface="ＭＳ Ｐ明朝"/>
              <a:ea typeface="ＭＳ Ｐ明朝"/>
            </a:defRPr>
          </a:pPr>
          <a:endParaRPr lang="ja-JP" altLang="en-US"/>
        </a:p>
      </c:txPr>
    </c:legend>
    <c:plotVisOnly val="1"/>
    <c:dispBlanksAs val="gap"/>
    <c:showDLblsOverMax val="0"/>
  </c:chart>
  <c:spPr>
    <a:ln>
      <a:noFill/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" r="0.7" t="0.75" b="0.75" header="0.3" footer="0.3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33333333333333"/>
          <c:y val="0.18367346938775511"/>
          <c:w val="0.82833333333333337"/>
          <c:h val="0.7367346938775509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表６!$E$4</c:f>
              <c:strCache>
                <c:ptCount val="1"/>
                <c:pt idx="0">
                  <c:v>単独世帯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/>
              <c:numFmt formatCode="0.0_ 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numFmt formatCode="0.0_ 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numFmt formatCode="0.0_ 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numFmt formatCode="0.0_ 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numFmt formatCode="0.0_ 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_ 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9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>
                      <a:solidFill>
                        <a:schemeClr val="tx1"/>
                      </a:solidFill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表６!$C$15:$C$20</c:f>
              <c:strCache>
                <c:ptCount val="6"/>
                <c:pt idx="0">
                  <c:v>平成７年
（1995）</c:v>
                </c:pt>
                <c:pt idx="1">
                  <c:v>　　12年
（2000）</c:v>
                </c:pt>
                <c:pt idx="2">
                  <c:v>　　17年
（2005）</c:v>
                </c:pt>
                <c:pt idx="3">
                  <c:v>　　22年
（2010）</c:v>
                </c:pt>
                <c:pt idx="4">
                  <c:v>　　27年
（2015）</c:v>
                </c:pt>
                <c:pt idx="5">
                  <c:v>令和２年
（2020）</c:v>
                </c:pt>
              </c:strCache>
            </c:strRef>
          </c:cat>
          <c:val>
            <c:numRef>
              <c:f>表６!$E$15:$E$20</c:f>
              <c:numCache>
                <c:formatCode xml:space="preserve">0.0_ </c:formatCode>
                <c:ptCount val="6"/>
                <c:pt idx="0">
                  <c:v>18.628132587466443</c:v>
                </c:pt>
                <c:pt idx="1">
                  <c:v>21.240191131341007</c:v>
                </c:pt>
                <c:pt idx="2">
                  <c:v>22.752992772365289</c:v>
                </c:pt>
                <c:pt idx="3">
                  <c:v>24.576822330928149</c:v>
                </c:pt>
                <c:pt idx="4">
                  <c:v>27.978691476590633</c:v>
                </c:pt>
                <c:pt idx="5">
                  <c:v>30.590511299553029</c:v>
                </c:pt>
              </c:numCache>
            </c:numRef>
          </c:val>
        </c:ser>
        <c:ser>
          <c:idx val="1"/>
          <c:order val="1"/>
          <c:tx>
            <c:strRef>
              <c:f>表６!$G$5</c:f>
              <c:strCache>
                <c:ptCount val="1"/>
                <c:pt idx="0">
                  <c:v>夫婦のみ
の世帯</c:v>
                </c:pt>
              </c:strCache>
            </c:strRef>
          </c:tx>
          <c:spPr>
            <a:pattFill prst="nar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nar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/>
              <c:numFmt formatCode="0.0_ 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_ 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9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>
                      <a:solidFill>
                        <a:schemeClr val="tx1"/>
                      </a:solidFill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表６!$C$15:$C$20</c:f>
              <c:strCache>
                <c:ptCount val="6"/>
                <c:pt idx="0">
                  <c:v>平成７年
（1995）</c:v>
                </c:pt>
                <c:pt idx="1">
                  <c:v>　　12年
（2000）</c:v>
                </c:pt>
                <c:pt idx="2">
                  <c:v>　　17年
（2005）</c:v>
                </c:pt>
                <c:pt idx="3">
                  <c:v>　　22年
（2010）</c:v>
                </c:pt>
                <c:pt idx="4">
                  <c:v>　　27年
（2015）</c:v>
                </c:pt>
                <c:pt idx="5">
                  <c:v>令和２年
（2020）</c:v>
                </c:pt>
              </c:strCache>
            </c:strRef>
          </c:cat>
          <c:val>
            <c:numRef>
              <c:f>表６!$G$15:$G$20</c:f>
              <c:numCache>
                <c:formatCode xml:space="preserve">0.0_ </c:formatCode>
                <c:ptCount val="6"/>
                <c:pt idx="0">
                  <c:v>17.543559410864983</c:v>
                </c:pt>
                <c:pt idx="1">
                  <c:v>18.799044343294959</c:v>
                </c:pt>
                <c:pt idx="2">
                  <c:v>19.550394095216674</c:v>
                </c:pt>
                <c:pt idx="3">
                  <c:v>20.085291025420222</c:v>
                </c:pt>
                <c:pt idx="4">
                  <c:v>20.528728732872459</c:v>
                </c:pt>
                <c:pt idx="5">
                  <c:v>21.349053845189857</c:v>
                </c:pt>
              </c:numCache>
            </c:numRef>
          </c:val>
        </c:ser>
        <c:ser>
          <c:idx val="2"/>
          <c:order val="2"/>
          <c:tx>
            <c:strRef>
              <c:f>表６!$H$5</c:f>
              <c:strCache>
                <c:ptCount val="1"/>
                <c:pt idx="0">
                  <c:v>夫婦と
子供から
成る世帯</c:v>
                </c:pt>
              </c:strCache>
            </c:strRef>
          </c:tx>
          <c:spPr>
            <a:pattFill prst="lg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lgConfetti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/>
              <c:numFmt formatCode="0.0_ 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_ 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9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>
                      <a:solidFill>
                        <a:schemeClr val="tx1"/>
                      </a:solidFill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表６!$C$15:$C$20</c:f>
              <c:strCache>
                <c:ptCount val="6"/>
                <c:pt idx="0">
                  <c:v>平成７年
（1995）</c:v>
                </c:pt>
                <c:pt idx="1">
                  <c:v>　　12年
（2000）</c:v>
                </c:pt>
                <c:pt idx="2">
                  <c:v>　　17年
（2005）</c:v>
                </c:pt>
                <c:pt idx="3">
                  <c:v>　　22年
（2010）</c:v>
                </c:pt>
                <c:pt idx="4">
                  <c:v>　　27年
（2015）</c:v>
                </c:pt>
                <c:pt idx="5">
                  <c:v>令和２年
（2020）</c:v>
                </c:pt>
              </c:strCache>
            </c:strRef>
          </c:cat>
          <c:val>
            <c:numRef>
              <c:f>表６!$H$15:$H$20</c:f>
              <c:numCache>
                <c:formatCode xml:space="preserve">0.0_ </c:formatCode>
                <c:ptCount val="6"/>
                <c:pt idx="0">
                  <c:v>25.308579251922602</c:v>
                </c:pt>
                <c:pt idx="1">
                  <c:v>24.011389615471753</c:v>
                </c:pt>
                <c:pt idx="2">
                  <c:v>23.021601120436724</c:v>
                </c:pt>
                <c:pt idx="3">
                  <c:v>22.360232481022877</c:v>
                </c:pt>
                <c:pt idx="4">
                  <c:v>21.554311379724304</c:v>
                </c:pt>
                <c:pt idx="5">
                  <c:v>21.172824679393461</c:v>
                </c:pt>
              </c:numCache>
            </c:numRef>
          </c:val>
        </c:ser>
        <c:ser>
          <c:idx val="3"/>
          <c:order val="3"/>
          <c:tx>
            <c:strRef>
              <c:f>表６!$I$5</c:f>
              <c:strCache>
                <c:ptCount val="1"/>
                <c:pt idx="0">
                  <c:v>ひとり親と
子供から
成る世帯</c:v>
                </c:pt>
              </c:strCache>
            </c:strRef>
          </c:tx>
          <c:spPr>
            <a:pattFill prst="dk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/>
              <c:numFmt formatCode="#,##0.0_ 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_ 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9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>
                      <a:solidFill>
                        <a:schemeClr val="tx1"/>
                      </a:solidFill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表６!$C$15:$C$20</c:f>
              <c:strCache>
                <c:ptCount val="6"/>
                <c:pt idx="0">
                  <c:v>平成７年
（1995）</c:v>
                </c:pt>
                <c:pt idx="1">
                  <c:v>　　12年
（2000）</c:v>
                </c:pt>
                <c:pt idx="2">
                  <c:v>　　17年
（2005）</c:v>
                </c:pt>
                <c:pt idx="3">
                  <c:v>　　22年
（2010）</c:v>
                </c:pt>
                <c:pt idx="4">
                  <c:v>　　27年
（2015）</c:v>
                </c:pt>
                <c:pt idx="5">
                  <c:v>令和２年
（2020）</c:v>
                </c:pt>
              </c:strCache>
            </c:strRef>
          </c:cat>
          <c:val>
            <c:numRef>
              <c:f>表６!$I$15:$I$20</c:f>
              <c:numCache>
                <c:formatCode xml:space="preserve">0.0_ </c:formatCode>
                <c:ptCount val="6"/>
                <c:pt idx="0">
                  <c:v>7.0286010717379916</c:v>
                </c:pt>
                <c:pt idx="1">
                  <c:v>7.5816633369719693</c:v>
                </c:pt>
                <c:pt idx="2">
                  <c:v>8.6700947668653328</c:v>
                </c:pt>
                <c:pt idx="3">
                  <c:v>9.6454947162235456</c:v>
                </c:pt>
                <c:pt idx="4">
                  <c:v>9.9895992879910587</c:v>
                </c:pt>
                <c:pt idx="5">
                  <c:v>10.523622540624086</c:v>
                </c:pt>
              </c:numCache>
            </c:numRef>
          </c:val>
        </c:ser>
        <c:ser>
          <c:idx val="4"/>
          <c:order val="4"/>
          <c:tx>
            <c:strRef>
              <c:f>表６!$L$4</c:f>
              <c:strCache>
                <c:ptCount val="1"/>
                <c:pt idx="0">
                  <c:v>その他の
世帯</c:v>
                </c:pt>
              </c:strCache>
            </c:strRef>
          </c:tx>
          <c:spPr>
            <a:pattFill prst="dash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dash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/>
              <c:numFmt formatCode="0.0_ 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_ 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9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>
                      <a:solidFill>
                        <a:schemeClr val="tx1"/>
                      </a:solidFill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表６!$C$15:$C$20</c:f>
              <c:strCache>
                <c:ptCount val="6"/>
                <c:pt idx="0">
                  <c:v>平成７年
（1995）</c:v>
                </c:pt>
                <c:pt idx="1">
                  <c:v>　　12年
（2000）</c:v>
                </c:pt>
                <c:pt idx="2">
                  <c:v>　　17年
（2005）</c:v>
                </c:pt>
                <c:pt idx="3">
                  <c:v>　　22年
（2010）</c:v>
                </c:pt>
                <c:pt idx="4">
                  <c:v>　　27年
（2015）</c:v>
                </c:pt>
                <c:pt idx="5">
                  <c:v>令和２年
（2020）</c:v>
                </c:pt>
              </c:strCache>
            </c:strRef>
          </c:cat>
          <c:val>
            <c:numRef>
              <c:f>表６!$L$15:$L$20</c:f>
              <c:numCache>
                <c:formatCode xml:space="preserve">0.0_ </c:formatCode>
                <c:ptCount val="6"/>
                <c:pt idx="0">
                  <c:v>31.491127678007981</c:v>
                </c:pt>
                <c:pt idx="1">
                  <c:v>28.367711572920314</c:v>
                </c:pt>
                <c:pt idx="2">
                  <c:v>26.004917245115976</c:v>
                </c:pt>
                <c:pt idx="3">
                  <c:v>23.332159446405207</c:v>
                </c:pt>
                <c:pt idx="4">
                  <c:v>19.948669122821542</c:v>
                </c:pt>
                <c:pt idx="5">
                  <c:v>16.363987635239567</c:v>
                </c:pt>
              </c:numCache>
            </c:numRef>
          </c:val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 altLang="en-US" sz="900" kern="12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noFill/>
            <a:ln w="9525">
              <a:solidFill>
                <a:schemeClr val="tx1"/>
              </a:solidFill>
              <a:round/>
            </a:ln>
            <a:effectLst/>
          </c:spPr>
        </c:serLines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0.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000" b="0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/>
                <a:ea typeface="ＭＳ Ｐ明朝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noFill/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000" kern="12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/>
                <a:ea typeface="ＭＳ Ｐ明朝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  <c:majorUnit val="0.2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" r="0.7" t="0.75" b="0.75" header="0.3" footer="0.3"/>
    <c:pageSetup paperSize="9"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9669421487604"/>
          <c:y val="0.18329938900203666"/>
          <c:w val="0.8479338842975207"/>
          <c:h val="0.7352342158859470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表７!$E$4</c:f>
              <c:strCache>
                <c:ptCount val="1"/>
                <c:pt idx="0">
                  <c:v>単独世帯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1"/>
            <c:invertIfNegative val="0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2"/>
            <c:invertIfNegative val="0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3"/>
            <c:invertIfNegative val="0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Pt>
            <c:idx val="4"/>
            <c:invertIfNegative val="0"/>
            <c:bubble3D val="0"/>
            <c:spPr>
              <a:pattFill prst="pct2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/>
              <c:numFmt formatCode="0.0_ 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numFmt formatCode="0.0_ 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numFmt formatCode="0.0_ 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numFmt formatCode="0.0_ 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numFmt formatCode="0.0_ 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_ 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9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>
                      <a:solidFill>
                        <a:schemeClr val="tx1"/>
                      </a:solidFill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表７!$C$15:$C$20</c:f>
              <c:strCache>
                <c:ptCount val="6"/>
                <c:pt idx="0">
                  <c:v>平成７年
(1995)</c:v>
                </c:pt>
                <c:pt idx="1">
                  <c:v>　　12年
(2000)</c:v>
                </c:pt>
                <c:pt idx="2">
                  <c:v>　　17年
(2005)</c:v>
                </c:pt>
                <c:pt idx="3">
                  <c:v>　　22年
(2010)</c:v>
                </c:pt>
                <c:pt idx="4">
                  <c:v>　　27年
(2015)</c:v>
                </c:pt>
                <c:pt idx="5">
                  <c:v>令和２年
(2020)</c:v>
                </c:pt>
              </c:strCache>
            </c:strRef>
          </c:cat>
          <c:val>
            <c:numRef>
              <c:f>表７!$E$15:$E$20</c:f>
              <c:numCache>
                <c:formatCode xml:space="preserve">0.0_ </c:formatCode>
                <c:ptCount val="6"/>
                <c:pt idx="0">
                  <c:v>11.5061061660364</c:v>
                </c:pt>
                <c:pt idx="1">
                  <c:v>14.034322280395578</c:v>
                </c:pt>
                <c:pt idx="2">
                  <c:v>16.620636957943997</c:v>
                </c:pt>
                <c:pt idx="3">
                  <c:v>19.098203569631032</c:v>
                </c:pt>
                <c:pt idx="4">
                  <c:v>22.1136594839545</c:v>
                </c:pt>
                <c:pt idx="5">
                  <c:v>25.137392534552184</c:v>
                </c:pt>
              </c:numCache>
            </c:numRef>
          </c:val>
        </c:ser>
        <c:ser>
          <c:idx val="1"/>
          <c:order val="1"/>
          <c:tx>
            <c:strRef>
              <c:f>表７!$G$5</c:f>
              <c:strCache>
                <c:ptCount val="1"/>
                <c:pt idx="0">
                  <c:v>夫婦のみ
の世帯</c:v>
                </c:pt>
              </c:strCache>
            </c:strRef>
          </c:tx>
          <c:spPr>
            <a:pattFill prst="nar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narHorz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/>
              <c:numFmt formatCode="0.0_ 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_ 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9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>
                      <a:solidFill>
                        <a:schemeClr val="tx1"/>
                      </a:solidFill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表７!$C$15:$C$20</c:f>
              <c:strCache>
                <c:ptCount val="6"/>
                <c:pt idx="0">
                  <c:v>平成７年
(1995)</c:v>
                </c:pt>
                <c:pt idx="1">
                  <c:v>　　12年
(2000)</c:v>
                </c:pt>
                <c:pt idx="2">
                  <c:v>　　17年
(2005)</c:v>
                </c:pt>
                <c:pt idx="3">
                  <c:v>　　22年
(2010)</c:v>
                </c:pt>
                <c:pt idx="4">
                  <c:v>　　27年
(2015)</c:v>
                </c:pt>
                <c:pt idx="5">
                  <c:v>令和２年
(2020)</c:v>
                </c:pt>
              </c:strCache>
            </c:strRef>
          </c:cat>
          <c:val>
            <c:numRef>
              <c:f>表７!$G$15:$G$20</c:f>
              <c:numCache>
                <c:formatCode xml:space="preserve">0.0_ </c:formatCode>
                <c:ptCount val="6"/>
                <c:pt idx="0">
                  <c:v>17.757060731762451</c:v>
                </c:pt>
                <c:pt idx="1">
                  <c:v>20.415077672203907</c:v>
                </c:pt>
                <c:pt idx="2">
                  <c:v>21.777629062142605</c:v>
                </c:pt>
                <c:pt idx="3">
                  <c:v>22.45828332494483</c:v>
                </c:pt>
                <c:pt idx="4">
                  <c:v>23.768611856099138</c:v>
                </c:pt>
                <c:pt idx="5">
                  <c:v>24.872129720317769</c:v>
                </c:pt>
              </c:numCache>
            </c:numRef>
          </c:val>
        </c:ser>
        <c:ser>
          <c:idx val="2"/>
          <c:order val="2"/>
          <c:tx>
            <c:strRef>
              <c:f>表７!$H$5</c:f>
              <c:strCache>
                <c:ptCount val="1"/>
                <c:pt idx="0">
                  <c:v>夫婦と
子供から
成る世帯</c:v>
                </c:pt>
              </c:strCache>
            </c:strRef>
          </c:tx>
          <c:spPr>
            <a:pattFill prst="lg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lgConfetti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/>
              <c:numFmt formatCode="0.0_ 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_ 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9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>
                      <a:solidFill>
                        <a:schemeClr val="tx1"/>
                      </a:solidFill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表７!$C$15:$C$20</c:f>
              <c:strCache>
                <c:ptCount val="6"/>
                <c:pt idx="0">
                  <c:v>平成７年
(1995)</c:v>
                </c:pt>
                <c:pt idx="1">
                  <c:v>　　12年
(2000)</c:v>
                </c:pt>
                <c:pt idx="2">
                  <c:v>　　17年
(2005)</c:v>
                </c:pt>
                <c:pt idx="3">
                  <c:v>　　22年
(2010)</c:v>
                </c:pt>
                <c:pt idx="4">
                  <c:v>　　27年
(2015)</c:v>
                </c:pt>
                <c:pt idx="5">
                  <c:v>令和２年
(2020)</c:v>
                </c:pt>
              </c:strCache>
            </c:strRef>
          </c:cat>
          <c:val>
            <c:numRef>
              <c:f>表７!$H$15:$H$20</c:f>
              <c:numCache>
                <c:formatCode xml:space="preserve">0.0_ </c:formatCode>
                <c:ptCount val="6"/>
                <c:pt idx="0">
                  <c:v>6.577797870325683</c:v>
                </c:pt>
                <c:pt idx="1">
                  <c:v>7.876026113373408</c:v>
                </c:pt>
                <c:pt idx="2">
                  <c:v>9.0070068370348544</c:v>
                </c:pt>
                <c:pt idx="3">
                  <c:v>10.132990049943862</c:v>
                </c:pt>
                <c:pt idx="4">
                  <c:v>11.345140109127902</c:v>
                </c:pt>
                <c:pt idx="5">
                  <c:v>12.19891536982624</c:v>
                </c:pt>
              </c:numCache>
            </c:numRef>
          </c:val>
        </c:ser>
        <c:ser>
          <c:idx val="3"/>
          <c:order val="3"/>
          <c:tx>
            <c:strRef>
              <c:f>表７!$I$5</c:f>
              <c:strCache>
                <c:ptCount val="1"/>
                <c:pt idx="0">
                  <c:v>ひとり親と
子供から
成る世帯</c:v>
                </c:pt>
              </c:strCache>
            </c:strRef>
          </c:tx>
          <c:spPr>
            <a:pattFill prst="dk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/>
              <c:numFmt formatCode="#,##0.0_ 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_ 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9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>
                      <a:solidFill>
                        <a:schemeClr val="tx1"/>
                      </a:solidFill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表７!$C$15:$C$20</c:f>
              <c:strCache>
                <c:ptCount val="6"/>
                <c:pt idx="0">
                  <c:v>平成７年
(1995)</c:v>
                </c:pt>
                <c:pt idx="1">
                  <c:v>　　12年
(2000)</c:v>
                </c:pt>
                <c:pt idx="2">
                  <c:v>　　17年
(2005)</c:v>
                </c:pt>
                <c:pt idx="3">
                  <c:v>　　22年
(2010)</c:v>
                </c:pt>
                <c:pt idx="4">
                  <c:v>　　27年
(2015)</c:v>
                </c:pt>
                <c:pt idx="5">
                  <c:v>令和２年
(2020)</c:v>
                </c:pt>
              </c:strCache>
            </c:strRef>
          </c:cat>
          <c:val>
            <c:numRef>
              <c:f>表７!$I$15:$I$20</c:f>
              <c:numCache>
                <c:formatCode xml:space="preserve">0.0_ </c:formatCode>
                <c:ptCount val="6"/>
                <c:pt idx="0">
                  <c:v>5.8373603279429638</c:v>
                </c:pt>
                <c:pt idx="1">
                  <c:v>6.9037769590416476</c:v>
                </c:pt>
                <c:pt idx="2">
                  <c:v>8.3652544785325098</c:v>
                </c:pt>
                <c:pt idx="3">
                  <c:v>9.9336017654574302</c:v>
                </c:pt>
                <c:pt idx="4">
                  <c:v>11.020993248867104</c:v>
                </c:pt>
                <c:pt idx="5">
                  <c:v>12.033862952080385</c:v>
                </c:pt>
              </c:numCache>
            </c:numRef>
          </c:val>
        </c:ser>
        <c:ser>
          <c:idx val="4"/>
          <c:order val="4"/>
          <c:tx>
            <c:strRef>
              <c:f>表７!$L$4</c:f>
              <c:strCache>
                <c:ptCount val="1"/>
                <c:pt idx="0">
                  <c:v>その他の
世帯</c:v>
                </c:pt>
              </c:strCache>
            </c:strRef>
          </c:tx>
          <c:spPr>
            <a:pattFill prst="dash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dashUpDiag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</c:dPt>
          <c:dLbls>
            <c:dLbl>
              <c:idx val="0"/>
              <c:layout/>
              <c:numFmt formatCode="0.0_ 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horzOverflow="overflow" wrap="square" lIns="36576" tIns="18288" rIns="36576" bIns="18288" anchor="ctr" anchorCtr="1">
                  <a:spAutoFit/>
                </a:bodyPr>
                <a:lstStyle/>
                <a:p>
                  <a:pPr algn="ctr" rtl="0">
                    <a:defRPr kumimoji="0" lang="ja-JP" altLang="en-US" sz="900" kern="120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/>
                      <a:ea typeface="ＭＳ Ｐ明朝"/>
                      <a:cs typeface="+mn-cs"/>
                    </a:defRPr>
                  </a:pPr>
                  <a:endParaRPr lang="ja-JP" alt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_ 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horzOverflow="overflow" wrap="square" lIns="36576" tIns="18288" rIns="36576" bIns="18288" anchor="ctr" anchorCtr="1">
                <a:spAutoFit/>
              </a:bodyPr>
              <a:lstStyle/>
              <a:p>
                <a:pPr algn="ctr" rtl="0">
                  <a:defRPr kumimoji="0" lang="ja-JP" altLang="en-US" sz="900" kern="12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/>
                    <a:ea typeface="ＭＳ Ｐ明朝"/>
                    <a:cs typeface="+mn-cs"/>
                  </a:defRPr>
                </a:pPr>
                <a:endParaRPr lang="ja-JP" alt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noFill/>
                    <a:ln w="9525">
                      <a:solidFill>
                        <a:schemeClr val="tx1"/>
                      </a:solidFill>
                      <a:headEnd type="triangle"/>
                    </a:ln>
                    <a:effectLst/>
                  </c:spPr>
                </c15:leaderLines>
              </c:ext>
            </c:extLst>
          </c:dLbls>
          <c:cat>
            <c:strRef>
              <c:f>表７!$C$15:$C$20</c:f>
              <c:strCache>
                <c:ptCount val="6"/>
                <c:pt idx="0">
                  <c:v>平成７年
(1995)</c:v>
                </c:pt>
                <c:pt idx="1">
                  <c:v>　　12年
(2000)</c:v>
                </c:pt>
                <c:pt idx="2">
                  <c:v>　　17年
(2005)</c:v>
                </c:pt>
                <c:pt idx="3">
                  <c:v>　　22年
(2010)</c:v>
                </c:pt>
                <c:pt idx="4">
                  <c:v>　　27年
(2015)</c:v>
                </c:pt>
                <c:pt idx="5">
                  <c:v>令和２年
(2020)</c:v>
                </c:pt>
              </c:strCache>
            </c:strRef>
          </c:cat>
          <c:val>
            <c:numRef>
              <c:f>表７!$L$15:$L$20</c:f>
              <c:numCache>
                <c:formatCode xml:space="preserve">0.0_ </c:formatCode>
                <c:ptCount val="6"/>
                <c:pt idx="0">
                  <c:v>58.321674903932511</c:v>
                </c:pt>
                <c:pt idx="1">
                  <c:v>50.770796974985458</c:v>
                </c:pt>
                <c:pt idx="2">
                  <c:v>44.229472664346034</c:v>
                </c:pt>
                <c:pt idx="3">
                  <c:v>38.376921290022842</c:v>
                </c:pt>
                <c:pt idx="4">
                  <c:v>31.751595301951358</c:v>
                </c:pt>
                <c:pt idx="5">
                  <c:v>25.757699423223418</c:v>
                </c:pt>
              </c:numCache>
            </c:numRef>
          </c:val>
        </c:ser>
        <c:dLbls>
          <c:spPr>
            <a:noFill/>
            <a:ln>
              <a:noFill/>
            </a:ln>
            <a:effectLst/>
          </c:spPr>
          <c:txPr>
            <a:bodyPr rot="0" spcFirstLastPara="1" vertOverflow="ellipsis" horzOverflow="overflow" wrap="square" anchor="ctr" anchorCtr="1">
              <a:spAutoFit/>
            </a:bodyPr>
            <a:lstStyle/>
            <a:p>
              <a:pPr algn="ctr" rtl="0">
                <a:defRPr lang="ja-JP" altLang="en-US" sz="900" kern="120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 altLang="en-US" sz="900" kern="120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endParaRPr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noFill/>
            <a:ln w="9525">
              <a:solidFill>
                <a:schemeClr val="tx1"/>
              </a:solidFill>
              <a:round/>
            </a:ln>
            <a:effectLst/>
          </c:spPr>
        </c:serLines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0.0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000" b="0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/>
                <a:ea typeface="ＭＳ Ｐ明朝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t"/>
        <c:majorGridlines>
          <c:spPr>
            <a:noFill/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horzOverflow="overflow" wrap="square" anchor="ctr" anchorCtr="1"/>
          <a:lstStyle/>
          <a:p>
            <a:pPr algn="ctr" rtl="0">
              <a:defRPr kumimoji="0" lang="ja-JP" altLang="en-US" sz="1000" kern="120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/>
                <a:ea typeface="ＭＳ Ｐ明朝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  <c:majorUnit val="0.2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" r="0.7" t="0.75" b="0.75" header="0.3" footer="0.3"/>
    <c:pageSetup paperSize="9" orientation="portrait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olors1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a="http://schemas.openxmlformats.org/drawingml/2006/main" xmlns:cs="http://schemas.microsoft.com/office/drawing/2012/chartStyle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a="http://schemas.openxmlformats.org/drawingml/2006/main" xmlns:cs="http://schemas.microsoft.com/office/drawing/2012/chartStyle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a="http://schemas.openxmlformats.org/drawingml/2006/main" xmlns:cs="http://schemas.microsoft.com/office/drawing/2012/chartStyle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a="http://schemas.openxmlformats.org/drawingml/2006/main" xmlns:cs="http://schemas.microsoft.com/office/drawing/2012/chartStyle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a="http://schemas.openxmlformats.org/drawingml/2006/main" xmlns:cs="http://schemas.microsoft.com/office/drawing/2012/chartStyle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a="http://schemas.openxmlformats.org/drawingml/2006/main" xmlns:cs="http://schemas.microsoft.com/office/drawing/2012/chartStyle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a="http://schemas.openxmlformats.org/drawingml/2006/main" xmlns:cs="http://schemas.microsoft.com/office/drawing/2012/chartStyle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a="http://schemas.openxmlformats.org/drawingml/2006/main" xmlns:cs="http://schemas.microsoft.com/office/drawing/2012/chartStyle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a="http://schemas.openxmlformats.org/drawingml/2006/main" xmlns:cs="http://schemas.microsoft.com/office/drawing/2012/chartStyle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a="http://schemas.openxmlformats.org/drawingml/2006/main" xmlns:cs="http://schemas.microsoft.com/office/drawing/2012/chartStyle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_rels/drawing11.xml.rels><?xml version="1.0" encoding="UTF-8"?><Relationships xmlns="http://schemas.openxmlformats.org/package/2006/relationships"><Relationship Id="rId1" Type="http://schemas.openxmlformats.org/officeDocument/2006/relationships/chart" Target="../charts/chart9.xml" /></Relationships>
</file>

<file path=xl/drawings/_rels/drawing13.xml.rels><?xml version="1.0" encoding="UTF-8"?><Relationships xmlns="http://schemas.openxmlformats.org/package/2006/relationships"><Relationship Id="rId1" Type="http://schemas.openxmlformats.org/officeDocument/2006/relationships/chart" Target="../charts/chart10.xml" /></Relationships>
</file>

<file path=xl/drawings/_rels/drawing14.xml.rels><?xml version="1.0" encoding="UTF-8"?><Relationships xmlns="http://schemas.openxmlformats.org/package/2006/relationships"><Relationship Id="rId1" Type="http://schemas.openxmlformats.org/officeDocument/2006/relationships/chart" Target="../charts/chart11.xml" /></Relationships>
</file>

<file path=xl/drawings/_rels/drawing16.xml.rels><?xml version="1.0" encoding="UTF-8"?><Relationships xmlns="http://schemas.openxmlformats.org/package/2006/relationships"><Relationship Id="rId1" Type="http://schemas.openxmlformats.org/officeDocument/2006/relationships/chart" Target="../charts/chart12.xml" /></Relationships>
</file>

<file path=xl/drawings/_rels/drawing18.xml.rels><?xml version="1.0" encoding="UTF-8"?><Relationships xmlns="http://schemas.openxmlformats.org/package/2006/relationships"><Relationship Id="rId1" Type="http://schemas.openxmlformats.org/officeDocument/2006/relationships/chart" Target="../charts/chart13.xml" /></Relationships>
</file>

<file path=xl/drawings/_rels/drawing20.xml.rels><?xml version="1.0" encoding="UTF-8"?><Relationships xmlns="http://schemas.openxmlformats.org/package/2006/relationships"><Relationship Id="rId1" Type="http://schemas.openxmlformats.org/officeDocument/2006/relationships/chart" Target="../charts/chart14.xml" /></Relationships>
</file>

<file path=xl/drawings/_rels/drawing21.xml.rels><?xml version="1.0" encoding="UTF-8"?><Relationships xmlns="http://schemas.openxmlformats.org/package/2006/relationships"><Relationship Id="rId1" Type="http://schemas.openxmlformats.org/officeDocument/2006/relationships/chart" Target="../charts/chart15.xml" /><Relationship Id="rId2" Type="http://schemas.openxmlformats.org/officeDocument/2006/relationships/image" Target="../media/image1.emf" /></Relationships>
</file>

<file path=xl/drawings/_rels/drawing3.xml.rels><?xml version="1.0" encoding="UTF-8"?><Relationships xmlns="http://schemas.openxmlformats.org/package/2006/relationships"><Relationship Id="rId1" Type="http://schemas.openxmlformats.org/officeDocument/2006/relationships/chart" Target="../charts/chart2.xml" /></Relationships>
</file>

<file path=xl/drawings/_rels/drawing5.xml.rels><?xml version="1.0" encoding="UTF-8"?><Relationships xmlns="http://schemas.openxmlformats.org/package/2006/relationships"><Relationship Id="rId1" Type="http://schemas.openxmlformats.org/officeDocument/2006/relationships/chart" Target="../charts/chart3.xml" /><Relationship Id="rId2" Type="http://schemas.openxmlformats.org/officeDocument/2006/relationships/chart" Target="../charts/chart4.xml" /></Relationships>
</file>

<file path=xl/drawings/_rels/drawing6.xml.rels><?xml version="1.0" encoding="UTF-8"?><Relationships xmlns="http://schemas.openxmlformats.org/package/2006/relationships"><Relationship Id="rId1" Type="http://schemas.openxmlformats.org/officeDocument/2006/relationships/chart" Target="../charts/chart5.xml" /><Relationship Id="rId2" Type="http://schemas.openxmlformats.org/officeDocument/2006/relationships/chart" Target="../charts/chart6.xml" /></Relationships>
</file>

<file path=xl/drawings/_rels/drawing7.xml.rels><?xml version="1.0" encoding="UTF-8"?><Relationships xmlns="http://schemas.openxmlformats.org/package/2006/relationships"><Relationship Id="rId1" Type="http://schemas.openxmlformats.org/officeDocument/2006/relationships/chart" Target="../charts/chart7.xml" /><Relationship Id="rId2" Type="http://schemas.openxmlformats.org/officeDocument/2006/relationships/image" Target="../media/image1.emf" /></Relationships>
</file>

<file path=xl/drawings/_rels/drawing9.xml.rels><?xml version="1.0" encoding="UTF-8"?><Relationships xmlns="http://schemas.openxmlformats.org/package/2006/relationships"><Relationship Id="rId1" Type="http://schemas.openxmlformats.org/officeDocument/2006/relationships/chart" Target="../charts/chart8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180340</xdr:colOff>
      <xdr:row>1</xdr:row>
      <xdr:rowOff>57150</xdr:rowOff>
    </xdr:from>
    <xdr:to xmlns:xdr="http://schemas.openxmlformats.org/drawingml/2006/spreadsheetDrawing">
      <xdr:col>9</xdr:col>
      <xdr:colOff>539750</xdr:colOff>
      <xdr:row>29</xdr:row>
      <xdr:rowOff>91440</xdr:rowOff>
    </xdr:to>
    <xdr:graphicFrame macro="">
      <xdr:nvGraphicFramePr>
        <xdr:cNvPr id="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8.e-002</cdr:x>
      <cdr:y>7.3749999999999996e-002</cdr:y>
    </cdr:from>
    <cdr:to>
      <cdr:x>0.21199999999999999</cdr:x>
      <cdr:y>0.1285</cdr:y>
    </cdr:to>
    <cdr:sp macro="" textlink="">
      <cdr:nvSpPr>
        <cdr:cNvPr id="2" name="テキスト 1"/>
        <cdr:cNvSpPr txBox="1"/>
      </cdr:nvSpPr>
      <cdr:spPr>
        <a:xfrm xmlns:a="http://schemas.openxmlformats.org/drawingml/2006/main">
          <a:off x="457200" y="344256"/>
          <a:ext cx="754380" cy="255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>
              <a:latin typeface="ＭＳ Ｐ明朝"/>
              <a:ea typeface="ＭＳ Ｐ明朝"/>
            </a:rPr>
            <a:t>単独世帯</a:t>
          </a:r>
          <a:endParaRPr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0.14674999999999999</cdr:x>
      <cdr:y>0.1265</cdr:y>
    </cdr:from>
    <cdr:to>
      <cdr:x>0.18825</cdr:x>
      <cdr:y>0.20524999999999999</cdr:y>
    </cdr:to>
    <cdr:sp macro="" textlink="">
      <cdr:nvSpPr>
        <cdr:cNvPr id="3" name="直線 2"/>
        <cdr:cNvSpPr/>
      </cdr:nvSpPr>
      <cdr:spPr>
        <a:xfrm xmlns:a="http://schemas.openxmlformats.org/drawingml/2006/main">
          <a:off x="838676" y="590487"/>
          <a:ext cx="237172" cy="36759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0.20599999999999999</cdr:x>
      <cdr:y>7.2249999999999995e-002</cdr:y>
    </cdr:from>
    <cdr:to>
      <cdr:x>0.40975</cdr:x>
      <cdr:y>0.12925</cdr:y>
    </cdr:to>
    <cdr:sp macro="" textlink="">
      <cdr:nvSpPr>
        <cdr:cNvPr id="4" name="テキスト 3"/>
        <cdr:cNvSpPr txBox="1"/>
      </cdr:nvSpPr>
      <cdr:spPr>
        <a:xfrm xmlns:a="http://schemas.openxmlformats.org/drawingml/2006/main">
          <a:off x="1177290" y="337254"/>
          <a:ext cx="1164431" cy="2660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>
              <a:latin typeface="ＭＳ Ｐ明朝"/>
              <a:ea typeface="ＭＳ Ｐ明朝"/>
            </a:rPr>
            <a:t>夫婦のみの世帯</a:t>
          </a:r>
          <a:endParaRPr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0.3085</cdr:x>
      <cdr:y>0.1265</cdr:y>
    </cdr:from>
    <cdr:to>
      <cdr:x>0.34350000000000003</cdr:x>
      <cdr:y>0.20499999999999999</cdr:y>
    </cdr:to>
    <cdr:sp macro="" textlink="">
      <cdr:nvSpPr>
        <cdr:cNvPr id="5" name="直線 4"/>
        <cdr:cNvSpPr/>
      </cdr:nvSpPr>
      <cdr:spPr>
        <a:xfrm xmlns:a="http://schemas.openxmlformats.org/drawingml/2006/main">
          <a:off x="1763077" y="590487"/>
          <a:ext cx="200025" cy="36642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0.38650000000000001</cdr:x>
      <cdr:y>6.9750000000000006e-002</cdr:y>
    </cdr:from>
    <cdr:to>
      <cdr:x>0.58374999999999999</cdr:x>
      <cdr:y>0.17474999999999999</cdr:y>
    </cdr:to>
    <cdr:sp macro="" textlink="">
      <cdr:nvSpPr>
        <cdr:cNvPr id="6" name="テキスト 5"/>
        <cdr:cNvSpPr txBox="1"/>
      </cdr:nvSpPr>
      <cdr:spPr>
        <a:xfrm xmlns:a="http://schemas.openxmlformats.org/drawingml/2006/main">
          <a:off x="2208847" y="325584"/>
          <a:ext cx="1127283" cy="490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>
              <a:latin typeface="ＭＳ Ｐ明朝"/>
              <a:ea typeface="ＭＳ Ｐ明朝"/>
            </a:rPr>
            <a:t>夫婦と子供から</a:t>
          </a:r>
          <a:endParaRPr lang="ja-JP" altLang="en-US">
            <a:latin typeface="ＭＳ Ｐ明朝"/>
            <a:ea typeface="ＭＳ Ｐ明朝"/>
          </a:endParaRPr>
        </a:p>
        <a:p xmlns:a="http://schemas.openxmlformats.org/drawingml/2006/main">
          <a:pPr algn="ctr"/>
          <a:r>
            <a:rPr lang="ja-JP" altLang="en-US">
              <a:latin typeface="ＭＳ Ｐ明朝"/>
              <a:ea typeface="ＭＳ Ｐ明朝"/>
            </a:rPr>
            <a:t>成る世帯</a:t>
          </a:r>
          <a:endParaRPr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0.56325000000000003</cdr:x>
      <cdr:y>6.9750000000000006e-002</cdr:y>
    </cdr:from>
    <cdr:to>
      <cdr:x>0.76049999999999995</cdr:x>
      <cdr:y>0.17474999999999999</cdr:y>
    </cdr:to>
    <cdr:sp macro="" textlink="">
      <cdr:nvSpPr>
        <cdr:cNvPr id="7" name="テキスト 6"/>
        <cdr:cNvSpPr txBox="1"/>
      </cdr:nvSpPr>
      <cdr:spPr>
        <a:xfrm xmlns:a="http://schemas.openxmlformats.org/drawingml/2006/main">
          <a:off x="3218973" y="325584"/>
          <a:ext cx="1127283" cy="4901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>
              <a:latin typeface="ＭＳ Ｐ明朝"/>
              <a:ea typeface="ＭＳ Ｐ明朝"/>
            </a:rPr>
            <a:t>ひとり親と子供から</a:t>
          </a:r>
          <a:r>
            <a:rPr lang="ja-JP" altLang="en-US">
              <a:latin typeface="ＭＳ Ｐ明朝"/>
              <a:ea typeface="ＭＳ Ｐ明朝"/>
            </a:rPr>
            <a:t>成る世帯</a:t>
          </a:r>
          <a:endParaRPr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0.47499999999999998</cdr:x>
      <cdr:y>0.15925</cdr:y>
    </cdr:from>
    <cdr:to>
      <cdr:x>0.51</cdr:x>
      <cdr:y>0.20724999999999999</cdr:y>
    </cdr:to>
    <cdr:sp macro="" textlink="">
      <cdr:nvSpPr>
        <cdr:cNvPr id="8" name="直線 7"/>
        <cdr:cNvSpPr/>
      </cdr:nvSpPr>
      <cdr:spPr>
        <a:xfrm xmlns:a="http://schemas.openxmlformats.org/drawingml/2006/main">
          <a:off x="2714625" y="743360"/>
          <a:ext cx="200025" cy="2240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0.64500000000000002</cdr:x>
      <cdr:y>0.16125</cdr:y>
    </cdr:from>
    <cdr:to>
      <cdr:x>0.64500000000000002</cdr:x>
      <cdr:y>0.20499999999999999</cdr:y>
    </cdr:to>
    <cdr:sp macro="" textlink="">
      <cdr:nvSpPr>
        <cdr:cNvPr id="9" name="直線 8"/>
        <cdr:cNvSpPr/>
      </cdr:nvSpPr>
      <cdr:spPr>
        <a:xfrm xmlns:a="http://schemas.openxmlformats.org/drawingml/2006/main">
          <a:off x="3686175" y="752696"/>
          <a:ext cx="0" cy="2042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0.75824999999999998</cdr:x>
      <cdr:y>8.5000000000000006e-002</cdr:y>
    </cdr:from>
    <cdr:to>
      <cdr:x>0.95525000000000004</cdr:x>
      <cdr:y>0.13975000000000001</cdr:y>
    </cdr:to>
    <cdr:sp macro="" textlink="">
      <cdr:nvSpPr>
        <cdr:cNvPr id="10" name="テキスト 9"/>
        <cdr:cNvSpPr txBox="1"/>
      </cdr:nvSpPr>
      <cdr:spPr>
        <a:xfrm xmlns:a="http://schemas.openxmlformats.org/drawingml/2006/main">
          <a:off x="4333398" y="396770"/>
          <a:ext cx="1125855" cy="255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>
              <a:latin typeface="ＭＳ Ｐ明朝"/>
              <a:ea typeface="ＭＳ Ｐ明朝"/>
            </a:rPr>
            <a:t>その他の世帯</a:t>
          </a:r>
          <a:endParaRPr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0.83325000000000005</cdr:x>
      <cdr:y>0.13075000000000001</cdr:y>
    </cdr:from>
    <cdr:to>
      <cdr:x>0.84325000000000006</cdr:x>
      <cdr:y>0.21149999999999999</cdr:y>
    </cdr:to>
    <cdr:sp macro="" textlink="">
      <cdr:nvSpPr>
        <cdr:cNvPr id="11" name="直線 10"/>
        <cdr:cNvSpPr/>
      </cdr:nvSpPr>
      <cdr:spPr>
        <a:xfrm xmlns:a="http://schemas.openxmlformats.org/drawingml/2006/main" flipH="1">
          <a:off x="4762023" y="610325"/>
          <a:ext cx="57150" cy="37693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0.39400000000000002</cdr:x>
      <cdr:y>0</cdr:y>
    </cdr:from>
    <cdr:to>
      <cdr:x>0.57274999999999998</cdr:x>
      <cdr:y>5.475e-002</cdr:y>
    </cdr:to>
    <cdr:sp macro="" textlink="">
      <cdr:nvSpPr>
        <cdr:cNvPr id="12" name="テキスト 11"/>
        <cdr:cNvSpPr txBox="1"/>
      </cdr:nvSpPr>
      <cdr:spPr>
        <a:xfrm xmlns:a="http://schemas.openxmlformats.org/drawingml/2006/main">
          <a:off x="2251710" y="0"/>
          <a:ext cx="1021556" cy="2555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>
              <a:latin typeface="ＭＳ Ｐ明朝"/>
              <a:ea typeface="ＭＳ Ｐ明朝"/>
            </a:rPr>
            <a:t>核家族世帯</a:t>
          </a:r>
          <a:endParaRPr lang="ja-JP" altLang="en-US">
            <a:latin typeface="ＭＳ Ｐ明朝"/>
            <a:ea typeface="ＭＳ Ｐ明朝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219075</xdr:colOff>
      <xdr:row>2</xdr:row>
      <xdr:rowOff>48260</xdr:rowOff>
    </xdr:from>
    <xdr:to xmlns:xdr="http://schemas.openxmlformats.org/drawingml/2006/spreadsheetDrawing">
      <xdr:col>8</xdr:col>
      <xdr:colOff>492760</xdr:colOff>
      <xdr:row>28</xdr:row>
      <xdr:rowOff>22860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1</xdr:col>
      <xdr:colOff>386715</xdr:colOff>
      <xdr:row>3</xdr:row>
      <xdr:rowOff>96520</xdr:rowOff>
    </xdr:from>
    <xdr:to xmlns:xdr="http://schemas.openxmlformats.org/drawingml/2006/spreadsheetDrawing">
      <xdr:col>5</xdr:col>
      <xdr:colOff>596265</xdr:colOff>
      <xdr:row>4</xdr:row>
      <xdr:rowOff>95250</xdr:rowOff>
    </xdr:to>
    <xdr:sp macro="" textlink="">
      <xdr:nvSpPr>
        <xdr:cNvPr id="3" name="図形 2"/>
        <xdr:cNvSpPr/>
      </xdr:nvSpPr>
      <xdr:spPr>
        <a:xfrm rot="5400000">
          <a:off x="1072515" y="639445"/>
          <a:ext cx="2952750" cy="179705"/>
        </a:xfrm>
        <a:prstGeom prst="leftBrace">
          <a:avLst/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2.35e-002</cdr:x>
      <cdr:y>7.1749999999999994e-002</cdr:y>
    </cdr:from>
    <cdr:to>
      <cdr:x>0.1555</cdr:x>
      <cdr:y>0.1265</cdr:y>
    </cdr:to>
    <cdr:sp macro="" textlink="">
      <cdr:nvSpPr>
        <cdr:cNvPr id="2" name="テキスト 1"/>
        <cdr:cNvSpPr txBox="1"/>
      </cdr:nvSpPr>
      <cdr:spPr>
        <a:xfrm xmlns:a="http://schemas.openxmlformats.org/drawingml/2006/main">
          <a:off x="135361" y="335786"/>
          <a:ext cx="760331" cy="256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>
              <a:latin typeface="ＭＳ Ｐ明朝"/>
              <a:ea typeface="ＭＳ Ｐ明朝"/>
            </a:rPr>
            <a:t>単独世帯</a:t>
          </a:r>
          <a:endParaRPr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8.5000000000000006e-002</cdr:x>
      <cdr:y>0.11625000000000001</cdr:y>
    </cdr:from>
    <cdr:to>
      <cdr:x>0.14324999999999999</cdr:x>
      <cdr:y>0.20924999999999999</cdr:y>
    </cdr:to>
    <cdr:sp macro="" textlink="">
      <cdr:nvSpPr>
        <cdr:cNvPr id="3" name="直線 2"/>
        <cdr:cNvSpPr/>
      </cdr:nvSpPr>
      <cdr:spPr>
        <a:xfrm xmlns:a="http://schemas.openxmlformats.org/drawingml/2006/main">
          <a:off x="489607" y="544044"/>
          <a:ext cx="335524" cy="4352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0.13925000000000001</cdr:x>
      <cdr:y>7.0250000000000007e-002</cdr:y>
    </cdr:from>
    <cdr:to>
      <cdr:x>0.34300000000000003</cdr:x>
      <cdr:y>0.12725</cdr:y>
    </cdr:to>
    <cdr:sp macro="" textlink="">
      <cdr:nvSpPr>
        <cdr:cNvPr id="4" name="テキスト 3"/>
        <cdr:cNvSpPr txBox="1"/>
      </cdr:nvSpPr>
      <cdr:spPr>
        <a:xfrm xmlns:a="http://schemas.openxmlformats.org/drawingml/2006/main">
          <a:off x="802091" y="328766"/>
          <a:ext cx="1173617" cy="2667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>
              <a:latin typeface="ＭＳ Ｐ明朝"/>
              <a:ea typeface="ＭＳ Ｐ明朝"/>
            </a:rPr>
            <a:t>夫婦のみの世帯</a:t>
          </a:r>
          <a:endParaRPr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0.23175000000000001</cdr:x>
      <cdr:y>0.11225</cdr:y>
    </cdr:from>
    <cdr:to>
      <cdr:x>0.28349999999999997</cdr:x>
      <cdr:y>0.20699999999999999</cdr:y>
    </cdr:to>
    <cdr:sp macro="" textlink="">
      <cdr:nvSpPr>
        <cdr:cNvPr id="5" name="直線 4"/>
        <cdr:cNvSpPr/>
      </cdr:nvSpPr>
      <cdr:spPr>
        <a:xfrm xmlns:a="http://schemas.openxmlformats.org/drawingml/2006/main">
          <a:off x="1334899" y="525324"/>
          <a:ext cx="298084" cy="4434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0.315</cdr:x>
      <cdr:y>6.5750000000000003e-002</cdr:y>
    </cdr:from>
    <cdr:to>
      <cdr:x>0.51224999999999998</cdr:x>
      <cdr:y>0.17899999999999999</cdr:y>
    </cdr:to>
    <cdr:sp macro="" textlink="">
      <cdr:nvSpPr>
        <cdr:cNvPr id="6" name="テキスト 5"/>
        <cdr:cNvSpPr txBox="1"/>
      </cdr:nvSpPr>
      <cdr:spPr>
        <a:xfrm xmlns:a="http://schemas.openxmlformats.org/drawingml/2006/main">
          <a:off x="1814426" y="307706"/>
          <a:ext cx="1136176" cy="5300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>
              <a:latin typeface="ＭＳ Ｐ明朝"/>
              <a:ea typeface="ＭＳ Ｐ明朝"/>
            </a:rPr>
            <a:t>夫婦と子供から</a:t>
          </a:r>
          <a:endParaRPr lang="ja-JP" altLang="en-US">
            <a:latin typeface="ＭＳ Ｐ明朝"/>
            <a:ea typeface="ＭＳ Ｐ明朝"/>
          </a:endParaRPr>
        </a:p>
        <a:p xmlns:a="http://schemas.openxmlformats.org/drawingml/2006/main">
          <a:pPr algn="ctr"/>
          <a:r>
            <a:rPr lang="ja-JP" altLang="en-US">
              <a:latin typeface="ＭＳ Ｐ明朝"/>
              <a:ea typeface="ＭＳ Ｐ明朝"/>
            </a:rPr>
            <a:t>成る世帯</a:t>
          </a:r>
          <a:endParaRPr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0.48799999999999999</cdr:x>
      <cdr:y>6.7750000000000005e-002</cdr:y>
    </cdr:from>
    <cdr:to>
      <cdr:x>0.68200000000000005</cdr:x>
      <cdr:y>0.183</cdr:y>
    </cdr:to>
    <cdr:sp macro="" textlink="">
      <cdr:nvSpPr>
        <cdr:cNvPr id="7" name="テキスト 6"/>
        <cdr:cNvSpPr txBox="1"/>
      </cdr:nvSpPr>
      <cdr:spPr>
        <a:xfrm xmlns:a="http://schemas.openxmlformats.org/drawingml/2006/main">
          <a:off x="2810921" y="317066"/>
          <a:ext cx="1117456" cy="5393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>
              <a:latin typeface="ＭＳ Ｐ明朝"/>
              <a:ea typeface="ＭＳ Ｐ明朝"/>
            </a:rPr>
            <a:t>ひとり親と子供から</a:t>
          </a:r>
          <a:r>
            <a:rPr lang="ja-JP" altLang="en-US">
              <a:latin typeface="ＭＳ Ｐ明朝"/>
              <a:ea typeface="ＭＳ Ｐ明朝"/>
            </a:rPr>
            <a:t>成る世帯</a:t>
          </a:r>
          <a:endParaRPr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0.37674999999999997</cdr:x>
      <cdr:y>0.15725</cdr:y>
    </cdr:from>
    <cdr:to>
      <cdr:x>0.40500000000000003</cdr:x>
      <cdr:y>0.20924999999999999</cdr:y>
    </cdr:to>
    <cdr:sp macro="" textlink="">
      <cdr:nvSpPr>
        <cdr:cNvPr id="8" name="直線 7"/>
        <cdr:cNvSpPr/>
      </cdr:nvSpPr>
      <cdr:spPr>
        <a:xfrm xmlns:a="http://schemas.openxmlformats.org/drawingml/2006/main" flipH="1">
          <a:off x="2170112" y="735922"/>
          <a:ext cx="162722" cy="24335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0.43</cdr:x>
      <cdr:y>0.16350000000000001</cdr:y>
    </cdr:from>
    <cdr:to>
      <cdr:x>0.5585</cdr:x>
      <cdr:y>0.20499999999999999</cdr:y>
    </cdr:to>
    <cdr:sp macro="" textlink="">
      <cdr:nvSpPr>
        <cdr:cNvPr id="9" name="直線 8"/>
        <cdr:cNvSpPr/>
      </cdr:nvSpPr>
      <cdr:spPr>
        <a:xfrm xmlns:a="http://schemas.openxmlformats.org/drawingml/2006/main" flipH="1">
          <a:off x="2476836" y="765171"/>
          <a:ext cx="740170" cy="1942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0.69325000000000003</cdr:x>
      <cdr:y>8.1000000000000003e-002</cdr:y>
    </cdr:from>
    <cdr:to>
      <cdr:x>0.88024999999999998</cdr:x>
      <cdr:y>0.13575000000000001</cdr:y>
    </cdr:to>
    <cdr:sp macro="" textlink="">
      <cdr:nvSpPr>
        <cdr:cNvPr id="10" name="テキスト 9"/>
        <cdr:cNvSpPr txBox="1"/>
      </cdr:nvSpPr>
      <cdr:spPr>
        <a:xfrm xmlns:a="http://schemas.openxmlformats.org/drawingml/2006/main">
          <a:off x="3993178" y="379075"/>
          <a:ext cx="1077135" cy="256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>
              <a:latin typeface="ＭＳ Ｐ明朝"/>
              <a:ea typeface="ＭＳ Ｐ明朝"/>
            </a:rPr>
            <a:t>その他の世帯</a:t>
          </a:r>
          <a:endParaRPr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0.71825000000000006</cdr:x>
      <cdr:y>0.13475000000000001</cdr:y>
    </cdr:from>
    <cdr:to>
      <cdr:x>0.76</cdr:x>
      <cdr:y>0.20949999999999999</cdr:y>
    </cdr:to>
    <cdr:sp macro="" textlink="">
      <cdr:nvSpPr>
        <cdr:cNvPr id="11" name="直線 10"/>
        <cdr:cNvSpPr/>
      </cdr:nvSpPr>
      <cdr:spPr>
        <a:xfrm xmlns:a="http://schemas.openxmlformats.org/drawingml/2006/main" flipH="1">
          <a:off x="4137181" y="630623"/>
          <a:ext cx="240483" cy="3498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0.31874999999999998</cdr:x>
      <cdr:y>0</cdr:y>
    </cdr:from>
    <cdr:to>
      <cdr:x>0.4975</cdr:x>
      <cdr:y>5.475e-002</cdr:y>
    </cdr:to>
    <cdr:sp macro="" textlink="">
      <cdr:nvSpPr>
        <cdr:cNvPr id="12" name="テキスト 11"/>
        <cdr:cNvSpPr txBox="1"/>
      </cdr:nvSpPr>
      <cdr:spPr>
        <a:xfrm xmlns:a="http://schemas.openxmlformats.org/drawingml/2006/main">
          <a:off x="1836027" y="0"/>
          <a:ext cx="1029615" cy="256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>
              <a:latin typeface="ＭＳ Ｐ明朝"/>
              <a:ea typeface="ＭＳ Ｐ明朝"/>
            </a:rPr>
            <a:t>核家族世帯</a:t>
          </a:r>
          <a:endParaRPr lang="ja-JP" altLang="en-US">
            <a:latin typeface="ＭＳ Ｐ明朝"/>
            <a:ea typeface="ＭＳ Ｐ明朝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109855</xdr:colOff>
      <xdr:row>1</xdr:row>
      <xdr:rowOff>219710</xdr:rowOff>
    </xdr:from>
    <xdr:to xmlns:xdr="http://schemas.openxmlformats.org/drawingml/2006/spreadsheetDrawing">
      <xdr:col>10</xdr:col>
      <xdr:colOff>5715</xdr:colOff>
      <xdr:row>22</xdr:row>
      <xdr:rowOff>91440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114935</xdr:colOff>
      <xdr:row>1</xdr:row>
      <xdr:rowOff>76835</xdr:rowOff>
    </xdr:from>
    <xdr:to xmlns:xdr="http://schemas.openxmlformats.org/drawingml/2006/spreadsheetDrawing">
      <xdr:col>8</xdr:col>
      <xdr:colOff>648335</xdr:colOff>
      <xdr:row>24</xdr:row>
      <xdr:rowOff>172720</xdr:rowOff>
    </xdr:to>
    <xdr:grpSp>
      <xdr:nvGrpSpPr>
        <xdr:cNvPr id="9" name="グループ 7"/>
        <xdr:cNvGrpSpPr/>
      </xdr:nvGrpSpPr>
      <xdr:grpSpPr>
        <a:xfrm>
          <a:off x="114935" y="257810"/>
          <a:ext cx="6019800" cy="4258310"/>
          <a:chOff x="114635" y="257623"/>
          <a:chExt cx="6020024" cy="4258236"/>
        </a:xfrm>
      </xdr:grpSpPr>
      <xdr:graphicFrame macro="">
        <xdr:nvGraphicFramePr>
          <xdr:cNvPr id="2" name="グラフ 1"/>
          <xdr:cNvGraphicFramePr/>
        </xdr:nvGraphicFramePr>
        <xdr:xfrm>
          <a:off x="114635" y="257623"/>
          <a:ext cx="6020024" cy="42582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直線 2"/>
          <xdr:cNvSpPr/>
        </xdr:nvSpPr>
        <xdr:spPr>
          <a:xfrm>
            <a:off x="2745882" y="464857"/>
            <a:ext cx="369380" cy="361950"/>
          </a:xfrm>
          <a:prstGeom prst="line">
            <a:avLst/>
          </a:prstGeom>
          <a:noFill/>
          <a:ln>
            <a:solidFill>
              <a:schemeClr val="tx1"/>
            </a:solidFill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4" name="直線 4"/>
          <xdr:cNvSpPr/>
        </xdr:nvSpPr>
        <xdr:spPr>
          <a:xfrm>
            <a:off x="4645742" y="462728"/>
            <a:ext cx="559768" cy="235623"/>
          </a:xfrm>
          <a:prstGeom prst="line">
            <a:avLst/>
          </a:prstGeom>
          <a:noFill/>
          <a:ln>
            <a:solidFill>
              <a:schemeClr val="tx1"/>
            </a:solidFill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5" name="直線 6"/>
          <xdr:cNvSpPr/>
        </xdr:nvSpPr>
        <xdr:spPr>
          <a:xfrm>
            <a:off x="5444836" y="466277"/>
            <a:ext cx="77094" cy="266139"/>
          </a:xfrm>
          <a:prstGeom prst="line">
            <a:avLst/>
          </a:prstGeom>
          <a:noFill/>
          <a:ln>
            <a:solidFill>
              <a:schemeClr val="tx1"/>
            </a:solidFill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  <xdr:sp macro="" textlink="">
        <xdr:nvSpPr>
          <xdr:cNvPr id="6" name="直線 8"/>
          <xdr:cNvSpPr/>
        </xdr:nvSpPr>
        <xdr:spPr>
          <a:xfrm>
            <a:off x="5808853" y="463438"/>
            <a:ext cx="164914" cy="324336"/>
          </a:xfrm>
          <a:prstGeom prst="line">
            <a:avLst/>
          </a:prstGeom>
          <a:noFill/>
          <a:ln>
            <a:solidFill>
              <a:schemeClr val="tx1"/>
            </a:solidFill>
            <a:headEnd type="none"/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sp>
    </xdr:grp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0.36125000000000002</cdr:x>
      <cdr:y>0</cdr:y>
    </cdr:from>
    <cdr:to>
      <cdr:x>0.48275000000000001</cdr:x>
      <cdr:y>6.3750000000000001e-002</cdr:y>
    </cdr:to>
    <cdr:sp macro="" textlink="">
      <cdr:nvSpPr>
        <cdr:cNvPr id="2" name="テキスト 1"/>
        <cdr:cNvSpPr txBox="1"/>
      </cdr:nvSpPr>
      <cdr:spPr>
        <a:xfrm xmlns:a="http://schemas.openxmlformats.org/drawingml/2006/main">
          <a:off x="2174652" y="0"/>
          <a:ext cx="731405" cy="27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>
              <a:latin typeface="ＭＳ Ｐ明朝"/>
              <a:ea typeface="ＭＳ Ｐ明朝"/>
            </a:rPr>
            <a:t>一戸建</a:t>
          </a:r>
          <a:endParaRPr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0.65325</cdr:x>
      <cdr:y>7.5000000000000002e-004</cdr:y>
    </cdr:from>
    <cdr:to>
      <cdr:x>0.77075000000000005</cdr:x>
      <cdr:y>6.4500000000000002e-002</cdr:y>
    </cdr:to>
    <cdr:sp macro="" textlink="">
      <cdr:nvSpPr>
        <cdr:cNvPr id="3" name="テキスト 2"/>
        <cdr:cNvSpPr txBox="1"/>
      </cdr:nvSpPr>
      <cdr:spPr>
        <a:xfrm xmlns:a="http://schemas.openxmlformats.org/drawingml/2006/main">
          <a:off x="3932434" y="3193"/>
          <a:ext cx="707326" cy="27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>
              <a:latin typeface="ＭＳ Ｐ明朝"/>
              <a:ea typeface="ＭＳ Ｐ明朝"/>
            </a:rPr>
            <a:t>長屋建</a:t>
          </a:r>
          <a:endParaRPr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0.76475000000000004</cdr:x>
      <cdr:y>0</cdr:y>
    </cdr:from>
    <cdr:to>
      <cdr:x>0.90275000000000005</cdr:x>
      <cdr:y>6.3750000000000001e-002</cdr:y>
    </cdr:to>
    <cdr:sp macro="" textlink="">
      <cdr:nvSpPr>
        <cdr:cNvPr id="4" name="テキスト 3"/>
        <cdr:cNvSpPr txBox="1"/>
      </cdr:nvSpPr>
      <cdr:spPr>
        <a:xfrm xmlns:a="http://schemas.openxmlformats.org/drawingml/2006/main">
          <a:off x="4603642" y="0"/>
          <a:ext cx="830732" cy="27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>
              <a:latin typeface="ＭＳ Ｐ明朝"/>
              <a:ea typeface="ＭＳ Ｐ明朝"/>
            </a:rPr>
            <a:t>共同住宅</a:t>
          </a:r>
          <a:endParaRPr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0.89049999999999996</cdr:x>
      <cdr:y>0</cdr:y>
    </cdr:from>
    <cdr:to>
      <cdr:x>0.99299999999999999</cdr:x>
      <cdr:y>6.3750000000000001e-002</cdr:y>
    </cdr:to>
    <cdr:sp macro="" textlink="">
      <cdr:nvSpPr>
        <cdr:cNvPr id="5" name="テキスト 4"/>
        <cdr:cNvSpPr txBox="1"/>
      </cdr:nvSpPr>
      <cdr:spPr>
        <a:xfrm xmlns:a="http://schemas.openxmlformats.org/drawingml/2006/main">
          <a:off x="5360631" y="0"/>
          <a:ext cx="617029" cy="271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>
              <a:latin typeface="ＭＳ Ｐ明朝"/>
              <a:ea typeface="ＭＳ Ｐ明朝"/>
            </a:rPr>
            <a:t>その他</a:t>
          </a:r>
          <a:endParaRPr lang="ja-JP" altLang="en-US">
            <a:latin typeface="ＭＳ Ｐ明朝"/>
            <a:ea typeface="ＭＳ Ｐ明朝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161925</xdr:colOff>
      <xdr:row>2</xdr:row>
      <xdr:rowOff>114300</xdr:rowOff>
    </xdr:from>
    <xdr:to xmlns:xdr="http://schemas.openxmlformats.org/drawingml/2006/spreadsheetDrawing">
      <xdr:col>8</xdr:col>
      <xdr:colOff>598170</xdr:colOff>
      <xdr:row>29</xdr:row>
      <xdr:rowOff>165100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0.52149999999999996</cdr:x>
      <cdr:y>0</cdr:y>
    </cdr:from>
    <cdr:to>
      <cdr:x>0.69499999999999995</cdr:x>
      <cdr:y>4.5999999999999999e-002</cdr:y>
    </cdr:to>
    <cdr:sp macro="" textlink="">
      <cdr:nvSpPr>
        <cdr:cNvPr id="2" name="テキスト 1"/>
        <cdr:cNvSpPr txBox="1"/>
      </cdr:nvSpPr>
      <cdr:spPr>
        <a:xfrm xmlns:a="http://schemas.openxmlformats.org/drawingml/2006/main">
          <a:off x="3088659" y="0"/>
          <a:ext cx="1027578" cy="2152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 anchorCtr="1"/>
        <a:lstStyle xmlns:a="http://schemas.openxmlformats.org/drawingml/2006/main"/>
        <a:p xmlns:a="http://schemas.openxmlformats.org/drawingml/2006/main">
          <a:pPr algn="ctr"/>
          <a:r>
            <a:rPr kumimoji="1" lang="ja-JP" altLang="en-US" sz="1000">
              <a:latin typeface="ＭＳ Ｐ明朝"/>
              <a:ea typeface="ＭＳ Ｐ明朝"/>
            </a:rPr>
            <a:t>公営の借家</a:t>
          </a:r>
          <a:endParaRPr kumimoji="1" lang="ja-JP" altLang="en-US" sz="1000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0.60350000000000004</cdr:x>
      <cdr:y>3.6749999999999998e-002</cdr:y>
    </cdr:from>
    <cdr:to>
      <cdr:x>0.77949999999999997</cdr:x>
      <cdr:y>0.13475000000000001</cdr:y>
    </cdr:to>
    <cdr:sp macro="" textlink="">
      <cdr:nvSpPr>
        <cdr:cNvPr id="3" name="直線 2"/>
        <cdr:cNvSpPr/>
      </cdr:nvSpPr>
      <cdr:spPr>
        <a:xfrm xmlns:a="http://schemas.openxmlformats.org/drawingml/2006/main">
          <a:off x="3574316" y="171988"/>
          <a:ext cx="1042385" cy="4586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0.67425000000000002</cdr:x>
      <cdr:y>7.5000000000000002e-004</cdr:y>
    </cdr:from>
    <cdr:to>
      <cdr:x>0.83</cdr:x>
      <cdr:y>4.675e-002</cdr:y>
    </cdr:to>
    <cdr:sp macro="" textlink="">
      <cdr:nvSpPr>
        <cdr:cNvPr id="4" name="テキスト 3"/>
        <cdr:cNvSpPr txBox="1"/>
      </cdr:nvSpPr>
      <cdr:spPr>
        <a:xfrm xmlns:a="http://schemas.openxmlformats.org/drawingml/2006/main">
          <a:off x="3993343" y="3509"/>
          <a:ext cx="922451" cy="2152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 anchorCtr="1"/>
        <a:lstStyle xmlns:a="http://schemas.openxmlformats.org/drawingml/2006/main"/>
        <a:p xmlns:a="http://schemas.openxmlformats.org/drawingml/2006/main">
          <a:r>
            <a:rPr kumimoji="1" lang="ja-JP" altLang="en-US" sz="1000">
              <a:latin typeface="ＭＳ Ｐ明朝"/>
              <a:ea typeface="ＭＳ Ｐ明朝"/>
            </a:rPr>
            <a:t>民営の借家</a:t>
          </a:r>
          <a:endParaRPr kumimoji="1" lang="ja-JP" altLang="en-US" sz="1000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0.75224999999999997</cdr:x>
      <cdr:y>3.6249999999999998e-002</cdr:y>
    </cdr:from>
    <cdr:to>
      <cdr:x>0.83425000000000005</cdr:x>
      <cdr:y>0.13750000000000001</cdr:y>
    </cdr:to>
    <cdr:sp macro="" textlink="">
      <cdr:nvSpPr>
        <cdr:cNvPr id="5" name="直線 4"/>
        <cdr:cNvSpPr/>
      </cdr:nvSpPr>
      <cdr:spPr>
        <a:xfrm xmlns:a="http://schemas.openxmlformats.org/drawingml/2006/main">
          <a:off x="4455309" y="169648"/>
          <a:ext cx="485656" cy="4738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0.79874999999999996</cdr:x>
      <cdr:y>0</cdr:y>
    </cdr:from>
    <cdr:to>
      <cdr:x>0.92925000000000002</cdr:x>
      <cdr:y>4.5999999999999999e-002</cdr:y>
    </cdr:to>
    <cdr:sp macro="" textlink="">
      <cdr:nvSpPr>
        <cdr:cNvPr id="6" name="テキスト 5"/>
        <cdr:cNvSpPr txBox="1"/>
      </cdr:nvSpPr>
      <cdr:spPr>
        <a:xfrm xmlns:a="http://schemas.openxmlformats.org/drawingml/2006/main">
          <a:off x="4730712" y="0"/>
          <a:ext cx="772905" cy="2152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 anchorCtr="1"/>
        <a:lstStyle xmlns:a="http://schemas.openxmlformats.org/drawingml/2006/main"/>
        <a:p xmlns:a="http://schemas.openxmlformats.org/drawingml/2006/main">
          <a:pPr algn="ctr"/>
          <a:r>
            <a:rPr kumimoji="1" lang="ja-JP" altLang="en-US" sz="1000">
              <a:latin typeface="ＭＳ Ｐ明朝"/>
              <a:ea typeface="ＭＳ Ｐ明朝"/>
            </a:rPr>
            <a:t>給与住宅</a:t>
          </a:r>
          <a:endParaRPr kumimoji="1" lang="ja-JP" altLang="en-US" sz="1000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0.86250000000000004</cdr:x>
      <cdr:y>3.7999999999999999e-002</cdr:y>
    </cdr:from>
    <cdr:to>
      <cdr:x>0.91974999999999996</cdr:x>
      <cdr:y>0.13275000000000001</cdr:y>
    </cdr:to>
    <cdr:sp macro="" textlink="">
      <cdr:nvSpPr>
        <cdr:cNvPr id="7" name="直線 6"/>
        <cdr:cNvSpPr/>
      </cdr:nvSpPr>
      <cdr:spPr>
        <a:xfrm xmlns:a="http://schemas.openxmlformats.org/drawingml/2006/main">
          <a:off x="5108281" y="177838"/>
          <a:ext cx="339071" cy="44342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0.90049999999999997</cdr:x>
      <cdr:y>0</cdr:y>
    </cdr:from>
    <cdr:to>
      <cdr:x>0.99975000000000003</cdr:x>
      <cdr:y>4.5999999999999999e-002</cdr:y>
    </cdr:to>
    <cdr:sp macro="" textlink="">
      <cdr:nvSpPr>
        <cdr:cNvPr id="8" name="テキスト 7"/>
        <cdr:cNvSpPr txBox="1"/>
      </cdr:nvSpPr>
      <cdr:spPr>
        <a:xfrm xmlns:a="http://schemas.openxmlformats.org/drawingml/2006/main">
          <a:off x="5333341" y="0"/>
          <a:ext cx="587822" cy="2152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 anchorCtr="1"/>
        <a:lstStyle xmlns:a="http://schemas.openxmlformats.org/drawingml/2006/main"/>
        <a:p xmlns:a="http://schemas.openxmlformats.org/drawingml/2006/main">
          <a:pPr algn="ctr"/>
          <a:r>
            <a:rPr kumimoji="1" lang="ja-JP" altLang="en-US" sz="1000">
              <a:latin typeface="ＭＳ Ｐ明朝"/>
              <a:ea typeface="ＭＳ Ｐ明朝"/>
            </a:rPr>
            <a:t>間借り</a:t>
          </a:r>
          <a:endParaRPr kumimoji="1" lang="ja-JP" altLang="en-US" sz="1000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0.95374999999999999</cdr:x>
      <cdr:y>3.9750000000000001e-002</cdr:y>
    </cdr:from>
    <cdr:to>
      <cdr:x>0.97250000000000003</cdr:x>
      <cdr:y>0.14099999999999999</cdr:y>
    </cdr:to>
    <cdr:sp macro="" textlink="">
      <cdr:nvSpPr>
        <cdr:cNvPr id="9" name="直線 8"/>
        <cdr:cNvSpPr/>
      </cdr:nvSpPr>
      <cdr:spPr>
        <a:xfrm xmlns:a="http://schemas.openxmlformats.org/drawingml/2006/main">
          <a:off x="5648722" y="186028"/>
          <a:ext cx="111049" cy="4738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0.35649999999999998</cdr:x>
      <cdr:y>5.0000000000000001e-004</cdr:y>
    </cdr:from>
    <cdr:to>
      <cdr:x>0.46550000000000002</cdr:x>
      <cdr:y>5.2499999999999998e-002</cdr:y>
    </cdr:to>
    <cdr:sp macro="" textlink="">
      <cdr:nvSpPr>
        <cdr:cNvPr id="10" name="テキスト 9"/>
        <cdr:cNvSpPr txBox="1"/>
      </cdr:nvSpPr>
      <cdr:spPr>
        <a:xfrm xmlns:a="http://schemas.openxmlformats.org/drawingml/2006/main">
          <a:off x="2111422" y="2339"/>
          <a:ext cx="645568" cy="2433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 anchorCtr="1"/>
        <a:lstStyle xmlns:a="http://schemas.openxmlformats.org/drawingml/2006/main"/>
        <a:p xmlns:a="http://schemas.openxmlformats.org/drawingml/2006/main">
          <a:pPr algn="ctr"/>
          <a:r>
            <a:rPr kumimoji="1" lang="ja-JP" altLang="en-US" sz="1000">
              <a:latin typeface="ＭＳ Ｐ明朝"/>
              <a:ea typeface="ＭＳ Ｐ明朝"/>
            </a:rPr>
            <a:t>持ち家</a:t>
          </a:r>
          <a:endParaRPr kumimoji="1" lang="ja-JP" altLang="en-US" sz="1000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0.40949999999999998</cdr:x>
      <cdr:y>4.0250000000000001e-002</cdr:y>
    </cdr:from>
    <cdr:to>
      <cdr:x>0.42575000000000002</cdr:x>
      <cdr:y>0.13725000000000001</cdr:y>
    </cdr:to>
    <cdr:sp macro="" textlink="">
      <cdr:nvSpPr>
        <cdr:cNvPr id="11" name="直線 10"/>
        <cdr:cNvSpPr/>
      </cdr:nvSpPr>
      <cdr:spPr>
        <a:xfrm xmlns:a="http://schemas.openxmlformats.org/drawingml/2006/main">
          <a:off x="2425323" y="188367"/>
          <a:ext cx="96242" cy="4539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144780</xdr:colOff>
      <xdr:row>1</xdr:row>
      <xdr:rowOff>185420</xdr:rowOff>
    </xdr:from>
    <xdr:to xmlns:xdr="http://schemas.openxmlformats.org/drawingml/2006/spreadsheetDrawing">
      <xdr:col>10</xdr:col>
      <xdr:colOff>73660</xdr:colOff>
      <xdr:row>24</xdr:row>
      <xdr:rowOff>77470</xdr:rowOff>
    </xdr:to>
    <xdr:graphicFrame macro="">
      <xdr:nvGraphicFramePr>
        <xdr:cNvPr id="2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0.23125000000000001</cdr:x>
      <cdr:y>5.0000000000000001e-004</cdr:y>
    </cdr:from>
    <cdr:to>
      <cdr:x>0.39574999999999999</cdr:x>
      <cdr:y>5.3249999999999999e-002</cdr:y>
    </cdr:to>
    <cdr:sp macro="" textlink="">
      <cdr:nvSpPr>
        <cdr:cNvPr id="2" name="テキスト 1"/>
        <cdr:cNvSpPr txBox="1"/>
      </cdr:nvSpPr>
      <cdr:spPr>
        <a:xfrm xmlns:a="http://schemas.openxmlformats.org/drawingml/2006/main">
          <a:off x="1415280" y="2420"/>
          <a:ext cx="1006761" cy="2553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 anchorCtr="1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ＭＳ Ｐ明朝"/>
              <a:ea typeface="ＭＳ Ｐ明朝"/>
            </a:rPr>
            <a:t>韓国・朝鮮</a:t>
          </a:r>
          <a:endParaRPr lang="ja-JP" altLang="en-US" sz="1000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0.3095</cdr:x>
      <cdr:y>3.85e-002</cdr:y>
    </cdr:from>
    <cdr:to>
      <cdr:x>0.31900000000000001</cdr:x>
      <cdr:y>0.125</cdr:y>
    </cdr:to>
    <cdr:sp macro="" textlink="">
      <cdr:nvSpPr>
        <cdr:cNvPr id="3" name="直線 2"/>
        <cdr:cNvSpPr/>
      </cdr:nvSpPr>
      <cdr:spPr>
        <a:xfrm xmlns:a="http://schemas.openxmlformats.org/drawingml/2006/main">
          <a:off x="1894180" y="186387"/>
          <a:ext cx="58141" cy="41876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0.51924999999999999</cdr:x>
      <cdr:y>2.7499999999999998e-003</cdr:y>
    </cdr:from>
    <cdr:to>
      <cdr:x>0.61750000000000005</cdr:x>
      <cdr:y>4.1500000000000002e-002</cdr:y>
    </cdr:to>
    <cdr:sp macro="" textlink="">
      <cdr:nvSpPr>
        <cdr:cNvPr id="4" name="テキスト 3"/>
        <cdr:cNvSpPr txBox="1"/>
      </cdr:nvSpPr>
      <cdr:spPr>
        <a:xfrm xmlns:a="http://schemas.openxmlformats.org/drawingml/2006/main">
          <a:off x="3177877" y="13313"/>
          <a:ext cx="601302" cy="18759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 anchorCtr="1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ＭＳ Ｐ明朝"/>
              <a:ea typeface="ＭＳ Ｐ明朝"/>
            </a:rPr>
            <a:t>中国</a:t>
          </a:r>
          <a:endParaRPr lang="ja-JP" altLang="en-US" sz="1000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0.57099999999999995</cdr:x>
      <cdr:y>4.1750000000000002e-002</cdr:y>
    </cdr:from>
    <cdr:to>
      <cdr:x>0.58699999999999997</cdr:x>
      <cdr:y>0.128</cdr:y>
    </cdr:to>
    <cdr:sp macro="" textlink="">
      <cdr:nvSpPr>
        <cdr:cNvPr id="5" name="直線 4"/>
        <cdr:cNvSpPr/>
      </cdr:nvSpPr>
      <cdr:spPr>
        <a:xfrm xmlns:a="http://schemas.openxmlformats.org/drawingml/2006/main">
          <a:off x="3494594" y="202121"/>
          <a:ext cx="97922" cy="4175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0.73724999999999996</cdr:x>
      <cdr:y>7.5000000000000002e-004</cdr:y>
    </cdr:from>
    <cdr:to>
      <cdr:x>0.86199999999999999</cdr:x>
      <cdr:y>3.5000000000000003e-002</cdr:y>
    </cdr:to>
    <cdr:sp macro="" textlink="">
      <cdr:nvSpPr>
        <cdr:cNvPr id="6" name="テキスト 5"/>
        <cdr:cNvSpPr txBox="1"/>
      </cdr:nvSpPr>
      <cdr:spPr>
        <a:xfrm xmlns:a="http://schemas.openxmlformats.org/drawingml/2006/main">
          <a:off x="4512065" y="3630"/>
          <a:ext cx="763486" cy="16581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 anchorCtr="1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ＭＳ Ｐ明朝"/>
              <a:ea typeface="ＭＳ Ｐ明朝"/>
            </a:rPr>
            <a:t>アメリカ</a:t>
          </a:r>
          <a:endParaRPr lang="ja-JP" altLang="en-US" sz="1000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0.79425000000000001</cdr:x>
      <cdr:y>3.3750000000000002e-002</cdr:y>
    </cdr:from>
    <cdr:to>
      <cdr:x>0.80325000000000002</cdr:x>
      <cdr:y>0.12475</cdr:y>
    </cdr:to>
    <cdr:sp macro="" textlink="">
      <cdr:nvSpPr>
        <cdr:cNvPr id="7" name="直線 6"/>
        <cdr:cNvSpPr/>
      </cdr:nvSpPr>
      <cdr:spPr>
        <a:xfrm xmlns:a="http://schemas.openxmlformats.org/drawingml/2006/main">
          <a:off x="4860913" y="163391"/>
          <a:ext cx="55081" cy="44055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0.85950000000000004</cdr:x>
      <cdr:y>5.0000000000000001e-004</cdr:y>
    </cdr:from>
    <cdr:to>
      <cdr:x>0.98124999999999996</cdr:x>
      <cdr:y>3.4750000000000003e-002</cdr:y>
    </cdr:to>
    <cdr:sp macro="" textlink="">
      <cdr:nvSpPr>
        <cdr:cNvPr id="8" name="テキスト 7"/>
        <cdr:cNvSpPr txBox="1"/>
      </cdr:nvSpPr>
      <cdr:spPr>
        <a:xfrm xmlns:a="http://schemas.openxmlformats.org/drawingml/2006/main">
          <a:off x="5260251" y="2420"/>
          <a:ext cx="745125" cy="16581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 anchorCtr="1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Ｐ明朝"/>
              <a:ea typeface="ＭＳ Ｐ明朝"/>
            </a:rPr>
            <a:t>その他</a:t>
          </a:r>
          <a:endParaRPr lang="ja-JP" altLang="en-US" sz="1000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0.90275000000000005</cdr:x>
      <cdr:y>3.125e-002</cdr:y>
    </cdr:from>
    <cdr:to>
      <cdr:x>0.91349999999999998</cdr:x>
      <cdr:y>0.1255</cdr:y>
    </cdr:to>
    <cdr:sp macro="" textlink="">
      <cdr:nvSpPr>
        <cdr:cNvPr id="9" name="直線 8"/>
        <cdr:cNvSpPr/>
      </cdr:nvSpPr>
      <cdr:spPr>
        <a:xfrm xmlns:a="http://schemas.openxmlformats.org/drawingml/2006/main" flipH="1">
          <a:off x="5524947" y="151288"/>
          <a:ext cx="65791" cy="45628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0.61399999999999999</cdr:x>
      <cdr:y>0</cdr:y>
    </cdr:from>
    <cdr:to>
      <cdr:x>0.74375000000000002</cdr:x>
      <cdr:y>3.85e-002</cdr:y>
    </cdr:to>
    <cdr:sp macro="" textlink="">
      <cdr:nvSpPr>
        <cdr:cNvPr id="10" name="テキスト 9"/>
        <cdr:cNvSpPr txBox="1"/>
      </cdr:nvSpPr>
      <cdr:spPr>
        <a:xfrm xmlns:a="http://schemas.openxmlformats.org/drawingml/2006/main">
          <a:off x="3757759" y="0"/>
          <a:ext cx="794086" cy="18638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 anchorCtr="1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Ｐ明朝"/>
              <a:ea typeface="ＭＳ Ｐ明朝"/>
            </a:rPr>
            <a:t>フィリピン</a:t>
          </a:r>
          <a:endParaRPr lang="ja-JP" altLang="en-US" sz="1000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0.67900000000000005</cdr:x>
      <cdr:y>3.3250000000000002e-002</cdr:y>
    </cdr:from>
    <cdr:to>
      <cdr:x>0.69374999999999998</cdr:x>
      <cdr:y>0.12575</cdr:y>
    </cdr:to>
    <cdr:sp macro="" textlink="">
      <cdr:nvSpPr>
        <cdr:cNvPr id="11" name="直線 10"/>
        <cdr:cNvSpPr/>
      </cdr:nvSpPr>
      <cdr:spPr>
        <a:xfrm xmlns:a="http://schemas.openxmlformats.org/drawingml/2006/main">
          <a:off x="4155568" y="160971"/>
          <a:ext cx="90271" cy="44781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0.623</cdr:x>
      <cdr:y>0.30225000000000002</cdr:y>
    </cdr:from>
    <cdr:to>
      <cdr:x>0.71199999999999997</cdr:x>
      <cdr:y>0.34300000000000003</cdr:y>
    </cdr:to>
    <cdr:sp macro="" textlink="">
      <cdr:nvSpPr>
        <cdr:cNvPr id="12" name="テキスト 11"/>
        <cdr:cNvSpPr txBox="1"/>
      </cdr:nvSpPr>
      <cdr:spPr>
        <a:xfrm xmlns:a="http://schemas.openxmlformats.org/drawingml/2006/main">
          <a:off x="3812840" y="1463264"/>
          <a:ext cx="544691" cy="1972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 anchorCtr="1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ＭＳ Ｐ明朝"/>
              <a:ea typeface="ＭＳ Ｐ明朝"/>
            </a:rPr>
            <a:t>タイ </a:t>
          </a:r>
          <a:endParaRPr lang="ja-JP" altLang="en-US" sz="1000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0.69874999999999998</cdr:x>
      <cdr:y>0.27875</cdr:y>
    </cdr:from>
    <cdr:to>
      <cdr:x>0.75624999999999998</cdr:x>
      <cdr:y>0.31874999999999998</cdr:y>
    </cdr:to>
    <cdr:sp macro="" textlink="">
      <cdr:nvSpPr>
        <cdr:cNvPr id="13" name="直線 12"/>
        <cdr:cNvSpPr/>
      </cdr:nvSpPr>
      <cdr:spPr>
        <a:xfrm xmlns:a="http://schemas.openxmlformats.org/drawingml/2006/main" flipV="1">
          <a:off x="4276440" y="1349495"/>
          <a:ext cx="351907" cy="1936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0.69350000000000001</cdr:x>
      <cdr:y>0.79500000000000004</cdr:y>
    </cdr:from>
    <cdr:to>
      <cdr:x>0.82399999999999995</cdr:x>
      <cdr:y>0.82925000000000004</cdr:y>
    </cdr:to>
    <cdr:sp macro="" textlink="">
      <cdr:nvSpPr>
        <cdr:cNvPr id="14" name="テキスト 13"/>
        <cdr:cNvSpPr txBox="1"/>
      </cdr:nvSpPr>
      <cdr:spPr>
        <a:xfrm xmlns:a="http://schemas.openxmlformats.org/drawingml/2006/main">
          <a:off x="4244310" y="3848785"/>
          <a:ext cx="798676" cy="1658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 anchorCtr="1"/>
        <a:lstStyle xmlns:a="http://schemas.openxmlformats.org/drawingml/2006/main"/>
        <a:p xmlns:a="http://schemas.openxmlformats.org/drawingml/2006/main">
          <a:pPr algn="ctr"/>
          <a:r>
            <a:rPr lang="ja-JP" altLang="en-US" sz="1000">
              <a:latin typeface="ＭＳ Ｐ明朝"/>
              <a:ea typeface="ＭＳ Ｐ明朝"/>
            </a:rPr>
            <a:t>ベトナム</a:t>
          </a:r>
          <a:endParaRPr lang="ja-JP" altLang="en-US" sz="1000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0.72650000000000003</cdr:x>
      <cdr:y>0.82874999999999999</cdr:y>
    </cdr:from>
    <cdr:to>
      <cdr:x>0.75575000000000003</cdr:x>
      <cdr:y>0.86750000000000005</cdr:y>
    </cdr:to>
    <cdr:sp macro="" textlink="">
      <cdr:nvSpPr>
        <cdr:cNvPr id="15" name="直線 14"/>
        <cdr:cNvSpPr/>
      </cdr:nvSpPr>
      <cdr:spPr>
        <a:xfrm xmlns:a="http://schemas.openxmlformats.org/drawingml/2006/main" flipH="1">
          <a:off x="4446274" y="4012177"/>
          <a:ext cx="179013" cy="1875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0.46850000000000003</cdr:x>
      <cdr:y>7.5999999999999998e-002</cdr:y>
    </cdr:from>
    <cdr:to>
      <cdr:x>0.68625000000000003</cdr:x>
      <cdr:y>0.1255</cdr:y>
    </cdr:to>
    <cdr:sp macro="" textlink="">
      <cdr:nvSpPr>
        <cdr:cNvPr id="2" name="テキスト 1"/>
        <cdr:cNvSpPr txBox="1"/>
      </cdr:nvSpPr>
      <cdr:spPr>
        <a:xfrm xmlns:a="http://schemas.openxmlformats.org/drawingml/2006/main">
          <a:off x="3060059" y="367451"/>
          <a:ext cx="1422258" cy="2393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 anchorCtr="1"/>
        <a:lstStyle xmlns:a="http://schemas.openxmlformats.org/drawingml/2006/main"/>
        <a:p xmlns:a="http://schemas.openxmlformats.org/drawingml/2006/main">
          <a:r>
            <a:rPr lang="ja-JP" altLang="en-US">
              <a:latin typeface="ＭＳ Ｐ明朝"/>
              <a:ea typeface="ＭＳ Ｐ明朝"/>
            </a:rPr>
            <a:t>人口（←左目盛）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0.35749999999999998</cdr:x>
      <cdr:y>0.73250000000000004</cdr:y>
    </cdr:from>
    <cdr:to>
      <cdr:x>0.42849999999999999</cdr:x>
      <cdr:y>0.79649999999999999</cdr:y>
    </cdr:to>
    <cdr:sp macro="" textlink="">
      <cdr:nvSpPr>
        <cdr:cNvPr id="3" name="直線 2"/>
        <cdr:cNvSpPr/>
      </cdr:nvSpPr>
      <cdr:spPr>
        <a:xfrm xmlns:a="http://schemas.openxmlformats.org/drawingml/2006/main" flipV="1">
          <a:off x="2335050" y="3541556"/>
          <a:ext cx="463744" cy="3094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0.28625</cdr:x>
      <cdr:y>0.79474999999999996</cdr:y>
    </cdr:from>
    <cdr:to>
      <cdr:x>0.55774999999999997</cdr:x>
      <cdr:y>0.84424999999999994</cdr:y>
    </cdr:to>
    <cdr:sp macro="" textlink="">
      <cdr:nvSpPr>
        <cdr:cNvPr id="4" name="テキスト 3"/>
        <cdr:cNvSpPr txBox="1"/>
      </cdr:nvSpPr>
      <cdr:spPr>
        <a:xfrm xmlns:a="http://schemas.openxmlformats.org/drawingml/2006/main">
          <a:off x="1869673" y="3842528"/>
          <a:ext cx="1773332" cy="2393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anchor="ctr" anchorCtr="1"/>
        <a:lstStyle xmlns:a="http://schemas.openxmlformats.org/drawingml/2006/main"/>
        <a:p xmlns:a="http://schemas.openxmlformats.org/drawingml/2006/main">
          <a:r>
            <a:rPr lang="ja-JP" altLang="en-US">
              <a:latin typeface="ＭＳ Ｐ明朝"/>
              <a:ea typeface="ＭＳ Ｐ明朝"/>
            </a:rPr>
            <a:t>人口増減率（右目盛→）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0.48599999999999999</cdr:x>
      <cdr:y>0.11975</cdr:y>
    </cdr:from>
    <cdr:to>
      <cdr:x>0.52800000000000002</cdr:x>
      <cdr:y>0.17100000000000001</cdr:y>
    </cdr:to>
    <cdr:sp macro="" textlink="">
      <cdr:nvSpPr>
        <cdr:cNvPr id="5" name="直線 4"/>
        <cdr:cNvSpPr/>
      </cdr:nvSpPr>
      <cdr:spPr>
        <a:xfrm xmlns:a="http://schemas.openxmlformats.org/drawingml/2006/main" flipH="1">
          <a:off x="3174362" y="578978"/>
          <a:ext cx="274327" cy="24778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47625</xdr:colOff>
      <xdr:row>1</xdr:row>
      <xdr:rowOff>47625</xdr:rowOff>
    </xdr:from>
    <xdr:to xmlns:xdr="http://schemas.openxmlformats.org/drawingml/2006/spreadsheetDrawing">
      <xdr:col>8</xdr:col>
      <xdr:colOff>619125</xdr:colOff>
      <xdr:row>27</xdr:row>
      <xdr:rowOff>56515</xdr:rowOff>
    </xdr:to>
    <xdr:grpSp>
      <xdr:nvGrpSpPr>
        <xdr:cNvPr id="9" name="グループ 7"/>
        <xdr:cNvGrpSpPr/>
      </xdr:nvGrpSpPr>
      <xdr:grpSpPr>
        <a:xfrm>
          <a:off x="47625" y="228600"/>
          <a:ext cx="6057900" cy="4485640"/>
          <a:chOff x="47597" y="228712"/>
          <a:chExt cx="6058235" cy="4485491"/>
        </a:xfrm>
      </xdr:grpSpPr>
      <xdr:graphicFrame macro="">
        <xdr:nvGraphicFramePr>
          <xdr:cNvPr id="2" name="グラフ 1"/>
          <xdr:cNvGraphicFramePr/>
        </xdr:nvGraphicFramePr>
        <xdr:xfrm>
          <a:off x="47597" y="228712"/>
          <a:ext cx="6058235" cy="44854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cxnSp macro="">
        <xdr:nvCxnSpPr>
          <xdr:cNvPr id="5" name="直線コネクタ 3"/>
          <xdr:cNvCxnSpPr/>
        </xdr:nvCxnSpPr>
        <xdr:spPr>
          <a:xfrm>
            <a:off x="496752" y="2475716"/>
            <a:ext cx="5401262" cy="0"/>
          </a:xfrm>
          <a:prstGeom prst="straightConnector1">
            <a:avLst/>
          </a:prstGeom>
          <a:ln w="19050">
            <a:solidFill>
              <a:schemeClr val="tx1"/>
            </a:solidFill>
            <a:tailEnd type="non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正方形/長方形 5"/>
          <xdr:cNvSpPr/>
        </xdr:nvSpPr>
        <xdr:spPr>
          <a:xfrm>
            <a:off x="623455" y="3159050"/>
            <a:ext cx="1318639" cy="434340"/>
          </a:xfrm>
          <a:prstGeom prst="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1100" b="1">
                <a:solidFill>
                  <a:sysClr val="windowText" lastClr="000000"/>
                </a:solidFill>
                <a:latin typeface="ＭＳ Ｐ明朝"/>
                <a:ea typeface="ＭＳ Ｐ明朝"/>
              </a:rPr>
              <a:t>全県：</a:t>
            </a:r>
            <a:r>
              <a:rPr kumimoji="1" lang="en-US" altLang="ja-JP" sz="1100" b="1">
                <a:solidFill>
                  <a:sysClr val="windowText" lastClr="000000"/>
                </a:solidFill>
                <a:latin typeface="ＭＳ Ｐ明朝"/>
                <a:ea typeface="ＭＳ Ｐ明朝"/>
              </a:rPr>
              <a:t>-6.2</a:t>
            </a:r>
            <a:r>
              <a:rPr kumimoji="1" lang="ja-JP" altLang="en-US" sz="1100" b="1">
                <a:solidFill>
                  <a:sysClr val="windowText" lastClr="000000"/>
                </a:solidFill>
                <a:latin typeface="ＭＳ Ｐ明朝"/>
                <a:ea typeface="ＭＳ Ｐ明朝"/>
              </a:rPr>
              <a:t>％</a:t>
            </a:r>
            <a:endParaRPr kumimoji="1" lang="ja-JP" altLang="en-US" sz="1100" b="1">
              <a:solidFill>
                <a:sysClr val="windowText" lastClr="000000"/>
              </a:solidFill>
              <a:latin typeface="ＭＳ Ｐ明朝"/>
              <a:ea typeface="ＭＳ Ｐ明朝"/>
            </a:endParaRPr>
          </a:p>
        </xdr:txBody>
      </xdr:sp>
      <xdr:cxnSp macro="">
        <xdr:nvCxnSpPr>
          <xdr:cNvPr id="7" name="直線矢印コネクタ 7"/>
          <xdr:cNvCxnSpPr/>
        </xdr:nvCxnSpPr>
        <xdr:spPr>
          <a:xfrm flipH="1">
            <a:off x="1287802" y="2477733"/>
            <a:ext cx="0" cy="675938"/>
          </a:xfrm>
          <a:prstGeom prst="straightConnector1">
            <a:avLst/>
          </a:prstGeom>
          <a:ln w="19050">
            <a:solidFill>
              <a:schemeClr val="tx1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38735</xdr:colOff>
      <xdr:row>2</xdr:row>
      <xdr:rowOff>21590</xdr:rowOff>
    </xdr:from>
    <xdr:to xmlns:xdr="http://schemas.openxmlformats.org/drawingml/2006/spreadsheetDrawing">
      <xdr:col>9</xdr:col>
      <xdr:colOff>1270</xdr:colOff>
      <xdr:row>28</xdr:row>
      <xdr:rowOff>30480</xdr:rowOff>
    </xdr:to>
    <xdr:grpSp>
      <xdr:nvGrpSpPr>
        <xdr:cNvPr id="17" name="グループ 10"/>
        <xdr:cNvGrpSpPr/>
      </xdr:nvGrpSpPr>
      <xdr:grpSpPr>
        <a:xfrm>
          <a:off x="38735" y="374015"/>
          <a:ext cx="6344285" cy="4485640"/>
          <a:chOff x="38882" y="373940"/>
          <a:chExt cx="6344209" cy="4485491"/>
        </a:xfrm>
      </xdr:grpSpPr>
      <xdr:grpSp>
        <xdr:nvGrpSpPr>
          <xdr:cNvPr id="15" name="グループ 10"/>
          <xdr:cNvGrpSpPr/>
        </xdr:nvGrpSpPr>
        <xdr:grpSpPr>
          <a:xfrm>
            <a:off x="38882" y="373940"/>
            <a:ext cx="6308679" cy="4485491"/>
            <a:chOff x="28826" y="373940"/>
            <a:chExt cx="6308679" cy="4485491"/>
          </a:xfrm>
        </xdr:grpSpPr>
        <xdr:graphicFrame macro="">
          <xdr:nvGraphicFramePr>
            <xdr:cNvPr id="4" name="グラフ 4"/>
            <xdr:cNvGraphicFramePr/>
          </xdr:nvGraphicFramePr>
          <xdr:xfrm>
            <a:off x="69720" y="373940"/>
            <a:ext cx="6267785" cy="448549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11" name="テキスト 6"/>
            <xdr:cNvSpPr txBox="1"/>
          </xdr:nvSpPr>
          <xdr:spPr>
            <a:xfrm>
              <a:off x="28826" y="4031764"/>
              <a:ext cx="383458" cy="26692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rgbClr val="000000"/>
            </a:lnRef>
            <a:fillRef idx="0">
              <a:srgbClr val="000000"/>
            </a:fillRef>
            <a:effectRef idx="0">
              <a:srgbClr val="000000"/>
            </a:effectRef>
            <a:fontRef idx="minor">
              <a:schemeClr val="dk1"/>
            </a:fontRef>
          </xdr:style>
          <xdr:txBody>
            <a:bodyPr vertOverflow="clip" horzOverflow="clip"/>
            <a:lstStyle/>
            <a:p>
              <a:pPr algn="r"/>
              <a:r>
                <a:rPr kumimoji="1" lang="ja-JP" altLang="en-US" sz="1000">
                  <a:latin typeface="ＭＳ Ｐ明朝"/>
                  <a:ea typeface="ＭＳ Ｐ明朝"/>
                </a:rPr>
                <a:t>0.0</a:t>
              </a:r>
              <a:endParaRPr kumimoji="1" lang="ja-JP" altLang="en-US" sz="1000">
                <a:latin typeface="ＭＳ Ｐ明朝"/>
                <a:ea typeface="ＭＳ Ｐ明朝"/>
              </a:endParaRPr>
            </a:p>
          </xdr:txBody>
        </xdr:sp>
      </xdr:grpSp>
      <xdr:grpSp>
        <xdr:nvGrpSpPr>
          <xdr:cNvPr id="6" name="グループ 7"/>
          <xdr:cNvGrpSpPr/>
        </xdr:nvGrpSpPr>
        <xdr:grpSpPr>
          <a:xfrm>
            <a:off x="453178" y="1928420"/>
            <a:ext cx="5590700" cy="787998"/>
            <a:chOff x="451956" y="1945821"/>
            <a:chExt cx="5475170" cy="804080"/>
          </a:xfrm>
        </xdr:grpSpPr>
        <xdr:cxnSp macro="">
          <xdr:nvCxnSpPr>
            <xdr:cNvPr id="7" name="直線コネクタ 6"/>
            <xdr:cNvCxnSpPr/>
          </xdr:nvCxnSpPr>
          <xdr:spPr>
            <a:xfrm flipV="1">
              <a:off x="451956" y="2744412"/>
              <a:ext cx="5475170" cy="0"/>
            </a:xfrm>
            <a:prstGeom prst="straightConnector1">
              <a:avLst/>
            </a:prstGeom>
            <a:ln w="19050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直線矢印コネクタ 9"/>
            <xdr:cNvCxnSpPr/>
          </xdr:nvCxnSpPr>
          <xdr:spPr>
            <a:xfrm flipV="1">
              <a:off x="5069758" y="2218879"/>
              <a:ext cx="0" cy="531022"/>
            </a:xfrm>
            <a:prstGeom prst="straightConnector1">
              <a:avLst/>
            </a:prstGeom>
            <a:ln w="19050">
              <a:solidFill>
                <a:sysClr val="windowText" lastClr="000000"/>
              </a:solidFill>
              <a:tailEnd type="arrow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9" name="正方形/長方形 10"/>
            <xdr:cNvSpPr/>
          </xdr:nvSpPr>
          <xdr:spPr>
            <a:xfrm>
              <a:off x="4484913" y="1945821"/>
              <a:ext cx="1179808" cy="268256"/>
            </a:xfrm>
            <a:prstGeom prst="rect">
              <a:avLst/>
            </a:prstGeom>
            <a:solidFill>
              <a:schemeClr val="bg1"/>
            </a:solidFill>
            <a:ln w="1905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ctr"/>
              <a:r>
                <a:rPr kumimoji="1" lang="ja-JP" altLang="en-US" sz="1100" b="1">
                  <a:solidFill>
                    <a:sysClr val="windowText" lastClr="000000"/>
                  </a:solidFill>
                  <a:latin typeface="ＭＳ Ｐ明朝"/>
                  <a:ea typeface="ＭＳ Ｐ明朝"/>
                </a:rPr>
                <a:t>全県：</a:t>
              </a:r>
              <a:r>
                <a:rPr kumimoji="1" lang="en-US" altLang="ja-JP" sz="1100" b="1">
                  <a:solidFill>
                    <a:sysClr val="windowText" lastClr="000000"/>
                  </a:solidFill>
                  <a:latin typeface="ＭＳ Ｐ明朝"/>
                  <a:ea typeface="ＭＳ Ｐ明朝"/>
                </a:rPr>
                <a:t>37.5%</a:t>
              </a:r>
              <a:endParaRPr kumimoji="1" lang="ja-JP" altLang="en-US" sz="1100" b="1">
                <a:solidFill>
                  <a:sysClr val="windowText" lastClr="000000"/>
                </a:solidFill>
                <a:latin typeface="ＭＳ Ｐ明朝"/>
                <a:ea typeface="ＭＳ Ｐ明朝"/>
              </a:endParaRPr>
            </a:p>
          </xdr:txBody>
        </xdr:sp>
      </xdr:grpSp>
      <xdr:pic macro="">
        <xdr:nvPicPr>
          <xdr:cNvPr id="10" name="図 6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9552" y="3646506"/>
            <a:ext cx="6343539" cy="5715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95885</xdr:colOff>
      <xdr:row>1</xdr:row>
      <xdr:rowOff>67945</xdr:rowOff>
    </xdr:from>
    <xdr:to xmlns:xdr="http://schemas.openxmlformats.org/drawingml/2006/spreadsheetDrawing">
      <xdr:col>9</xdr:col>
      <xdr:colOff>55245</xdr:colOff>
      <xdr:row>28</xdr:row>
      <xdr:rowOff>118745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0.57299999999999995</cdr:x>
      <cdr:y>0.80774999999999997</cdr:y>
    </cdr:from>
    <cdr:to>
      <cdr:x>0.77725</cdr:x>
      <cdr:y>0.86050000000000004</cdr:y>
    </cdr:to>
    <cdr:sp macro="" textlink="">
      <cdr:nvSpPr>
        <cdr:cNvPr id="13" name="テキスト 12"/>
        <cdr:cNvSpPr txBox="1"/>
      </cdr:nvSpPr>
      <cdr:spPr>
        <a:xfrm xmlns:a="http://schemas.openxmlformats.org/drawingml/2006/main">
          <a:off x="3513383" y="3780229"/>
          <a:ext cx="1252371" cy="24686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lIns="0" tIns="0" rIns="0" bIns="0" anchor="ctr"/>
        <a:lstStyle xmlns:a="http://schemas.openxmlformats.org/drawingml/2006/main"/>
        <a:p xmlns:a="http://schemas.openxmlformats.org/drawingml/2006/main">
          <a:pPr algn="ctr"/>
          <a:r>
            <a:rPr kumimoji="1" lang="ja-JP" altLang="en-US">
              <a:latin typeface="ＭＳ Ｐ明朝"/>
              <a:ea typeface="ＭＳ Ｐ明朝"/>
            </a:rPr>
            <a:t>65歳以上（←人口）</a:t>
          </a:r>
          <a:endParaRPr kumimoji="1"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7.9000000000000001e-002</cdr:x>
      <cdr:y>0.14449999999999999</cdr:y>
    </cdr:from>
    <cdr:to>
      <cdr:x>0.28325</cdr:x>
      <cdr:y>0.19725000000000001</cdr:y>
    </cdr:to>
    <cdr:sp macro="" textlink="">
      <cdr:nvSpPr>
        <cdr:cNvPr id="2" name="テキスト 1"/>
        <cdr:cNvSpPr txBox="1"/>
      </cdr:nvSpPr>
      <cdr:spPr>
        <a:xfrm xmlns:a="http://schemas.openxmlformats.org/drawingml/2006/main">
          <a:off x="484393" y="676252"/>
          <a:ext cx="1252371" cy="24686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lIns="0" tIns="0" rIns="0" bIns="0" anchor="ctr"/>
        <a:lstStyle xmlns:a="http://schemas.openxmlformats.org/drawingml/2006/main"/>
        <a:p xmlns:a="http://schemas.openxmlformats.org/drawingml/2006/main">
          <a:pPr algn="ctr"/>
          <a:r>
            <a:rPr kumimoji="1" lang="ja-JP" altLang="en-US">
              <a:latin typeface="ＭＳ Ｐ明朝"/>
              <a:ea typeface="ＭＳ Ｐ明朝"/>
            </a:rPr>
            <a:t>15～64歳（割合→）</a:t>
          </a:r>
          <a:endParaRPr kumimoji="1"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0.64149999999999996</cdr:x>
      <cdr:y>9.7500000000000003e-002</cdr:y>
    </cdr:from>
    <cdr:to>
      <cdr:x>0.84575</cdr:x>
      <cdr:y>0.15024999999999999</cdr:y>
    </cdr:to>
    <cdr:sp macro="" textlink="">
      <cdr:nvSpPr>
        <cdr:cNvPr id="3" name="テキスト 2"/>
        <cdr:cNvSpPr txBox="1"/>
      </cdr:nvSpPr>
      <cdr:spPr>
        <a:xfrm xmlns:a="http://schemas.openxmlformats.org/drawingml/2006/main">
          <a:off x="3933395" y="456295"/>
          <a:ext cx="1252371" cy="24686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lIns="0" tIns="0" rIns="0" bIns="0" anchor="ctr"/>
        <a:lstStyle xmlns:a="http://schemas.openxmlformats.org/drawingml/2006/main"/>
        <a:p xmlns:a="http://schemas.openxmlformats.org/drawingml/2006/main">
          <a:pPr algn="ctr"/>
          <a:r>
            <a:rPr kumimoji="1" lang="ja-JP" altLang="en-US">
              <a:latin typeface="ＭＳ Ｐ明朝"/>
              <a:ea typeface="ＭＳ Ｐ明朝"/>
            </a:rPr>
            <a:t>65歳以上（割合）→</a:t>
          </a:r>
          <a:endParaRPr kumimoji="1"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0.43625000000000003</cdr:x>
      <cdr:y>0.45174999999999998</cdr:y>
    </cdr:from>
    <cdr:to>
      <cdr:x>0.75700000000000001</cdr:x>
      <cdr:y>0.50424999999999998</cdr:y>
    </cdr:to>
    <cdr:sp macro="" textlink="">
      <cdr:nvSpPr>
        <cdr:cNvPr id="4" name="テキスト 3"/>
        <cdr:cNvSpPr txBox="1"/>
      </cdr:nvSpPr>
      <cdr:spPr>
        <a:xfrm xmlns:a="http://schemas.openxmlformats.org/drawingml/2006/main">
          <a:off x="2674893" y="2114167"/>
          <a:ext cx="1966697" cy="2456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lIns="0" tIns="0" rIns="0" bIns="0" anchor="ctr"/>
        <a:lstStyle xmlns:a="http://schemas.openxmlformats.org/drawingml/2006/main"/>
        <a:p xmlns:a="http://schemas.openxmlformats.org/drawingml/2006/main">
          <a:pPr algn="ctr"/>
          <a:r>
            <a:rPr kumimoji="1" lang="ja-JP" altLang="en-US">
              <a:latin typeface="ＭＳ Ｐ明朝"/>
              <a:ea typeface="ＭＳ Ｐ明朝"/>
            </a:rPr>
            <a:t>15歳未満（人口、←左目盛）</a:t>
          </a:r>
          <a:endParaRPr kumimoji="1"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0.45824999999999999</cdr:x>
      <cdr:y>0.49249999999999999</cdr:y>
    </cdr:from>
    <cdr:to>
      <cdr:x>0.51424999999999998</cdr:x>
      <cdr:y>0.58625000000000005</cdr:y>
    </cdr:to>
    <cdr:sp macro="" textlink="">
      <cdr:nvSpPr>
        <cdr:cNvPr id="5" name="直線 4"/>
        <cdr:cNvSpPr/>
      </cdr:nvSpPr>
      <cdr:spPr>
        <a:xfrm xmlns:a="http://schemas.openxmlformats.org/drawingml/2006/main" flipH="1">
          <a:off x="2809787" y="2304875"/>
          <a:ext cx="343367" cy="43874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0.51824999999999999</cdr:x>
      <cdr:y>0.30499999999999999</cdr:y>
    </cdr:from>
    <cdr:to>
      <cdr:x>0.72250000000000003</cdr:x>
      <cdr:y>0.35775000000000001</cdr:y>
    </cdr:to>
    <cdr:sp macro="" textlink="">
      <cdr:nvSpPr>
        <cdr:cNvPr id="6" name="テキスト 5"/>
        <cdr:cNvSpPr txBox="1"/>
      </cdr:nvSpPr>
      <cdr:spPr>
        <a:xfrm xmlns:a="http://schemas.openxmlformats.org/drawingml/2006/main">
          <a:off x="3177680" y="1427384"/>
          <a:ext cx="1252371" cy="24686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lIns="0" tIns="0" rIns="0" bIns="0" anchor="ctr"/>
        <a:lstStyle xmlns:a="http://schemas.openxmlformats.org/drawingml/2006/main"/>
        <a:p xmlns:a="http://schemas.openxmlformats.org/drawingml/2006/main">
          <a:pPr algn="ctr"/>
          <a:r>
            <a:rPr kumimoji="1" lang="ja-JP" altLang="en-US">
              <a:latin typeface="ＭＳ Ｐ明朝"/>
              <a:ea typeface="ＭＳ Ｐ明朝"/>
            </a:rPr>
            <a:t>15～64歳（←人口）</a:t>
          </a:r>
          <a:endParaRPr kumimoji="1"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0.65100000000000002</cdr:x>
      <cdr:y>0.24424999999999999</cdr:y>
    </cdr:from>
    <cdr:to>
      <cdr:x>0.68825000000000003</cdr:x>
      <cdr:y>0.30325000000000002</cdr:y>
    </cdr:to>
    <cdr:sp macro="" textlink="">
      <cdr:nvSpPr>
        <cdr:cNvPr id="7" name="直線 6"/>
        <cdr:cNvSpPr/>
      </cdr:nvSpPr>
      <cdr:spPr>
        <a:xfrm xmlns:a="http://schemas.openxmlformats.org/drawingml/2006/main" flipV="1">
          <a:off x="3991645" y="1143077"/>
          <a:ext cx="228400" cy="27611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0.57299999999999995</cdr:x>
      <cdr:y>0.80974999999999997</cdr:y>
    </cdr:from>
    <cdr:to>
      <cdr:x>0.77725</cdr:x>
      <cdr:y>0.86250000000000004</cdr:y>
    </cdr:to>
    <cdr:sp macro="" textlink="">
      <cdr:nvSpPr>
        <cdr:cNvPr id="8" name="テキスト 7"/>
        <cdr:cNvSpPr txBox="1"/>
      </cdr:nvSpPr>
      <cdr:spPr>
        <a:xfrm xmlns:a="http://schemas.openxmlformats.org/drawingml/2006/main">
          <a:off x="3513383" y="3789589"/>
          <a:ext cx="1252371" cy="24686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lIns="0" tIns="0" rIns="0" bIns="0" anchor="ctr"/>
        <a:lstStyle xmlns:a="http://schemas.openxmlformats.org/drawingml/2006/main"/>
        <a:p xmlns:a="http://schemas.openxmlformats.org/drawingml/2006/main">
          <a:pPr algn="ctr"/>
          <a:r>
            <a:rPr kumimoji="1" lang="ja-JP" altLang="en-US">
              <a:latin typeface="ＭＳ Ｐ明朝"/>
              <a:ea typeface="ＭＳ Ｐ明朝"/>
            </a:rPr>
            <a:t>65歳以上（←人口）</a:t>
          </a:r>
          <a:endParaRPr kumimoji="1"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0.58899999999999997</cdr:x>
      <cdr:y>0.76949999999999996</cdr:y>
    </cdr:from>
    <cdr:to>
      <cdr:x>0.62924999999999998</cdr:x>
      <cdr:y>0.81025000000000003</cdr:y>
    </cdr:to>
    <cdr:sp macro="" textlink="">
      <cdr:nvSpPr>
        <cdr:cNvPr id="9" name="直線 8"/>
        <cdr:cNvSpPr/>
      </cdr:nvSpPr>
      <cdr:spPr>
        <a:xfrm xmlns:a="http://schemas.openxmlformats.org/drawingml/2006/main" flipH="1" flipV="1">
          <a:off x="3611488" y="3601221"/>
          <a:ext cx="246795" cy="19070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  <a:headEnd type="non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0.64149999999999996</cdr:x>
      <cdr:y>9.5500000000000002e-002</cdr:y>
    </cdr:from>
    <cdr:to>
      <cdr:x>0.84575</cdr:x>
      <cdr:y>0.14824999999999999</cdr:y>
    </cdr:to>
    <cdr:sp macro="" textlink="">
      <cdr:nvSpPr>
        <cdr:cNvPr id="10" name="テキスト 9"/>
        <cdr:cNvSpPr txBox="1"/>
      </cdr:nvSpPr>
      <cdr:spPr>
        <a:xfrm xmlns:a="http://schemas.openxmlformats.org/drawingml/2006/main">
          <a:off x="3933395" y="446935"/>
          <a:ext cx="1252371" cy="24686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lIns="0" tIns="0" rIns="0" bIns="0" anchor="ctr"/>
        <a:lstStyle xmlns:a="http://schemas.openxmlformats.org/drawingml/2006/main"/>
        <a:p xmlns:a="http://schemas.openxmlformats.org/drawingml/2006/main">
          <a:pPr algn="ctr"/>
          <a:r>
            <a:rPr kumimoji="1" lang="ja-JP" altLang="en-US">
              <a:latin typeface="ＭＳ Ｐ明朝"/>
              <a:ea typeface="ＭＳ Ｐ明朝"/>
            </a:rPr>
            <a:t>65歳以上（割合→)</a:t>
          </a:r>
          <a:endParaRPr kumimoji="1"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0.43625000000000003</cdr:x>
      <cdr:y>0.44974999999999998</cdr:y>
    </cdr:from>
    <cdr:to>
      <cdr:x>0.75700000000000001</cdr:x>
      <cdr:y>0.50224999999999997</cdr:y>
    </cdr:to>
    <cdr:sp macro="" textlink="">
      <cdr:nvSpPr>
        <cdr:cNvPr id="11" name="テキスト 10"/>
        <cdr:cNvSpPr txBox="1"/>
      </cdr:nvSpPr>
      <cdr:spPr>
        <a:xfrm xmlns:a="http://schemas.openxmlformats.org/drawingml/2006/main">
          <a:off x="2674893" y="2104807"/>
          <a:ext cx="1966697" cy="2456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lIns="0" tIns="0" rIns="0" bIns="0" anchor="ctr"/>
        <a:lstStyle xmlns:a="http://schemas.openxmlformats.org/drawingml/2006/main"/>
        <a:p xmlns:a="http://schemas.openxmlformats.org/drawingml/2006/main">
          <a:pPr algn="ctr"/>
          <a:r>
            <a:rPr kumimoji="1" lang="ja-JP" altLang="en-US">
              <a:latin typeface="ＭＳ Ｐ明朝"/>
              <a:ea typeface="ＭＳ Ｐ明朝"/>
            </a:rPr>
            <a:t>15歳未満（人口、←左目盛）</a:t>
          </a:r>
          <a:endParaRPr kumimoji="1"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0.51824999999999999</cdr:x>
      <cdr:y>0.30299999999999999</cdr:y>
    </cdr:from>
    <cdr:to>
      <cdr:x>0.72250000000000003</cdr:x>
      <cdr:y>0.35575000000000001</cdr:y>
    </cdr:to>
    <cdr:sp macro="" textlink="">
      <cdr:nvSpPr>
        <cdr:cNvPr id="12" name="テキスト 11"/>
        <cdr:cNvSpPr txBox="1"/>
      </cdr:nvSpPr>
      <cdr:spPr>
        <a:xfrm xmlns:a="http://schemas.openxmlformats.org/drawingml/2006/main">
          <a:off x="3177680" y="1418024"/>
          <a:ext cx="1252371" cy="24686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lIns="0" tIns="0" rIns="0" bIns="0" anchor="ctr"/>
        <a:lstStyle xmlns:a="http://schemas.openxmlformats.org/drawingml/2006/main"/>
        <a:p xmlns:a="http://schemas.openxmlformats.org/drawingml/2006/main">
          <a:pPr algn="ctr"/>
          <a:r>
            <a:rPr kumimoji="1" lang="ja-JP" altLang="en-US">
              <a:latin typeface="ＭＳ Ｐ明朝"/>
              <a:ea typeface="ＭＳ Ｐ明朝"/>
            </a:rPr>
            <a:t>15～64歳（←人口）</a:t>
          </a:r>
          <a:endParaRPr kumimoji="1" lang="ja-JP" altLang="en-US">
            <a:latin typeface="ＭＳ Ｐ明朝"/>
            <a:ea typeface="ＭＳ Ｐ明朝"/>
          </a:endParaRPr>
        </a:p>
      </cdr:txBody>
    </cdr:sp>
  </cdr:relSizeAnchor>
  <cdr:relSizeAnchor xmlns:cdr="http://schemas.openxmlformats.org/drawingml/2006/chartDrawing">
    <cdr:from>
      <cdr:x>0.11600000000000001</cdr:x>
      <cdr:y>0.73050000000000004</cdr:y>
    </cdr:from>
    <cdr:to>
      <cdr:x>0.43675000000000003</cdr:x>
      <cdr:y>0.78325</cdr:y>
    </cdr:to>
    <cdr:sp macro="" textlink="">
      <cdr:nvSpPr>
        <cdr:cNvPr id="24" name="テキスト 23"/>
        <cdr:cNvSpPr txBox="1"/>
      </cdr:nvSpPr>
      <cdr:spPr>
        <a:xfrm xmlns:a="http://schemas.openxmlformats.org/drawingml/2006/main">
          <a:off x="711260" y="3418703"/>
          <a:ext cx="1966697" cy="24686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 lIns="0" tIns="0" rIns="0" bIns="0" anchor="ctr"/>
        <a:lstStyle xmlns:a="http://schemas.openxmlformats.org/drawingml/2006/main"/>
        <a:p xmlns:a="http://schemas.openxmlformats.org/drawingml/2006/main">
          <a:pPr algn="ctr"/>
          <a:r>
            <a:rPr kumimoji="1" lang="ja-JP" altLang="en-US">
              <a:latin typeface="ＭＳ Ｐ明朝"/>
              <a:ea typeface="ＭＳ Ｐ明朝"/>
            </a:rPr>
            <a:t>15歳未満（割合、右目盛→）</a:t>
          </a:r>
          <a:endParaRPr kumimoji="1" lang="ja-JP" altLang="en-US">
            <a:latin typeface="ＭＳ Ｐ明朝"/>
            <a:ea typeface="ＭＳ Ｐ明朝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633095</xdr:colOff>
      <xdr:row>1</xdr:row>
      <xdr:rowOff>172720</xdr:rowOff>
    </xdr:from>
    <xdr:to xmlns:xdr="http://schemas.openxmlformats.org/drawingml/2006/spreadsheetDrawing">
      <xdr:col>8</xdr:col>
      <xdr:colOff>623570</xdr:colOff>
      <xdr:row>25</xdr:row>
      <xdr:rowOff>149225</xdr:rowOff>
    </xdr:to>
    <xdr:graphicFrame macro="">
      <xdr:nvGraphicFramePr>
        <xdr:cNvPr id="2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624840</xdr:colOff>
      <xdr:row>26</xdr:row>
      <xdr:rowOff>106045</xdr:rowOff>
    </xdr:from>
    <xdr:to xmlns:xdr="http://schemas.openxmlformats.org/drawingml/2006/spreadsheetDrawing">
      <xdr:col>8</xdr:col>
      <xdr:colOff>614680</xdr:colOff>
      <xdr:row>50</xdr:row>
      <xdr:rowOff>82550</xdr:rowOff>
    </xdr:to>
    <xdr:graphicFrame macro="">
      <xdr:nvGraphicFramePr>
        <xdr:cNvPr id="3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238760</xdr:colOff>
      <xdr:row>1</xdr:row>
      <xdr:rowOff>104140</xdr:rowOff>
    </xdr:from>
    <xdr:to xmlns:xdr="http://schemas.openxmlformats.org/drawingml/2006/spreadsheetDrawing">
      <xdr:col>8</xdr:col>
      <xdr:colOff>512445</xdr:colOff>
      <xdr:row>28</xdr:row>
      <xdr:rowOff>155575</xdr:rowOff>
    </xdr:to>
    <xdr:graphicFrame macro="">
      <xdr:nvGraphicFramePr>
        <xdr:cNvPr id="2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0</xdr:col>
      <xdr:colOff>286385</xdr:colOff>
      <xdr:row>29</xdr:row>
      <xdr:rowOff>10160</xdr:rowOff>
    </xdr:from>
    <xdr:to xmlns:xdr="http://schemas.openxmlformats.org/drawingml/2006/spreadsheetDrawing">
      <xdr:col>8</xdr:col>
      <xdr:colOff>560070</xdr:colOff>
      <xdr:row>56</xdr:row>
      <xdr:rowOff>60960</xdr:rowOff>
    </xdr:to>
    <xdr:graphicFrame macro="">
      <xdr:nvGraphicFramePr>
        <xdr:cNvPr id="3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95250</xdr:colOff>
      <xdr:row>1</xdr:row>
      <xdr:rowOff>161925</xdr:rowOff>
    </xdr:from>
    <xdr:to xmlns:xdr="http://schemas.openxmlformats.org/drawingml/2006/spreadsheetDrawing">
      <xdr:col>8</xdr:col>
      <xdr:colOff>591185</xdr:colOff>
      <xdr:row>28</xdr:row>
      <xdr:rowOff>19050</xdr:rowOff>
    </xdr:to>
    <xdr:grpSp>
      <xdr:nvGrpSpPr>
        <xdr:cNvPr id="8" name="グループ 6"/>
        <xdr:cNvGrpSpPr/>
      </xdr:nvGrpSpPr>
      <xdr:grpSpPr>
        <a:xfrm>
          <a:off x="95250" y="381000"/>
          <a:ext cx="5982335" cy="4486275"/>
          <a:chOff x="95194" y="381112"/>
          <a:chExt cx="5982482" cy="4485939"/>
        </a:xfrm>
      </xdr:grpSpPr>
      <xdr:graphicFrame macro="">
        <xdr:nvGraphicFramePr>
          <xdr:cNvPr id="2" name="グラフ 2"/>
          <xdr:cNvGraphicFramePr/>
        </xdr:nvGraphicFramePr>
        <xdr:xfrm>
          <a:off x="95194" y="381112"/>
          <a:ext cx="5982482" cy="448593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テキスト 3"/>
          <xdr:cNvSpPr txBox="1"/>
        </xdr:nvSpPr>
        <xdr:spPr>
          <a:xfrm>
            <a:off x="108602" y="4306309"/>
            <a:ext cx="361335" cy="2669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/>
          <a:lstStyle/>
          <a:p>
            <a:pPr algn="r"/>
            <a:r>
              <a:rPr kumimoji="1" lang="ja-JP" altLang="en-US" sz="1000">
                <a:latin typeface="ＭＳ Ｐ明朝"/>
                <a:ea typeface="ＭＳ Ｐ明朝"/>
              </a:rPr>
              <a:t>0</a:t>
            </a:r>
            <a:endParaRPr kumimoji="1" lang="ja-JP" altLang="en-US" sz="1000">
              <a:latin typeface="ＭＳ Ｐ明朝"/>
              <a:ea typeface="ＭＳ Ｐ明朝"/>
            </a:endParaRPr>
          </a:p>
        </xdr:txBody>
      </xdr:sp>
      <xdr:pic macro="">
        <xdr:nvPicPr>
          <xdr:cNvPr id="4" name="図 4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6813" y="3781873"/>
            <a:ext cx="5767290" cy="57082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0.91725000000000001</cdr:x>
      <cdr:y>0.873</cdr:y>
    </cdr:from>
    <cdr:to>
      <cdr:x>0.98624999999999996</cdr:x>
      <cdr:y>0.93025000000000002</cdr:y>
    </cdr:to>
    <cdr:sp macro="" textlink="">
      <cdr:nvSpPr>
        <cdr:cNvPr id="2" name="テキスト 1"/>
        <cdr:cNvSpPr txBox="1"/>
      </cdr:nvSpPr>
      <cdr:spPr>
        <a:xfrm xmlns:a="http://schemas.openxmlformats.org/drawingml/2006/main">
          <a:off x="5487296" y="3916518"/>
          <a:ext cx="412781" cy="25683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horzOverflow="clip"/>
        <a:lstStyle xmlns:a="http://schemas.openxmlformats.org/drawingml/2006/main"/>
        <a:p xmlns:a="http://schemas.openxmlformats.org/drawingml/2006/main">
          <a:r>
            <a:rPr kumimoji="1" lang="ja-JP" altLang="en-US" sz="1000">
              <a:latin typeface="ＭＳ Ｐ明朝"/>
              <a:ea typeface="ＭＳ Ｐ明朝"/>
            </a:rPr>
            <a:t>0.00</a:t>
          </a:r>
          <a:endParaRPr kumimoji="1" lang="ja-JP" altLang="en-US" sz="1000">
            <a:latin typeface="ＭＳ Ｐ明朝"/>
            <a:ea typeface="ＭＳ Ｐ明朝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128905</xdr:colOff>
      <xdr:row>2</xdr:row>
      <xdr:rowOff>48260</xdr:rowOff>
    </xdr:from>
    <xdr:to xmlns:xdr="http://schemas.openxmlformats.org/drawingml/2006/spreadsheetDrawing">
      <xdr:col>8</xdr:col>
      <xdr:colOff>357505</xdr:colOff>
      <xdr:row>28</xdr:row>
      <xdr:rowOff>10795</xdr:rowOff>
    </xdr:to>
    <xdr:grpSp>
      <xdr:nvGrpSpPr>
        <xdr:cNvPr id="6" name="グループ 3"/>
        <xdr:cNvGrpSpPr/>
      </xdr:nvGrpSpPr>
      <xdr:grpSpPr>
        <a:xfrm>
          <a:off x="128905" y="410210"/>
          <a:ext cx="5715000" cy="4667885"/>
          <a:chOff x="128897" y="407708"/>
          <a:chExt cx="5723176" cy="4639268"/>
        </a:xfrm>
      </xdr:grpSpPr>
      <xdr:graphicFrame macro="">
        <xdr:nvGraphicFramePr>
          <xdr:cNvPr id="4" name="グラフ 1"/>
          <xdr:cNvGraphicFramePr/>
        </xdr:nvGraphicFramePr>
        <xdr:xfrm>
          <a:off x="128897" y="407708"/>
          <a:ext cx="5723176" cy="463926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図形 2"/>
          <xdr:cNvSpPr/>
        </xdr:nvSpPr>
        <xdr:spPr>
          <a:xfrm rot="5400000">
            <a:off x="2786138" y="-744347"/>
            <a:ext cx="178460" cy="2956583"/>
          </a:xfrm>
          <a:prstGeom prst="leftBrace">
            <a:avLst/>
          </a:prstGeom>
          <a:noFill/>
          <a:ln w="6350" cap="flat" cmpd="sng" algn="ctr">
            <a:solidFill>
              <a:schemeClr val="tx1"/>
            </a:solidFill>
            <a:prstDash val="solid"/>
            <a:miter lim="800000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/>
          <a:lstStyle/>
          <a:p>
            <a:endParaRPr kumimoji="1" lang="ja-JP" altLang="en-US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chemeClr val="bg1"/>
        </a:solidFill>
        <a:ln w="9525" cap="flat" cmpd="sng">
          <a:noFill/>
          <a:prstDash val="solid"/>
          <a:round/>
          <a:headEnd/>
          <a:tailEnd/>
        </a:ln>
      </a:spPr>
      <a:bodyPr vertOverflow="overflow" horzOverflow="overflow"/>
      <a:lstStyle/>
      <a:style>
        <a:lnRef idx="2">
          <a:srgbClr val="000000"/>
        </a:lnRef>
        <a:fillRef idx="1">
          <a:srgbClr val="000000"/>
        </a:fillRef>
        <a:effectRef idx="0">
          <a:srgbClr val="000000"/>
        </a:effectRef>
        <a:fontRef idx="minor"/>
      </a:style>
    </a:tx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7.x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Relationship Id="rId2" Type="http://schemas.openxmlformats.org/officeDocument/2006/relationships/drawing" Target="../drawings/drawing9.xml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Relationship Id="rId2" Type="http://schemas.openxmlformats.org/officeDocument/2006/relationships/drawing" Target="../drawings/drawing11.xml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Relationship Id="rId2" Type="http://schemas.openxmlformats.org/officeDocument/2006/relationships/drawing" Target="../drawings/drawing13.xml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Relationship Id="rId2" Type="http://schemas.openxmlformats.org/officeDocument/2006/relationships/drawing" Target="../drawings/drawing14.xml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Relationship Id="rId2" Type="http://schemas.openxmlformats.org/officeDocument/2006/relationships/drawing" Target="../drawings/drawing16.xml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Relationship Id="rId2" Type="http://schemas.openxmlformats.org/officeDocument/2006/relationships/drawing" Target="../drawings/drawing18.xml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Relationship Id="rId2" Type="http://schemas.openxmlformats.org/officeDocument/2006/relationships/drawing" Target="../drawings/drawing20.xml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6.bin" /><Relationship Id="rId2" Type="http://schemas.openxmlformats.org/officeDocument/2006/relationships/drawing" Target="../drawings/drawing21.xml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3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5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6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53"/>
  <sheetViews>
    <sheetView showGridLines="0" tabSelected="1" workbookViewId="0"/>
  </sheetViews>
  <sheetFormatPr defaultRowHeight="14.25"/>
  <cols>
    <col min="1" max="1" width="3.625" style="1" bestFit="1" customWidth="1"/>
    <col min="2" max="2" width="85.625" style="1" customWidth="1"/>
    <col min="3" max="16384" width="9" style="1" customWidth="1"/>
  </cols>
  <sheetData>
    <row r="1" spans="1:2" ht="18.75">
      <c r="A1" s="2"/>
      <c r="B1" s="2" t="s">
        <v>5</v>
      </c>
    </row>
    <row r="3" spans="1:2" s="1" customFormat="1">
      <c r="A3" s="1">
        <v>1</v>
      </c>
      <c r="B3" s="3" t="s">
        <v>119</v>
      </c>
    </row>
    <row r="5" spans="1:2">
      <c r="A5" s="1">
        <v>2</v>
      </c>
      <c r="B5" s="3" t="s">
        <v>307</v>
      </c>
    </row>
    <row r="7" spans="1:2">
      <c r="A7" s="1">
        <v>3</v>
      </c>
      <c r="B7" s="3" t="s">
        <v>23</v>
      </c>
    </row>
    <row r="9" spans="1:2">
      <c r="A9" s="1">
        <v>4</v>
      </c>
      <c r="B9" s="3" t="s">
        <v>28</v>
      </c>
    </row>
    <row r="11" spans="1:2">
      <c r="A11" s="1">
        <v>5</v>
      </c>
      <c r="B11" s="3" t="s">
        <v>34</v>
      </c>
    </row>
    <row r="13" spans="1:2">
      <c r="A13" s="1">
        <v>6</v>
      </c>
      <c r="B13" s="3" t="s">
        <v>279</v>
      </c>
    </row>
    <row r="15" spans="1:2">
      <c r="A15" s="1">
        <v>7</v>
      </c>
      <c r="B15" s="3" t="s">
        <v>54</v>
      </c>
    </row>
    <row r="17" spans="1:2">
      <c r="A17" s="1">
        <v>8</v>
      </c>
      <c r="B17" s="3" t="s">
        <v>308</v>
      </c>
    </row>
    <row r="19" spans="1:2">
      <c r="A19" s="1">
        <v>9</v>
      </c>
      <c r="B19" s="3" t="s">
        <v>18</v>
      </c>
    </row>
    <row r="21" spans="1:2">
      <c r="A21" s="1">
        <v>10</v>
      </c>
      <c r="B21" s="3" t="s">
        <v>147</v>
      </c>
    </row>
    <row r="23" spans="1:2">
      <c r="A23" s="1">
        <v>11</v>
      </c>
      <c r="B23" s="3" t="s">
        <v>12</v>
      </c>
    </row>
    <row r="25" spans="1:2">
      <c r="A25" s="1">
        <v>12</v>
      </c>
      <c r="B25" s="3" t="s">
        <v>144</v>
      </c>
    </row>
    <row r="26" spans="1:2">
      <c r="B26" s="4"/>
    </row>
    <row r="27" spans="1:2">
      <c r="A27" s="1">
        <v>13</v>
      </c>
      <c r="B27" s="3" t="s">
        <v>239</v>
      </c>
    </row>
    <row r="28" spans="1:2">
      <c r="B28" s="4"/>
    </row>
    <row r="29" spans="1:2">
      <c r="A29" s="1">
        <v>14</v>
      </c>
      <c r="B29" s="3" t="s">
        <v>210</v>
      </c>
    </row>
    <row r="30" spans="1:2">
      <c r="B30" s="4"/>
    </row>
    <row r="31" spans="1:2">
      <c r="A31" s="1">
        <v>15</v>
      </c>
      <c r="B31" s="3" t="s">
        <v>32</v>
      </c>
    </row>
    <row r="32" spans="1:2">
      <c r="B32" s="4"/>
    </row>
    <row r="33" spans="1:3">
      <c r="A33" s="1">
        <v>16</v>
      </c>
      <c r="B33" s="3" t="s">
        <v>220</v>
      </c>
    </row>
    <row r="35" spans="1:3">
      <c r="A35" s="1">
        <v>17</v>
      </c>
      <c r="B35" s="3" t="s">
        <v>189</v>
      </c>
    </row>
    <row r="37" spans="1:3">
      <c r="A37" s="1">
        <v>18</v>
      </c>
      <c r="B37" s="3" t="s">
        <v>230</v>
      </c>
    </row>
    <row r="39" spans="1:3">
      <c r="A39" s="1">
        <v>19</v>
      </c>
      <c r="B39" s="3" t="s">
        <v>232</v>
      </c>
    </row>
    <row r="41" spans="1:3">
      <c r="A41" s="1">
        <v>20</v>
      </c>
      <c r="B41" s="3" t="s">
        <v>233</v>
      </c>
    </row>
    <row r="43" spans="1:3">
      <c r="A43" s="1">
        <v>21</v>
      </c>
      <c r="B43" s="3" t="s">
        <v>139</v>
      </c>
    </row>
    <row r="45" spans="1:3">
      <c r="A45" s="1">
        <v>22</v>
      </c>
      <c r="B45" s="3" t="s">
        <v>234</v>
      </c>
    </row>
    <row r="47" spans="1:3">
      <c r="A47" s="1">
        <v>23</v>
      </c>
      <c r="B47" s="3" t="s">
        <v>309</v>
      </c>
      <c r="C47" s="1" t="s">
        <v>11</v>
      </c>
    </row>
    <row r="49" spans="1:2">
      <c r="A49" s="1">
        <v>24</v>
      </c>
      <c r="B49" s="5" t="s">
        <v>237</v>
      </c>
    </row>
    <row r="51" spans="1:2">
      <c r="A51" s="1">
        <v>25</v>
      </c>
      <c r="B51" s="3" t="s">
        <v>39</v>
      </c>
    </row>
    <row r="53" spans="1:2">
      <c r="A53" s="1">
        <v>26</v>
      </c>
      <c r="B53" s="3" t="s">
        <v>76</v>
      </c>
    </row>
  </sheetData>
  <phoneticPr fontId="6" type="Hiragana"/>
  <conditionalFormatting sqref="B45">
    <cfRule type="cellIs" dxfId="4" priority="1" operator="equal">
      <formula>0</formula>
    </cfRule>
  </conditionalFormatting>
  <conditionalFormatting sqref="B43">
    <cfRule type="cellIs" dxfId="3" priority="2" operator="equal">
      <formula>0</formula>
    </cfRule>
  </conditionalFormatting>
  <hyperlinks>
    <hyperlink ref="B9" location="表２!A1"/>
    <hyperlink ref="B17" location="表４!A1"/>
    <hyperlink ref="B19" location="図５!A1"/>
    <hyperlink ref="B15" location="図４!A1"/>
    <hyperlink ref="B23" location="図６!A1"/>
    <hyperlink ref="B5" location="表１!A1"/>
    <hyperlink ref="B7" location="図２!A1"/>
    <hyperlink ref="B27" location="図７!A1"/>
    <hyperlink ref="B29" location="表７!A1"/>
    <hyperlink ref="B31" location="図８!A1"/>
    <hyperlink ref="B33" location="表８!A1"/>
    <hyperlink ref="B35" location="図９!A1"/>
    <hyperlink ref="B37" location="表９!A1"/>
    <hyperlink ref="B39" location="図１０!A1"/>
    <hyperlink ref="B41" location="表１０!A1"/>
    <hyperlink ref="B45" location="表１１!A1"/>
    <hyperlink ref="B43" location="図１１!A1"/>
    <hyperlink ref="B49" location="表１2!A1"/>
    <hyperlink ref="B47" location="図１２!A1"/>
    <hyperlink ref="B51" location="図１３!A1"/>
    <hyperlink ref="B53" location="表１３!A1"/>
    <hyperlink ref="B3" location="図１!A1"/>
    <hyperlink ref="B11" location="図３!A1"/>
    <hyperlink ref="B13" location="表３!A1"/>
    <hyperlink ref="B21" location="表５!A1"/>
    <hyperlink ref="B25" location="表６!A1"/>
  </hyperlinks>
  <pageMargins left="0.39370078740157477" right="0.39370078740157477" top="0.39370078740157477" bottom="0.39370078740157477" header="0.19685039370078738" footer="0.19685039370078738"/>
  <pageSetup paperSize="9" scale="86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2"/>
  <sheetViews>
    <sheetView showGridLines="0" workbookViewId="0">
      <selection activeCell="D35" sqref="D35"/>
    </sheetView>
  </sheetViews>
  <sheetFormatPr defaultRowHeight="13.5"/>
  <sheetData>
    <row r="1" spans="1:10" ht="17.25">
      <c r="A1" s="6" t="s">
        <v>312</v>
      </c>
      <c r="B1" s="231"/>
      <c r="C1" s="231"/>
      <c r="D1" s="231"/>
      <c r="E1" s="231"/>
      <c r="F1" s="231"/>
      <c r="G1" s="231"/>
      <c r="H1" s="231"/>
      <c r="I1" s="231"/>
    </row>
    <row r="3" spans="1:10">
      <c r="J3" s="9" t="s">
        <v>74</v>
      </c>
    </row>
    <row r="30" spans="1:1">
      <c r="A30" s="228" t="s">
        <v>246</v>
      </c>
    </row>
    <row r="31" spans="1:1">
      <c r="A31" s="229"/>
    </row>
    <row r="32" spans="1:1">
      <c r="A32" s="230"/>
    </row>
  </sheetData>
  <phoneticPr fontId="10"/>
  <hyperlinks>
    <hyperlink ref="J3" location="目次!A19"/>
  </hyperlinks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K17"/>
  <sheetViews>
    <sheetView showGridLines="0" workbookViewId="0">
      <selection activeCell="H26" sqref="H26"/>
    </sheetView>
  </sheetViews>
  <sheetFormatPr defaultRowHeight="13.5"/>
  <cols>
    <col min="1" max="1" width="2.625" customWidth="1"/>
    <col min="3" max="3" width="9.625" customWidth="1"/>
    <col min="4" max="4" width="12.625" customWidth="1"/>
    <col min="5" max="5" width="9.625" customWidth="1"/>
    <col min="6" max="6" width="12.625" customWidth="1"/>
    <col min="7" max="7" width="8.5" bestFit="1" customWidth="1"/>
    <col min="8" max="9" width="9.625" customWidth="1"/>
    <col min="10" max="10" width="2.625" customWidth="1"/>
  </cols>
  <sheetData>
    <row r="1" spans="2:11" ht="14.25">
      <c r="B1" s="6" t="s">
        <v>302</v>
      </c>
      <c r="C1" s="240"/>
      <c r="D1" s="240"/>
      <c r="E1" s="240"/>
      <c r="F1" s="240"/>
      <c r="G1" s="271"/>
      <c r="H1" s="271"/>
      <c r="I1" s="8"/>
    </row>
    <row r="2" spans="2:11" ht="15">
      <c r="B2" s="232"/>
      <c r="C2" s="241"/>
      <c r="D2" s="241"/>
      <c r="E2" s="241"/>
      <c r="F2" s="241"/>
      <c r="G2" s="272"/>
      <c r="H2" s="272"/>
      <c r="I2" s="292" t="s">
        <v>165</v>
      </c>
      <c r="K2" s="9" t="s">
        <v>74</v>
      </c>
    </row>
    <row r="3" spans="2:11" ht="24" customHeight="1">
      <c r="B3" s="233" t="s">
        <v>146</v>
      </c>
      <c r="C3" s="242" t="s">
        <v>158</v>
      </c>
      <c r="D3" s="252"/>
      <c r="E3" s="261" t="s">
        <v>161</v>
      </c>
      <c r="F3" s="270"/>
      <c r="G3" s="273"/>
      <c r="H3" s="283" t="s">
        <v>164</v>
      </c>
      <c r="I3" s="242"/>
    </row>
    <row r="4" spans="2:11" ht="24">
      <c r="B4" s="234"/>
      <c r="C4" s="243" t="s">
        <v>159</v>
      </c>
      <c r="D4" s="253" t="s">
        <v>160</v>
      </c>
      <c r="E4" s="262" t="s">
        <v>162</v>
      </c>
      <c r="F4" s="243" t="s">
        <v>160</v>
      </c>
      <c r="G4" s="274" t="s">
        <v>163</v>
      </c>
      <c r="H4" s="284" t="s">
        <v>162</v>
      </c>
      <c r="I4" s="243" t="s">
        <v>160</v>
      </c>
    </row>
    <row r="5" spans="2:11" ht="24">
      <c r="B5" s="235" t="s">
        <v>149</v>
      </c>
      <c r="C5" s="244">
        <v>358562</v>
      </c>
      <c r="D5" s="254">
        <v>1227478</v>
      </c>
      <c r="E5" s="263">
        <v>357557</v>
      </c>
      <c r="F5" s="244">
        <v>1206737</v>
      </c>
      <c r="G5" s="275">
        <v>3.3749500079707571</v>
      </c>
      <c r="H5" s="285">
        <v>651</v>
      </c>
      <c r="I5" s="244">
        <v>20313</v>
      </c>
    </row>
    <row r="6" spans="2:11" ht="24">
      <c r="B6" s="235" t="s">
        <v>151</v>
      </c>
      <c r="C6" s="245">
        <v>374821</v>
      </c>
      <c r="D6" s="255">
        <v>1213667</v>
      </c>
      <c r="E6" s="264">
        <v>373972</v>
      </c>
      <c r="F6" s="245">
        <v>1192639</v>
      </c>
      <c r="G6" s="276">
        <v>3.1891130886804357</v>
      </c>
      <c r="H6" s="286">
        <v>707</v>
      </c>
      <c r="I6" s="245">
        <v>20870</v>
      </c>
    </row>
    <row r="7" spans="2:11" ht="24">
      <c r="B7" s="236" t="s">
        <v>152</v>
      </c>
      <c r="C7" s="246">
        <v>389190</v>
      </c>
      <c r="D7" s="256">
        <v>1189279</v>
      </c>
      <c r="E7" s="265">
        <v>388424</v>
      </c>
      <c r="F7" s="246">
        <v>1165006</v>
      </c>
      <c r="G7" s="277">
        <v>2.9993151813482175</v>
      </c>
      <c r="H7" s="287">
        <v>625</v>
      </c>
      <c r="I7" s="246">
        <v>24105</v>
      </c>
    </row>
    <row r="8" spans="2:11" ht="24">
      <c r="B8" s="235" t="s">
        <v>148</v>
      </c>
      <c r="C8" s="245">
        <v>393038</v>
      </c>
      <c r="D8" s="255">
        <v>1145501</v>
      </c>
      <c r="E8" s="264">
        <v>391276</v>
      </c>
      <c r="F8" s="245">
        <v>1116752</v>
      </c>
      <c r="G8" s="276">
        <v>2.854128543534487</v>
      </c>
      <c r="H8" s="286">
        <v>1300</v>
      </c>
      <c r="I8" s="245">
        <v>28236</v>
      </c>
    </row>
    <row r="9" spans="2:11" ht="24">
      <c r="B9" s="236" t="s">
        <v>4</v>
      </c>
      <c r="C9" s="246">
        <v>390136</v>
      </c>
      <c r="D9" s="256">
        <v>1085997</v>
      </c>
      <c r="E9" s="265">
        <v>389095</v>
      </c>
      <c r="F9" s="246">
        <v>1055592</v>
      </c>
      <c r="G9" s="277">
        <v>2.7129415695395727</v>
      </c>
      <c r="H9" s="287">
        <v>1041</v>
      </c>
      <c r="I9" s="246">
        <v>30405</v>
      </c>
    </row>
    <row r="10" spans="2:11" ht="24.75">
      <c r="B10" s="236" t="s">
        <v>153</v>
      </c>
      <c r="C10" s="247">
        <v>388560</v>
      </c>
      <c r="D10" s="257">
        <v>1023119</v>
      </c>
      <c r="E10" s="266">
        <v>387392</v>
      </c>
      <c r="F10" s="247">
        <v>989313</v>
      </c>
      <c r="G10" s="278">
        <v>2.5537775690000002</v>
      </c>
      <c r="H10" s="288">
        <v>1168</v>
      </c>
      <c r="I10" s="247">
        <v>33806</v>
      </c>
    </row>
    <row r="11" spans="2:11" ht="24.75">
      <c r="B11" s="237" t="s">
        <v>154</v>
      </c>
      <c r="C11" s="248">
        <v>385187</v>
      </c>
      <c r="D11" s="258">
        <v>959502</v>
      </c>
      <c r="E11" s="267">
        <v>383531</v>
      </c>
      <c r="F11" s="248">
        <v>923812</v>
      </c>
      <c r="G11" s="279">
        <v>2.4087022952512314</v>
      </c>
      <c r="H11" s="289">
        <v>1656</v>
      </c>
      <c r="I11" s="293">
        <v>35690</v>
      </c>
    </row>
    <row r="12" spans="2:11" ht="24.75">
      <c r="B12" s="238" t="s">
        <v>155</v>
      </c>
      <c r="C12" s="249">
        <v>-3373</v>
      </c>
      <c r="D12" s="259">
        <v>-63617</v>
      </c>
      <c r="E12" s="268">
        <v>-3861</v>
      </c>
      <c r="F12" s="249">
        <v>-65501</v>
      </c>
      <c r="G12" s="280">
        <v>-0.14507527374876883</v>
      </c>
      <c r="H12" s="290">
        <v>488</v>
      </c>
      <c r="I12" s="294">
        <v>1884</v>
      </c>
    </row>
    <row r="13" spans="2:11" ht="24.75" customHeight="1">
      <c r="B13" s="239" t="s">
        <v>13</v>
      </c>
      <c r="C13" s="250">
        <v>-0.86807700226478346</v>
      </c>
      <c r="D13" s="260">
        <v>-6.2179472769052353</v>
      </c>
      <c r="E13" s="269">
        <v>-0.99666487692053352</v>
      </c>
      <c r="F13" s="250">
        <v>-6.6208570998258409</v>
      </c>
      <c r="G13" s="281">
        <v>-5.6808108705245246</v>
      </c>
      <c r="H13" s="291">
        <v>41.780821917808197</v>
      </c>
      <c r="I13" s="281">
        <v>5.5729752115009035</v>
      </c>
    </row>
    <row r="14" spans="2:11">
      <c r="B14" s="74" t="s">
        <v>157</v>
      </c>
      <c r="C14" s="251"/>
      <c r="D14" s="251"/>
      <c r="E14" s="251"/>
      <c r="F14" s="251"/>
      <c r="G14" s="282"/>
      <c r="H14" s="251"/>
      <c r="I14" s="251"/>
    </row>
    <row r="15" spans="2:11">
      <c r="B15" s="228" t="s">
        <v>35</v>
      </c>
      <c r="C15" s="7"/>
      <c r="D15" s="7"/>
      <c r="E15" s="7"/>
      <c r="F15" s="7"/>
      <c r="G15" s="7"/>
      <c r="H15" s="7"/>
      <c r="I15" s="7"/>
    </row>
    <row r="16" spans="2:11">
      <c r="B16" s="228"/>
      <c r="C16" s="7"/>
      <c r="D16" s="7"/>
      <c r="E16" s="7"/>
      <c r="F16" s="7"/>
      <c r="G16" s="7"/>
      <c r="H16" s="7"/>
      <c r="I16" s="7"/>
    </row>
    <row r="17" spans="2:9">
      <c r="B17" s="76"/>
      <c r="C17" s="7"/>
      <c r="D17" s="7"/>
      <c r="E17" s="7"/>
      <c r="F17" s="7"/>
      <c r="G17" s="7"/>
      <c r="H17" s="7"/>
      <c r="I17" s="7"/>
    </row>
  </sheetData>
  <mergeCells count="1">
    <mergeCell ref="B3:B4"/>
  </mergeCells>
  <phoneticPr fontId="10"/>
  <hyperlinks>
    <hyperlink ref="K2" location="目次!A21"/>
  </hyperlinks>
  <pageMargins left="0.7" right="0.7" top="0.75" bottom="0.75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1"/>
  <sheetViews>
    <sheetView showGridLines="0" workbookViewId="0">
      <selection activeCell="M36" sqref="M36"/>
    </sheetView>
  </sheetViews>
  <sheetFormatPr defaultRowHeight="14.25"/>
  <cols>
    <col min="1" max="16384" width="9" style="1" customWidth="1"/>
  </cols>
  <sheetData>
    <row r="1" spans="1:10">
      <c r="A1" s="6" t="s">
        <v>169</v>
      </c>
      <c r="B1" s="295"/>
      <c r="C1" s="295"/>
      <c r="D1" s="295"/>
      <c r="E1" s="295"/>
      <c r="F1" s="295"/>
      <c r="G1" s="295"/>
      <c r="H1" s="295"/>
      <c r="I1" s="295"/>
    </row>
    <row r="3" spans="1:10">
      <c r="J3" s="9" t="s">
        <v>114</v>
      </c>
    </row>
    <row r="30" spans="1:1">
      <c r="A30" s="76" t="s">
        <v>291</v>
      </c>
    </row>
    <row r="31" spans="1:1">
      <c r="A31" s="76" t="s">
        <v>248</v>
      </c>
    </row>
  </sheetData>
  <phoneticPr fontId="10" type="Hiragana"/>
  <hyperlinks>
    <hyperlink ref="J3" location="目次!A23"/>
  </hyperlinks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Q22"/>
  <sheetViews>
    <sheetView showGridLines="0" workbookViewId="0">
      <selection activeCell="G3" sqref="G3"/>
    </sheetView>
  </sheetViews>
  <sheetFormatPr defaultRowHeight="14.25"/>
  <cols>
    <col min="1" max="1" width="2.625" style="1" customWidth="1"/>
    <col min="2" max="2" width="4.625" style="1" customWidth="1"/>
    <col min="3" max="3" width="10.75" style="1" customWidth="1"/>
    <col min="4" max="14" width="9.375" style="1" customWidth="1"/>
    <col min="15" max="15" width="2.625" style="1" customWidth="1"/>
    <col min="16" max="16384" width="9" style="1" customWidth="1"/>
  </cols>
  <sheetData>
    <row r="1" spans="2:17">
      <c r="B1" s="6" t="s">
        <v>40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337"/>
    </row>
    <row r="2" spans="2:17">
      <c r="N2" s="65" t="s">
        <v>194</v>
      </c>
    </row>
    <row r="3" spans="2:17" ht="14.25" customHeight="1">
      <c r="B3" s="296" t="s">
        <v>172</v>
      </c>
      <c r="C3" s="302"/>
      <c r="D3" s="309" t="s">
        <v>186</v>
      </c>
      <c r="E3" s="320"/>
      <c r="F3" s="320"/>
      <c r="G3" s="320"/>
      <c r="H3" s="320"/>
      <c r="I3" s="320"/>
      <c r="J3" s="320"/>
      <c r="K3" s="320"/>
      <c r="L3" s="320"/>
      <c r="M3" s="320"/>
      <c r="N3" s="331"/>
      <c r="Q3" s="9" t="s">
        <v>114</v>
      </c>
    </row>
    <row r="4" spans="2:17" ht="14.25" customHeight="1">
      <c r="B4" s="297"/>
      <c r="C4" s="303"/>
      <c r="D4" s="310"/>
      <c r="E4" s="321" t="s">
        <v>182</v>
      </c>
      <c r="F4" s="310" t="s">
        <v>185</v>
      </c>
      <c r="G4" s="135"/>
      <c r="H4" s="135"/>
      <c r="I4" s="327"/>
      <c r="J4" s="327"/>
      <c r="K4" s="327"/>
      <c r="L4" s="330" t="s">
        <v>192</v>
      </c>
      <c r="M4" s="320"/>
      <c r="N4" s="332"/>
    </row>
    <row r="5" spans="2:17" ht="14.25" customHeight="1">
      <c r="B5" s="297"/>
      <c r="C5" s="303"/>
      <c r="D5" s="310"/>
      <c r="E5" s="322"/>
      <c r="F5" s="310"/>
      <c r="G5" s="306" t="s">
        <v>100</v>
      </c>
      <c r="H5" s="306" t="s">
        <v>187</v>
      </c>
      <c r="I5" s="310" t="s">
        <v>188</v>
      </c>
      <c r="J5" s="135"/>
      <c r="K5" s="135"/>
      <c r="L5" s="326"/>
      <c r="M5" s="306" t="s">
        <v>193</v>
      </c>
      <c r="N5" s="333" t="s">
        <v>195</v>
      </c>
    </row>
    <row r="6" spans="2:17" ht="14.25" customHeight="1">
      <c r="B6" s="297"/>
      <c r="C6" s="303"/>
      <c r="D6" s="310"/>
      <c r="E6" s="322"/>
      <c r="F6" s="310"/>
      <c r="G6" s="326"/>
      <c r="H6" s="326"/>
      <c r="I6" s="310"/>
      <c r="J6" s="306" t="s">
        <v>190</v>
      </c>
      <c r="K6" s="306" t="s">
        <v>191</v>
      </c>
      <c r="L6" s="326"/>
      <c r="M6" s="326"/>
      <c r="N6" s="333"/>
    </row>
    <row r="7" spans="2:17">
      <c r="B7" s="297"/>
      <c r="C7" s="303"/>
      <c r="D7" s="310"/>
      <c r="E7" s="322"/>
      <c r="F7" s="310"/>
      <c r="G7" s="326"/>
      <c r="H7" s="326"/>
      <c r="I7" s="310"/>
      <c r="J7" s="326"/>
      <c r="K7" s="326"/>
      <c r="L7" s="326"/>
      <c r="M7" s="326"/>
      <c r="N7" s="333"/>
    </row>
    <row r="8" spans="2:17">
      <c r="B8" s="298"/>
      <c r="C8" s="304"/>
      <c r="D8" s="311"/>
      <c r="E8" s="323"/>
      <c r="F8" s="311"/>
      <c r="G8" s="308"/>
      <c r="H8" s="308"/>
      <c r="I8" s="311"/>
      <c r="J8" s="308"/>
      <c r="K8" s="308"/>
      <c r="L8" s="308"/>
      <c r="M8" s="308"/>
      <c r="N8" s="334"/>
    </row>
    <row r="9" spans="2:17" ht="28.5">
      <c r="B9" s="299" t="s">
        <v>173</v>
      </c>
      <c r="C9" s="305" t="s">
        <v>176</v>
      </c>
      <c r="D9" s="312">
        <v>373972</v>
      </c>
      <c r="E9" s="312">
        <v>69664</v>
      </c>
      <c r="F9" s="312">
        <v>186540</v>
      </c>
      <c r="G9" s="312">
        <v>65608</v>
      </c>
      <c r="H9" s="312">
        <v>94647</v>
      </c>
      <c r="I9" s="328">
        <f t="shared" ref="I9:I14" si="0">J9+K9</f>
        <v>26285</v>
      </c>
      <c r="J9" s="312">
        <v>3167</v>
      </c>
      <c r="K9" s="312">
        <v>23118</v>
      </c>
      <c r="L9" s="313">
        <f t="shared" ref="L9:L14" si="1">M9+N9</f>
        <v>117768</v>
      </c>
      <c r="M9" s="313">
        <v>116614</v>
      </c>
      <c r="N9" s="312">
        <v>1154</v>
      </c>
    </row>
    <row r="10" spans="2:17" ht="28.5">
      <c r="B10" s="300"/>
      <c r="C10" s="305" t="s">
        <v>177</v>
      </c>
      <c r="D10" s="313">
        <v>388424</v>
      </c>
      <c r="E10" s="313">
        <v>82502</v>
      </c>
      <c r="F10" s="324">
        <v>195735</v>
      </c>
      <c r="G10" s="324">
        <v>73020</v>
      </c>
      <c r="H10" s="324">
        <v>93266</v>
      </c>
      <c r="I10" s="328">
        <f t="shared" si="0"/>
        <v>29449</v>
      </c>
      <c r="J10" s="324">
        <v>3680</v>
      </c>
      <c r="K10" s="324">
        <v>25769</v>
      </c>
      <c r="L10" s="313">
        <f t="shared" si="1"/>
        <v>110187</v>
      </c>
      <c r="M10" s="313">
        <v>108785</v>
      </c>
      <c r="N10" s="313">
        <v>1402</v>
      </c>
    </row>
    <row r="11" spans="2:17" ht="28.5">
      <c r="B11" s="300"/>
      <c r="C11" s="305" t="s">
        <v>178</v>
      </c>
      <c r="D11" s="313">
        <v>391276</v>
      </c>
      <c r="E11" s="313">
        <v>89027</v>
      </c>
      <c r="F11" s="324">
        <v>200498</v>
      </c>
      <c r="G11" s="324">
        <v>76496</v>
      </c>
      <c r="H11" s="324">
        <v>90078</v>
      </c>
      <c r="I11" s="328">
        <f t="shared" si="0"/>
        <v>33924</v>
      </c>
      <c r="J11" s="324">
        <v>4237</v>
      </c>
      <c r="K11" s="324">
        <v>29687</v>
      </c>
      <c r="L11" s="313">
        <f t="shared" si="1"/>
        <v>101751</v>
      </c>
      <c r="M11" s="313">
        <v>100065</v>
      </c>
      <c r="N11" s="313">
        <v>1686</v>
      </c>
    </row>
    <row r="12" spans="2:17" ht="28.5">
      <c r="B12" s="300"/>
      <c r="C12" s="305" t="s">
        <v>70</v>
      </c>
      <c r="D12" s="313">
        <v>389095</v>
      </c>
      <c r="E12" s="313">
        <v>95609</v>
      </c>
      <c r="F12" s="324">
        <v>202645</v>
      </c>
      <c r="G12" s="324">
        <v>78136</v>
      </c>
      <c r="H12" s="324">
        <v>86986</v>
      </c>
      <c r="I12" s="328">
        <f t="shared" si="0"/>
        <v>37523</v>
      </c>
      <c r="J12" s="324">
        <v>4856</v>
      </c>
      <c r="K12" s="324">
        <v>32667</v>
      </c>
      <c r="L12" s="313">
        <f t="shared" si="1"/>
        <v>90767</v>
      </c>
      <c r="M12" s="313">
        <v>88707</v>
      </c>
      <c r="N12" s="313">
        <v>2060</v>
      </c>
    </row>
    <row r="13" spans="2:17" ht="29.25">
      <c r="B13" s="300"/>
      <c r="C13" s="306" t="s">
        <v>179</v>
      </c>
      <c r="D13" s="314">
        <v>387392</v>
      </c>
      <c r="E13" s="314">
        <v>108141</v>
      </c>
      <c r="F13" s="325">
        <v>201267</v>
      </c>
      <c r="G13" s="325">
        <v>79346</v>
      </c>
      <c r="H13" s="325">
        <v>83310</v>
      </c>
      <c r="I13" s="329">
        <f t="shared" si="0"/>
        <v>38611</v>
      </c>
      <c r="J13" s="325">
        <v>5263</v>
      </c>
      <c r="K13" s="325">
        <v>33348</v>
      </c>
      <c r="L13" s="314">
        <f t="shared" si="1"/>
        <v>77104</v>
      </c>
      <c r="M13" s="314">
        <v>75045</v>
      </c>
      <c r="N13" s="314">
        <v>2059</v>
      </c>
    </row>
    <row r="14" spans="2:17" ht="29.25">
      <c r="B14" s="301"/>
      <c r="C14" s="307" t="s">
        <v>17</v>
      </c>
      <c r="D14" s="315">
        <v>383531</v>
      </c>
      <c r="E14" s="315">
        <v>117169</v>
      </c>
      <c r="F14" s="315">
        <v>203177</v>
      </c>
      <c r="G14" s="315">
        <v>81772</v>
      </c>
      <c r="H14" s="315">
        <v>81097</v>
      </c>
      <c r="I14" s="315">
        <f t="shared" si="0"/>
        <v>40308</v>
      </c>
      <c r="J14" s="315">
        <v>5755</v>
      </c>
      <c r="K14" s="315">
        <v>34553</v>
      </c>
      <c r="L14" s="315">
        <f t="shared" si="1"/>
        <v>62678</v>
      </c>
      <c r="M14" s="315">
        <v>60458</v>
      </c>
      <c r="N14" s="335">
        <v>2220</v>
      </c>
    </row>
    <row r="15" spans="2:17" ht="28.5">
      <c r="B15" s="299" t="s">
        <v>175</v>
      </c>
      <c r="C15" s="308" t="s">
        <v>176</v>
      </c>
      <c r="D15" s="316">
        <f t="shared" ref="D15:N15" si="2">D9/$D$9*100</f>
        <v>100</v>
      </c>
      <c r="E15" s="316">
        <f t="shared" si="2"/>
        <v>18.628132587466443</v>
      </c>
      <c r="F15" s="316">
        <f t="shared" si="2"/>
        <v>49.880739734525584</v>
      </c>
      <c r="G15" s="316">
        <f t="shared" si="2"/>
        <v>17.543559410864983</v>
      </c>
      <c r="H15" s="316">
        <f t="shared" si="2"/>
        <v>25.308579251922602</v>
      </c>
      <c r="I15" s="316">
        <f t="shared" si="2"/>
        <v>7.0286010717379916</v>
      </c>
      <c r="J15" s="316">
        <f t="shared" si="2"/>
        <v>0.84685484474773509</v>
      </c>
      <c r="K15" s="316">
        <f t="shared" si="2"/>
        <v>6.1817462269902563</v>
      </c>
      <c r="L15" s="316">
        <f t="shared" si="2"/>
        <v>31.491127678007981</v>
      </c>
      <c r="M15" s="316">
        <f t="shared" si="2"/>
        <v>31.182548426085376</v>
      </c>
      <c r="N15" s="316">
        <f t="shared" si="2"/>
        <v>0.30857925192260383</v>
      </c>
    </row>
    <row r="16" spans="2:17" ht="28.5">
      <c r="B16" s="300"/>
      <c r="C16" s="305" t="s">
        <v>177</v>
      </c>
      <c r="D16" s="317">
        <f t="shared" ref="D16:N16" si="3">D10/$D$10*100</f>
        <v>100</v>
      </c>
      <c r="E16" s="317">
        <f t="shared" si="3"/>
        <v>21.240191131341007</v>
      </c>
      <c r="F16" s="317">
        <f t="shared" si="3"/>
        <v>50.392097295738679</v>
      </c>
      <c r="G16" s="317">
        <f t="shared" si="3"/>
        <v>18.799044343294959</v>
      </c>
      <c r="H16" s="317">
        <f t="shared" si="3"/>
        <v>24.011389615471753</v>
      </c>
      <c r="I16" s="317">
        <f t="shared" si="3"/>
        <v>7.5816633369719693</v>
      </c>
      <c r="J16" s="317">
        <f t="shared" si="3"/>
        <v>0.94741828517290394</v>
      </c>
      <c r="K16" s="317">
        <f t="shared" si="3"/>
        <v>6.6342450517990645</v>
      </c>
      <c r="L16" s="317">
        <f t="shared" si="3"/>
        <v>28.367711572920314</v>
      </c>
      <c r="M16" s="317">
        <f t="shared" si="3"/>
        <v>28.006765802319116</v>
      </c>
      <c r="N16" s="317">
        <f t="shared" si="3"/>
        <v>0.3609457706011987</v>
      </c>
    </row>
    <row r="17" spans="2:14" ht="28.5">
      <c r="B17" s="300"/>
      <c r="C17" s="305" t="s">
        <v>178</v>
      </c>
      <c r="D17" s="317">
        <f t="shared" ref="D17:N17" si="4">D11/$D$11*100</f>
        <v>100</v>
      </c>
      <c r="E17" s="317">
        <f t="shared" si="4"/>
        <v>22.752992772365289</v>
      </c>
      <c r="F17" s="317">
        <f t="shared" si="4"/>
        <v>51.242089982518735</v>
      </c>
      <c r="G17" s="317">
        <f t="shared" si="4"/>
        <v>19.550394095216674</v>
      </c>
      <c r="H17" s="317">
        <f t="shared" si="4"/>
        <v>23.021601120436724</v>
      </c>
      <c r="I17" s="317">
        <f t="shared" si="4"/>
        <v>8.6700947668653328</v>
      </c>
      <c r="J17" s="317">
        <f t="shared" si="4"/>
        <v>1.0828673366114967</v>
      </c>
      <c r="K17" s="317">
        <f t="shared" si="4"/>
        <v>7.5872274302538356</v>
      </c>
      <c r="L17" s="317">
        <f t="shared" si="4"/>
        <v>26.004917245115976</v>
      </c>
      <c r="M17" s="317">
        <f t="shared" si="4"/>
        <v>25.57401936229158</v>
      </c>
      <c r="N17" s="317">
        <f t="shared" si="4"/>
        <v>0.43089788282440017</v>
      </c>
    </row>
    <row r="18" spans="2:14" ht="28.5">
      <c r="B18" s="300"/>
      <c r="C18" s="305" t="s">
        <v>70</v>
      </c>
      <c r="D18" s="317">
        <f>(E12+F12+L12)/($E$12+$F$12+$L$12)*100</f>
        <v>100</v>
      </c>
      <c r="E18" s="317">
        <f t="shared" ref="E18:N18" si="5">E12/($E$12+$F$12+$L$12)*100</f>
        <v>24.576822330928149</v>
      </c>
      <c r="F18" s="317">
        <f t="shared" si="5"/>
        <v>52.091018222666641</v>
      </c>
      <c r="G18" s="317">
        <f t="shared" si="5"/>
        <v>20.085291025420222</v>
      </c>
      <c r="H18" s="317">
        <f t="shared" si="5"/>
        <v>22.360232481022877</v>
      </c>
      <c r="I18" s="317">
        <f t="shared" si="5"/>
        <v>9.6454947162235456</v>
      </c>
      <c r="J18" s="317">
        <f t="shared" si="5"/>
        <v>1.2482616619668345</v>
      </c>
      <c r="K18" s="317">
        <f t="shared" si="5"/>
        <v>8.3972330542567111</v>
      </c>
      <c r="L18" s="317">
        <f t="shared" si="5"/>
        <v>23.332159446405207</v>
      </c>
      <c r="M18" s="317">
        <f t="shared" si="5"/>
        <v>22.802625051089787</v>
      </c>
      <c r="N18" s="317">
        <f t="shared" si="5"/>
        <v>0.52953439531542001</v>
      </c>
    </row>
    <row r="19" spans="2:14" ht="29.25">
      <c r="B19" s="300"/>
      <c r="C19" s="306" t="s">
        <v>179</v>
      </c>
      <c r="D19" s="318">
        <f>(E13+F13+L13)/($E$13+$F$13+$L$13)*100</f>
        <v>100</v>
      </c>
      <c r="E19" s="318">
        <f t="shared" ref="E19:N19" si="6">E13/($E$13+$F$13+$L$13)*100</f>
        <v>27.978691476590633</v>
      </c>
      <c r="F19" s="318">
        <f t="shared" si="6"/>
        <v>52.072639400587818</v>
      </c>
      <c r="G19" s="318">
        <f t="shared" si="6"/>
        <v>20.528728732872459</v>
      </c>
      <c r="H19" s="318">
        <f t="shared" si="6"/>
        <v>21.554311379724304</v>
      </c>
      <c r="I19" s="318">
        <f t="shared" si="6"/>
        <v>9.9895992879910587</v>
      </c>
      <c r="J19" s="318">
        <f t="shared" si="6"/>
        <v>1.3616653557974914</v>
      </c>
      <c r="K19" s="318">
        <f t="shared" si="6"/>
        <v>8.6279339321935673</v>
      </c>
      <c r="L19" s="318">
        <f t="shared" si="6"/>
        <v>19.948669122821542</v>
      </c>
      <c r="M19" s="318">
        <f t="shared" si="6"/>
        <v>19.415956037587449</v>
      </c>
      <c r="N19" s="318">
        <f t="shared" si="6"/>
        <v>0.53271308523409366</v>
      </c>
    </row>
    <row r="20" spans="2:14" ht="29.25">
      <c r="B20" s="301"/>
      <c r="C20" s="307" t="s">
        <v>17</v>
      </c>
      <c r="D20" s="319">
        <f>(E14+F14+L14)/($E$14+$F$14+$L$14)*100</f>
        <v>100</v>
      </c>
      <c r="E20" s="319">
        <f t="shared" ref="E20:N20" si="7">E14/($E$14+$F$14+$L$14)*100</f>
        <v>30.590511299553029</v>
      </c>
      <c r="F20" s="319">
        <f t="shared" si="7"/>
        <v>53.045501065207404</v>
      </c>
      <c r="G20" s="319">
        <f t="shared" si="7"/>
        <v>21.349053845189857</v>
      </c>
      <c r="H20" s="319">
        <f t="shared" si="7"/>
        <v>21.172824679393461</v>
      </c>
      <c r="I20" s="319">
        <f t="shared" si="7"/>
        <v>10.523622540624086</v>
      </c>
      <c r="J20" s="319">
        <f t="shared" si="7"/>
        <v>1.5025168135678182</v>
      </c>
      <c r="K20" s="319">
        <f t="shared" si="7"/>
        <v>9.021105727056268</v>
      </c>
      <c r="L20" s="319">
        <f t="shared" si="7"/>
        <v>16.363987635239567</v>
      </c>
      <c r="M20" s="319">
        <f t="shared" si="7"/>
        <v>15.784389489953632</v>
      </c>
      <c r="N20" s="336">
        <f t="shared" si="7"/>
        <v>0.57959814528593512</v>
      </c>
    </row>
    <row r="21" spans="2:14">
      <c r="C21" s="76" t="s">
        <v>180</v>
      </c>
    </row>
    <row r="22" spans="2:14">
      <c r="C22" s="76" t="s">
        <v>300</v>
      </c>
    </row>
  </sheetData>
  <mergeCells count="14">
    <mergeCell ref="B3:C8"/>
    <mergeCell ref="D3:D8"/>
    <mergeCell ref="E4:E8"/>
    <mergeCell ref="F4:F8"/>
    <mergeCell ref="L4:L8"/>
    <mergeCell ref="G5:G8"/>
    <mergeCell ref="H5:H8"/>
    <mergeCell ref="I5:I8"/>
    <mergeCell ref="M5:M8"/>
    <mergeCell ref="N5:N8"/>
    <mergeCell ref="J6:J8"/>
    <mergeCell ref="K6:K8"/>
    <mergeCell ref="B9:B14"/>
    <mergeCell ref="B15:B20"/>
  </mergeCells>
  <phoneticPr fontId="10" type="Hiragana"/>
  <hyperlinks>
    <hyperlink ref="Q3" location="目次!A25"/>
  </hyperlinks>
  <pageMargins left="0.7" right="0.7" top="0.75" bottom="0.75" header="0.3" footer="0.3"/>
  <pageSetup paperSize="9" fitToWidth="1" fitToHeight="1" orientation="landscape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0"/>
  <sheetViews>
    <sheetView showGridLines="0" workbookViewId="0">
      <selection activeCell="H33" sqref="H33"/>
    </sheetView>
  </sheetViews>
  <sheetFormatPr defaultRowHeight="14.25"/>
  <cols>
    <col min="1" max="16384" width="9" style="1" customWidth="1"/>
  </cols>
  <sheetData>
    <row r="1" spans="1:10">
      <c r="A1" s="338" t="s">
        <v>196</v>
      </c>
      <c r="B1" s="295"/>
      <c r="C1" s="295"/>
      <c r="D1" s="295"/>
      <c r="E1" s="295"/>
      <c r="F1" s="295"/>
      <c r="G1" s="295"/>
      <c r="H1" s="295"/>
      <c r="I1" s="295"/>
    </row>
    <row r="2" spans="1:10">
      <c r="I2" s="339" t="s">
        <v>198</v>
      </c>
    </row>
    <row r="3" spans="1:10">
      <c r="J3" s="9" t="s">
        <v>114</v>
      </c>
    </row>
    <row r="30" spans="1:1">
      <c r="A30" s="76" t="s">
        <v>58</v>
      </c>
    </row>
  </sheetData>
  <phoneticPr fontId="10" type="Hiragana"/>
  <hyperlinks>
    <hyperlink ref="J3" location="目次!A27"/>
  </hyperlinks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P23"/>
  <sheetViews>
    <sheetView showGridLines="0" workbookViewId="0">
      <selection activeCell="L28" sqref="L28"/>
    </sheetView>
  </sheetViews>
  <sheetFormatPr defaultRowHeight="14.25"/>
  <cols>
    <col min="1" max="1" width="2.625" style="1" customWidth="1"/>
    <col min="2" max="2" width="4.625" style="1" customWidth="1"/>
    <col min="3" max="3" width="10.75" style="1" customWidth="1"/>
    <col min="4" max="14" width="9.375" style="1" customWidth="1"/>
    <col min="15" max="15" width="2.625" style="1" customWidth="1"/>
    <col min="16" max="16384" width="9" style="1" customWidth="1"/>
  </cols>
  <sheetData>
    <row r="1" spans="2:16">
      <c r="B1" s="6" t="s">
        <v>199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337"/>
    </row>
    <row r="2" spans="2:16">
      <c r="N2" s="65" t="s">
        <v>194</v>
      </c>
    </row>
    <row r="3" spans="2:16" ht="14.25" customHeight="1">
      <c r="B3" s="296" t="s">
        <v>172</v>
      </c>
      <c r="C3" s="302"/>
      <c r="D3" s="309" t="s">
        <v>186</v>
      </c>
      <c r="E3" s="320"/>
      <c r="F3" s="320"/>
      <c r="G3" s="320"/>
      <c r="H3" s="320"/>
      <c r="I3" s="320"/>
      <c r="J3" s="320"/>
      <c r="K3" s="320"/>
      <c r="L3" s="320"/>
      <c r="M3" s="320"/>
      <c r="N3" s="331"/>
      <c r="P3" s="9" t="s">
        <v>114</v>
      </c>
    </row>
    <row r="4" spans="2:16" ht="14.25" customHeight="1">
      <c r="B4" s="297"/>
      <c r="C4" s="303"/>
      <c r="D4" s="310"/>
      <c r="E4" s="321" t="s">
        <v>182</v>
      </c>
      <c r="F4" s="310" t="s">
        <v>185</v>
      </c>
      <c r="G4" s="135"/>
      <c r="H4" s="135"/>
      <c r="I4" s="327"/>
      <c r="J4" s="327"/>
      <c r="K4" s="327"/>
      <c r="L4" s="330" t="s">
        <v>192</v>
      </c>
      <c r="M4" s="320"/>
      <c r="N4" s="332"/>
    </row>
    <row r="5" spans="2:16" ht="14.25" customHeight="1">
      <c r="B5" s="297"/>
      <c r="C5" s="303"/>
      <c r="D5" s="310"/>
      <c r="E5" s="322"/>
      <c r="F5" s="310"/>
      <c r="G5" s="306" t="s">
        <v>100</v>
      </c>
      <c r="H5" s="306" t="s">
        <v>187</v>
      </c>
      <c r="I5" s="310" t="s">
        <v>188</v>
      </c>
      <c r="J5" s="135"/>
      <c r="K5" s="135"/>
      <c r="L5" s="326"/>
      <c r="M5" s="306" t="s">
        <v>193</v>
      </c>
      <c r="N5" s="333" t="s">
        <v>195</v>
      </c>
    </row>
    <row r="6" spans="2:16" ht="14.25" customHeight="1">
      <c r="B6" s="297"/>
      <c r="C6" s="303"/>
      <c r="D6" s="310"/>
      <c r="E6" s="322"/>
      <c r="F6" s="310"/>
      <c r="G6" s="326"/>
      <c r="H6" s="326"/>
      <c r="I6" s="310"/>
      <c r="J6" s="306" t="s">
        <v>190</v>
      </c>
      <c r="K6" s="306" t="s">
        <v>191</v>
      </c>
      <c r="L6" s="326"/>
      <c r="M6" s="326"/>
      <c r="N6" s="333"/>
    </row>
    <row r="7" spans="2:16">
      <c r="B7" s="297"/>
      <c r="C7" s="303"/>
      <c r="D7" s="310"/>
      <c r="E7" s="322"/>
      <c r="F7" s="310"/>
      <c r="G7" s="326"/>
      <c r="H7" s="326"/>
      <c r="I7" s="310"/>
      <c r="J7" s="326"/>
      <c r="K7" s="326"/>
      <c r="L7" s="326"/>
      <c r="M7" s="326"/>
      <c r="N7" s="333"/>
    </row>
    <row r="8" spans="2:16">
      <c r="B8" s="298"/>
      <c r="C8" s="304"/>
      <c r="D8" s="311"/>
      <c r="E8" s="323"/>
      <c r="F8" s="311"/>
      <c r="G8" s="308"/>
      <c r="H8" s="308"/>
      <c r="I8" s="311"/>
      <c r="J8" s="308"/>
      <c r="K8" s="308"/>
      <c r="L8" s="308"/>
      <c r="M8" s="308"/>
      <c r="N8" s="334"/>
    </row>
    <row r="9" spans="2:16" ht="28.5">
      <c r="B9" s="299" t="s">
        <v>173</v>
      </c>
      <c r="C9" s="305" t="s">
        <v>200</v>
      </c>
      <c r="D9" s="312">
        <v>163687</v>
      </c>
      <c r="E9" s="312">
        <v>18834</v>
      </c>
      <c r="F9" s="312">
        <v>49388</v>
      </c>
      <c r="G9" s="312">
        <v>29066</v>
      </c>
      <c r="H9" s="312">
        <v>10767</v>
      </c>
      <c r="I9" s="328">
        <f t="shared" ref="I9:I14" si="0">J9+K9</f>
        <v>9555</v>
      </c>
      <c r="J9" s="312">
        <v>1233</v>
      </c>
      <c r="K9" s="312">
        <v>8322</v>
      </c>
      <c r="L9" s="313">
        <f t="shared" ref="L9:L14" si="1">M9+N9</f>
        <v>95465</v>
      </c>
      <c r="M9" s="313">
        <v>94980</v>
      </c>
      <c r="N9" s="312">
        <v>485</v>
      </c>
    </row>
    <row r="10" spans="2:16" ht="28.5">
      <c r="B10" s="300"/>
      <c r="C10" s="305" t="s">
        <v>201</v>
      </c>
      <c r="D10" s="313">
        <v>185652</v>
      </c>
      <c r="E10" s="313">
        <v>26055</v>
      </c>
      <c r="F10" s="324">
        <v>65340</v>
      </c>
      <c r="G10" s="324">
        <v>37901</v>
      </c>
      <c r="H10" s="324">
        <v>14622</v>
      </c>
      <c r="I10" s="328">
        <f t="shared" si="0"/>
        <v>12817</v>
      </c>
      <c r="J10" s="328">
        <v>1709</v>
      </c>
      <c r="K10" s="324">
        <v>11108</v>
      </c>
      <c r="L10" s="313">
        <f t="shared" si="1"/>
        <v>94257</v>
      </c>
      <c r="M10" s="313">
        <v>93741</v>
      </c>
      <c r="N10" s="313">
        <v>516</v>
      </c>
    </row>
    <row r="11" spans="2:16" ht="28.5">
      <c r="B11" s="300"/>
      <c r="C11" s="305" t="s">
        <v>202</v>
      </c>
      <c r="D11" s="313">
        <v>200233</v>
      </c>
      <c r="E11" s="313">
        <v>33280</v>
      </c>
      <c r="F11" s="324">
        <v>78391</v>
      </c>
      <c r="G11" s="324">
        <v>43606</v>
      </c>
      <c r="H11" s="324">
        <v>18035</v>
      </c>
      <c r="I11" s="328">
        <f t="shared" si="0"/>
        <v>16750</v>
      </c>
      <c r="J11" s="324">
        <v>2314</v>
      </c>
      <c r="K11" s="324">
        <v>14436</v>
      </c>
      <c r="L11" s="313">
        <f t="shared" si="1"/>
        <v>88562</v>
      </c>
      <c r="M11" s="313">
        <v>88032</v>
      </c>
      <c r="N11" s="313">
        <v>530</v>
      </c>
    </row>
    <row r="12" spans="2:16" ht="28.5">
      <c r="B12" s="300"/>
      <c r="C12" s="305" t="s">
        <v>203</v>
      </c>
      <c r="D12" s="313">
        <v>206632</v>
      </c>
      <c r="E12" s="313">
        <v>39463</v>
      </c>
      <c r="F12" s="324">
        <v>87870</v>
      </c>
      <c r="G12" s="324">
        <v>46406</v>
      </c>
      <c r="H12" s="324">
        <v>20938</v>
      </c>
      <c r="I12" s="328">
        <f t="shared" si="0"/>
        <v>20526</v>
      </c>
      <c r="J12" s="324">
        <v>3015</v>
      </c>
      <c r="K12" s="324">
        <v>17511</v>
      </c>
      <c r="L12" s="313">
        <f t="shared" si="1"/>
        <v>79299</v>
      </c>
      <c r="M12" s="313">
        <v>78639</v>
      </c>
      <c r="N12" s="313">
        <v>660</v>
      </c>
    </row>
    <row r="13" spans="2:16" ht="29.25">
      <c r="B13" s="300"/>
      <c r="C13" s="306" t="s">
        <v>29</v>
      </c>
      <c r="D13" s="314">
        <v>216260</v>
      </c>
      <c r="E13" s="314">
        <v>47823</v>
      </c>
      <c r="F13" s="325">
        <v>99771</v>
      </c>
      <c r="G13" s="325">
        <v>51402</v>
      </c>
      <c r="H13" s="325">
        <v>24535</v>
      </c>
      <c r="I13" s="329">
        <f t="shared" si="0"/>
        <v>23834</v>
      </c>
      <c r="J13" s="325">
        <v>3580</v>
      </c>
      <c r="K13" s="325">
        <v>20254</v>
      </c>
      <c r="L13" s="314">
        <f t="shared" si="1"/>
        <v>68666</v>
      </c>
      <c r="M13" s="314">
        <v>67849</v>
      </c>
      <c r="N13" s="314">
        <v>817</v>
      </c>
    </row>
    <row r="14" spans="2:16" ht="29.25">
      <c r="B14" s="301"/>
      <c r="C14" s="307" t="s">
        <v>204</v>
      </c>
      <c r="D14" s="315">
        <v>220536</v>
      </c>
      <c r="E14" s="315">
        <v>55437</v>
      </c>
      <c r="F14" s="315">
        <v>108294</v>
      </c>
      <c r="G14" s="315">
        <v>54852</v>
      </c>
      <c r="H14" s="315">
        <v>26903</v>
      </c>
      <c r="I14" s="315">
        <f t="shared" si="0"/>
        <v>26539</v>
      </c>
      <c r="J14" s="315">
        <v>4203</v>
      </c>
      <c r="K14" s="315">
        <v>22336</v>
      </c>
      <c r="L14" s="315">
        <f t="shared" si="1"/>
        <v>56805</v>
      </c>
      <c r="M14" s="315">
        <v>55974</v>
      </c>
      <c r="N14" s="335">
        <v>831</v>
      </c>
    </row>
    <row r="15" spans="2:16" ht="28.5">
      <c r="B15" s="299" t="s">
        <v>175</v>
      </c>
      <c r="C15" s="308" t="s">
        <v>200</v>
      </c>
      <c r="D15" s="341" t="s">
        <v>206</v>
      </c>
      <c r="E15" s="316">
        <v>11.5061061660364</v>
      </c>
      <c r="F15" s="316">
        <v>30.172218930031097</v>
      </c>
      <c r="G15" s="316">
        <v>17.757060731762451</v>
      </c>
      <c r="H15" s="316">
        <v>6.577797870325683</v>
      </c>
      <c r="I15" s="316">
        <v>5.8373603279429638</v>
      </c>
      <c r="J15" s="316">
        <v>0.75326690574083466</v>
      </c>
      <c r="K15" s="316">
        <v>5.0840934222021295</v>
      </c>
      <c r="L15" s="316">
        <v>58.321674903932511</v>
      </c>
      <c r="M15" s="316">
        <v>58.02537770256648</v>
      </c>
      <c r="N15" s="316">
        <v>0.29629720136602172</v>
      </c>
    </row>
    <row r="16" spans="2:16" ht="28.5">
      <c r="B16" s="300"/>
      <c r="C16" s="305" t="s">
        <v>201</v>
      </c>
      <c r="D16" s="342" t="s">
        <v>207</v>
      </c>
      <c r="E16" s="317">
        <v>14.034322280395578</v>
      </c>
      <c r="F16" s="317">
        <v>35.19488074461897</v>
      </c>
      <c r="G16" s="317">
        <v>20.415077672203907</v>
      </c>
      <c r="H16" s="317">
        <v>7.876026113373408</v>
      </c>
      <c r="I16" s="317">
        <v>6.9037769590416476</v>
      </c>
      <c r="J16" s="317">
        <v>0.92053950401827078</v>
      </c>
      <c r="K16" s="317">
        <v>5.9832374550233771</v>
      </c>
      <c r="L16" s="317">
        <v>50.770796974985458</v>
      </c>
      <c r="M16" s="317">
        <v>50.492857604550444</v>
      </c>
      <c r="N16" s="317">
        <v>0.27793937043500744</v>
      </c>
    </row>
    <row r="17" spans="2:14" ht="28.5">
      <c r="B17" s="300"/>
      <c r="C17" s="305" t="s">
        <v>202</v>
      </c>
      <c r="D17" s="342" t="s">
        <v>167</v>
      </c>
      <c r="E17" s="317">
        <v>16.620636957943997</v>
      </c>
      <c r="F17" s="317">
        <v>39.149890377709966</v>
      </c>
      <c r="G17" s="317">
        <v>21.777629062142605</v>
      </c>
      <c r="H17" s="317">
        <v>9.0070068370348544</v>
      </c>
      <c r="I17" s="317">
        <v>8.3652544785325098</v>
      </c>
      <c r="J17" s="317">
        <v>1.1556536634820436</v>
      </c>
      <c r="K17" s="317">
        <v>7.2096008150504671</v>
      </c>
      <c r="L17" s="317">
        <v>44.229472664346034</v>
      </c>
      <c r="M17" s="317">
        <v>43.964781030099928</v>
      </c>
      <c r="N17" s="317">
        <v>0.26469163424610331</v>
      </c>
    </row>
    <row r="18" spans="2:14" ht="28.5">
      <c r="B18" s="300"/>
      <c r="C18" s="305" t="s">
        <v>203</v>
      </c>
      <c r="D18" s="342" t="s">
        <v>208</v>
      </c>
      <c r="E18" s="317">
        <v>19.098203569631032</v>
      </c>
      <c r="F18" s="317">
        <v>42.524875140346126</v>
      </c>
      <c r="G18" s="317">
        <v>22.45828332494483</v>
      </c>
      <c r="H18" s="317">
        <v>10.132990049943862</v>
      </c>
      <c r="I18" s="317">
        <v>9.9336017654574302</v>
      </c>
      <c r="J18" s="317">
        <v>1.4591157226373457</v>
      </c>
      <c r="K18" s="317">
        <v>8.4744860428200859</v>
      </c>
      <c r="L18" s="317">
        <v>38.376921290022842</v>
      </c>
      <c r="M18" s="317">
        <v>38.057512873127102</v>
      </c>
      <c r="N18" s="317">
        <v>0.31940841689573735</v>
      </c>
    </row>
    <row r="19" spans="2:14" ht="29.25">
      <c r="B19" s="300"/>
      <c r="C19" s="306" t="s">
        <v>29</v>
      </c>
      <c r="D19" s="343" t="s">
        <v>209</v>
      </c>
      <c r="E19" s="318">
        <v>22.1136594839545</v>
      </c>
      <c r="F19" s="318">
        <v>46.134745214094146</v>
      </c>
      <c r="G19" s="318">
        <v>23.768611856099138</v>
      </c>
      <c r="H19" s="318">
        <v>11.345140109127902</v>
      </c>
      <c r="I19" s="318">
        <v>11.020993248867104</v>
      </c>
      <c r="J19" s="318">
        <v>1.6554147785073521</v>
      </c>
      <c r="K19" s="318">
        <v>9.3655784703597522</v>
      </c>
      <c r="L19" s="318">
        <v>31.751595301951358</v>
      </c>
      <c r="M19" s="318">
        <v>31.373809303616017</v>
      </c>
      <c r="N19" s="318">
        <v>0.3777859983353371</v>
      </c>
    </row>
    <row r="20" spans="2:14" ht="29.25">
      <c r="B20" s="301"/>
      <c r="C20" s="307" t="s">
        <v>204</v>
      </c>
      <c r="D20" s="344" t="s">
        <v>87</v>
      </c>
      <c r="E20" s="319">
        <v>25.137392534552184</v>
      </c>
      <c r="F20" s="319">
        <v>49.104908042224402</v>
      </c>
      <c r="G20" s="319">
        <v>24.872129720317769</v>
      </c>
      <c r="H20" s="319">
        <v>12.19891536982624</v>
      </c>
      <c r="I20" s="319">
        <v>12.033862952080385</v>
      </c>
      <c r="J20" s="319">
        <v>1.9058112961149201</v>
      </c>
      <c r="K20" s="319">
        <v>10.128051655965466</v>
      </c>
      <c r="L20" s="319">
        <v>25.757699423223418</v>
      </c>
      <c r="M20" s="319">
        <v>25.380890194798127</v>
      </c>
      <c r="N20" s="336">
        <v>0.37680922842529108</v>
      </c>
    </row>
    <row r="21" spans="2:14">
      <c r="C21" s="76" t="s">
        <v>180</v>
      </c>
    </row>
    <row r="22" spans="2:14" ht="14.25" customHeight="1">
      <c r="B22" s="340"/>
      <c r="C22" s="75" t="s">
        <v>296</v>
      </c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</row>
    <row r="23" spans="2:14">
      <c r="C23" s="135"/>
    </row>
  </sheetData>
  <mergeCells count="14">
    <mergeCell ref="B3:C8"/>
    <mergeCell ref="D3:D8"/>
    <mergeCell ref="E4:E8"/>
    <mergeCell ref="F4:F8"/>
    <mergeCell ref="L4:L8"/>
    <mergeCell ref="G5:G8"/>
    <mergeCell ref="H5:H8"/>
    <mergeCell ref="I5:I8"/>
    <mergeCell ref="M5:M8"/>
    <mergeCell ref="N5:N8"/>
    <mergeCell ref="J6:J8"/>
    <mergeCell ref="K6:K8"/>
    <mergeCell ref="B9:B14"/>
    <mergeCell ref="B15:B20"/>
  </mergeCells>
  <phoneticPr fontId="10" type="Hiragana"/>
  <hyperlinks>
    <hyperlink ref="P3" location="目次!A29"/>
  </hyperlinks>
  <pageMargins left="0.7" right="0.7" top="0.75" bottom="0.75" header="0.3" footer="0.3"/>
  <pageSetup paperSize="9" fitToWidth="1" fitToHeight="1" orientation="landscape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L3"/>
  <sheetViews>
    <sheetView showGridLines="0" workbookViewId="0">
      <selection activeCell="K25" sqref="B1:K25"/>
    </sheetView>
  </sheetViews>
  <sheetFormatPr defaultRowHeight="19.5"/>
  <cols>
    <col min="1" max="1" width="2.77734375" style="345" customWidth="1"/>
    <col min="2" max="9" width="9" style="345" customWidth="1"/>
    <col min="10" max="10" width="9.109375" style="345" customWidth="1"/>
    <col min="11" max="11" width="2.625" style="345" customWidth="1"/>
    <col min="12" max="16384" width="9" style="345" customWidth="1"/>
  </cols>
  <sheetData>
    <row r="1" spans="2:12">
      <c r="B1" s="6" t="s">
        <v>219</v>
      </c>
      <c r="C1" s="346"/>
      <c r="D1" s="346"/>
      <c r="E1" s="346"/>
      <c r="F1" s="346"/>
      <c r="G1" s="346"/>
      <c r="H1" s="346"/>
      <c r="I1" s="346"/>
      <c r="J1" s="346"/>
    </row>
    <row r="3" spans="2:12">
      <c r="L3" s="9" t="s">
        <v>114</v>
      </c>
    </row>
  </sheetData>
  <phoneticPr fontId="10" type="Hiragana"/>
  <hyperlinks>
    <hyperlink ref="L3" location="目次!A31"/>
  </hyperlinks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M24"/>
  <sheetViews>
    <sheetView showGridLines="0" workbookViewId="0">
      <selection activeCell="L10" sqref="L10"/>
    </sheetView>
  </sheetViews>
  <sheetFormatPr defaultRowHeight="14.25"/>
  <cols>
    <col min="1" max="1" width="2.77734375" style="135" customWidth="1"/>
    <col min="2" max="2" width="10.625" style="135" customWidth="1"/>
    <col min="3" max="3" width="5.625" style="135" customWidth="1"/>
    <col min="4" max="5" width="10.625" style="142" customWidth="1"/>
    <col min="6" max="6" width="6.625" style="135" customWidth="1"/>
    <col min="7" max="7" width="10.625" style="142" customWidth="1"/>
    <col min="8" max="8" width="6.625" style="135" customWidth="1"/>
    <col min="9" max="9" width="10.625" style="142" customWidth="1"/>
    <col min="10" max="10" width="6.625" style="135" customWidth="1"/>
    <col min="11" max="11" width="2.625" style="135" customWidth="1"/>
    <col min="12" max="16384" width="8.88671875" style="135" customWidth="1"/>
  </cols>
  <sheetData>
    <row r="1" spans="2:13" ht="16" customHeight="1">
      <c r="B1" s="6" t="s">
        <v>313</v>
      </c>
      <c r="C1" s="137"/>
      <c r="D1" s="156"/>
      <c r="E1" s="156"/>
      <c r="F1" s="137"/>
      <c r="G1" s="156"/>
      <c r="H1" s="137"/>
      <c r="I1" s="156"/>
      <c r="J1" s="137"/>
    </row>
    <row r="2" spans="2:13" ht="16" customHeight="1">
      <c r="B2" s="7"/>
      <c r="C2" s="7"/>
      <c r="D2" s="157"/>
      <c r="E2" s="157"/>
      <c r="F2" s="7"/>
      <c r="G2" s="157"/>
      <c r="H2" s="7"/>
      <c r="I2" s="157"/>
      <c r="J2" s="176" t="s">
        <v>113</v>
      </c>
    </row>
    <row r="3" spans="2:13" ht="16" customHeight="1">
      <c r="B3" s="78" t="s">
        <v>82</v>
      </c>
      <c r="C3" s="86"/>
      <c r="D3" s="158" t="s">
        <v>215</v>
      </c>
      <c r="E3" s="352" t="s">
        <v>216</v>
      </c>
      <c r="F3" s="355"/>
      <c r="G3" s="352" t="s">
        <v>299</v>
      </c>
      <c r="H3" s="355"/>
      <c r="I3" s="364" t="s">
        <v>150</v>
      </c>
      <c r="J3" s="367"/>
      <c r="M3" s="9" t="s">
        <v>117</v>
      </c>
    </row>
    <row r="4" spans="2:13" s="135" customFormat="1" ht="16" customHeight="1">
      <c r="B4" s="347"/>
      <c r="C4" s="198"/>
      <c r="D4" s="348"/>
      <c r="E4" s="353"/>
      <c r="F4" s="356"/>
      <c r="G4" s="353"/>
      <c r="H4" s="356"/>
      <c r="I4" s="365"/>
      <c r="J4" s="368"/>
    </row>
    <row r="5" spans="2:13" ht="16" customHeight="1">
      <c r="B5" s="79"/>
      <c r="C5" s="87"/>
      <c r="D5" s="159"/>
      <c r="E5" s="354"/>
      <c r="F5" s="169" t="s">
        <v>108</v>
      </c>
      <c r="G5" s="363" t="s">
        <v>111</v>
      </c>
      <c r="H5" s="169" t="s">
        <v>108</v>
      </c>
      <c r="I5" s="366" t="s">
        <v>7</v>
      </c>
      <c r="J5" s="169" t="s">
        <v>108</v>
      </c>
    </row>
    <row r="6" spans="2:13" ht="16" customHeight="1">
      <c r="B6" s="143" t="s">
        <v>212</v>
      </c>
      <c r="C6" s="150" t="s">
        <v>103</v>
      </c>
      <c r="D6" s="349">
        <v>237682</v>
      </c>
      <c r="E6" s="349">
        <v>18834</v>
      </c>
      <c r="F6" s="357">
        <v>7.9240329515907817</v>
      </c>
      <c r="G6" s="349">
        <v>4866</v>
      </c>
      <c r="H6" s="357">
        <v>2.0472732474482709</v>
      </c>
      <c r="I6" s="349">
        <v>5268</v>
      </c>
      <c r="J6" s="357">
        <v>2.2164067956345033</v>
      </c>
    </row>
    <row r="7" spans="2:13" ht="16" customHeight="1">
      <c r="B7" s="153"/>
      <c r="C7" s="151" t="s">
        <v>104</v>
      </c>
      <c r="D7" s="113">
        <v>96624</v>
      </c>
      <c r="E7" s="113">
        <v>3312</v>
      </c>
      <c r="F7" s="358">
        <v>3.427719821162444</v>
      </c>
      <c r="G7" s="113">
        <v>1216</v>
      </c>
      <c r="H7" s="358">
        <v>1.2584865043881437</v>
      </c>
      <c r="I7" s="113">
        <v>1741</v>
      </c>
      <c r="J7" s="358">
        <v>1.8018297731412485</v>
      </c>
    </row>
    <row r="8" spans="2:13" ht="16" customHeight="1">
      <c r="B8" s="152"/>
      <c r="C8" s="152" t="s">
        <v>106</v>
      </c>
      <c r="D8" s="210">
        <v>141058</v>
      </c>
      <c r="E8" s="210">
        <v>15522</v>
      </c>
      <c r="F8" s="359">
        <v>11.003984176721632</v>
      </c>
      <c r="G8" s="210">
        <v>3650</v>
      </c>
      <c r="H8" s="359">
        <v>2.5875880843341035</v>
      </c>
      <c r="I8" s="210">
        <v>3527</v>
      </c>
      <c r="J8" s="359">
        <v>2.5003899105332557</v>
      </c>
    </row>
    <row r="9" spans="2:13" ht="16" customHeight="1">
      <c r="B9" s="143" t="s">
        <v>36</v>
      </c>
      <c r="C9" s="150" t="s">
        <v>103</v>
      </c>
      <c r="D9" s="349">
        <v>279764</v>
      </c>
      <c r="E9" s="349">
        <v>26055</v>
      </c>
      <c r="F9" s="357">
        <v>9.3132068457700061</v>
      </c>
      <c r="G9" s="349">
        <v>7904</v>
      </c>
      <c r="H9" s="357">
        <v>2.8252384152356989</v>
      </c>
      <c r="I9" s="349">
        <v>6575</v>
      </c>
      <c r="J9" s="357">
        <v>2.3501951644957892</v>
      </c>
    </row>
    <row r="10" spans="2:13" ht="16" customHeight="1">
      <c r="B10" s="153"/>
      <c r="C10" s="151" t="s">
        <v>104</v>
      </c>
      <c r="D10" s="113">
        <v>113338</v>
      </c>
      <c r="E10" s="113">
        <v>4958</v>
      </c>
      <c r="F10" s="358">
        <v>4.3745257548218603</v>
      </c>
      <c r="G10" s="113">
        <v>1848</v>
      </c>
      <c r="H10" s="358">
        <v>1.6305210961901568</v>
      </c>
      <c r="I10" s="113">
        <v>2065</v>
      </c>
      <c r="J10" s="358">
        <v>1.8219838006670313</v>
      </c>
    </row>
    <row r="11" spans="2:13" ht="16" customHeight="1">
      <c r="B11" s="152"/>
      <c r="C11" s="152" t="s">
        <v>106</v>
      </c>
      <c r="D11" s="210">
        <v>166426</v>
      </c>
      <c r="E11" s="210">
        <v>21097</v>
      </c>
      <c r="F11" s="359">
        <v>12.676504873036665</v>
      </c>
      <c r="G11" s="210">
        <v>6056</v>
      </c>
      <c r="H11" s="359">
        <v>3.6388545059065289</v>
      </c>
      <c r="I11" s="210">
        <v>4510</v>
      </c>
      <c r="J11" s="359">
        <v>2.7099131145373918</v>
      </c>
    </row>
    <row r="12" spans="2:13" ht="16" customHeight="1">
      <c r="B12" s="143" t="s">
        <v>145</v>
      </c>
      <c r="C12" s="150" t="s">
        <v>103</v>
      </c>
      <c r="D12" s="349">
        <v>308193</v>
      </c>
      <c r="E12" s="349">
        <v>33280</v>
      </c>
      <c r="F12" s="357">
        <v>10.798428257617791</v>
      </c>
      <c r="G12" s="349">
        <v>11857</v>
      </c>
      <c r="H12" s="357">
        <v>3.8472645387792714</v>
      </c>
      <c r="I12" s="349">
        <v>6360</v>
      </c>
      <c r="J12" s="357">
        <v>2.0636419386553229</v>
      </c>
    </row>
    <row r="13" spans="2:13" ht="16" customHeight="1">
      <c r="B13" s="153"/>
      <c r="C13" s="151" t="s">
        <v>104</v>
      </c>
      <c r="D13" s="113">
        <v>123233</v>
      </c>
      <c r="E13" s="113">
        <v>7011</v>
      </c>
      <c r="F13" s="358">
        <v>5.6892228542679311</v>
      </c>
      <c r="G13" s="113">
        <v>2774</v>
      </c>
      <c r="H13" s="358">
        <v>2.251020424723897</v>
      </c>
      <c r="I13" s="113">
        <v>2118</v>
      </c>
      <c r="J13" s="358">
        <v>1.7186954792953186</v>
      </c>
    </row>
    <row r="14" spans="2:13" ht="16" customHeight="1">
      <c r="B14" s="152"/>
      <c r="C14" s="152" t="s">
        <v>106</v>
      </c>
      <c r="D14" s="210">
        <v>184960</v>
      </c>
      <c r="E14" s="210">
        <v>26269</v>
      </c>
      <c r="F14" s="359">
        <v>14.202530276816608</v>
      </c>
      <c r="G14" s="210">
        <v>9083</v>
      </c>
      <c r="H14" s="359">
        <v>4.9107915224913494</v>
      </c>
      <c r="I14" s="210">
        <v>4242</v>
      </c>
      <c r="J14" s="359">
        <v>2.2934688581314879</v>
      </c>
    </row>
    <row r="15" spans="2:13" ht="16" customHeight="1">
      <c r="B15" s="143" t="s">
        <v>213</v>
      </c>
      <c r="C15" s="150" t="s">
        <v>103</v>
      </c>
      <c r="D15" s="349">
        <v>320450</v>
      </c>
      <c r="E15" s="349">
        <v>39463</v>
      </c>
      <c r="F15" s="357">
        <v>12.314869714464034</v>
      </c>
      <c r="G15" s="349">
        <v>16839</v>
      </c>
      <c r="H15" s="357">
        <v>5.2547979403963181</v>
      </c>
      <c r="I15" s="349">
        <v>4468</v>
      </c>
      <c r="J15" s="357">
        <v>1.394289280699017</v>
      </c>
    </row>
    <row r="16" spans="2:13" ht="16" customHeight="1">
      <c r="B16" s="153"/>
      <c r="C16" s="151" t="s">
        <v>104</v>
      </c>
      <c r="D16" s="113">
        <v>127284</v>
      </c>
      <c r="E16" s="113">
        <v>8957</v>
      </c>
      <c r="F16" s="358">
        <v>7.0370195782659257</v>
      </c>
      <c r="G16" s="113">
        <v>3834</v>
      </c>
      <c r="H16" s="358">
        <v>3.0121617799566325</v>
      </c>
      <c r="I16" s="113">
        <v>1740</v>
      </c>
      <c r="J16" s="358">
        <v>1.3670217780710852</v>
      </c>
    </row>
    <row r="17" spans="2:10" ht="16" customHeight="1">
      <c r="B17" s="152"/>
      <c r="C17" s="152" t="s">
        <v>106</v>
      </c>
      <c r="D17" s="210">
        <v>193166</v>
      </c>
      <c r="E17" s="210">
        <v>30506</v>
      </c>
      <c r="F17" s="359">
        <v>15.792634314527401</v>
      </c>
      <c r="G17" s="210">
        <v>13005</v>
      </c>
      <c r="H17" s="359">
        <v>6.7325512771398701</v>
      </c>
      <c r="I17" s="210">
        <v>2728</v>
      </c>
      <c r="J17" s="359">
        <v>1.4122568153815889</v>
      </c>
    </row>
    <row r="18" spans="2:10" ht="16" customHeight="1">
      <c r="B18" s="143" t="s">
        <v>22</v>
      </c>
      <c r="C18" s="150" t="s">
        <v>103</v>
      </c>
      <c r="D18" s="349">
        <v>343301</v>
      </c>
      <c r="E18" s="349">
        <v>47823</v>
      </c>
      <c r="F18" s="357">
        <v>13.930341012697312</v>
      </c>
      <c r="G18" s="349">
        <v>21333</v>
      </c>
      <c r="H18" s="357">
        <v>6.2140803551402408</v>
      </c>
      <c r="I18" s="349">
        <v>4161</v>
      </c>
      <c r="J18" s="357">
        <v>1.2120558926423168</v>
      </c>
    </row>
    <row r="19" spans="2:10" ht="16" customHeight="1">
      <c r="B19" s="144"/>
      <c r="C19" s="151" t="s">
        <v>104</v>
      </c>
      <c r="D19" s="113">
        <v>139825</v>
      </c>
      <c r="E19" s="113">
        <v>13353</v>
      </c>
      <c r="F19" s="358">
        <v>9.5497943858394425</v>
      </c>
      <c r="G19" s="113">
        <v>4912</v>
      </c>
      <c r="H19" s="358">
        <v>3.5129626318612548</v>
      </c>
      <c r="I19" s="113">
        <v>1579</v>
      </c>
      <c r="J19" s="358">
        <v>1.1292687287681029</v>
      </c>
    </row>
    <row r="20" spans="2:10" ht="16" customHeight="1">
      <c r="B20" s="146"/>
      <c r="C20" s="153" t="s">
        <v>106</v>
      </c>
      <c r="D20" s="218">
        <v>203476</v>
      </c>
      <c r="E20" s="218">
        <v>34470</v>
      </c>
      <c r="F20" s="360">
        <v>16.940572843971772</v>
      </c>
      <c r="G20" s="218">
        <v>16421</v>
      </c>
      <c r="H20" s="360">
        <v>8.0702392419744839</v>
      </c>
      <c r="I20" s="218">
        <v>2582</v>
      </c>
      <c r="J20" s="360">
        <v>1.2689457233285497</v>
      </c>
    </row>
    <row r="21" spans="2:10" ht="16" customHeight="1">
      <c r="B21" s="147" t="s">
        <v>214</v>
      </c>
      <c r="C21" s="154" t="s">
        <v>103</v>
      </c>
      <c r="D21" s="350">
        <v>357568</v>
      </c>
      <c r="E21" s="350">
        <v>55437</v>
      </c>
      <c r="F21" s="361">
        <v>15.503904152496867</v>
      </c>
      <c r="G21" s="350">
        <v>24340</v>
      </c>
      <c r="H21" s="361">
        <v>6.8070968319312701</v>
      </c>
      <c r="I21" s="350">
        <v>3968</v>
      </c>
      <c r="J21" s="369">
        <v>1.1097189905136926</v>
      </c>
    </row>
    <row r="22" spans="2:10" ht="16" customHeight="1">
      <c r="B22" s="148"/>
      <c r="C22" s="151" t="s">
        <v>104</v>
      </c>
      <c r="D22" s="113">
        <v>147988</v>
      </c>
      <c r="E22" s="113">
        <v>17653</v>
      </c>
      <c r="F22" s="358">
        <v>11.928669892153417</v>
      </c>
      <c r="G22" s="113">
        <v>5628</v>
      </c>
      <c r="H22" s="358">
        <v>3.8030110549504013</v>
      </c>
      <c r="I22" s="113">
        <v>1544</v>
      </c>
      <c r="J22" s="370">
        <v>1.043327837392221</v>
      </c>
    </row>
    <row r="23" spans="2:10" ht="16" customHeight="1">
      <c r="B23" s="149"/>
      <c r="C23" s="155" t="s">
        <v>106</v>
      </c>
      <c r="D23" s="351">
        <v>209580</v>
      </c>
      <c r="E23" s="351">
        <v>37784</v>
      </c>
      <c r="F23" s="362">
        <v>18.028437828037028</v>
      </c>
      <c r="G23" s="351">
        <v>18712</v>
      </c>
      <c r="H23" s="362">
        <v>8.9283328561885664</v>
      </c>
      <c r="I23" s="351">
        <v>2424</v>
      </c>
      <c r="J23" s="281">
        <v>1.156598912109934</v>
      </c>
    </row>
    <row r="24" spans="2:10" ht="16" customHeight="1">
      <c r="B24" s="7"/>
      <c r="C24" s="7"/>
      <c r="D24" s="157"/>
      <c r="E24" s="157"/>
      <c r="F24" s="7"/>
      <c r="G24" s="157"/>
      <c r="H24" s="7"/>
      <c r="I24" s="157"/>
      <c r="J24" s="7"/>
    </row>
  </sheetData>
  <mergeCells count="11">
    <mergeCell ref="B3:C5"/>
    <mergeCell ref="D3:D5"/>
    <mergeCell ref="E3:F4"/>
    <mergeCell ref="G3:H4"/>
    <mergeCell ref="I3:J4"/>
    <mergeCell ref="B6:B8"/>
    <mergeCell ref="B9:B11"/>
    <mergeCell ref="B12:B14"/>
    <mergeCell ref="B15:B17"/>
    <mergeCell ref="B18:B20"/>
    <mergeCell ref="B21:B23"/>
  </mergeCells>
  <phoneticPr fontId="6" type="Hiragana"/>
  <hyperlinks>
    <hyperlink ref="M3" location="目次!A33"/>
  </hyperlinks>
  <printOptions horizontalCentered="1"/>
  <pageMargins left="0.59055118110236215" right="0.59055118110236215" top="0.59055118110236215" bottom="0.59055118110236215" header="0.19685039370078738" footer="0.19685039370078738"/>
  <pageSetup paperSize="9" scale="92" fitToWidth="1" fitToHeight="1" orientation="portrait" usePrinterDefaults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6"/>
  <sheetViews>
    <sheetView showGridLines="0" workbookViewId="0">
      <selection activeCell="N6" sqref="N6"/>
    </sheetView>
  </sheetViews>
  <sheetFormatPr defaultRowHeight="14.25"/>
  <cols>
    <col min="1" max="9" width="9" style="1" customWidth="1"/>
    <col min="10" max="10" width="4.75" style="1" customWidth="1"/>
    <col min="11" max="16384" width="9" style="1" customWidth="1"/>
  </cols>
  <sheetData>
    <row r="1" spans="1:11">
      <c r="A1" s="6" t="s">
        <v>314</v>
      </c>
      <c r="B1" s="295"/>
      <c r="C1" s="295"/>
      <c r="D1" s="295"/>
      <c r="E1" s="295"/>
      <c r="F1" s="295"/>
      <c r="G1" s="295"/>
      <c r="H1" s="295"/>
      <c r="I1" s="295"/>
      <c r="J1" s="337"/>
      <c r="K1" s="337"/>
    </row>
    <row r="3" spans="1:11">
      <c r="K3" s="9" t="s">
        <v>114</v>
      </c>
    </row>
    <row r="26" spans="1:1">
      <c r="A26" s="76" t="s">
        <v>221</v>
      </c>
    </row>
  </sheetData>
  <phoneticPr fontId="10" type="Hiragana"/>
  <hyperlinks>
    <hyperlink ref="K3" location="目次!A35"/>
  </hyperlinks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R14"/>
  <sheetViews>
    <sheetView showGridLines="0" workbookViewId="0">
      <selection activeCell="G20" sqref="G20"/>
    </sheetView>
  </sheetViews>
  <sheetFormatPr defaultRowHeight="14.25"/>
  <cols>
    <col min="1" max="1" width="2.625" style="1" customWidth="1"/>
    <col min="2" max="2" width="10.125" style="1" customWidth="1"/>
    <col min="3" max="3" width="9" style="1" customWidth="1"/>
    <col min="4" max="4" width="6.875" style="1" bestFit="1" customWidth="1"/>
    <col min="5" max="5" width="9" style="1" customWidth="1"/>
    <col min="6" max="6" width="6.625" style="1" customWidth="1"/>
    <col min="7" max="7" width="9" style="1" customWidth="1"/>
    <col min="8" max="8" width="6.625" style="1" customWidth="1"/>
    <col min="9" max="9" width="9" style="1" customWidth="1"/>
    <col min="10" max="10" width="6.625" style="1" customWidth="1"/>
    <col min="11" max="11" width="9" style="1" customWidth="1"/>
    <col min="12" max="12" width="6.625" style="1" customWidth="1"/>
    <col min="13" max="13" width="2.625" style="1" customWidth="1"/>
    <col min="14" max="16384" width="9" style="1" customWidth="1"/>
  </cols>
  <sheetData>
    <row r="1" spans="2:18">
      <c r="B1" s="6" t="s">
        <v>38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</row>
    <row r="2" spans="2:18" s="7" customFormat="1" ht="13.5">
      <c r="L2" s="65" t="s">
        <v>194</v>
      </c>
    </row>
    <row r="3" spans="2:18" s="7" customFormat="1" ht="14.5" customHeight="1">
      <c r="B3" s="78" t="s">
        <v>172</v>
      </c>
      <c r="C3" s="374" t="s">
        <v>226</v>
      </c>
      <c r="D3" s="378"/>
      <c r="E3" s="381" t="s">
        <v>228</v>
      </c>
      <c r="F3" s="381"/>
      <c r="G3" s="374" t="s">
        <v>170</v>
      </c>
      <c r="H3" s="381"/>
      <c r="I3" s="374" t="s">
        <v>229</v>
      </c>
      <c r="J3" s="381"/>
      <c r="K3" s="374" t="s">
        <v>15</v>
      </c>
      <c r="L3" s="378"/>
      <c r="R3" s="9" t="s">
        <v>114</v>
      </c>
    </row>
    <row r="4" spans="2:18" s="7" customFormat="1" ht="14.5" customHeight="1">
      <c r="B4" s="79"/>
      <c r="C4" s="375"/>
      <c r="D4" s="169" t="s">
        <v>227</v>
      </c>
      <c r="E4" s="382"/>
      <c r="F4" s="169" t="s">
        <v>227</v>
      </c>
      <c r="G4" s="375"/>
      <c r="H4" s="169" t="s">
        <v>227</v>
      </c>
      <c r="I4" s="375"/>
      <c r="J4" s="169" t="s">
        <v>227</v>
      </c>
      <c r="K4" s="383"/>
      <c r="L4" s="169" t="s">
        <v>227</v>
      </c>
    </row>
    <row r="5" spans="2:18" s="7" customFormat="1" ht="27">
      <c r="B5" s="371" t="s">
        <v>130</v>
      </c>
      <c r="C5" s="376">
        <v>351419</v>
      </c>
      <c r="D5" s="379">
        <f>C5/$C$5*100</f>
        <v>100</v>
      </c>
      <c r="E5" s="376">
        <v>303900</v>
      </c>
      <c r="F5" s="379">
        <f>E5/$C$5*100</f>
        <v>86.477965050267628</v>
      </c>
      <c r="G5" s="376">
        <v>9918</v>
      </c>
      <c r="H5" s="379">
        <f>G5/$C$5*100</f>
        <v>2.8222719887086356</v>
      </c>
      <c r="I5" s="376">
        <v>37049</v>
      </c>
      <c r="J5" s="379">
        <f>I5/$C$5*100</f>
        <v>10.542685512166388</v>
      </c>
      <c r="K5" s="376">
        <v>552</v>
      </c>
      <c r="L5" s="379">
        <f>K5/$C$5*100</f>
        <v>0.15707744885734692</v>
      </c>
    </row>
    <row r="6" spans="2:18" s="7" customFormat="1" ht="27">
      <c r="B6" s="371" t="s">
        <v>222</v>
      </c>
      <c r="C6" s="376">
        <v>368546</v>
      </c>
      <c r="D6" s="379">
        <f>C6/$C$6*100</f>
        <v>100</v>
      </c>
      <c r="E6" s="376">
        <v>312125</v>
      </c>
      <c r="F6" s="379">
        <f>E6/$C$6*100</f>
        <v>84.690920536378087</v>
      </c>
      <c r="G6" s="376">
        <v>8853</v>
      </c>
      <c r="H6" s="379">
        <f>G6/$C$6*100</f>
        <v>2.4021424733954513</v>
      </c>
      <c r="I6" s="376">
        <v>47193</v>
      </c>
      <c r="J6" s="379">
        <f>I6/$C$6*100</f>
        <v>12.805185784135494</v>
      </c>
      <c r="K6" s="376">
        <v>375</v>
      </c>
      <c r="L6" s="379">
        <f>K6/$C$6*100</f>
        <v>0.10175120609096286</v>
      </c>
    </row>
    <row r="7" spans="2:18" s="7" customFormat="1" ht="27">
      <c r="B7" s="371" t="s">
        <v>201</v>
      </c>
      <c r="C7" s="376">
        <v>383438</v>
      </c>
      <c r="D7" s="379">
        <f>C7/$C$7*100</f>
        <v>100</v>
      </c>
      <c r="E7" s="376">
        <v>318454</v>
      </c>
      <c r="F7" s="379">
        <f>E7/$C$7*100</f>
        <v>83.052279638429155</v>
      </c>
      <c r="G7" s="376">
        <v>8294</v>
      </c>
      <c r="H7" s="379">
        <f>G7/$C$7*100</f>
        <v>2.1630615640599005</v>
      </c>
      <c r="I7" s="376">
        <v>56173</v>
      </c>
      <c r="J7" s="379">
        <f>I7/$C$7*100</f>
        <v>14.649826047496598</v>
      </c>
      <c r="K7" s="376">
        <v>517</v>
      </c>
      <c r="L7" s="379">
        <f>K7/$C$7*100</f>
        <v>0.13483275001434392</v>
      </c>
    </row>
    <row r="8" spans="2:18" s="7" customFormat="1" ht="27">
      <c r="B8" s="371" t="s">
        <v>202</v>
      </c>
      <c r="C8" s="376">
        <v>386904</v>
      </c>
      <c r="D8" s="379">
        <f>C8/$C$8*100</f>
        <v>100</v>
      </c>
      <c r="E8" s="376">
        <v>318975</v>
      </c>
      <c r="F8" s="379">
        <f>E8/$C$8*100</f>
        <v>82.442931579926807</v>
      </c>
      <c r="G8" s="376">
        <v>8003</v>
      </c>
      <c r="H8" s="379">
        <f>G8/$C$8*100</f>
        <v>2.0684717656059384</v>
      </c>
      <c r="I8" s="376">
        <v>59482</v>
      </c>
      <c r="J8" s="379">
        <f>I8/$C$8*100</f>
        <v>15.373839505407025</v>
      </c>
      <c r="K8" s="376">
        <v>444</v>
      </c>
      <c r="L8" s="379">
        <f>K8/$C$8*100</f>
        <v>0.114757149060232</v>
      </c>
    </row>
    <row r="9" spans="2:18" s="7" customFormat="1" ht="27">
      <c r="B9" s="371" t="s">
        <v>203</v>
      </c>
      <c r="C9" s="376">
        <v>385611</v>
      </c>
      <c r="D9" s="379">
        <f>C9/SUM($E$9,$G$9,$I$9,$K$9)*100</f>
        <v>100.0015559964212</v>
      </c>
      <c r="E9" s="376">
        <v>317182</v>
      </c>
      <c r="F9" s="379">
        <f>E9/SUM($E$9,$G$9,$I$9,$K$9)*100</f>
        <v>82.255676145278201</v>
      </c>
      <c r="G9" s="376">
        <v>6928</v>
      </c>
      <c r="H9" s="379">
        <f>G9/SUM($E$9,$G$9,$I$9,$K$9)*100</f>
        <v>1.796657201021771</v>
      </c>
      <c r="I9" s="376">
        <v>61037</v>
      </c>
      <c r="J9" s="379">
        <f>I9/SUM($E$9,$G$9,$I$9,$K$9)*100</f>
        <v>15.82889226021447</v>
      </c>
      <c r="K9" s="376">
        <v>458</v>
      </c>
      <c r="L9" s="379">
        <f>K9/SUM($E$9,$G$9,$I$9,$K$9)*100</f>
        <v>0.11877439348556165</v>
      </c>
    </row>
    <row r="10" spans="2:18" s="7" customFormat="1" ht="27.75">
      <c r="B10" s="143" t="s">
        <v>29</v>
      </c>
      <c r="C10" s="160">
        <v>383734</v>
      </c>
      <c r="D10" s="357">
        <f>C10/$C$10*100</f>
        <v>100</v>
      </c>
      <c r="E10" s="160">
        <v>311445</v>
      </c>
      <c r="F10" s="357">
        <f>E10/$C$10*100</f>
        <v>81.161690129099853</v>
      </c>
      <c r="G10" s="160">
        <v>6123</v>
      </c>
      <c r="H10" s="357">
        <f>G10/$C$10*100</f>
        <v>1.5956365607425977</v>
      </c>
      <c r="I10" s="160">
        <v>65721</v>
      </c>
      <c r="J10" s="357">
        <f>I10/$C$10*100</f>
        <v>17.12670756305149</v>
      </c>
      <c r="K10" s="160">
        <v>445</v>
      </c>
      <c r="L10" s="357">
        <f>K10/$C$10*100</f>
        <v>0.11596574710606826</v>
      </c>
    </row>
    <row r="11" spans="2:18" s="7" customFormat="1" ht="27.75">
      <c r="B11" s="372" t="s">
        <v>204</v>
      </c>
      <c r="C11" s="377">
        <v>379726</v>
      </c>
      <c r="D11" s="380">
        <f>C11/$C$11*100</f>
        <v>100</v>
      </c>
      <c r="E11" s="377">
        <v>306346</v>
      </c>
      <c r="F11" s="380">
        <f>E11/$C$11*100</f>
        <v>80.675539731279926</v>
      </c>
      <c r="G11" s="377">
        <v>5281</v>
      </c>
      <c r="H11" s="380">
        <f>G11/$C$11*100</f>
        <v>1.3907396385815036</v>
      </c>
      <c r="I11" s="377">
        <v>67850</v>
      </c>
      <c r="J11" s="380">
        <f>I11/$C$11*100</f>
        <v>17.868147032333841</v>
      </c>
      <c r="K11" s="377">
        <v>249</v>
      </c>
      <c r="L11" s="384">
        <f>K11/$C$11*100</f>
        <v>6.5573597804732889e-002</v>
      </c>
    </row>
    <row r="12" spans="2:18">
      <c r="B12" s="76" t="s">
        <v>223</v>
      </c>
    </row>
    <row r="13" spans="2:18">
      <c r="B13" s="75" t="s">
        <v>225</v>
      </c>
    </row>
    <row r="14" spans="2:18">
      <c r="B14" s="373"/>
    </row>
  </sheetData>
  <mergeCells count="1">
    <mergeCell ref="B3:B4"/>
  </mergeCells>
  <phoneticPr fontId="10" type="Hiragana"/>
  <hyperlinks>
    <hyperlink ref="R3" location="目次!A37"/>
  </hyperlinks>
  <pageMargins left="0.7" right="0.7" top="0.75" bottom="0.75" header="0.3" footer="0.3"/>
  <pageSetup paperSize="9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31"/>
  <sheetViews>
    <sheetView showGridLines="0" workbookViewId="0">
      <selection activeCell="J35" sqref="A1:J35"/>
    </sheetView>
  </sheetViews>
  <sheetFormatPr defaultRowHeight="13.5"/>
  <sheetData>
    <row r="1" spans="1:11" ht="14.25">
      <c r="A1" s="6" t="s">
        <v>168</v>
      </c>
      <c r="B1" s="8"/>
      <c r="C1" s="8"/>
      <c r="D1" s="8"/>
      <c r="E1" s="8"/>
      <c r="F1" s="8"/>
      <c r="G1" s="8"/>
      <c r="H1" s="8"/>
      <c r="I1" s="8"/>
      <c r="J1" s="8"/>
    </row>
    <row r="3" spans="1:11">
      <c r="K3" s="9" t="s">
        <v>74</v>
      </c>
    </row>
    <row r="31" spans="1:1">
      <c r="A31" s="7" t="s">
        <v>43</v>
      </c>
    </row>
  </sheetData>
  <phoneticPr fontId="10"/>
  <hyperlinks>
    <hyperlink ref="K3" location="目次!A3"/>
  </hyperlinks>
  <printOptions horizontalCentered="1"/>
  <pageMargins left="0.59055118110236215" right="0.59055118110236215" top="0.59055118110236215" bottom="0.59055118110236215" header="0.19685039370078738" footer="0.19685039370078738"/>
  <pageSetup paperSize="9" fitToWidth="1" fitToHeight="1" orientation="portrait" usePrinterDefaults="1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31"/>
  <sheetViews>
    <sheetView showGridLines="0" workbookViewId="0">
      <selection activeCell="N12" sqref="N12"/>
    </sheetView>
  </sheetViews>
  <sheetFormatPr defaultRowHeight="13.5"/>
  <sheetData>
    <row r="1" spans="1:11" ht="15" customHeight="1">
      <c r="A1" s="385" t="s">
        <v>315</v>
      </c>
      <c r="B1" s="8"/>
      <c r="C1" s="8"/>
      <c r="D1" s="8"/>
      <c r="E1" s="8"/>
      <c r="F1" s="8"/>
      <c r="G1" s="8"/>
      <c r="H1" s="8"/>
      <c r="I1" s="8"/>
      <c r="J1" s="8"/>
    </row>
    <row r="2" spans="1:11" ht="15" customHeight="1">
      <c r="I2" s="339" t="s">
        <v>257</v>
      </c>
    </row>
    <row r="4" spans="1:11">
      <c r="K4" s="9" t="s">
        <v>114</v>
      </c>
    </row>
    <row r="31" spans="1:1">
      <c r="A31" s="76" t="s">
        <v>133</v>
      </c>
    </row>
  </sheetData>
  <phoneticPr fontId="10" type="Hiragana"/>
  <hyperlinks>
    <hyperlink ref="K4" location="目次!A39"/>
  </hyperlinks>
  <pageMargins left="0.7" right="0.7" top="0.75" bottom="0.75" header="0.3" footer="0.3"/>
  <pageSetup paperSize="9" scale="99" fitToWidth="1" fitToHeight="1" orientation="portrait" usePrinterDefaults="1" r:id="rId1"/>
  <colBreaks count="1" manualBreakCount="1">
    <brk id="9" max="30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T12"/>
  <sheetViews>
    <sheetView showGridLines="0" workbookViewId="0">
      <selection activeCell="F14" sqref="F14"/>
    </sheetView>
  </sheetViews>
  <sheetFormatPr defaultRowHeight="13.5"/>
  <cols>
    <col min="1" max="1" width="2.625" customWidth="1"/>
    <col min="4" max="4" width="6.625" customWidth="1"/>
    <col min="5" max="5" width="8.625" customWidth="1"/>
    <col min="6" max="6" width="6.125" customWidth="1"/>
    <col min="7" max="7" width="8.125" customWidth="1"/>
    <col min="8" max="8" width="6.125" customWidth="1"/>
    <col min="9" max="9" width="8.125" customWidth="1"/>
    <col min="10" max="10" width="6.125" customWidth="1"/>
    <col min="11" max="11" width="8.125" customWidth="1"/>
    <col min="12" max="12" width="6.125" customWidth="1"/>
    <col min="13" max="13" width="8.125" customWidth="1"/>
    <col min="14" max="14" width="6.125" customWidth="1"/>
    <col min="15" max="15" width="2.625" customWidth="1"/>
  </cols>
  <sheetData>
    <row r="1" spans="2:20" ht="14.25">
      <c r="B1" s="6" t="s">
        <v>184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2:20">
      <c r="N2" s="65" t="s">
        <v>247</v>
      </c>
    </row>
    <row r="3" spans="2:20">
      <c r="B3" s="150" t="s">
        <v>77</v>
      </c>
      <c r="C3" s="78" t="s">
        <v>47</v>
      </c>
      <c r="D3" s="390"/>
      <c r="E3" s="78" t="s">
        <v>105</v>
      </c>
      <c r="F3" s="390"/>
      <c r="G3" s="184" t="s">
        <v>242</v>
      </c>
      <c r="H3" s="390"/>
      <c r="I3" s="184" t="s">
        <v>243</v>
      </c>
      <c r="J3" s="390"/>
      <c r="K3" s="184" t="s">
        <v>244</v>
      </c>
      <c r="L3" s="390"/>
      <c r="M3" s="78" t="s">
        <v>245</v>
      </c>
      <c r="N3" s="390"/>
      <c r="T3" s="9" t="s">
        <v>74</v>
      </c>
    </row>
    <row r="4" spans="2:20">
      <c r="B4" s="152"/>
      <c r="C4" s="152"/>
      <c r="D4" s="152" t="s">
        <v>25</v>
      </c>
      <c r="E4" s="152"/>
      <c r="F4" s="152" t="s">
        <v>25</v>
      </c>
      <c r="G4" s="145"/>
      <c r="H4" s="152" t="s">
        <v>25</v>
      </c>
      <c r="I4" s="145"/>
      <c r="J4" s="152" t="s">
        <v>25</v>
      </c>
      <c r="K4" s="152"/>
      <c r="L4" s="152" t="s">
        <v>25</v>
      </c>
      <c r="M4" s="152"/>
      <c r="N4" s="152" t="s">
        <v>25</v>
      </c>
    </row>
    <row r="5" spans="2:20" ht="27">
      <c r="B5" s="143" t="s">
        <v>46</v>
      </c>
      <c r="C5" s="386">
        <v>351419</v>
      </c>
      <c r="D5" s="379">
        <f t="shared" ref="D5:D11" si="0">C5/$C5*100</f>
        <v>100</v>
      </c>
      <c r="E5" s="386">
        <v>281060</v>
      </c>
      <c r="F5" s="379">
        <f t="shared" ref="F5:F11" si="1">E5/$C5*100</f>
        <v>79.978601043199149</v>
      </c>
      <c r="G5" s="386">
        <v>11429</v>
      </c>
      <c r="H5" s="379">
        <f t="shared" ref="H5:H11" si="2">G5/$C5*100</f>
        <v>3.2522430488960472</v>
      </c>
      <c r="I5" s="386">
        <v>44534</v>
      </c>
      <c r="J5" s="379">
        <f t="shared" ref="J5:J11" si="3">I5/$C5*100</f>
        <v>12.672621571400523</v>
      </c>
      <c r="K5" s="386">
        <v>11964</v>
      </c>
      <c r="L5" s="379">
        <f t="shared" ref="L5:L11" si="4">K5/$C5*100</f>
        <v>3.4044829676255413</v>
      </c>
      <c r="M5" s="386">
        <v>2432</v>
      </c>
      <c r="N5" s="379">
        <f t="shared" ref="N5:N11" si="5">M5/$C5*100</f>
        <v>0.69205136887874585</v>
      </c>
    </row>
    <row r="6" spans="2:20" ht="27">
      <c r="B6" s="143" t="s">
        <v>183</v>
      </c>
      <c r="C6" s="386">
        <v>368546</v>
      </c>
      <c r="D6" s="379">
        <f t="shared" si="0"/>
        <v>100</v>
      </c>
      <c r="E6" s="386">
        <v>289686</v>
      </c>
      <c r="F6" s="379">
        <f t="shared" si="1"/>
        <v>78.602399700444451</v>
      </c>
      <c r="G6" s="386">
        <v>12269</v>
      </c>
      <c r="H6" s="379">
        <f t="shared" si="2"/>
        <v>3.3290281267467288</v>
      </c>
      <c r="I6" s="386">
        <v>52392</v>
      </c>
      <c r="J6" s="379">
        <f t="shared" si="3"/>
        <v>14.215864505380605</v>
      </c>
      <c r="K6" s="386">
        <v>11428</v>
      </c>
      <c r="L6" s="379">
        <f t="shared" si="4"/>
        <v>3.1008340885533965</v>
      </c>
      <c r="M6" s="386">
        <v>2771</v>
      </c>
      <c r="N6" s="379">
        <f t="shared" si="5"/>
        <v>0.75187357887482165</v>
      </c>
    </row>
    <row r="7" spans="2:20" ht="27">
      <c r="B7" s="371" t="s">
        <v>134</v>
      </c>
      <c r="C7" s="387">
        <v>383438</v>
      </c>
      <c r="D7" s="379">
        <f t="shared" si="0"/>
        <v>100</v>
      </c>
      <c r="E7" s="387">
        <v>298330</v>
      </c>
      <c r="F7" s="379">
        <f t="shared" si="1"/>
        <v>77.803973523750898</v>
      </c>
      <c r="G7" s="386">
        <v>13398</v>
      </c>
      <c r="H7" s="379">
        <f t="shared" si="2"/>
        <v>3.494176372712146</v>
      </c>
      <c r="I7" s="387">
        <v>57160</v>
      </c>
      <c r="J7" s="379">
        <f t="shared" si="3"/>
        <v>14.907234024796709</v>
      </c>
      <c r="K7" s="387">
        <v>11377</v>
      </c>
      <c r="L7" s="379">
        <f t="shared" si="4"/>
        <v>2.9671028953833476</v>
      </c>
      <c r="M7" s="387">
        <v>3173</v>
      </c>
      <c r="N7" s="379">
        <f t="shared" si="5"/>
        <v>0.82751318335689217</v>
      </c>
    </row>
    <row r="8" spans="2:20" ht="27">
      <c r="B8" s="145" t="s">
        <v>240</v>
      </c>
      <c r="C8" s="210">
        <v>386904</v>
      </c>
      <c r="D8" s="379">
        <f t="shared" si="0"/>
        <v>100</v>
      </c>
      <c r="E8" s="210">
        <v>301757</v>
      </c>
      <c r="F8" s="379">
        <f t="shared" si="1"/>
        <v>77.992732047226184</v>
      </c>
      <c r="G8" s="386">
        <v>13529</v>
      </c>
      <c r="H8" s="379">
        <f t="shared" si="2"/>
        <v>3.4967330397204477</v>
      </c>
      <c r="I8" s="210">
        <v>58707</v>
      </c>
      <c r="J8" s="379">
        <f t="shared" si="3"/>
        <v>15.173531418646485</v>
      </c>
      <c r="K8" s="210">
        <v>9635</v>
      </c>
      <c r="L8" s="379">
        <f t="shared" si="4"/>
        <v>2.490281827016521</v>
      </c>
      <c r="M8" s="210">
        <v>3276</v>
      </c>
      <c r="N8" s="379">
        <f t="shared" si="5"/>
        <v>0.84672166739036048</v>
      </c>
    </row>
    <row r="9" spans="2:20" ht="27">
      <c r="B9" s="145" t="s">
        <v>115</v>
      </c>
      <c r="C9" s="388">
        <v>385611</v>
      </c>
      <c r="D9" s="379">
        <f t="shared" si="0"/>
        <v>100</v>
      </c>
      <c r="E9" s="388">
        <v>302095</v>
      </c>
      <c r="F9" s="379">
        <f t="shared" si="1"/>
        <v>78.341904146925273</v>
      </c>
      <c r="G9" s="386">
        <v>12881</v>
      </c>
      <c r="H9" s="379">
        <f t="shared" si="2"/>
        <v>3.3404130068903637</v>
      </c>
      <c r="I9" s="388">
        <v>58111</v>
      </c>
      <c r="J9" s="379">
        <f t="shared" si="3"/>
        <v>15.069850185809013</v>
      </c>
      <c r="K9" s="388">
        <v>8822</v>
      </c>
      <c r="L9" s="379">
        <f t="shared" si="4"/>
        <v>2.2877978065978408</v>
      </c>
      <c r="M9" s="393">
        <v>3702</v>
      </c>
      <c r="N9" s="379">
        <f t="shared" si="5"/>
        <v>0.96003485377751163</v>
      </c>
    </row>
    <row r="10" spans="2:20" ht="27.75">
      <c r="B10" s="144" t="s">
        <v>153</v>
      </c>
      <c r="C10" s="218">
        <v>383734</v>
      </c>
      <c r="D10" s="357">
        <f t="shared" si="0"/>
        <v>100</v>
      </c>
      <c r="E10" s="218">
        <v>299230</v>
      </c>
      <c r="F10" s="357">
        <f t="shared" si="1"/>
        <v>77.978495520334405</v>
      </c>
      <c r="G10" s="386">
        <v>12170</v>
      </c>
      <c r="H10" s="357">
        <f t="shared" si="2"/>
        <v>3.1714677354625862</v>
      </c>
      <c r="I10" s="218">
        <v>61749</v>
      </c>
      <c r="J10" s="357">
        <f t="shared" si="3"/>
        <v>16.09161554618564</v>
      </c>
      <c r="K10" s="218">
        <v>7947</v>
      </c>
      <c r="L10" s="357">
        <f t="shared" si="4"/>
        <v>2.0709658252852234</v>
      </c>
      <c r="M10" s="218">
        <v>2638</v>
      </c>
      <c r="N10" s="357">
        <f t="shared" si="5"/>
        <v>0.68745537273215296</v>
      </c>
    </row>
    <row r="11" spans="2:20" ht="27.75">
      <c r="B11" s="372" t="s">
        <v>10</v>
      </c>
      <c r="C11" s="389">
        <v>379726</v>
      </c>
      <c r="D11" s="391">
        <f t="shared" si="0"/>
        <v>100</v>
      </c>
      <c r="E11" s="389">
        <v>294808</v>
      </c>
      <c r="F11" s="391">
        <f t="shared" si="1"/>
        <v>77.637033018544955</v>
      </c>
      <c r="G11" s="392">
        <v>10672</v>
      </c>
      <c r="H11" s="391">
        <f t="shared" si="2"/>
        <v>2.8104475332213226</v>
      </c>
      <c r="I11" s="389">
        <v>62562</v>
      </c>
      <c r="J11" s="391">
        <f t="shared" si="3"/>
        <v>16.475563959275899</v>
      </c>
      <c r="K11" s="389">
        <v>7958</v>
      </c>
      <c r="L11" s="391">
        <f t="shared" si="4"/>
        <v>2.0957216519279691</v>
      </c>
      <c r="M11" s="389">
        <v>3726</v>
      </c>
      <c r="N11" s="394">
        <f t="shared" si="5"/>
        <v>0.98123383702985834</v>
      </c>
    </row>
    <row r="12" spans="2:20">
      <c r="B12" s="76" t="s">
        <v>241</v>
      </c>
    </row>
  </sheetData>
  <mergeCells count="7">
    <mergeCell ref="B3:B4"/>
    <mergeCell ref="C3:C4"/>
    <mergeCell ref="E3:E4"/>
    <mergeCell ref="G3:G4"/>
    <mergeCell ref="I3:I4"/>
    <mergeCell ref="K3:K4"/>
    <mergeCell ref="M3:M4"/>
  </mergeCells>
  <phoneticPr fontId="10"/>
  <hyperlinks>
    <hyperlink ref="T3" location="目次!A41"/>
  </hyperlinks>
  <printOptions horizontalCentered="1"/>
  <pageMargins left="0.39370078740157477" right="0.39370078740157477" top="0.39370078740157477" bottom="0.39370078740157477" header="0.19685039370078738" footer="0.19685039370078738"/>
  <pageSetup paperSize="9" fitToWidth="1" fitToHeight="1" orientation="landscape" usePrinterDefaults="1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9"/>
  <sheetViews>
    <sheetView showGridLines="0" workbookViewId="0">
      <selection activeCell="N21" sqref="N21"/>
    </sheetView>
  </sheetViews>
  <sheetFormatPr defaultRowHeight="13.5"/>
  <cols>
    <col min="1" max="1" width="2.625" customWidth="1"/>
    <col min="2" max="2" width="6.625" customWidth="1"/>
    <col min="11" max="11" width="2.625" customWidth="1"/>
  </cols>
  <sheetData>
    <row r="1" spans="1:12" ht="17.100000000000001" customHeight="1">
      <c r="A1" s="6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2" ht="17.100000000000001" customHeight="1"/>
    <row r="3" spans="1:12" ht="17.100000000000001" customHeight="1">
      <c r="L3" s="9" t="s">
        <v>74</v>
      </c>
    </row>
    <row r="4" spans="1:12" ht="17.100000000000001" customHeight="1"/>
    <row r="5" spans="1:12" ht="17.100000000000001" customHeight="1"/>
    <row r="6" spans="1:12" ht="17.100000000000001" customHeight="1"/>
    <row r="7" spans="1:12" ht="17.100000000000001" customHeight="1"/>
    <row r="8" spans="1:12" ht="17.100000000000001" customHeight="1"/>
    <row r="9" spans="1:12" ht="17.100000000000001" customHeight="1"/>
    <row r="10" spans="1:12" ht="17.100000000000001" customHeight="1"/>
    <row r="11" spans="1:12" ht="17.100000000000001" customHeight="1"/>
    <row r="12" spans="1:12" ht="17.100000000000001" customHeight="1"/>
    <row r="13" spans="1:12" ht="17.100000000000001" customHeight="1"/>
    <row r="14" spans="1:12" ht="17.100000000000001" customHeight="1"/>
    <row r="15" spans="1:12" ht="17.100000000000001" customHeight="1"/>
    <row r="16" spans="1:12" ht="17.100000000000001" customHeight="1"/>
    <row r="17" spans="2:2" ht="17.100000000000001" customHeight="1"/>
    <row r="18" spans="2:2" ht="17.100000000000001" customHeight="1"/>
    <row r="19" spans="2:2" ht="17.100000000000001" customHeight="1"/>
    <row r="20" spans="2:2" ht="17.100000000000001" customHeight="1"/>
    <row r="21" spans="2:2" ht="17.100000000000001" customHeight="1"/>
    <row r="22" spans="2:2" ht="17.100000000000001" customHeight="1"/>
    <row r="23" spans="2:2" ht="17.100000000000001" customHeight="1"/>
    <row r="26" spans="2:2">
      <c r="B26" s="76" t="s">
        <v>251</v>
      </c>
    </row>
    <row r="27" spans="2:2">
      <c r="B27" s="76" t="s">
        <v>252</v>
      </c>
    </row>
    <row r="28" spans="2:2">
      <c r="B28" s="76" t="s">
        <v>292</v>
      </c>
    </row>
    <row r="29" spans="2:2">
      <c r="B29" s="76" t="s">
        <v>235</v>
      </c>
    </row>
  </sheetData>
  <phoneticPr fontId="10"/>
  <conditionalFormatting sqref="A44:XFC1048575 A1:XFC23">
    <cfRule type="cellIs" dxfId="2" priority="2" operator="equal">
      <formula>0</formula>
    </cfRule>
  </conditionalFormatting>
  <conditionalFormatting sqref="B27:B28">
    <cfRule type="cellIs" dxfId="1" priority="1" operator="equal">
      <formula>0</formula>
    </cfRule>
  </conditionalFormatting>
  <hyperlinks>
    <hyperlink ref="L3" location="目次!A43"/>
  </hyperlinks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Z14"/>
  <sheetViews>
    <sheetView showGridLines="0" workbookViewId="0">
      <selection activeCell="S15" sqref="A1:S15"/>
    </sheetView>
  </sheetViews>
  <sheetFormatPr defaultRowHeight="13.5"/>
  <cols>
    <col min="1" max="1" width="2.625" customWidth="1"/>
    <col min="2" max="2" width="9.25" customWidth="1"/>
    <col min="3" max="3" width="6.625" customWidth="1"/>
    <col min="4" max="18" width="6.125" customWidth="1"/>
    <col min="19" max="19" width="2.625" customWidth="1"/>
  </cols>
  <sheetData>
    <row r="1" spans="2:26" ht="17.100000000000001" customHeight="1">
      <c r="B1" s="6" t="s">
        <v>120</v>
      </c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</row>
    <row r="2" spans="2:26" ht="17.100000000000001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65" t="s">
        <v>72</v>
      </c>
    </row>
    <row r="3" spans="2:26" ht="17.100000000000001" customHeight="1">
      <c r="B3" s="78" t="s">
        <v>249</v>
      </c>
      <c r="C3" s="374" t="s">
        <v>253</v>
      </c>
      <c r="D3" s="381"/>
      <c r="E3" s="405" t="s">
        <v>131</v>
      </c>
      <c r="F3" s="408"/>
      <c r="G3" s="374" t="s">
        <v>254</v>
      </c>
      <c r="H3" s="378"/>
      <c r="I3" s="374" t="s">
        <v>255</v>
      </c>
      <c r="J3" s="408"/>
      <c r="K3" s="374" t="s">
        <v>256</v>
      </c>
      <c r="L3" s="378"/>
      <c r="M3" s="374" t="s">
        <v>258</v>
      </c>
      <c r="N3" s="408"/>
      <c r="O3" s="374" t="s">
        <v>259</v>
      </c>
      <c r="P3" s="378"/>
      <c r="Q3" s="374" t="s">
        <v>261</v>
      </c>
      <c r="R3" s="378"/>
      <c r="U3" s="9" t="s">
        <v>114</v>
      </c>
    </row>
    <row r="4" spans="2:26" ht="17.100000000000001" customHeight="1">
      <c r="B4" s="79"/>
      <c r="C4" s="375"/>
      <c r="D4" s="169" t="s">
        <v>227</v>
      </c>
      <c r="E4" s="383"/>
      <c r="F4" s="169" t="s">
        <v>227</v>
      </c>
      <c r="G4" s="383"/>
      <c r="H4" s="169" t="s">
        <v>227</v>
      </c>
      <c r="I4" s="383"/>
      <c r="J4" s="169" t="s">
        <v>227</v>
      </c>
      <c r="K4" s="383"/>
      <c r="L4" s="169" t="s">
        <v>227</v>
      </c>
      <c r="M4" s="383"/>
      <c r="N4" s="169" t="s">
        <v>227</v>
      </c>
      <c r="O4" s="383"/>
      <c r="P4" s="169" t="s">
        <v>227</v>
      </c>
      <c r="Q4" s="383"/>
      <c r="R4" s="169" t="s">
        <v>227</v>
      </c>
    </row>
    <row r="5" spans="2:26" s="395" customFormat="1" ht="33" customHeight="1">
      <c r="B5" s="184" t="s">
        <v>171</v>
      </c>
      <c r="C5" s="398">
        <v>1416</v>
      </c>
      <c r="D5" s="403">
        <f t="shared" ref="D5:D11" si="0">C5/$C5*100</f>
        <v>100</v>
      </c>
      <c r="E5" s="349">
        <v>743</v>
      </c>
      <c r="F5" s="403">
        <f t="shared" ref="F5:F11" si="1">E5/$C5*100</f>
        <v>52.471751412429377</v>
      </c>
      <c r="G5" s="349">
        <v>128</v>
      </c>
      <c r="H5" s="403">
        <f t="shared" ref="H5:H11" si="2">G5/$C5*100</f>
        <v>9.0395480225988702</v>
      </c>
      <c r="I5" s="349">
        <v>194</v>
      </c>
      <c r="J5" s="403">
        <f t="shared" ref="J5:J11" si="3">I5/$C5*100</f>
        <v>13.700564971751412</v>
      </c>
      <c r="K5" s="349">
        <v>0</v>
      </c>
      <c r="L5" s="349">
        <v>0</v>
      </c>
      <c r="M5" s="349">
        <v>0</v>
      </c>
      <c r="N5" s="349">
        <v>0</v>
      </c>
      <c r="O5" s="398">
        <v>135</v>
      </c>
      <c r="P5" s="417">
        <f t="shared" ref="P5:P11" si="4">O5/$C5*100</f>
        <v>9.5338983050847457</v>
      </c>
      <c r="Q5" s="349">
        <v>216</v>
      </c>
      <c r="R5" s="418">
        <f t="shared" ref="R5:R11" si="5">Q5/$C5*100</f>
        <v>15.254237288135593</v>
      </c>
    </row>
    <row r="6" spans="2:26" ht="33" customHeight="1">
      <c r="B6" s="184" t="s">
        <v>183</v>
      </c>
      <c r="C6" s="399">
        <v>1893</v>
      </c>
      <c r="D6" s="403">
        <f t="shared" si="0"/>
        <v>100</v>
      </c>
      <c r="E6" s="406">
        <v>737</v>
      </c>
      <c r="F6" s="403">
        <f t="shared" si="1"/>
        <v>38.932910723718969</v>
      </c>
      <c r="G6" s="406">
        <v>315</v>
      </c>
      <c r="H6" s="403">
        <f t="shared" si="2"/>
        <v>16.640253565768621</v>
      </c>
      <c r="I6" s="406">
        <v>329</v>
      </c>
      <c r="J6" s="403">
        <f t="shared" si="3"/>
        <v>17.379820390913896</v>
      </c>
      <c r="K6" s="406">
        <v>59</v>
      </c>
      <c r="L6" s="411">
        <f t="shared" ref="L6:L11" si="6">K6/$C6*100</f>
        <v>3.1167459059693607</v>
      </c>
      <c r="M6" s="406">
        <v>0</v>
      </c>
      <c r="N6" s="406">
        <v>0</v>
      </c>
      <c r="O6" s="413">
        <v>156</v>
      </c>
      <c r="P6" s="417">
        <f t="shared" si="4"/>
        <v>8.2408874801901746</v>
      </c>
      <c r="Q6" s="406">
        <f>277+20</f>
        <v>297</v>
      </c>
      <c r="R6" s="418">
        <f t="shared" si="5"/>
        <v>15.689381933438987</v>
      </c>
    </row>
    <row r="7" spans="2:26" ht="33" customHeight="1">
      <c r="B7" s="184" t="s">
        <v>134</v>
      </c>
      <c r="C7" s="400">
        <v>3070</v>
      </c>
      <c r="D7" s="403">
        <f t="shared" si="0"/>
        <v>100</v>
      </c>
      <c r="E7" s="407">
        <v>727</v>
      </c>
      <c r="F7" s="403">
        <f t="shared" si="1"/>
        <v>23.680781758957657</v>
      </c>
      <c r="G7" s="407">
        <v>1299</v>
      </c>
      <c r="H7" s="403">
        <f t="shared" si="2"/>
        <v>42.312703583061889</v>
      </c>
      <c r="I7" s="407">
        <v>482</v>
      </c>
      <c r="J7" s="403">
        <f t="shared" si="3"/>
        <v>15.700325732899023</v>
      </c>
      <c r="K7" s="407">
        <v>28</v>
      </c>
      <c r="L7" s="411">
        <f t="shared" si="6"/>
        <v>0.91205211726384361</v>
      </c>
      <c r="M7" s="407">
        <v>0</v>
      </c>
      <c r="N7" s="407">
        <v>0</v>
      </c>
      <c r="O7" s="414">
        <v>127</v>
      </c>
      <c r="P7" s="417">
        <f t="shared" si="4"/>
        <v>4.1368078175895766</v>
      </c>
      <c r="Q7" s="407">
        <f>366+41</f>
        <v>407</v>
      </c>
      <c r="R7" s="418">
        <f t="shared" si="5"/>
        <v>13.257328990228013</v>
      </c>
    </row>
    <row r="8" spans="2:26" ht="33" customHeight="1">
      <c r="B8" s="396" t="s">
        <v>240</v>
      </c>
      <c r="C8" s="399">
        <v>3635</v>
      </c>
      <c r="D8" s="403">
        <f t="shared" si="0"/>
        <v>100</v>
      </c>
      <c r="E8" s="387">
        <v>624</v>
      </c>
      <c r="F8" s="403">
        <f t="shared" si="1"/>
        <v>17.166437414030263</v>
      </c>
      <c r="G8" s="387">
        <v>1902</v>
      </c>
      <c r="H8" s="403">
        <f t="shared" si="2"/>
        <v>52.324621733149932</v>
      </c>
      <c r="I8" s="387">
        <v>536</v>
      </c>
      <c r="J8" s="403">
        <f t="shared" si="3"/>
        <v>14.745529573590096</v>
      </c>
      <c r="K8" s="387">
        <v>37</v>
      </c>
      <c r="L8" s="411">
        <f t="shared" si="6"/>
        <v>1.0178817056396148</v>
      </c>
      <c r="M8" s="387">
        <v>8</v>
      </c>
      <c r="N8" s="412">
        <f>M8/$C8*100</f>
        <v>0.2200825309491059</v>
      </c>
      <c r="O8" s="415">
        <v>130</v>
      </c>
      <c r="P8" s="417">
        <f t="shared" si="4"/>
        <v>3.5763411279229711</v>
      </c>
      <c r="Q8" s="387">
        <v>398</v>
      </c>
      <c r="R8" s="418">
        <f t="shared" si="5"/>
        <v>10.949105914718018</v>
      </c>
    </row>
    <row r="9" spans="2:26" ht="33" customHeight="1">
      <c r="B9" s="184" t="s">
        <v>115</v>
      </c>
      <c r="C9" s="400">
        <v>3356</v>
      </c>
      <c r="D9" s="403">
        <f t="shared" si="0"/>
        <v>100</v>
      </c>
      <c r="E9" s="407">
        <v>614</v>
      </c>
      <c r="F9" s="403">
        <f t="shared" si="1"/>
        <v>18.295589988081048</v>
      </c>
      <c r="G9" s="407">
        <v>1565</v>
      </c>
      <c r="H9" s="403">
        <f t="shared" si="2"/>
        <v>46.632896305125151</v>
      </c>
      <c r="I9" s="407">
        <v>518</v>
      </c>
      <c r="J9" s="403">
        <f t="shared" si="3"/>
        <v>15.435041716328962</v>
      </c>
      <c r="K9" s="407">
        <v>33</v>
      </c>
      <c r="L9" s="411">
        <f t="shared" si="6"/>
        <v>0.9833134684147794</v>
      </c>
      <c r="M9" s="407">
        <v>23</v>
      </c>
      <c r="N9" s="412">
        <f>M9/$C9*100</f>
        <v>0.68533969010727058</v>
      </c>
      <c r="O9" s="414">
        <v>171</v>
      </c>
      <c r="P9" s="417">
        <f t="shared" si="4"/>
        <v>5.0953516090584028</v>
      </c>
      <c r="Q9" s="407">
        <v>432</v>
      </c>
      <c r="R9" s="418">
        <f t="shared" si="5"/>
        <v>12.872467222884387</v>
      </c>
    </row>
    <row r="10" spans="2:26" ht="33" customHeight="1">
      <c r="B10" s="184" t="s">
        <v>153</v>
      </c>
      <c r="C10" s="401">
        <v>2914</v>
      </c>
      <c r="D10" s="403">
        <f t="shared" si="0"/>
        <v>100</v>
      </c>
      <c r="E10" s="386">
        <v>471</v>
      </c>
      <c r="F10" s="403">
        <f t="shared" si="1"/>
        <v>16.163349347975291</v>
      </c>
      <c r="G10" s="386">
        <v>975</v>
      </c>
      <c r="H10" s="403">
        <f t="shared" si="2"/>
        <v>33.459162663006175</v>
      </c>
      <c r="I10" s="386">
        <v>532</v>
      </c>
      <c r="J10" s="403">
        <f t="shared" si="3"/>
        <v>18.256691832532603</v>
      </c>
      <c r="K10" s="386">
        <v>59</v>
      </c>
      <c r="L10" s="411">
        <f t="shared" si="6"/>
        <v>2.0247083047357584</v>
      </c>
      <c r="M10" s="386">
        <v>81</v>
      </c>
      <c r="N10" s="412">
        <f>M10/$C10*100</f>
        <v>2.7796842827728208</v>
      </c>
      <c r="O10" s="416">
        <v>197</v>
      </c>
      <c r="P10" s="417">
        <f t="shared" si="4"/>
        <v>6.7604667124227875</v>
      </c>
      <c r="Q10" s="386">
        <v>599</v>
      </c>
      <c r="R10" s="418">
        <f t="shared" si="5"/>
        <v>20.555936856554563</v>
      </c>
    </row>
    <row r="11" spans="2:26" ht="33" customHeight="1">
      <c r="B11" s="397" t="s">
        <v>250</v>
      </c>
      <c r="C11" s="402">
        <v>3651</v>
      </c>
      <c r="D11" s="404">
        <f t="shared" si="0"/>
        <v>100</v>
      </c>
      <c r="E11" s="389">
        <v>453</v>
      </c>
      <c r="F11" s="409">
        <f t="shared" si="1"/>
        <v>12.407559572719803</v>
      </c>
      <c r="G11" s="389">
        <v>908</v>
      </c>
      <c r="H11" s="409">
        <f t="shared" si="2"/>
        <v>24.869898657901945</v>
      </c>
      <c r="I11" s="389">
        <v>726</v>
      </c>
      <c r="J11" s="409">
        <f t="shared" si="3"/>
        <v>19.884963023829087</v>
      </c>
      <c r="K11" s="410">
        <v>69</v>
      </c>
      <c r="L11" s="409">
        <f t="shared" si="6"/>
        <v>1.8898931799506986</v>
      </c>
      <c r="M11" s="410">
        <v>699</v>
      </c>
      <c r="N11" s="409">
        <f>M11/$C11*100</f>
        <v>19.145439605587512</v>
      </c>
      <c r="O11" s="389">
        <v>152</v>
      </c>
      <c r="P11" s="409">
        <f t="shared" si="4"/>
        <v>4.1632429471377703</v>
      </c>
      <c r="Q11" s="389">
        <v>644</v>
      </c>
      <c r="R11" s="394">
        <f t="shared" si="5"/>
        <v>17.639003012873186</v>
      </c>
    </row>
    <row r="12" spans="2:26" ht="17.100000000000001" customHeight="1">
      <c r="B12" s="76" t="s">
        <v>251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2:26" ht="17.100000000000001" customHeight="1">
      <c r="B13" s="76" t="s">
        <v>252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2:26" ht="17.100000000000001" customHeight="1">
      <c r="B14" s="76" t="s">
        <v>297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T14" s="10"/>
      <c r="U14" s="10"/>
      <c r="V14" s="10"/>
      <c r="W14" s="10"/>
      <c r="X14" s="10"/>
      <c r="Y14" s="10"/>
      <c r="Z14" s="10"/>
    </row>
  </sheetData>
  <mergeCells count="1">
    <mergeCell ref="B3:B4"/>
  </mergeCells>
  <phoneticPr fontId="10" type="Hiragana"/>
  <conditionalFormatting sqref="B5:R11 B3 AA4:XFD11 Q1:R1 S1:XFD3 Q3:R3 E1:P3 B1:D2 R2 B13:B14 Q12:XFD14">
    <cfRule type="cellIs" dxfId="0" priority="7" operator="equal">
      <formula>0</formula>
    </cfRule>
  </conditionalFormatting>
  <hyperlinks>
    <hyperlink ref="U3" location="目次!A45"/>
  </hyperlinks>
  <pageMargins left="0.7" right="0.7" top="0.75" bottom="0.75" header="0.3" footer="0.3"/>
  <pageSetup paperSize="9" fitToWidth="1" fitToHeight="1" orientation="landscape" usePrinterDefaults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55"/>
  <sheetViews>
    <sheetView showGridLines="0" workbookViewId="0">
      <selection activeCell="R40" sqref="R40"/>
    </sheetView>
  </sheetViews>
  <sheetFormatPr defaultRowHeight="13.5"/>
  <sheetData>
    <row r="1" spans="1:10" ht="14.25">
      <c r="A1" s="6" t="s">
        <v>80</v>
      </c>
      <c r="B1" s="8"/>
      <c r="C1" s="8"/>
      <c r="D1" s="8"/>
      <c r="E1" s="8"/>
      <c r="F1" s="8"/>
      <c r="G1" s="8"/>
      <c r="H1" s="8"/>
      <c r="I1" s="8"/>
    </row>
    <row r="3" spans="1:10">
      <c r="J3" s="9" t="s">
        <v>74</v>
      </c>
    </row>
    <row r="17" spans="2:6" ht="15" customHeight="1"/>
    <row r="30" spans="2:6">
      <c r="E30" s="419"/>
      <c r="F30" s="419"/>
    </row>
    <row r="31" spans="2:6" s="7" customFormat="1">
      <c r="B31" s="76" t="s">
        <v>127</v>
      </c>
      <c r="C31" s="7">
        <v>3.6</v>
      </c>
    </row>
    <row r="32" spans="2:6" s="7" customFormat="1">
      <c r="B32" s="76" t="s">
        <v>96</v>
      </c>
      <c r="C32" s="7">
        <v>-2.6</v>
      </c>
    </row>
    <row r="33" spans="2:3" s="7" customFormat="1">
      <c r="B33" s="76" t="s">
        <v>262</v>
      </c>
      <c r="C33" s="7">
        <v>-3.2</v>
      </c>
    </row>
    <row r="34" spans="2:3" s="7" customFormat="1">
      <c r="B34" s="76" t="s">
        <v>264</v>
      </c>
      <c r="C34" s="7">
        <v>-4.0999999999999996</v>
      </c>
    </row>
    <row r="35" spans="2:3" s="7" customFormat="1">
      <c r="B35" s="76" t="s">
        <v>265</v>
      </c>
      <c r="C35" s="7">
        <v>-6.2</v>
      </c>
    </row>
    <row r="36" spans="2:3" s="7" customFormat="1">
      <c r="B36" s="76" t="s">
        <v>41</v>
      </c>
      <c r="C36" s="7">
        <v>-6.5</v>
      </c>
    </row>
    <row r="37" spans="2:3" s="7" customFormat="1">
      <c r="B37" s="76" t="s">
        <v>8</v>
      </c>
      <c r="C37" s="7">
        <v>-6.7</v>
      </c>
    </row>
    <row r="38" spans="2:3" s="7" customFormat="1">
      <c r="B38" s="76" t="s">
        <v>266</v>
      </c>
      <c r="C38" s="7">
        <v>-7.2</v>
      </c>
    </row>
    <row r="39" spans="2:3" s="7" customFormat="1">
      <c r="B39" s="76" t="s">
        <v>267</v>
      </c>
      <c r="C39" s="7">
        <v>-7.5</v>
      </c>
    </row>
    <row r="40" spans="2:3" s="7" customFormat="1">
      <c r="B40" s="76" t="s">
        <v>268</v>
      </c>
      <c r="C40" s="7">
        <v>-8.1999999999999993</v>
      </c>
    </row>
    <row r="41" spans="2:3" s="7" customFormat="1">
      <c r="B41" s="76" t="s">
        <v>269</v>
      </c>
      <c r="C41" s="7">
        <v>-8.1999999999999993</v>
      </c>
    </row>
    <row r="42" spans="2:3" s="7" customFormat="1">
      <c r="B42" s="76" t="s">
        <v>270</v>
      </c>
      <c r="C42" s="7">
        <v>-8.4</v>
      </c>
    </row>
    <row r="43" spans="2:3" s="7" customFormat="1">
      <c r="B43" s="76" t="s">
        <v>271</v>
      </c>
      <c r="C43" s="7">
        <v>-8.6999999999999993</v>
      </c>
    </row>
    <row r="44" spans="2:3" s="7" customFormat="1">
      <c r="B44" s="76" t="s">
        <v>272</v>
      </c>
      <c r="C44" s="7">
        <v>-9.1</v>
      </c>
    </row>
    <row r="45" spans="2:3" s="7" customFormat="1">
      <c r="B45" s="76" t="s">
        <v>218</v>
      </c>
      <c r="C45" s="7">
        <v>-9.1999999999999993</v>
      </c>
    </row>
    <row r="46" spans="2:3" s="7" customFormat="1">
      <c r="B46" s="76" t="s">
        <v>273</v>
      </c>
      <c r="C46" s="7">
        <v>-9.6999999999999993</v>
      </c>
    </row>
    <row r="47" spans="2:3" s="7" customFormat="1">
      <c r="B47" s="76" t="s">
        <v>217</v>
      </c>
      <c r="C47" s="7">
        <v>-9.8000000000000007</v>
      </c>
    </row>
    <row r="48" spans="2:3" s="7" customFormat="1">
      <c r="B48" s="76" t="s">
        <v>6</v>
      </c>
      <c r="C48" s="7">
        <v>-9.8000000000000007</v>
      </c>
    </row>
    <row r="49" spans="2:3" s="7" customFormat="1">
      <c r="B49" s="76" t="s">
        <v>274</v>
      </c>
      <c r="C49" s="7">
        <v>-10</v>
      </c>
    </row>
    <row r="50" spans="2:3" s="7" customFormat="1">
      <c r="B50" s="76" t="s">
        <v>275</v>
      </c>
      <c r="C50" s="7">
        <v>-10.5</v>
      </c>
    </row>
    <row r="51" spans="2:3" s="7" customFormat="1">
      <c r="B51" s="76" t="s">
        <v>205</v>
      </c>
      <c r="C51" s="7">
        <v>-10.6</v>
      </c>
    </row>
    <row r="52" spans="2:3" s="7" customFormat="1">
      <c r="B52" s="76" t="s">
        <v>276</v>
      </c>
      <c r="C52" s="7">
        <v>-10.7</v>
      </c>
    </row>
    <row r="53" spans="2:3" s="7" customFormat="1">
      <c r="B53" s="76" t="s">
        <v>277</v>
      </c>
      <c r="C53" s="7">
        <v>-11.4</v>
      </c>
    </row>
    <row r="54" spans="2:3" s="7" customFormat="1">
      <c r="B54" s="76" t="s">
        <v>278</v>
      </c>
      <c r="C54" s="7">
        <v>-13.4</v>
      </c>
    </row>
    <row r="55" spans="2:3" s="7" customFormat="1">
      <c r="B55" s="76" t="s">
        <v>238</v>
      </c>
      <c r="C55" s="7">
        <v>-13.8</v>
      </c>
    </row>
  </sheetData>
  <sortState ref="B31:C55">
    <sortCondition descending="1" ref="C31:C55"/>
  </sortState>
  <phoneticPr fontId="10"/>
  <hyperlinks>
    <hyperlink ref="J3" location="目次!A47"/>
  </hyperlinks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L32"/>
  <sheetViews>
    <sheetView showGridLines="0" workbookViewId="0">
      <selection activeCell="M24" sqref="M24"/>
    </sheetView>
  </sheetViews>
  <sheetFormatPr defaultRowHeight="13.5"/>
  <cols>
    <col min="1" max="1" width="1.625" customWidth="1"/>
    <col min="2" max="2" width="11.625" customWidth="1"/>
    <col min="3" max="3" width="11.625" style="420" customWidth="1"/>
    <col min="4" max="4" width="10.625" style="420" customWidth="1"/>
    <col min="5" max="5" width="11.625" style="420" customWidth="1"/>
    <col min="6" max="6" width="10.625" style="420" customWidth="1"/>
    <col min="7" max="7" width="9.625" style="420" customWidth="1"/>
    <col min="8" max="8" width="7.375" style="420" customWidth="1"/>
    <col min="9" max="9" width="9.625" style="420" customWidth="1"/>
    <col min="10" max="10" width="7.125" style="420" customWidth="1"/>
    <col min="11" max="11" width="1.625" customWidth="1"/>
  </cols>
  <sheetData>
    <row r="1" spans="2:12" ht="14.25">
      <c r="B1" s="6" t="s">
        <v>181</v>
      </c>
      <c r="C1" s="98"/>
      <c r="D1" s="440"/>
      <c r="E1" s="98"/>
      <c r="F1" s="98"/>
      <c r="G1" s="98"/>
      <c r="H1" s="98"/>
      <c r="I1" s="98"/>
      <c r="J1" s="487"/>
    </row>
    <row r="2" spans="2:12" ht="14.25">
      <c r="B2" s="7"/>
      <c r="C2" s="272"/>
      <c r="D2" s="272"/>
      <c r="E2" s="272"/>
      <c r="F2" s="272"/>
      <c r="G2" s="272"/>
      <c r="H2" s="272"/>
      <c r="I2" s="272"/>
      <c r="J2" s="65" t="s">
        <v>285</v>
      </c>
    </row>
    <row r="3" spans="2:12">
      <c r="B3" s="233" t="s">
        <v>280</v>
      </c>
      <c r="C3" s="429" t="s">
        <v>282</v>
      </c>
      <c r="D3" s="441"/>
      <c r="E3" s="451" t="s">
        <v>3</v>
      </c>
      <c r="F3" s="459"/>
      <c r="G3" s="465" t="s">
        <v>283</v>
      </c>
      <c r="H3" s="475"/>
      <c r="I3" s="475"/>
      <c r="J3" s="488"/>
      <c r="L3" s="9" t="s">
        <v>74</v>
      </c>
    </row>
    <row r="4" spans="2:12">
      <c r="B4" s="421"/>
      <c r="C4" s="430" t="s">
        <v>166</v>
      </c>
      <c r="D4" s="442" t="s">
        <v>143</v>
      </c>
      <c r="E4" s="452" t="s">
        <v>166</v>
      </c>
      <c r="F4" s="442" t="s">
        <v>143</v>
      </c>
      <c r="G4" s="466" t="s">
        <v>166</v>
      </c>
      <c r="H4" s="476"/>
      <c r="I4" s="476" t="s">
        <v>293</v>
      </c>
      <c r="J4" s="489"/>
    </row>
    <row r="5" spans="2:12">
      <c r="B5" s="234"/>
      <c r="C5" s="431"/>
      <c r="D5" s="443"/>
      <c r="E5" s="453"/>
      <c r="F5" s="443"/>
      <c r="G5" s="467" t="s">
        <v>284</v>
      </c>
      <c r="H5" s="477" t="s">
        <v>263</v>
      </c>
      <c r="I5" s="477" t="s">
        <v>284</v>
      </c>
      <c r="J5" s="490" t="s">
        <v>263</v>
      </c>
    </row>
    <row r="6" spans="2:12">
      <c r="B6" s="422" t="s">
        <v>281</v>
      </c>
      <c r="C6" s="432">
        <v>959502</v>
      </c>
      <c r="D6" s="444">
        <v>385187</v>
      </c>
      <c r="E6" s="454">
        <v>1023119</v>
      </c>
      <c r="F6" s="460">
        <v>388560</v>
      </c>
      <c r="G6" s="432">
        <f t="shared" ref="G6:G31" si="0">C6-E6</f>
        <v>-63617</v>
      </c>
      <c r="H6" s="478">
        <f t="shared" ref="H6:H31" si="1">ROUND(C6/E6*100-100,1)</f>
        <v>-6.2</v>
      </c>
      <c r="I6" s="483">
        <f t="shared" ref="I6:I31" si="2">D6-F6</f>
        <v>-3373</v>
      </c>
      <c r="J6" s="491">
        <f t="shared" ref="J6:J31" si="3">ROUND(D6/F6*100-100,1)</f>
        <v>-0.9</v>
      </c>
    </row>
    <row r="7" spans="2:12">
      <c r="B7" s="423" t="s">
        <v>96</v>
      </c>
      <c r="C7" s="433">
        <v>307672</v>
      </c>
      <c r="D7" s="445">
        <v>136952</v>
      </c>
      <c r="E7" s="455">
        <v>315814</v>
      </c>
      <c r="F7" s="461">
        <v>135318</v>
      </c>
      <c r="G7" s="468">
        <f t="shared" si="0"/>
        <v>-8142</v>
      </c>
      <c r="H7" s="479">
        <f t="shared" si="1"/>
        <v>-2.6</v>
      </c>
      <c r="I7" s="484">
        <f t="shared" si="2"/>
        <v>1634</v>
      </c>
      <c r="J7" s="492">
        <f t="shared" si="3"/>
        <v>1.2</v>
      </c>
    </row>
    <row r="8" spans="2:12">
      <c r="B8" s="14" t="s">
        <v>271</v>
      </c>
      <c r="C8" s="434">
        <v>49968</v>
      </c>
      <c r="D8" s="446">
        <v>21191</v>
      </c>
      <c r="E8" s="456">
        <v>54730</v>
      </c>
      <c r="F8" s="114">
        <v>22371</v>
      </c>
      <c r="G8" s="469">
        <f t="shared" si="0"/>
        <v>-4762</v>
      </c>
      <c r="H8" s="480">
        <f t="shared" si="1"/>
        <v>-8.6999999999999993</v>
      </c>
      <c r="I8" s="113">
        <f t="shared" si="2"/>
        <v>-1180</v>
      </c>
      <c r="J8" s="493">
        <f t="shared" si="3"/>
        <v>-5.3</v>
      </c>
    </row>
    <row r="9" spans="2:12">
      <c r="B9" s="14" t="s">
        <v>266</v>
      </c>
      <c r="C9" s="435">
        <v>85555</v>
      </c>
      <c r="D9" s="447">
        <v>31109</v>
      </c>
      <c r="E9" s="456">
        <v>92197</v>
      </c>
      <c r="F9" s="462">
        <v>31463</v>
      </c>
      <c r="G9" s="470">
        <f t="shared" si="0"/>
        <v>-6642</v>
      </c>
      <c r="H9" s="481">
        <f t="shared" si="1"/>
        <v>-7.2</v>
      </c>
      <c r="I9" s="485">
        <f t="shared" si="2"/>
        <v>-354</v>
      </c>
      <c r="J9" s="493">
        <f t="shared" si="3"/>
        <v>-1.1000000000000001</v>
      </c>
    </row>
    <row r="10" spans="2:12">
      <c r="B10" s="14" t="s">
        <v>8</v>
      </c>
      <c r="C10" s="434">
        <v>69237</v>
      </c>
      <c r="D10" s="446">
        <v>28044</v>
      </c>
      <c r="E10" s="456">
        <v>74175</v>
      </c>
      <c r="F10" s="114">
        <v>28242</v>
      </c>
      <c r="G10" s="469">
        <f t="shared" si="0"/>
        <v>-4938</v>
      </c>
      <c r="H10" s="480">
        <f t="shared" si="1"/>
        <v>-6.7</v>
      </c>
      <c r="I10" s="113">
        <f t="shared" si="2"/>
        <v>-198</v>
      </c>
      <c r="J10" s="493">
        <f t="shared" si="3"/>
        <v>-0.7</v>
      </c>
    </row>
    <row r="11" spans="2:12">
      <c r="B11" s="14" t="s">
        <v>277</v>
      </c>
      <c r="C11" s="434">
        <v>25154</v>
      </c>
      <c r="D11" s="446">
        <v>10492</v>
      </c>
      <c r="E11" s="456">
        <v>28375</v>
      </c>
      <c r="F11" s="114">
        <v>11147</v>
      </c>
      <c r="G11" s="469">
        <f t="shared" si="0"/>
        <v>-3221</v>
      </c>
      <c r="H11" s="480">
        <f t="shared" si="1"/>
        <v>-11.4</v>
      </c>
      <c r="I11" s="113">
        <f t="shared" si="2"/>
        <v>-655</v>
      </c>
      <c r="J11" s="493">
        <f t="shared" si="3"/>
        <v>-5.9</v>
      </c>
    </row>
    <row r="12" spans="2:12">
      <c r="B12" s="14" t="s">
        <v>273</v>
      </c>
      <c r="C12" s="434">
        <v>42091</v>
      </c>
      <c r="D12" s="446">
        <v>15685</v>
      </c>
      <c r="E12" s="456">
        <v>46613</v>
      </c>
      <c r="F12" s="114">
        <v>16384</v>
      </c>
      <c r="G12" s="469">
        <f t="shared" si="0"/>
        <v>-4522</v>
      </c>
      <c r="H12" s="480">
        <f t="shared" si="1"/>
        <v>-9.6999999999999993</v>
      </c>
      <c r="I12" s="113">
        <f t="shared" si="2"/>
        <v>-699</v>
      </c>
      <c r="J12" s="493">
        <f t="shared" si="3"/>
        <v>-4.3</v>
      </c>
    </row>
    <row r="13" spans="2:12">
      <c r="B13" s="14" t="s">
        <v>218</v>
      </c>
      <c r="C13" s="434">
        <v>29088</v>
      </c>
      <c r="D13" s="446">
        <v>10978</v>
      </c>
      <c r="E13" s="456">
        <v>32038</v>
      </c>
      <c r="F13" s="114">
        <v>11508</v>
      </c>
      <c r="G13" s="469">
        <f t="shared" si="0"/>
        <v>-2950</v>
      </c>
      <c r="H13" s="480">
        <f t="shared" si="1"/>
        <v>-9.1999999999999993</v>
      </c>
      <c r="I13" s="113">
        <f t="shared" si="2"/>
        <v>-530</v>
      </c>
      <c r="J13" s="493">
        <f t="shared" si="3"/>
        <v>-4.5999999999999996</v>
      </c>
    </row>
    <row r="14" spans="2:12">
      <c r="B14" s="14" t="s">
        <v>41</v>
      </c>
      <c r="C14" s="434">
        <v>74707</v>
      </c>
      <c r="D14" s="446">
        <v>28362</v>
      </c>
      <c r="E14" s="456">
        <v>79927</v>
      </c>
      <c r="F14" s="114">
        <v>28349</v>
      </c>
      <c r="G14" s="469">
        <f t="shared" si="0"/>
        <v>-5220</v>
      </c>
      <c r="H14" s="480">
        <f t="shared" si="1"/>
        <v>-6.5</v>
      </c>
      <c r="I14" s="113">
        <f t="shared" si="2"/>
        <v>13</v>
      </c>
      <c r="J14" s="493">
        <f t="shared" si="3"/>
        <v>0</v>
      </c>
    </row>
    <row r="15" spans="2:12">
      <c r="B15" s="14" t="s">
        <v>264</v>
      </c>
      <c r="C15" s="434">
        <v>31720</v>
      </c>
      <c r="D15" s="446">
        <v>12287</v>
      </c>
      <c r="E15" s="456">
        <v>33083</v>
      </c>
      <c r="F15" s="114">
        <v>12023</v>
      </c>
      <c r="G15" s="469">
        <f t="shared" si="0"/>
        <v>-1363</v>
      </c>
      <c r="H15" s="480">
        <f t="shared" si="1"/>
        <v>-4.0999999999999996</v>
      </c>
      <c r="I15" s="113">
        <f t="shared" si="2"/>
        <v>264</v>
      </c>
      <c r="J15" s="493">
        <f t="shared" si="3"/>
        <v>2.2000000000000002</v>
      </c>
    </row>
    <row r="16" spans="2:12">
      <c r="B16" s="81" t="s">
        <v>265</v>
      </c>
      <c r="C16" s="434">
        <v>77657</v>
      </c>
      <c r="D16" s="446">
        <v>28370</v>
      </c>
      <c r="E16" s="456">
        <v>82783</v>
      </c>
      <c r="F16" s="114">
        <v>28198</v>
      </c>
      <c r="G16" s="469">
        <f t="shared" si="0"/>
        <v>-5126</v>
      </c>
      <c r="H16" s="480">
        <f t="shared" si="1"/>
        <v>-6.2</v>
      </c>
      <c r="I16" s="113">
        <f t="shared" si="2"/>
        <v>172</v>
      </c>
      <c r="J16" s="493">
        <f t="shared" si="3"/>
        <v>0.6</v>
      </c>
    </row>
    <row r="17" spans="2:10">
      <c r="B17" s="81" t="s">
        <v>272</v>
      </c>
      <c r="C17" s="434">
        <v>30198</v>
      </c>
      <c r="D17" s="446">
        <v>11799</v>
      </c>
      <c r="E17" s="456">
        <v>33224</v>
      </c>
      <c r="F17" s="114">
        <v>12222</v>
      </c>
      <c r="G17" s="469">
        <f t="shared" si="0"/>
        <v>-3026</v>
      </c>
      <c r="H17" s="480">
        <f t="shared" si="1"/>
        <v>-9.1</v>
      </c>
      <c r="I17" s="113">
        <f t="shared" si="2"/>
        <v>-423</v>
      </c>
      <c r="J17" s="493">
        <f t="shared" si="3"/>
        <v>-3.5</v>
      </c>
    </row>
    <row r="18" spans="2:10">
      <c r="B18" s="81" t="s">
        <v>267</v>
      </c>
      <c r="C18" s="434">
        <v>23435</v>
      </c>
      <c r="D18" s="446">
        <v>8635</v>
      </c>
      <c r="E18" s="456">
        <v>25324</v>
      </c>
      <c r="F18" s="114">
        <v>8804</v>
      </c>
      <c r="G18" s="469">
        <f t="shared" si="0"/>
        <v>-1889</v>
      </c>
      <c r="H18" s="480">
        <f t="shared" si="1"/>
        <v>-7.5</v>
      </c>
      <c r="I18" s="113">
        <f t="shared" si="2"/>
        <v>-169</v>
      </c>
      <c r="J18" s="493">
        <f t="shared" si="3"/>
        <v>-1.9</v>
      </c>
    </row>
    <row r="19" spans="2:10">
      <c r="B19" s="424" t="s">
        <v>205</v>
      </c>
      <c r="C19" s="436">
        <v>24610</v>
      </c>
      <c r="D19" s="448">
        <v>9252</v>
      </c>
      <c r="E19" s="457">
        <v>27523</v>
      </c>
      <c r="F19" s="463">
        <v>9594</v>
      </c>
      <c r="G19" s="471">
        <f t="shared" si="0"/>
        <v>-2913</v>
      </c>
      <c r="H19" s="482">
        <f t="shared" si="1"/>
        <v>-10.6</v>
      </c>
      <c r="I19" s="486">
        <f t="shared" si="2"/>
        <v>-342</v>
      </c>
      <c r="J19" s="494">
        <f t="shared" si="3"/>
        <v>-3.6</v>
      </c>
    </row>
    <row r="20" spans="2:10">
      <c r="B20" s="425" t="s">
        <v>275</v>
      </c>
      <c r="C20" s="437">
        <v>4780</v>
      </c>
      <c r="D20" s="449">
        <v>2043</v>
      </c>
      <c r="E20" s="458">
        <v>5339</v>
      </c>
      <c r="F20" s="414">
        <v>2168</v>
      </c>
      <c r="G20" s="472">
        <f t="shared" si="0"/>
        <v>-559</v>
      </c>
      <c r="H20" s="223">
        <f t="shared" si="1"/>
        <v>-10.5</v>
      </c>
      <c r="I20" s="218">
        <f t="shared" si="2"/>
        <v>-125</v>
      </c>
      <c r="J20" s="495">
        <f t="shared" si="3"/>
        <v>-5.8</v>
      </c>
    </row>
    <row r="21" spans="2:10">
      <c r="B21" s="81" t="s">
        <v>278</v>
      </c>
      <c r="C21" s="434">
        <v>2063</v>
      </c>
      <c r="D21" s="446">
        <v>830</v>
      </c>
      <c r="E21" s="456">
        <v>2381</v>
      </c>
      <c r="F21" s="114">
        <v>918</v>
      </c>
      <c r="G21" s="469">
        <f t="shared" si="0"/>
        <v>-318</v>
      </c>
      <c r="H21" s="480">
        <f t="shared" si="1"/>
        <v>-13.4</v>
      </c>
      <c r="I21" s="113">
        <f t="shared" si="2"/>
        <v>-88</v>
      </c>
      <c r="J21" s="493">
        <f t="shared" si="3"/>
        <v>-9.6</v>
      </c>
    </row>
    <row r="22" spans="2:10">
      <c r="B22" s="81" t="s">
        <v>238</v>
      </c>
      <c r="C22" s="434">
        <v>2896</v>
      </c>
      <c r="D22" s="446">
        <v>1126</v>
      </c>
      <c r="E22" s="456">
        <v>3359</v>
      </c>
      <c r="F22" s="114">
        <v>1215</v>
      </c>
      <c r="G22" s="469">
        <f t="shared" si="0"/>
        <v>-463</v>
      </c>
      <c r="H22" s="480">
        <f t="shared" si="1"/>
        <v>-13.8</v>
      </c>
      <c r="I22" s="113">
        <f t="shared" si="2"/>
        <v>-89</v>
      </c>
      <c r="J22" s="493">
        <f t="shared" si="3"/>
        <v>-7.3</v>
      </c>
    </row>
    <row r="23" spans="2:10">
      <c r="B23" s="81" t="s">
        <v>276</v>
      </c>
      <c r="C23" s="434">
        <v>15254</v>
      </c>
      <c r="D23" s="446">
        <v>5740</v>
      </c>
      <c r="E23" s="456">
        <v>17078</v>
      </c>
      <c r="F23" s="114">
        <v>6010</v>
      </c>
      <c r="G23" s="469">
        <f t="shared" si="0"/>
        <v>-1824</v>
      </c>
      <c r="H23" s="480">
        <f t="shared" si="1"/>
        <v>-10.7</v>
      </c>
      <c r="I23" s="113">
        <f t="shared" si="2"/>
        <v>-270</v>
      </c>
      <c r="J23" s="493">
        <f t="shared" si="3"/>
        <v>-4.5</v>
      </c>
    </row>
    <row r="24" spans="2:10">
      <c r="B24" s="81" t="s">
        <v>274</v>
      </c>
      <c r="C24" s="434">
        <v>6577</v>
      </c>
      <c r="D24" s="446">
        <v>2615</v>
      </c>
      <c r="E24" s="456">
        <v>7309</v>
      </c>
      <c r="F24" s="114">
        <v>2706</v>
      </c>
      <c r="G24" s="469">
        <f t="shared" si="0"/>
        <v>-732</v>
      </c>
      <c r="H24" s="480">
        <f t="shared" si="1"/>
        <v>-10</v>
      </c>
      <c r="I24" s="113">
        <f t="shared" si="2"/>
        <v>-91</v>
      </c>
      <c r="J24" s="493">
        <f t="shared" si="3"/>
        <v>-3.4</v>
      </c>
    </row>
    <row r="25" spans="2:10">
      <c r="B25" s="81" t="s">
        <v>217</v>
      </c>
      <c r="C25" s="434">
        <v>8538</v>
      </c>
      <c r="D25" s="446">
        <v>3351</v>
      </c>
      <c r="E25" s="456">
        <v>9463</v>
      </c>
      <c r="F25" s="114">
        <v>3573</v>
      </c>
      <c r="G25" s="469">
        <f t="shared" si="0"/>
        <v>-925</v>
      </c>
      <c r="H25" s="480">
        <f t="shared" si="1"/>
        <v>-9.8000000000000007</v>
      </c>
      <c r="I25" s="113">
        <f t="shared" si="2"/>
        <v>-222</v>
      </c>
      <c r="J25" s="493">
        <f t="shared" si="3"/>
        <v>-6.2</v>
      </c>
    </row>
    <row r="26" spans="2:10">
      <c r="B26" s="81" t="s">
        <v>268</v>
      </c>
      <c r="C26" s="434">
        <v>5583</v>
      </c>
      <c r="D26" s="446">
        <v>2144</v>
      </c>
      <c r="E26" s="456">
        <v>6080</v>
      </c>
      <c r="F26" s="114">
        <v>2220</v>
      </c>
      <c r="G26" s="469">
        <f t="shared" si="0"/>
        <v>-497</v>
      </c>
      <c r="H26" s="480">
        <f t="shared" si="1"/>
        <v>-8.1999999999999993</v>
      </c>
      <c r="I26" s="113">
        <f t="shared" si="2"/>
        <v>-76</v>
      </c>
      <c r="J26" s="493">
        <f t="shared" si="3"/>
        <v>-3.4</v>
      </c>
    </row>
    <row r="27" spans="2:10">
      <c r="B27" s="81" t="s">
        <v>270</v>
      </c>
      <c r="C27" s="434">
        <v>4566</v>
      </c>
      <c r="D27" s="446">
        <v>1528</v>
      </c>
      <c r="E27" s="456">
        <v>4986</v>
      </c>
      <c r="F27" s="114">
        <v>1563</v>
      </c>
      <c r="G27" s="469">
        <f t="shared" si="0"/>
        <v>-420</v>
      </c>
      <c r="H27" s="480">
        <f t="shared" si="1"/>
        <v>-8.4</v>
      </c>
      <c r="I27" s="113">
        <f t="shared" si="2"/>
        <v>-35</v>
      </c>
      <c r="J27" s="493">
        <f t="shared" si="3"/>
        <v>-2.2000000000000002</v>
      </c>
    </row>
    <row r="28" spans="2:10">
      <c r="B28" s="81" t="s">
        <v>262</v>
      </c>
      <c r="C28" s="434">
        <v>3011</v>
      </c>
      <c r="D28" s="446">
        <v>839</v>
      </c>
      <c r="E28" s="456">
        <v>3110</v>
      </c>
      <c r="F28" s="114">
        <v>796</v>
      </c>
      <c r="G28" s="469">
        <f t="shared" si="0"/>
        <v>-99</v>
      </c>
      <c r="H28" s="480">
        <f t="shared" si="1"/>
        <v>-3.2</v>
      </c>
      <c r="I28" s="113">
        <f t="shared" si="2"/>
        <v>43</v>
      </c>
      <c r="J28" s="493">
        <f t="shared" si="3"/>
        <v>5.4</v>
      </c>
    </row>
    <row r="29" spans="2:10">
      <c r="B29" s="81" t="s">
        <v>269</v>
      </c>
      <c r="C29" s="434">
        <v>18613</v>
      </c>
      <c r="D29" s="446">
        <v>5999</v>
      </c>
      <c r="E29" s="456">
        <v>20279</v>
      </c>
      <c r="F29" s="114">
        <v>6152</v>
      </c>
      <c r="G29" s="469">
        <f t="shared" si="0"/>
        <v>-1666</v>
      </c>
      <c r="H29" s="480">
        <f t="shared" si="1"/>
        <v>-8.1999999999999993</v>
      </c>
      <c r="I29" s="113">
        <f t="shared" si="2"/>
        <v>-153</v>
      </c>
      <c r="J29" s="493">
        <f t="shared" si="3"/>
        <v>-2.5</v>
      </c>
    </row>
    <row r="30" spans="2:10">
      <c r="B30" s="426" t="s">
        <v>6</v>
      </c>
      <c r="C30" s="433">
        <v>13825</v>
      </c>
      <c r="D30" s="445">
        <v>4658</v>
      </c>
      <c r="E30" s="455">
        <v>15319</v>
      </c>
      <c r="F30" s="461">
        <v>4807</v>
      </c>
      <c r="G30" s="468">
        <f t="shared" si="0"/>
        <v>-1494</v>
      </c>
      <c r="H30" s="479">
        <f t="shared" si="1"/>
        <v>-9.8000000000000007</v>
      </c>
      <c r="I30" s="484">
        <f t="shared" si="2"/>
        <v>-149</v>
      </c>
      <c r="J30" s="492">
        <f t="shared" si="3"/>
        <v>-3.1</v>
      </c>
    </row>
    <row r="31" spans="2:10" ht="14.25">
      <c r="B31" s="427" t="s">
        <v>127</v>
      </c>
      <c r="C31" s="438">
        <v>2704</v>
      </c>
      <c r="D31" s="450">
        <v>1158</v>
      </c>
      <c r="E31" s="393">
        <v>2610</v>
      </c>
      <c r="F31" s="464">
        <v>809</v>
      </c>
      <c r="G31" s="473">
        <f t="shared" si="0"/>
        <v>94</v>
      </c>
      <c r="H31" s="250">
        <f t="shared" si="1"/>
        <v>3.6</v>
      </c>
      <c r="I31" s="351">
        <f t="shared" si="2"/>
        <v>349</v>
      </c>
      <c r="J31" s="281">
        <f t="shared" si="3"/>
        <v>43.1</v>
      </c>
    </row>
    <row r="32" spans="2:10">
      <c r="B32" s="428"/>
      <c r="C32" s="439"/>
      <c r="D32" s="439"/>
      <c r="E32" s="439"/>
      <c r="F32" s="439"/>
      <c r="G32" s="474"/>
      <c r="H32" s="251"/>
      <c r="I32" s="474"/>
      <c r="J32" s="251"/>
    </row>
  </sheetData>
  <mergeCells count="8">
    <mergeCell ref="G3:J3"/>
    <mergeCell ref="G4:H4"/>
    <mergeCell ref="I4:J4"/>
    <mergeCell ref="B3:B5"/>
    <mergeCell ref="C4:C5"/>
    <mergeCell ref="D4:D5"/>
    <mergeCell ref="E4:E5"/>
    <mergeCell ref="F4:F5"/>
  </mergeCells>
  <phoneticPr fontId="10"/>
  <hyperlinks>
    <hyperlink ref="L3" location="目次!A49"/>
  </hyperlinks>
  <pageMargins left="0.51181102362204722" right="0.51181102362204722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57"/>
  <sheetViews>
    <sheetView showGridLines="0" workbookViewId="0">
      <selection activeCell="K11" sqref="K11"/>
    </sheetView>
  </sheetViews>
  <sheetFormatPr defaultRowHeight="13.5"/>
  <cols>
    <col min="2" max="2" width="11.125" bestFit="1" customWidth="1"/>
    <col min="3" max="3" width="9.625" bestFit="1" customWidth="1"/>
  </cols>
  <sheetData>
    <row r="1" spans="1:10" ht="14.25">
      <c r="A1" s="6" t="s">
        <v>197</v>
      </c>
      <c r="B1" s="295"/>
      <c r="C1" s="295"/>
      <c r="D1" s="295"/>
      <c r="E1" s="295"/>
      <c r="F1" s="295"/>
      <c r="G1" s="295"/>
      <c r="H1" s="295"/>
      <c r="I1" s="295"/>
    </row>
    <row r="3" spans="1:10">
      <c r="J3" s="9" t="s">
        <v>74</v>
      </c>
    </row>
    <row r="17" spans="1:1" ht="15" customHeight="1"/>
    <row r="29" spans="1:1">
      <c r="A29" s="76" t="s">
        <v>294</v>
      </c>
    </row>
    <row r="30" spans="1:1">
      <c r="A30" s="75" t="s">
        <v>298</v>
      </c>
    </row>
    <row r="33" spans="2:6" s="7" customFormat="1">
      <c r="B33" s="7" t="s">
        <v>278</v>
      </c>
      <c r="C33" s="496">
        <v>53.65972</v>
      </c>
      <c r="E33" s="96"/>
      <c r="F33" s="96"/>
    </row>
    <row r="34" spans="2:6" s="7" customFormat="1">
      <c r="B34" s="7" t="s">
        <v>238</v>
      </c>
      <c r="C34" s="496">
        <v>48.791440000000001</v>
      </c>
    </row>
    <row r="35" spans="2:6" s="7" customFormat="1">
      <c r="B35" s="7" t="s">
        <v>217</v>
      </c>
      <c r="C35" s="496">
        <v>47.294449999999998</v>
      </c>
    </row>
    <row r="36" spans="2:6" s="7" customFormat="1">
      <c r="B36" s="7" t="s">
        <v>277</v>
      </c>
      <c r="C36" s="496">
        <v>47.173409999999997</v>
      </c>
    </row>
    <row r="37" spans="2:6" s="7" customFormat="1">
      <c r="B37" s="7" t="s">
        <v>274</v>
      </c>
      <c r="C37" s="496">
        <v>46.16086</v>
      </c>
    </row>
    <row r="38" spans="2:6" s="7" customFormat="1">
      <c r="B38" s="7" t="s">
        <v>276</v>
      </c>
      <c r="C38" s="496">
        <v>45.463479999999997</v>
      </c>
    </row>
    <row r="39" spans="2:6" s="7" customFormat="1">
      <c r="B39" s="7" t="s">
        <v>275</v>
      </c>
      <c r="C39" s="496">
        <v>44.874479999999998</v>
      </c>
    </row>
    <row r="40" spans="2:6" s="7" customFormat="1">
      <c r="B40" s="7" t="s">
        <v>272</v>
      </c>
      <c r="C40" s="496">
        <v>44.539369999999998</v>
      </c>
    </row>
    <row r="41" spans="2:6" s="7" customFormat="1">
      <c r="B41" s="7" t="s">
        <v>268</v>
      </c>
      <c r="C41" s="496">
        <v>44.420560000000002</v>
      </c>
    </row>
    <row r="42" spans="2:6" s="7" customFormat="1">
      <c r="B42" s="7" t="s">
        <v>270</v>
      </c>
      <c r="C42" s="496">
        <v>43.517299999999999</v>
      </c>
    </row>
    <row r="43" spans="2:6" s="7" customFormat="1">
      <c r="B43" s="7" t="s">
        <v>205</v>
      </c>
      <c r="C43" s="496">
        <v>42.909390000000002</v>
      </c>
    </row>
    <row r="44" spans="2:6" s="7" customFormat="1">
      <c r="B44" s="7" t="s">
        <v>271</v>
      </c>
      <c r="C44" s="496">
        <v>41.576610000000002</v>
      </c>
    </row>
    <row r="45" spans="2:6" s="7" customFormat="1">
      <c r="B45" s="7" t="s">
        <v>218</v>
      </c>
      <c r="C45" s="496">
        <v>40.851900000000001</v>
      </c>
    </row>
    <row r="46" spans="2:6" s="7" customFormat="1">
      <c r="B46" s="7" t="s">
        <v>273</v>
      </c>
      <c r="C46" s="496">
        <v>40.25564</v>
      </c>
    </row>
    <row r="47" spans="2:6" s="7" customFormat="1">
      <c r="B47" s="7" t="s">
        <v>269</v>
      </c>
      <c r="C47" s="496">
        <v>39.585239999999999</v>
      </c>
    </row>
    <row r="48" spans="2:6" s="7" customFormat="1">
      <c r="B48" s="7" t="s">
        <v>6</v>
      </c>
      <c r="C48" s="496">
        <v>39.392409999999998</v>
      </c>
    </row>
    <row r="49" spans="2:3" s="7" customFormat="1">
      <c r="B49" s="7" t="s">
        <v>8</v>
      </c>
      <c r="C49" s="496">
        <v>39.214579999999998</v>
      </c>
    </row>
    <row r="50" spans="2:3" s="7" customFormat="1">
      <c r="B50" s="7" t="s">
        <v>266</v>
      </c>
      <c r="C50" s="496">
        <v>39.07311</v>
      </c>
    </row>
    <row r="51" spans="2:3" s="7" customFormat="1">
      <c r="B51" s="7" t="s">
        <v>267</v>
      </c>
      <c r="C51" s="496">
        <v>39.001489999999997</v>
      </c>
    </row>
    <row r="52" spans="2:3" s="7" customFormat="1">
      <c r="B52" s="7" t="s">
        <v>265</v>
      </c>
      <c r="C52" s="496">
        <v>38.61983</v>
      </c>
    </row>
    <row r="53" spans="2:3" s="7" customFormat="1">
      <c r="B53" s="7" t="s">
        <v>127</v>
      </c>
      <c r="C53" s="496">
        <v>37.315089999999998</v>
      </c>
    </row>
    <row r="54" spans="2:3" s="7" customFormat="1">
      <c r="B54" s="7" t="s">
        <v>41</v>
      </c>
      <c r="C54" s="496">
        <v>37.308419999999998</v>
      </c>
    </row>
    <row r="55" spans="2:3" s="7" customFormat="1">
      <c r="B55" s="7" t="s">
        <v>264</v>
      </c>
      <c r="C55" s="496">
        <v>35.476039999999998</v>
      </c>
    </row>
    <row r="56" spans="2:3" s="7" customFormat="1">
      <c r="B56" s="7" t="s">
        <v>262</v>
      </c>
      <c r="C56" s="496">
        <v>31.883099999999999</v>
      </c>
    </row>
    <row r="57" spans="2:3" s="7" customFormat="1">
      <c r="B57" s="7" t="s">
        <v>96</v>
      </c>
      <c r="C57" s="496">
        <v>31.673020000000001</v>
      </c>
    </row>
  </sheetData>
  <sortState ref="B33:C57">
    <sortCondition descending="1" ref="C33:C57"/>
  </sortState>
  <phoneticPr fontId="10"/>
  <hyperlinks>
    <hyperlink ref="J3" location="目次!A51"/>
  </hyperlinks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M32"/>
  <sheetViews>
    <sheetView showGridLines="0" workbookViewId="0">
      <selection activeCell="O19" sqref="O19"/>
    </sheetView>
  </sheetViews>
  <sheetFormatPr defaultRowHeight="13.5"/>
  <cols>
    <col min="1" max="1" width="1.625" customWidth="1"/>
    <col min="2" max="2" width="10.625" customWidth="1"/>
    <col min="3" max="5" width="9.375" style="497" customWidth="1"/>
    <col min="6" max="11" width="9.375" style="420" customWidth="1"/>
    <col min="12" max="12" width="1.625" customWidth="1"/>
  </cols>
  <sheetData>
    <row r="1" spans="2:13" ht="14.25">
      <c r="B1" s="6" t="s">
        <v>211</v>
      </c>
      <c r="C1" s="499"/>
      <c r="D1" s="499"/>
      <c r="E1" s="499"/>
      <c r="F1" s="531"/>
      <c r="G1" s="531"/>
      <c r="H1" s="531"/>
      <c r="I1" s="546"/>
      <c r="J1" s="546"/>
      <c r="K1" s="487"/>
    </row>
    <row r="2" spans="2:13" ht="15">
      <c r="B2" s="232"/>
      <c r="C2" s="500"/>
      <c r="D2" s="500"/>
      <c r="E2" s="500"/>
      <c r="F2" s="532"/>
      <c r="G2" s="272"/>
      <c r="H2" s="532"/>
      <c r="I2" s="272"/>
      <c r="J2" s="272"/>
      <c r="K2" s="292" t="s">
        <v>290</v>
      </c>
    </row>
    <row r="3" spans="2:13" ht="13.5" customHeight="1">
      <c r="B3" s="233" t="s">
        <v>280</v>
      </c>
      <c r="C3" s="501" t="s">
        <v>282</v>
      </c>
      <c r="D3" s="512"/>
      <c r="E3" s="522"/>
      <c r="F3" s="533" t="s">
        <v>3</v>
      </c>
      <c r="G3" s="539"/>
      <c r="H3" s="542"/>
      <c r="I3" s="465" t="s">
        <v>283</v>
      </c>
      <c r="J3" s="475"/>
      <c r="K3" s="488"/>
      <c r="M3" s="9" t="s">
        <v>74</v>
      </c>
    </row>
    <row r="4" spans="2:13">
      <c r="B4" s="234"/>
      <c r="C4" s="502" t="s">
        <v>224</v>
      </c>
      <c r="D4" s="513" t="s">
        <v>286</v>
      </c>
      <c r="E4" s="523" t="s">
        <v>287</v>
      </c>
      <c r="F4" s="431" t="s">
        <v>288</v>
      </c>
      <c r="G4" s="540" t="s">
        <v>90</v>
      </c>
      <c r="H4" s="543" t="s">
        <v>289</v>
      </c>
      <c r="I4" s="453" t="s">
        <v>288</v>
      </c>
      <c r="J4" s="540" t="s">
        <v>90</v>
      </c>
      <c r="K4" s="543" t="s">
        <v>289</v>
      </c>
    </row>
    <row r="5" spans="2:13">
      <c r="B5" s="422" t="s">
        <v>281</v>
      </c>
      <c r="C5" s="503">
        <v>9.6774199999999997</v>
      </c>
      <c r="D5" s="514">
        <v>52.835740000000001</v>
      </c>
      <c r="E5" s="524">
        <v>37.486840000000001</v>
      </c>
      <c r="F5" s="534">
        <v>10.401820000000001</v>
      </c>
      <c r="G5" s="534">
        <v>55.843850000000003</v>
      </c>
      <c r="H5" s="544">
        <v>33.754330000000003</v>
      </c>
      <c r="I5" s="547">
        <f t="shared" ref="I5:K30" si="0">ROUND(C5,1)-ROUND(F5,1)</f>
        <v>-0.70000000000000107</v>
      </c>
      <c r="J5" s="478">
        <f t="shared" si="0"/>
        <v>-3</v>
      </c>
      <c r="K5" s="491">
        <f t="shared" si="0"/>
        <v>3.7000000000000028</v>
      </c>
    </row>
    <row r="6" spans="2:13">
      <c r="B6" s="423" t="s">
        <v>96</v>
      </c>
      <c r="C6" s="504">
        <v>10.70101</v>
      </c>
      <c r="D6" s="515">
        <v>57.625979999999998</v>
      </c>
      <c r="E6" s="525">
        <v>31.673020000000001</v>
      </c>
      <c r="F6" s="535">
        <v>11.122999999999999</v>
      </c>
      <c r="G6" s="535">
        <v>60.373829999999998</v>
      </c>
      <c r="H6" s="545">
        <v>28.503170000000001</v>
      </c>
      <c r="I6" s="548">
        <f t="shared" si="0"/>
        <v>-0.40000000000000036</v>
      </c>
      <c r="J6" s="479">
        <f t="shared" si="0"/>
        <v>-2.7999999999999972</v>
      </c>
      <c r="K6" s="492">
        <f t="shared" si="0"/>
        <v>3.1999999999999993</v>
      </c>
    </row>
    <row r="7" spans="2:13">
      <c r="B7" s="14" t="s">
        <v>271</v>
      </c>
      <c r="C7" s="505">
        <v>8.4674200000000006</v>
      </c>
      <c r="D7" s="516">
        <v>49.955970000000001</v>
      </c>
      <c r="E7" s="526">
        <v>41.576610000000002</v>
      </c>
      <c r="F7" s="520">
        <v>9.4555100000000003</v>
      </c>
      <c r="G7" s="520">
        <v>52.883249999999997</v>
      </c>
      <c r="H7" s="526">
        <v>37.661250000000003</v>
      </c>
      <c r="I7" s="549">
        <f t="shared" si="0"/>
        <v>-1</v>
      </c>
      <c r="J7" s="480">
        <f t="shared" si="0"/>
        <v>-2.8999999999999986</v>
      </c>
      <c r="K7" s="493">
        <f t="shared" si="0"/>
        <v>3.8999999999999986</v>
      </c>
    </row>
    <row r="8" spans="2:13">
      <c r="B8" s="14" t="s">
        <v>266</v>
      </c>
      <c r="C8" s="505">
        <v>9.9725300000000008</v>
      </c>
      <c r="D8" s="516">
        <v>50.954360000000001</v>
      </c>
      <c r="E8" s="526">
        <v>39.07311</v>
      </c>
      <c r="F8" s="520">
        <v>10.64894</v>
      </c>
      <c r="G8" s="520">
        <v>54.219769999999997</v>
      </c>
      <c r="H8" s="526">
        <v>35.13129</v>
      </c>
      <c r="I8" s="550">
        <f t="shared" si="0"/>
        <v>-0.59999999999999964</v>
      </c>
      <c r="J8" s="481">
        <f t="shared" si="0"/>
        <v>-3.2000000000000028</v>
      </c>
      <c r="K8" s="553">
        <f t="shared" si="0"/>
        <v>4</v>
      </c>
    </row>
    <row r="9" spans="2:13">
      <c r="B9" s="14" t="s">
        <v>8</v>
      </c>
      <c r="C9" s="505">
        <v>9.3707100000000008</v>
      </c>
      <c r="D9" s="516">
        <v>51.414709999999999</v>
      </c>
      <c r="E9" s="526">
        <v>39.214579999999998</v>
      </c>
      <c r="F9" s="520">
        <v>10.32423</v>
      </c>
      <c r="G9" s="520">
        <v>53.775530000000003</v>
      </c>
      <c r="H9" s="526">
        <v>35.900239999999997</v>
      </c>
      <c r="I9" s="549">
        <f t="shared" si="0"/>
        <v>-0.90000000000000036</v>
      </c>
      <c r="J9" s="480">
        <f t="shared" si="0"/>
        <v>-2.3999999999999986</v>
      </c>
      <c r="K9" s="493">
        <f t="shared" si="0"/>
        <v>3.3000000000000043</v>
      </c>
    </row>
    <row r="10" spans="2:13">
      <c r="B10" s="14" t="s">
        <v>277</v>
      </c>
      <c r="C10" s="505">
        <v>6.8736600000000001</v>
      </c>
      <c r="D10" s="516">
        <v>45.952930000000002</v>
      </c>
      <c r="E10" s="526">
        <v>47.173409999999997</v>
      </c>
      <c r="F10" s="520">
        <v>7.7744499999999999</v>
      </c>
      <c r="G10" s="520">
        <v>51.097799999999999</v>
      </c>
      <c r="H10" s="526">
        <v>41.127749999999999</v>
      </c>
      <c r="I10" s="549">
        <f t="shared" si="0"/>
        <v>-0.89999999999999947</v>
      </c>
      <c r="J10" s="480">
        <f t="shared" si="0"/>
        <v>-5.1000000000000014</v>
      </c>
      <c r="K10" s="493">
        <f t="shared" si="0"/>
        <v>6.1000000000000014</v>
      </c>
    </row>
    <row r="11" spans="2:13">
      <c r="B11" s="14" t="s">
        <v>273</v>
      </c>
      <c r="C11" s="505">
        <v>8.5861599999999996</v>
      </c>
      <c r="D11" s="516">
        <v>51.158200000000001</v>
      </c>
      <c r="E11" s="526">
        <v>40.25564</v>
      </c>
      <c r="F11" s="520">
        <v>9.6689799999999995</v>
      </c>
      <c r="G11" s="520">
        <v>54.59207</v>
      </c>
      <c r="H11" s="526">
        <v>35.738959999999999</v>
      </c>
      <c r="I11" s="549">
        <f t="shared" si="0"/>
        <v>-1.0999999999999996</v>
      </c>
      <c r="J11" s="480">
        <f t="shared" si="0"/>
        <v>-3.3999999999999986</v>
      </c>
      <c r="K11" s="493">
        <f t="shared" si="0"/>
        <v>4.5999999999999943</v>
      </c>
    </row>
    <row r="12" spans="2:13">
      <c r="B12" s="14" t="s">
        <v>218</v>
      </c>
      <c r="C12" s="505">
        <v>9.9009900000000002</v>
      </c>
      <c r="D12" s="516">
        <v>49.247109999999999</v>
      </c>
      <c r="E12" s="526">
        <v>40.851900000000001</v>
      </c>
      <c r="F12" s="520">
        <v>10.74973</v>
      </c>
      <c r="G12" s="520">
        <v>52.387790000000003</v>
      </c>
      <c r="H12" s="526">
        <v>36.862479999999998</v>
      </c>
      <c r="I12" s="549">
        <f t="shared" si="0"/>
        <v>-0.79999999999999893</v>
      </c>
      <c r="J12" s="480">
        <f t="shared" si="0"/>
        <v>-3.1999999999999957</v>
      </c>
      <c r="K12" s="493">
        <f t="shared" si="0"/>
        <v>4</v>
      </c>
    </row>
    <row r="13" spans="2:13">
      <c r="B13" s="14" t="s">
        <v>41</v>
      </c>
      <c r="C13" s="505">
        <v>9.9990600000000001</v>
      </c>
      <c r="D13" s="516">
        <v>52.692520000000002</v>
      </c>
      <c r="E13" s="526">
        <v>37.308419999999998</v>
      </c>
      <c r="F13" s="520">
        <v>10.71603</v>
      </c>
      <c r="G13" s="520">
        <v>56.087429999999998</v>
      </c>
      <c r="H13" s="526">
        <v>33.196539999999999</v>
      </c>
      <c r="I13" s="549">
        <f t="shared" si="0"/>
        <v>-0.69999999999999929</v>
      </c>
      <c r="J13" s="480">
        <f t="shared" si="0"/>
        <v>-3.3999999999999986</v>
      </c>
      <c r="K13" s="493">
        <f t="shared" si="0"/>
        <v>4.0999999999999943</v>
      </c>
    </row>
    <row r="14" spans="2:13">
      <c r="B14" s="14" t="s">
        <v>264</v>
      </c>
      <c r="C14" s="506">
        <v>10.31526</v>
      </c>
      <c r="D14" s="517">
        <v>54.2087</v>
      </c>
      <c r="E14" s="527">
        <v>35.476039999999998</v>
      </c>
      <c r="F14" s="520">
        <v>11.24747</v>
      </c>
      <c r="G14" s="520">
        <v>57.485720000000001</v>
      </c>
      <c r="H14" s="526">
        <v>31.26681</v>
      </c>
      <c r="I14" s="549">
        <f t="shared" si="0"/>
        <v>-0.89999999999999858</v>
      </c>
      <c r="J14" s="480">
        <f t="shared" si="0"/>
        <v>-3.2999999999999972</v>
      </c>
      <c r="K14" s="493">
        <f t="shared" si="0"/>
        <v>4.1999999999999993</v>
      </c>
    </row>
    <row r="15" spans="2:13">
      <c r="B15" s="81" t="s">
        <v>265</v>
      </c>
      <c r="C15" s="507">
        <v>9.8342700000000001</v>
      </c>
      <c r="D15" s="518">
        <v>51.545900000000003</v>
      </c>
      <c r="E15" s="528">
        <v>38.61983</v>
      </c>
      <c r="F15" s="520">
        <v>10.5396</v>
      </c>
      <c r="G15" s="520">
        <v>54.827680000000001</v>
      </c>
      <c r="H15" s="526">
        <v>34.632710000000003</v>
      </c>
      <c r="I15" s="549">
        <f t="shared" si="0"/>
        <v>-0.69999999999999929</v>
      </c>
      <c r="J15" s="480">
        <f t="shared" si="0"/>
        <v>-3.2999999999999972</v>
      </c>
      <c r="K15" s="493">
        <f t="shared" si="0"/>
        <v>4</v>
      </c>
    </row>
    <row r="16" spans="2:13">
      <c r="B16" s="81" t="s">
        <v>272</v>
      </c>
      <c r="C16" s="505">
        <v>8.0733800000000002</v>
      </c>
      <c r="D16" s="516">
        <v>47.387239999999998</v>
      </c>
      <c r="E16" s="526">
        <v>44.539369999999998</v>
      </c>
      <c r="F16" s="536">
        <v>8.8460099999999997</v>
      </c>
      <c r="G16" s="536">
        <v>50.53275</v>
      </c>
      <c r="H16" s="527">
        <v>40.62124</v>
      </c>
      <c r="I16" s="549">
        <f t="shared" si="0"/>
        <v>-0.70000000000000107</v>
      </c>
      <c r="J16" s="480">
        <f t="shared" si="0"/>
        <v>-3.1000000000000014</v>
      </c>
      <c r="K16" s="493">
        <f t="shared" si="0"/>
        <v>3.8999999999999986</v>
      </c>
    </row>
    <row r="17" spans="2:11">
      <c r="B17" s="81" t="s">
        <v>267</v>
      </c>
      <c r="C17" s="505">
        <v>9.5754199999999994</v>
      </c>
      <c r="D17" s="516">
        <v>51.423090000000002</v>
      </c>
      <c r="E17" s="526">
        <v>39.001489999999997</v>
      </c>
      <c r="F17" s="509">
        <v>11.076449999999999</v>
      </c>
      <c r="G17" s="520">
        <v>54.541150000000002</v>
      </c>
      <c r="H17" s="526">
        <v>34.382399999999997</v>
      </c>
      <c r="I17" s="549">
        <f t="shared" si="0"/>
        <v>-1.5</v>
      </c>
      <c r="J17" s="480">
        <f t="shared" si="0"/>
        <v>-3.1000000000000014</v>
      </c>
      <c r="K17" s="493">
        <f t="shared" si="0"/>
        <v>4.6000000000000014</v>
      </c>
    </row>
    <row r="18" spans="2:11">
      <c r="B18" s="424" t="s">
        <v>205</v>
      </c>
      <c r="C18" s="508">
        <v>8.7241</v>
      </c>
      <c r="D18" s="519">
        <v>48.366520000000001</v>
      </c>
      <c r="E18" s="529">
        <v>42.909390000000002</v>
      </c>
      <c r="F18" s="537">
        <v>9.9553100000000008</v>
      </c>
      <c r="G18" s="541">
        <v>51.618650000000002</v>
      </c>
      <c r="H18" s="529">
        <v>38.42604</v>
      </c>
      <c r="I18" s="551">
        <f t="shared" si="0"/>
        <v>-1.3000000000000007</v>
      </c>
      <c r="J18" s="482">
        <f t="shared" si="0"/>
        <v>-3.2000000000000028</v>
      </c>
      <c r="K18" s="494">
        <f t="shared" si="0"/>
        <v>4.5</v>
      </c>
    </row>
    <row r="19" spans="2:11">
      <c r="B19" s="425" t="s">
        <v>275</v>
      </c>
      <c r="C19" s="504">
        <v>7.4058599999999997</v>
      </c>
      <c r="D19" s="515">
        <v>47.719670000000001</v>
      </c>
      <c r="E19" s="525">
        <v>44.874479999999998</v>
      </c>
      <c r="F19" s="538">
        <v>8.9342600000000001</v>
      </c>
      <c r="G19" s="535">
        <v>49.335079999999998</v>
      </c>
      <c r="H19" s="525">
        <v>41.73066</v>
      </c>
      <c r="I19" s="552">
        <f t="shared" si="0"/>
        <v>-1.5</v>
      </c>
      <c r="J19" s="223">
        <f t="shared" si="0"/>
        <v>-1.5999999999999943</v>
      </c>
      <c r="K19" s="495">
        <f t="shared" si="0"/>
        <v>3.1999999999999957</v>
      </c>
    </row>
    <row r="20" spans="2:11">
      <c r="B20" s="81" t="s">
        <v>278</v>
      </c>
      <c r="C20" s="505">
        <v>5.6713500000000003</v>
      </c>
      <c r="D20" s="516">
        <v>40.668930000000003</v>
      </c>
      <c r="E20" s="526">
        <v>53.65972</v>
      </c>
      <c r="F20" s="509">
        <v>5.9218799999999998</v>
      </c>
      <c r="G20" s="520">
        <v>45.401090000000003</v>
      </c>
      <c r="H20" s="526">
        <v>48.677030000000002</v>
      </c>
      <c r="I20" s="549">
        <f t="shared" si="0"/>
        <v>-0.20000000000000018</v>
      </c>
      <c r="J20" s="480">
        <f t="shared" si="0"/>
        <v>-4.6999999999999957</v>
      </c>
      <c r="K20" s="493">
        <f t="shared" si="0"/>
        <v>5</v>
      </c>
    </row>
    <row r="21" spans="2:11">
      <c r="B21" s="81" t="s">
        <v>238</v>
      </c>
      <c r="C21" s="505">
        <v>6.9060800000000002</v>
      </c>
      <c r="D21" s="516">
        <v>44.302489999999999</v>
      </c>
      <c r="E21" s="526">
        <v>48.791440000000001</v>
      </c>
      <c r="F21" s="509">
        <v>8.0083400000000005</v>
      </c>
      <c r="G21" s="520">
        <v>48.377490000000002</v>
      </c>
      <c r="H21" s="526">
        <v>43.614170000000001</v>
      </c>
      <c r="I21" s="549">
        <f t="shared" si="0"/>
        <v>-1.0999999999999996</v>
      </c>
      <c r="J21" s="480">
        <f t="shared" si="0"/>
        <v>-4.1000000000000014</v>
      </c>
      <c r="K21" s="493">
        <f t="shared" si="0"/>
        <v>5.1999999999999957</v>
      </c>
    </row>
    <row r="22" spans="2:11">
      <c r="B22" s="81" t="s">
        <v>276</v>
      </c>
      <c r="C22" s="504">
        <v>7.6504500000000002</v>
      </c>
      <c r="D22" s="515">
        <v>46.886060000000001</v>
      </c>
      <c r="E22" s="525">
        <v>45.463479999999997</v>
      </c>
      <c r="F22" s="509">
        <v>8.5080200000000001</v>
      </c>
      <c r="G22" s="520">
        <v>51.867899999999999</v>
      </c>
      <c r="H22" s="526">
        <v>39.624079999999999</v>
      </c>
      <c r="I22" s="549">
        <f t="shared" si="0"/>
        <v>-0.79999999999999982</v>
      </c>
      <c r="J22" s="480">
        <f t="shared" si="0"/>
        <v>-5</v>
      </c>
      <c r="K22" s="493">
        <f t="shared" si="0"/>
        <v>5.8999999999999986</v>
      </c>
    </row>
    <row r="23" spans="2:11">
      <c r="B23" s="81" t="s">
        <v>274</v>
      </c>
      <c r="C23" s="505">
        <v>6.7203900000000001</v>
      </c>
      <c r="D23" s="516">
        <v>47.118749999999999</v>
      </c>
      <c r="E23" s="526">
        <v>46.16086</v>
      </c>
      <c r="F23" s="509">
        <v>8.0722400000000007</v>
      </c>
      <c r="G23" s="520">
        <v>50.25311</v>
      </c>
      <c r="H23" s="526">
        <v>41.67465</v>
      </c>
      <c r="I23" s="549">
        <f t="shared" si="0"/>
        <v>-1.3999999999999995</v>
      </c>
      <c r="J23" s="480">
        <f t="shared" si="0"/>
        <v>-3.1999999999999957</v>
      </c>
      <c r="K23" s="493">
        <f t="shared" si="0"/>
        <v>4.5</v>
      </c>
    </row>
    <row r="24" spans="2:11">
      <c r="B24" s="81" t="s">
        <v>217</v>
      </c>
      <c r="C24" s="509">
        <v>6.9805599999999997</v>
      </c>
      <c r="D24" s="520">
        <v>45.724989999999998</v>
      </c>
      <c r="E24" s="526">
        <v>47.294449999999998</v>
      </c>
      <c r="F24" s="509">
        <v>7.9890100000000004</v>
      </c>
      <c r="G24" s="520">
        <v>50.237769999999998</v>
      </c>
      <c r="H24" s="526">
        <v>41.773220000000002</v>
      </c>
      <c r="I24" s="549">
        <f t="shared" si="0"/>
        <v>-1</v>
      </c>
      <c r="J24" s="480">
        <f t="shared" si="0"/>
        <v>-4.5</v>
      </c>
      <c r="K24" s="493">
        <f t="shared" si="0"/>
        <v>5.5</v>
      </c>
    </row>
    <row r="25" spans="2:11">
      <c r="B25" s="81" t="s">
        <v>268</v>
      </c>
      <c r="C25" s="509">
        <v>7.5765700000000002</v>
      </c>
      <c r="D25" s="520">
        <v>48.002870000000001</v>
      </c>
      <c r="E25" s="526">
        <v>44.420560000000002</v>
      </c>
      <c r="F25" s="509">
        <v>9.3092100000000002</v>
      </c>
      <c r="G25" s="520">
        <v>53.223680000000002</v>
      </c>
      <c r="H25" s="526">
        <v>37.467109999999998</v>
      </c>
      <c r="I25" s="549">
        <f t="shared" si="0"/>
        <v>-1.7000000000000011</v>
      </c>
      <c r="J25" s="480">
        <f t="shared" si="0"/>
        <v>-5.2000000000000028</v>
      </c>
      <c r="K25" s="493">
        <f t="shared" si="0"/>
        <v>6.8999999999999986</v>
      </c>
    </row>
    <row r="26" spans="2:11">
      <c r="B26" s="81" t="s">
        <v>270</v>
      </c>
      <c r="C26" s="509">
        <v>7.31494</v>
      </c>
      <c r="D26" s="520">
        <v>49.167760000000001</v>
      </c>
      <c r="E26" s="526">
        <v>43.517299999999999</v>
      </c>
      <c r="F26" s="509">
        <v>9.2458899999999993</v>
      </c>
      <c r="G26" s="520">
        <v>53.148820000000001</v>
      </c>
      <c r="H26" s="526">
        <v>37.605289999999997</v>
      </c>
      <c r="I26" s="549">
        <f t="shared" si="0"/>
        <v>-1.8999999999999995</v>
      </c>
      <c r="J26" s="480">
        <f t="shared" si="0"/>
        <v>-3.8999999999999986</v>
      </c>
      <c r="K26" s="493">
        <f t="shared" si="0"/>
        <v>5.8999999999999986</v>
      </c>
    </row>
    <row r="27" spans="2:11">
      <c r="B27" s="81" t="s">
        <v>262</v>
      </c>
      <c r="C27" s="509">
        <v>11.657260000000001</v>
      </c>
      <c r="D27" s="520">
        <v>56.459650000000003</v>
      </c>
      <c r="E27" s="526">
        <v>31.883099999999999</v>
      </c>
      <c r="F27" s="509">
        <v>13.79421</v>
      </c>
      <c r="G27" s="520">
        <v>55.30547</v>
      </c>
      <c r="H27" s="526">
        <v>30.900320000000001</v>
      </c>
      <c r="I27" s="549">
        <f t="shared" si="0"/>
        <v>-2.1000000000000014</v>
      </c>
      <c r="J27" s="480">
        <f t="shared" si="0"/>
        <v>1.2000000000000028</v>
      </c>
      <c r="K27" s="493">
        <f t="shared" si="0"/>
        <v>1</v>
      </c>
    </row>
    <row r="28" spans="2:11">
      <c r="B28" s="81" t="s">
        <v>269</v>
      </c>
      <c r="C28" s="509">
        <v>9.5094799999999999</v>
      </c>
      <c r="D28" s="520">
        <v>50.905279999999998</v>
      </c>
      <c r="E28" s="526">
        <v>39.585239999999999</v>
      </c>
      <c r="F28" s="509">
        <v>10.325950000000001</v>
      </c>
      <c r="G28" s="520">
        <v>54.361649999999997</v>
      </c>
      <c r="H28" s="526">
        <v>35.312390000000001</v>
      </c>
      <c r="I28" s="549">
        <f t="shared" si="0"/>
        <v>-0.80000000000000071</v>
      </c>
      <c r="J28" s="480">
        <f t="shared" si="0"/>
        <v>-3.5</v>
      </c>
      <c r="K28" s="493">
        <f t="shared" si="0"/>
        <v>4.3000000000000043</v>
      </c>
    </row>
    <row r="29" spans="2:11">
      <c r="B29" s="426" t="s">
        <v>6</v>
      </c>
      <c r="C29" s="509">
        <v>9.3236899999999991</v>
      </c>
      <c r="D29" s="520">
        <v>51.283909999999999</v>
      </c>
      <c r="E29" s="526">
        <v>39.392409999999998</v>
      </c>
      <c r="F29" s="509">
        <v>9.7330100000000002</v>
      </c>
      <c r="G29" s="520">
        <v>55.088450000000002</v>
      </c>
      <c r="H29" s="526">
        <v>35.178539999999998</v>
      </c>
      <c r="I29" s="548">
        <f t="shared" si="0"/>
        <v>-0.39999999999999858</v>
      </c>
      <c r="J29" s="479">
        <f t="shared" si="0"/>
        <v>-3.8000000000000043</v>
      </c>
      <c r="K29" s="492">
        <f t="shared" si="0"/>
        <v>4.1999999999999957</v>
      </c>
    </row>
    <row r="30" spans="2:11" ht="14.25">
      <c r="B30" s="427" t="s">
        <v>127</v>
      </c>
      <c r="C30" s="510">
        <v>7.6183399999999999</v>
      </c>
      <c r="D30" s="521">
        <v>55.066569999999999</v>
      </c>
      <c r="E30" s="530">
        <v>37.315089999999998</v>
      </c>
      <c r="F30" s="537">
        <v>10.15326</v>
      </c>
      <c r="G30" s="541">
        <v>53.371650000000002</v>
      </c>
      <c r="H30" s="529">
        <v>36.475099999999998</v>
      </c>
      <c r="I30" s="269">
        <f t="shared" si="0"/>
        <v>-2.5999999999999996</v>
      </c>
      <c r="J30" s="250">
        <f t="shared" si="0"/>
        <v>1.7000000000000028</v>
      </c>
      <c r="K30" s="281">
        <f t="shared" si="0"/>
        <v>0.79999999999999716</v>
      </c>
    </row>
    <row r="31" spans="2:11">
      <c r="B31" s="498" t="s">
        <v>316</v>
      </c>
      <c r="C31" s="511"/>
      <c r="D31" s="511"/>
      <c r="E31" s="511"/>
      <c r="F31" s="7"/>
      <c r="G31" s="7"/>
      <c r="H31" s="7"/>
      <c r="I31" s="7"/>
      <c r="J31" s="7"/>
      <c r="K31" s="7"/>
    </row>
    <row r="32" spans="2:11">
      <c r="B32" s="75"/>
      <c r="C32" s="511"/>
      <c r="D32" s="511"/>
      <c r="E32" s="511"/>
      <c r="F32" s="7"/>
      <c r="G32" s="7"/>
      <c r="H32" s="7"/>
      <c r="I32" s="7"/>
      <c r="J32" s="7"/>
      <c r="K32" s="7"/>
    </row>
  </sheetData>
  <mergeCells count="4">
    <mergeCell ref="C3:E3"/>
    <mergeCell ref="F3:H3"/>
    <mergeCell ref="I3:K3"/>
    <mergeCell ref="B3:B4"/>
  </mergeCells>
  <phoneticPr fontId="10"/>
  <hyperlinks>
    <hyperlink ref="M3" location="目次!A53"/>
  </hyperlinks>
  <printOptions horizontalCentered="1"/>
  <pageMargins left="0.23622047244094491" right="0.23622047244094491" top="0.74803149606299213" bottom="0.74803149606299213" header="0.31496062992125984" footer="0.31496062992125984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K28"/>
  <sheetViews>
    <sheetView showGridLines="0" workbookViewId="0">
      <selection activeCell="E32" sqref="E32"/>
    </sheetView>
  </sheetViews>
  <sheetFormatPr defaultRowHeight="13.5"/>
  <cols>
    <col min="1" max="1" width="2.625" customWidth="1"/>
    <col min="2" max="2" width="9.625" customWidth="1"/>
    <col min="3" max="3" width="5.125" style="10" customWidth="1"/>
    <col min="4" max="5" width="10.625" customWidth="1"/>
    <col min="6" max="6" width="7.625" customWidth="1"/>
    <col min="7" max="8" width="10.625" customWidth="1"/>
    <col min="9" max="9" width="7.625" customWidth="1"/>
    <col min="10" max="10" width="2.625" customWidth="1"/>
  </cols>
  <sheetData>
    <row r="1" spans="2:11" ht="14.25">
      <c r="B1" s="6" t="s">
        <v>301</v>
      </c>
      <c r="C1" s="8"/>
      <c r="D1" s="8"/>
      <c r="E1" s="8"/>
      <c r="F1" s="8"/>
      <c r="G1" s="8"/>
      <c r="H1" s="8"/>
      <c r="I1" s="8"/>
    </row>
    <row r="2" spans="2:11">
      <c r="I2" s="65" t="s">
        <v>72</v>
      </c>
    </row>
    <row r="3" spans="2:11" ht="27">
      <c r="B3" s="12" t="s">
        <v>45</v>
      </c>
      <c r="C3" s="21"/>
      <c r="D3" s="30" t="s">
        <v>47</v>
      </c>
      <c r="E3" s="38" t="s">
        <v>0</v>
      </c>
      <c r="F3" s="44" t="s">
        <v>69</v>
      </c>
      <c r="G3" s="53" t="s">
        <v>37</v>
      </c>
      <c r="H3" s="60" t="s">
        <v>62</v>
      </c>
      <c r="I3" s="66" t="s">
        <v>9</v>
      </c>
      <c r="K3" s="9" t="s">
        <v>74</v>
      </c>
    </row>
    <row r="4" spans="2:11" ht="15" customHeight="1">
      <c r="B4" s="13" t="s">
        <v>48</v>
      </c>
      <c r="C4" s="22">
        <v>1920</v>
      </c>
      <c r="D4" s="31">
        <v>898537</v>
      </c>
      <c r="E4" s="39" t="s">
        <v>44</v>
      </c>
      <c r="F4" s="45" t="s">
        <v>44</v>
      </c>
      <c r="G4" s="54">
        <v>453682</v>
      </c>
      <c r="H4" s="61">
        <v>444855</v>
      </c>
      <c r="I4" s="67">
        <v>101.9842420564004</v>
      </c>
    </row>
    <row r="5" spans="2:11" ht="15" customHeight="1">
      <c r="B5" s="14" t="s">
        <v>49</v>
      </c>
      <c r="C5" s="23">
        <v>1925</v>
      </c>
      <c r="D5" s="32">
        <v>936408</v>
      </c>
      <c r="E5" s="40">
        <v>37871</v>
      </c>
      <c r="F5" s="46">
        <v>4.2147401832089315</v>
      </c>
      <c r="G5" s="55">
        <v>470737</v>
      </c>
      <c r="H5" s="62">
        <v>465671</v>
      </c>
      <c r="I5" s="68">
        <v>101.08789252498008</v>
      </c>
    </row>
    <row r="6" spans="2:11" ht="15" customHeight="1">
      <c r="B6" s="14" t="s">
        <v>27</v>
      </c>
      <c r="C6" s="23">
        <v>1930</v>
      </c>
      <c r="D6" s="32">
        <v>987706</v>
      </c>
      <c r="E6" s="40">
        <v>51298</v>
      </c>
      <c r="F6" s="46">
        <v>5.4781676363294736</v>
      </c>
      <c r="G6" s="55">
        <v>495009</v>
      </c>
      <c r="H6" s="62">
        <v>492697</v>
      </c>
      <c r="I6" s="68">
        <v>100.46925392279636</v>
      </c>
    </row>
    <row r="7" spans="2:11" ht="15" customHeight="1">
      <c r="B7" s="14" t="s">
        <v>51</v>
      </c>
      <c r="C7" s="23">
        <v>1935</v>
      </c>
      <c r="D7" s="32">
        <v>1037744</v>
      </c>
      <c r="E7" s="40">
        <v>50038</v>
      </c>
      <c r="F7" s="46">
        <v>5.0660824172375101</v>
      </c>
      <c r="G7" s="55">
        <v>519249</v>
      </c>
      <c r="H7" s="62">
        <v>518495</v>
      </c>
      <c r="I7" s="68">
        <v>100.14542088159</v>
      </c>
    </row>
    <row r="8" spans="2:11" ht="15" customHeight="1">
      <c r="B8" s="14" t="s">
        <v>14</v>
      </c>
      <c r="C8" s="23">
        <v>1940</v>
      </c>
      <c r="D8" s="32">
        <v>1052275</v>
      </c>
      <c r="E8" s="40">
        <v>14531</v>
      </c>
      <c r="F8" s="46">
        <v>1.4002490016805638</v>
      </c>
      <c r="G8" s="55">
        <v>524018</v>
      </c>
      <c r="H8" s="62">
        <v>528257</v>
      </c>
      <c r="I8" s="68">
        <v>99.197549677524393</v>
      </c>
    </row>
    <row r="9" spans="2:11" ht="15" customHeight="1">
      <c r="B9" s="14" t="s">
        <v>52</v>
      </c>
      <c r="C9" s="23">
        <v>1947</v>
      </c>
      <c r="D9" s="32">
        <v>1257398</v>
      </c>
      <c r="E9" s="40">
        <v>205123</v>
      </c>
      <c r="F9" s="46">
        <v>19.493288351429044</v>
      </c>
      <c r="G9" s="55">
        <v>616269</v>
      </c>
      <c r="H9" s="62">
        <v>641129</v>
      </c>
      <c r="I9" s="68">
        <v>96.122465213708935</v>
      </c>
    </row>
    <row r="10" spans="2:11" ht="15" customHeight="1">
      <c r="B10" s="14" t="s">
        <v>42</v>
      </c>
      <c r="C10" s="23">
        <v>1950</v>
      </c>
      <c r="D10" s="32">
        <v>1309031</v>
      </c>
      <c r="E10" s="40">
        <v>51633</v>
      </c>
      <c r="F10" s="46">
        <v>4.1063370547750111</v>
      </c>
      <c r="G10" s="55">
        <v>646445</v>
      </c>
      <c r="H10" s="62">
        <v>662586</v>
      </c>
      <c r="I10" s="68">
        <v>97.563938869822181</v>
      </c>
    </row>
    <row r="11" spans="2:11" ht="15" customHeight="1">
      <c r="B11" s="14" t="s">
        <v>53</v>
      </c>
      <c r="C11" s="23">
        <v>1955</v>
      </c>
      <c r="D11" s="32">
        <v>1348871</v>
      </c>
      <c r="E11" s="40">
        <v>39840</v>
      </c>
      <c r="F11" s="46">
        <v>3.0434726144759026</v>
      </c>
      <c r="G11" s="55">
        <v>660066</v>
      </c>
      <c r="H11" s="62">
        <v>688805</v>
      </c>
      <c r="I11" s="68">
        <v>95.827701599146337</v>
      </c>
    </row>
    <row r="12" spans="2:11" s="11" customFormat="1" ht="15" customHeight="1">
      <c r="B12" s="14" t="s">
        <v>1</v>
      </c>
      <c r="C12" s="23">
        <v>1960</v>
      </c>
      <c r="D12" s="32">
        <v>1335580</v>
      </c>
      <c r="E12" s="40">
        <v>-13291</v>
      </c>
      <c r="F12" s="46">
        <v>-0.98534255684940319</v>
      </c>
      <c r="G12" s="55">
        <v>644671</v>
      </c>
      <c r="H12" s="62">
        <v>690909</v>
      </c>
      <c r="I12" s="68">
        <v>93.3076570141654</v>
      </c>
    </row>
    <row r="13" spans="2:11" ht="15" customHeight="1">
      <c r="B13" s="14" t="s">
        <v>56</v>
      </c>
      <c r="C13" s="23">
        <v>1965</v>
      </c>
      <c r="D13" s="32">
        <v>1279835</v>
      </c>
      <c r="E13" s="40">
        <v>-55745</v>
      </c>
      <c r="F13" s="46">
        <v>-4.1738420761017636</v>
      </c>
      <c r="G13" s="55">
        <v>614429</v>
      </c>
      <c r="H13" s="62">
        <v>665406</v>
      </c>
      <c r="I13" s="68">
        <v>92.33896297899328</v>
      </c>
    </row>
    <row r="14" spans="2:11" ht="15" customHeight="1">
      <c r="B14" s="14" t="s">
        <v>59</v>
      </c>
      <c r="C14" s="23">
        <v>1970</v>
      </c>
      <c r="D14" s="32">
        <v>1241376</v>
      </c>
      <c r="E14" s="40">
        <v>-38459</v>
      </c>
      <c r="F14" s="46">
        <v>-3.0049967378607505</v>
      </c>
      <c r="G14" s="55">
        <v>593232</v>
      </c>
      <c r="H14" s="62">
        <v>648144</v>
      </c>
      <c r="I14" s="68">
        <v>91.52780863511812</v>
      </c>
    </row>
    <row r="15" spans="2:11" ht="15" customHeight="1">
      <c r="B15" s="14" t="s">
        <v>60</v>
      </c>
      <c r="C15" s="23">
        <v>1975</v>
      </c>
      <c r="D15" s="32">
        <v>1232481</v>
      </c>
      <c r="E15" s="40">
        <v>-8895</v>
      </c>
      <c r="F15" s="46">
        <v>-0.71654357744954211</v>
      </c>
      <c r="G15" s="55">
        <v>590492</v>
      </c>
      <c r="H15" s="62">
        <v>641989</v>
      </c>
      <c r="I15" s="68">
        <v>91.978522996499947</v>
      </c>
    </row>
    <row r="16" spans="2:11" ht="15" customHeight="1">
      <c r="B16" s="14" t="s">
        <v>63</v>
      </c>
      <c r="C16" s="23">
        <v>1980</v>
      </c>
      <c r="D16" s="32">
        <v>1256745</v>
      </c>
      <c r="E16" s="40">
        <v>24264</v>
      </c>
      <c r="F16" s="46">
        <v>1.9687118908932462</v>
      </c>
      <c r="G16" s="55">
        <v>603403</v>
      </c>
      <c r="H16" s="62">
        <v>653342</v>
      </c>
      <c r="I16" s="68">
        <v>92.356376905204314</v>
      </c>
    </row>
    <row r="17" spans="2:9" ht="15" customHeight="1">
      <c r="B17" s="14" t="s">
        <v>64</v>
      </c>
      <c r="C17" s="23">
        <v>1985</v>
      </c>
      <c r="D17" s="32">
        <v>1254032</v>
      </c>
      <c r="E17" s="40">
        <v>-2713</v>
      </c>
      <c r="F17" s="46">
        <v>-0.21587513775665457</v>
      </c>
      <c r="G17" s="55">
        <v>599591</v>
      </c>
      <c r="H17" s="62">
        <v>654441</v>
      </c>
      <c r="I17" s="68">
        <v>91.618801389277266</v>
      </c>
    </row>
    <row r="18" spans="2:9" ht="15" customHeight="1">
      <c r="B18" s="14" t="s">
        <v>65</v>
      </c>
      <c r="C18" s="23">
        <v>1990</v>
      </c>
      <c r="D18" s="32">
        <v>1227478</v>
      </c>
      <c r="E18" s="40">
        <v>-26554</v>
      </c>
      <c r="F18" s="46">
        <v>-2.1174898248210638</v>
      </c>
      <c r="G18" s="55">
        <v>584678</v>
      </c>
      <c r="H18" s="62">
        <v>642800</v>
      </c>
      <c r="I18" s="68">
        <v>90.957996266334789</v>
      </c>
    </row>
    <row r="19" spans="2:9" ht="15" customHeight="1">
      <c r="B19" s="14" t="s">
        <v>66</v>
      </c>
      <c r="C19" s="23">
        <v>1995</v>
      </c>
      <c r="D19" s="32">
        <v>1213667</v>
      </c>
      <c r="E19" s="40">
        <v>-13811</v>
      </c>
      <c r="F19" s="46">
        <v>-1.1251525485589156</v>
      </c>
      <c r="G19" s="55">
        <v>577535</v>
      </c>
      <c r="H19" s="62">
        <v>636132</v>
      </c>
      <c r="I19" s="68">
        <v>90.788547031119322</v>
      </c>
    </row>
    <row r="20" spans="2:9" ht="15" customHeight="1">
      <c r="B20" s="14" t="s">
        <v>31</v>
      </c>
      <c r="C20" s="23">
        <v>2000</v>
      </c>
      <c r="D20" s="32">
        <v>1189279</v>
      </c>
      <c r="E20" s="40">
        <v>-24388</v>
      </c>
      <c r="F20" s="46">
        <v>-2.009447401964465</v>
      </c>
      <c r="G20" s="55">
        <v>564556</v>
      </c>
      <c r="H20" s="62">
        <v>624723</v>
      </c>
      <c r="I20" s="68">
        <v>90.369011545917161</v>
      </c>
    </row>
    <row r="21" spans="2:9" ht="15" customHeight="1">
      <c r="B21" s="15" t="s">
        <v>57</v>
      </c>
      <c r="C21" s="24">
        <v>2005</v>
      </c>
      <c r="D21" s="33">
        <v>1145501</v>
      </c>
      <c r="E21" s="41">
        <v>-43778</v>
      </c>
      <c r="F21" s="47">
        <v>-3.6810538149584744</v>
      </c>
      <c r="G21" s="56">
        <v>540539</v>
      </c>
      <c r="H21" s="63">
        <v>604962</v>
      </c>
      <c r="I21" s="69">
        <v>89.350901378929578</v>
      </c>
    </row>
    <row r="22" spans="2:9" ht="15" customHeight="1">
      <c r="B22" s="14" t="s">
        <v>52</v>
      </c>
      <c r="C22" s="23">
        <v>2010</v>
      </c>
      <c r="D22" s="32">
        <v>1085997</v>
      </c>
      <c r="E22" s="40">
        <v>-59504</v>
      </c>
      <c r="F22" s="48">
        <v>-5.194582981594948</v>
      </c>
      <c r="G22" s="57">
        <v>509926</v>
      </c>
      <c r="H22" s="62">
        <v>576071</v>
      </c>
      <c r="I22" s="68">
        <v>88.517908382820863</v>
      </c>
    </row>
    <row r="23" spans="2:9" ht="15" customHeight="1">
      <c r="B23" s="16" t="s">
        <v>20</v>
      </c>
      <c r="C23" s="25">
        <v>2015</v>
      </c>
      <c r="D23" s="34">
        <v>1023119</v>
      </c>
      <c r="E23" s="42">
        <v>-62878</v>
      </c>
      <c r="F23" s="49">
        <v>-5.7898870807193816</v>
      </c>
      <c r="G23" s="58">
        <v>480336</v>
      </c>
      <c r="H23" s="64">
        <v>542783</v>
      </c>
      <c r="I23" s="70">
        <v>88.495033927002126</v>
      </c>
    </row>
    <row r="24" spans="2:9" ht="15" customHeight="1">
      <c r="B24" s="17" t="s">
        <v>68</v>
      </c>
      <c r="C24" s="26">
        <v>2020</v>
      </c>
      <c r="D24" s="35">
        <v>959502</v>
      </c>
      <c r="E24" s="43">
        <v>-63617</v>
      </c>
      <c r="F24" s="50">
        <v>-6.2179472769052353</v>
      </c>
      <c r="G24" s="59">
        <v>452439</v>
      </c>
      <c r="H24" s="43">
        <v>507063</v>
      </c>
      <c r="I24" s="71">
        <v>89.227374113275872</v>
      </c>
    </row>
    <row r="25" spans="2:9" ht="15" customHeight="1">
      <c r="B25" s="18" t="s">
        <v>295</v>
      </c>
      <c r="C25" s="27"/>
      <c r="D25" s="36"/>
      <c r="E25" s="36"/>
      <c r="F25" s="51"/>
      <c r="G25" s="36"/>
      <c r="H25" s="36"/>
      <c r="I25" s="72"/>
    </row>
    <row r="26" spans="2:9" ht="15" customHeight="1">
      <c r="B26" s="19" t="s">
        <v>71</v>
      </c>
      <c r="C26" s="28"/>
      <c r="D26" s="37"/>
      <c r="E26" s="37"/>
      <c r="F26" s="52"/>
      <c r="G26" s="37"/>
      <c r="H26" s="37"/>
      <c r="I26" s="73"/>
    </row>
    <row r="27" spans="2:9">
      <c r="C27" s="29"/>
      <c r="D27" s="7"/>
      <c r="E27" s="7"/>
      <c r="F27" s="7"/>
      <c r="G27" s="7"/>
      <c r="H27" s="7"/>
      <c r="I27" s="7"/>
    </row>
    <row r="28" spans="2:9">
      <c r="B28" s="20"/>
    </row>
  </sheetData>
  <mergeCells count="1">
    <mergeCell ref="B3:C3"/>
  </mergeCells>
  <phoneticPr fontId="10"/>
  <hyperlinks>
    <hyperlink ref="K3" location="目次!A5"/>
  </hyperlinks>
  <printOptions horizontalCentered="1"/>
  <pageMargins left="0.59055118110236215" right="0.59055118110236215" top="0.59055118110236215" bottom="0.59055118110236215" header="0.19685039370078738" footer="0.19685039370078738"/>
  <pageSetup paperSize="9" scale="90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32"/>
  <sheetViews>
    <sheetView showGridLines="0" zoomScale="98" zoomScaleNormal="98" workbookViewId="0">
      <selection activeCell="J39" sqref="A1:J39"/>
    </sheetView>
  </sheetViews>
  <sheetFormatPr defaultRowHeight="13.5"/>
  <cols>
    <col min="10" max="10" width="2.625" customWidth="1"/>
  </cols>
  <sheetData>
    <row r="1" spans="1:11" ht="14.25">
      <c r="A1" s="6" t="s">
        <v>95</v>
      </c>
      <c r="B1" s="8"/>
      <c r="C1" s="8"/>
      <c r="D1" s="8"/>
      <c r="E1" s="8"/>
      <c r="F1" s="8"/>
      <c r="G1" s="8"/>
      <c r="H1" s="8"/>
      <c r="I1" s="8"/>
    </row>
    <row r="4" spans="1:11">
      <c r="K4" s="9" t="s">
        <v>74</v>
      </c>
    </row>
    <row r="30" spans="1:1">
      <c r="A30" s="74" t="s">
        <v>306</v>
      </c>
    </row>
    <row r="31" spans="1:1">
      <c r="A31" s="75" t="s">
        <v>305</v>
      </c>
    </row>
    <row r="32" spans="1:1">
      <c r="A32" s="76" t="s">
        <v>156</v>
      </c>
    </row>
  </sheetData>
  <phoneticPr fontId="10"/>
  <hyperlinks>
    <hyperlink ref="K4" location="目次!A7"/>
  </hyperlinks>
  <printOptions horizontalCentered="1"/>
  <pageMargins left="0.59055118110236215" right="0.59055118110236215" top="0.59055118110236215" bottom="0.59055118110236215" header="0.19685039370078738" footer="0.19685039370078738"/>
  <pageSetup paperSize="9" fitToWidth="1" fitToHeight="1" orientation="portrait" usePrinterDefaults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30"/>
  <sheetViews>
    <sheetView showGridLines="0" workbookViewId="0">
      <selection activeCell="B30" sqref="B30"/>
    </sheetView>
  </sheetViews>
  <sheetFormatPr defaultRowHeight="13.5"/>
  <cols>
    <col min="1" max="1" width="2.625" customWidth="1"/>
    <col min="3" max="3" width="5.125" bestFit="1" customWidth="1"/>
    <col min="4" max="4" width="11.75" bestFit="1" customWidth="1"/>
    <col min="5" max="7" width="9.125" customWidth="1"/>
    <col min="8" max="10" width="9" customWidth="1"/>
    <col min="11" max="11" width="2.625" customWidth="1"/>
  </cols>
  <sheetData>
    <row r="1" spans="1:13" ht="14.25">
      <c r="A1" s="6" t="s">
        <v>75</v>
      </c>
      <c r="B1" s="8"/>
      <c r="C1" s="85"/>
      <c r="D1" s="98"/>
      <c r="E1" s="98"/>
      <c r="F1" s="98"/>
      <c r="G1" s="98"/>
      <c r="H1" s="98"/>
      <c r="I1" s="85"/>
      <c r="J1" s="8"/>
      <c r="K1" s="8"/>
    </row>
    <row r="2" spans="1:13" ht="14.25">
      <c r="B2" s="77"/>
      <c r="C2" s="77"/>
      <c r="D2" s="99"/>
      <c r="E2" s="99"/>
      <c r="F2" s="99"/>
      <c r="G2" s="99"/>
      <c r="H2" s="99"/>
      <c r="I2" s="99"/>
      <c r="J2" s="131" t="s">
        <v>94</v>
      </c>
    </row>
    <row r="3" spans="1:13" s="7" customFormat="1" ht="14.25">
      <c r="B3" s="78" t="s">
        <v>77</v>
      </c>
      <c r="C3" s="86"/>
      <c r="D3" s="100" t="s">
        <v>30</v>
      </c>
      <c r="E3" s="111"/>
      <c r="F3" s="111"/>
      <c r="G3" s="117"/>
      <c r="H3" s="100" t="s">
        <v>92</v>
      </c>
      <c r="I3" s="111"/>
      <c r="J3" s="117"/>
      <c r="M3" s="9" t="s">
        <v>74</v>
      </c>
    </row>
    <row r="4" spans="1:13" s="7" customFormat="1">
      <c r="B4" s="79"/>
      <c r="C4" s="87"/>
      <c r="D4" s="101" t="s">
        <v>88</v>
      </c>
      <c r="E4" s="101" t="s">
        <v>89</v>
      </c>
      <c r="F4" s="101" t="s">
        <v>90</v>
      </c>
      <c r="G4" s="101" t="s">
        <v>91</v>
      </c>
      <c r="H4" s="121" t="s">
        <v>89</v>
      </c>
      <c r="I4" s="121" t="s">
        <v>90</v>
      </c>
      <c r="J4" s="121" t="s">
        <v>91</v>
      </c>
    </row>
    <row r="5" spans="1:13" s="7" customFormat="1">
      <c r="B5" s="80" t="s">
        <v>78</v>
      </c>
      <c r="C5" s="88">
        <v>1920</v>
      </c>
      <c r="D5" s="54">
        <v>898537</v>
      </c>
      <c r="E5" s="112">
        <v>356094</v>
      </c>
      <c r="F5" s="112">
        <v>505600</v>
      </c>
      <c r="G5" s="112">
        <v>36843</v>
      </c>
      <c r="H5" s="122">
        <v>39.630421451759915</v>
      </c>
      <c r="I5" s="122">
        <v>56.269246564137035</v>
      </c>
      <c r="J5" s="122">
        <v>4.1003319841030477</v>
      </c>
    </row>
    <row r="6" spans="1:13" s="7" customFormat="1">
      <c r="B6" s="81" t="s">
        <v>49</v>
      </c>
      <c r="C6" s="89">
        <v>1925</v>
      </c>
      <c r="D6" s="102">
        <v>936408</v>
      </c>
      <c r="E6" s="113">
        <v>381112</v>
      </c>
      <c r="F6" s="113">
        <v>522053</v>
      </c>
      <c r="G6" s="113">
        <v>33243</v>
      </c>
      <c r="H6" s="123">
        <v>40.699353273359471</v>
      </c>
      <c r="I6" s="123">
        <v>55.750591622455168</v>
      </c>
      <c r="J6" s="123">
        <v>3.5500551041853554</v>
      </c>
    </row>
    <row r="7" spans="1:13" s="7" customFormat="1">
      <c r="B7" s="81" t="s">
        <v>61</v>
      </c>
      <c r="C7" s="89">
        <v>1930</v>
      </c>
      <c r="D7" s="102">
        <v>987706</v>
      </c>
      <c r="E7" s="113">
        <v>408678</v>
      </c>
      <c r="F7" s="113">
        <v>547813</v>
      </c>
      <c r="G7" s="113">
        <v>31215</v>
      </c>
      <c r="H7" s="123">
        <v>41.376482475554468</v>
      </c>
      <c r="I7" s="123">
        <v>55.463164139936382</v>
      </c>
      <c r="J7" s="123">
        <v>3.1603533845091554</v>
      </c>
    </row>
    <row r="8" spans="1:13" s="7" customFormat="1">
      <c r="B8" s="81" t="s">
        <v>51</v>
      </c>
      <c r="C8" s="89">
        <v>1935</v>
      </c>
      <c r="D8" s="102">
        <v>1037744</v>
      </c>
      <c r="E8" s="104">
        <v>435802</v>
      </c>
      <c r="F8" s="104">
        <v>566224</v>
      </c>
      <c r="G8" s="104">
        <v>35718</v>
      </c>
      <c r="H8" s="123">
        <v>41.995135601844005</v>
      </c>
      <c r="I8" s="123">
        <v>54.562975068995826</v>
      </c>
      <c r="J8" s="123">
        <v>3.4418893291601784</v>
      </c>
    </row>
    <row r="9" spans="1:13" s="7" customFormat="1">
      <c r="B9" s="81" t="s">
        <v>14</v>
      </c>
      <c r="C9" s="89">
        <v>1940</v>
      </c>
      <c r="D9" s="102">
        <v>1052147</v>
      </c>
      <c r="E9" s="114">
        <v>436897</v>
      </c>
      <c r="F9" s="115">
        <v>577828</v>
      </c>
      <c r="G9" s="115">
        <v>37413</v>
      </c>
      <c r="H9" s="123">
        <v>41.524685925230344</v>
      </c>
      <c r="I9" s="123">
        <v>54.919411712151835</v>
      </c>
      <c r="J9" s="123">
        <v>3.5559023626178314</v>
      </c>
    </row>
    <row r="10" spans="1:13" s="7" customFormat="1">
      <c r="B10" s="81" t="s">
        <v>52</v>
      </c>
      <c r="C10" s="89">
        <v>1947</v>
      </c>
      <c r="D10" s="102">
        <v>1257398</v>
      </c>
      <c r="E10" s="104">
        <v>487235</v>
      </c>
      <c r="F10" s="104">
        <v>729700</v>
      </c>
      <c r="G10" s="104">
        <v>40463</v>
      </c>
      <c r="H10" s="123">
        <v>38.749465165365308</v>
      </c>
      <c r="I10" s="123">
        <v>58.032540213997471</v>
      </c>
      <c r="J10" s="123">
        <v>3.2179946206372203</v>
      </c>
    </row>
    <row r="11" spans="1:13" s="7" customFormat="1">
      <c r="B11" s="81" t="s">
        <v>42</v>
      </c>
      <c r="C11" s="89">
        <v>1950</v>
      </c>
      <c r="D11" s="102">
        <v>1309031</v>
      </c>
      <c r="E11" s="104">
        <v>500982</v>
      </c>
      <c r="F11" s="104">
        <v>764502</v>
      </c>
      <c r="G11" s="104">
        <v>43504</v>
      </c>
      <c r="H11" s="123">
        <v>38.272466974487159</v>
      </c>
      <c r="I11" s="123">
        <v>58.404049540561111</v>
      </c>
      <c r="J11" s="123">
        <v>3.3234834849517334</v>
      </c>
    </row>
    <row r="12" spans="1:13" s="7" customFormat="1">
      <c r="B12" s="81" t="s">
        <v>53</v>
      </c>
      <c r="C12" s="89">
        <v>1955</v>
      </c>
      <c r="D12" s="102">
        <v>1348871</v>
      </c>
      <c r="E12" s="103">
        <v>493749</v>
      </c>
      <c r="F12" s="116">
        <v>804479</v>
      </c>
      <c r="G12" s="103">
        <v>50630</v>
      </c>
      <c r="H12" s="123">
        <v>36.604965088986383</v>
      </c>
      <c r="I12" s="123">
        <v>59.641489319112907</v>
      </c>
      <c r="J12" s="123">
        <v>3.7535455919007039</v>
      </c>
    </row>
    <row r="13" spans="1:13" s="7" customFormat="1">
      <c r="B13" s="81" t="s">
        <v>1</v>
      </c>
      <c r="C13" s="89">
        <v>1960</v>
      </c>
      <c r="D13" s="102">
        <v>1335580</v>
      </c>
      <c r="E13" s="115">
        <v>457929</v>
      </c>
      <c r="F13" s="115">
        <v>816077</v>
      </c>
      <c r="G13" s="118">
        <v>61574</v>
      </c>
      <c r="H13" s="123">
        <v>34.286901570853111</v>
      </c>
      <c r="I13" s="123">
        <v>61.102816753769893</v>
      </c>
      <c r="J13" s="123">
        <v>4.6102816753769895</v>
      </c>
    </row>
    <row r="14" spans="1:13" s="7" customFormat="1">
      <c r="B14" s="81" t="s">
        <v>79</v>
      </c>
      <c r="C14" s="89">
        <v>1965</v>
      </c>
      <c r="D14" s="102">
        <v>1279835</v>
      </c>
      <c r="E14" s="104">
        <v>373157</v>
      </c>
      <c r="F14" s="104">
        <v>832800</v>
      </c>
      <c r="G14" s="104">
        <v>73878</v>
      </c>
      <c r="H14" s="123">
        <v>29.156649099297955</v>
      </c>
      <c r="I14" s="123">
        <v>65.070888044161947</v>
      </c>
      <c r="J14" s="123">
        <v>5.7724628565401011</v>
      </c>
    </row>
    <row r="15" spans="1:13" s="7" customFormat="1">
      <c r="B15" s="81" t="s">
        <v>59</v>
      </c>
      <c r="C15" s="89">
        <v>1970</v>
      </c>
      <c r="D15" s="102">
        <v>1241376</v>
      </c>
      <c r="E15" s="104">
        <v>303286</v>
      </c>
      <c r="F15" s="104">
        <v>847538</v>
      </c>
      <c r="G15" s="104">
        <v>90552</v>
      </c>
      <c r="H15" s="123">
        <v>24.431437372721881</v>
      </c>
      <c r="I15" s="123">
        <v>68.274076508648463</v>
      </c>
      <c r="J15" s="123">
        <v>7.2944861186296492</v>
      </c>
    </row>
    <row r="16" spans="1:13" s="7" customFormat="1">
      <c r="B16" s="81" t="s">
        <v>60</v>
      </c>
      <c r="C16" s="89">
        <v>1975</v>
      </c>
      <c r="D16" s="102">
        <v>1232481</v>
      </c>
      <c r="E16" s="104">
        <v>273808</v>
      </c>
      <c r="F16" s="104">
        <v>849459</v>
      </c>
      <c r="G16" s="104">
        <v>109172</v>
      </c>
      <c r="H16" s="123">
        <v>22.216758801044108</v>
      </c>
      <c r="I16" s="123">
        <v>68.925034017910818</v>
      </c>
      <c r="J16" s="123">
        <v>8.8582071810450671</v>
      </c>
    </row>
    <row r="17" spans="2:10" s="7" customFormat="1">
      <c r="B17" s="14" t="s">
        <v>63</v>
      </c>
      <c r="C17" s="90">
        <v>1980</v>
      </c>
      <c r="D17" s="103">
        <v>1256745</v>
      </c>
      <c r="E17" s="103">
        <v>263277</v>
      </c>
      <c r="F17" s="103">
        <v>861312</v>
      </c>
      <c r="G17" s="103">
        <v>132075</v>
      </c>
      <c r="H17" s="123">
        <v>20.950468860411377</v>
      </c>
      <c r="I17" s="123">
        <v>68.539561887664476</v>
      </c>
      <c r="J17" s="123">
        <v>10.509969251924142</v>
      </c>
    </row>
    <row r="18" spans="2:10" s="7" customFormat="1">
      <c r="B18" s="14" t="s">
        <v>64</v>
      </c>
      <c r="C18" s="90">
        <v>1985</v>
      </c>
      <c r="D18" s="103">
        <v>1254032</v>
      </c>
      <c r="E18" s="103">
        <v>250402</v>
      </c>
      <c r="F18" s="103">
        <v>845473</v>
      </c>
      <c r="G18" s="103">
        <v>158086</v>
      </c>
      <c r="H18" s="123">
        <v>19.968882604801905</v>
      </c>
      <c r="I18" s="123">
        <v>67.424186238646982</v>
      </c>
      <c r="J18" s="123">
        <v>12.606931156551122</v>
      </c>
    </row>
    <row r="19" spans="2:10" s="7" customFormat="1">
      <c r="B19" s="14" t="s">
        <v>81</v>
      </c>
      <c r="C19" s="90">
        <v>1990</v>
      </c>
      <c r="D19" s="103">
        <v>1227478</v>
      </c>
      <c r="E19" s="103">
        <v>219637</v>
      </c>
      <c r="F19" s="103">
        <v>815840</v>
      </c>
      <c r="G19" s="103">
        <v>191573</v>
      </c>
      <c r="H19" s="123">
        <v>17.899596593455851</v>
      </c>
      <c r="I19" s="123">
        <v>66.487918177743367</v>
      </c>
      <c r="J19" s="123">
        <v>15.612485228800782</v>
      </c>
    </row>
    <row r="20" spans="2:10" s="7" customFormat="1">
      <c r="B20" s="14" t="s">
        <v>66</v>
      </c>
      <c r="C20" s="90">
        <v>1995</v>
      </c>
      <c r="D20" s="103">
        <v>1213667</v>
      </c>
      <c r="E20" s="103">
        <v>188844</v>
      </c>
      <c r="F20" s="103">
        <v>786983</v>
      </c>
      <c r="G20" s="103">
        <v>237682</v>
      </c>
      <c r="H20" s="123">
        <v>15.561812891375343</v>
      </c>
      <c r="I20" s="123">
        <v>64.851846999074581</v>
      </c>
      <c r="J20" s="123">
        <v>19.586340109550076</v>
      </c>
    </row>
    <row r="21" spans="2:10" s="7" customFormat="1">
      <c r="B21" s="14" t="s">
        <v>31</v>
      </c>
      <c r="C21" s="90">
        <v>2000</v>
      </c>
      <c r="D21" s="103">
        <v>1189279</v>
      </c>
      <c r="E21" s="103">
        <v>163095</v>
      </c>
      <c r="F21" s="103">
        <v>746252</v>
      </c>
      <c r="G21" s="103">
        <v>279764</v>
      </c>
      <c r="H21" s="123">
        <v>13.715708626023979</v>
      </c>
      <c r="I21" s="123">
        <v>62.757135372559837</v>
      </c>
      <c r="J21" s="123">
        <v>23.527156001416184</v>
      </c>
    </row>
    <row r="22" spans="2:10" s="7" customFormat="1">
      <c r="B22" s="14" t="s">
        <v>57</v>
      </c>
      <c r="C22" s="90">
        <v>2005</v>
      </c>
      <c r="D22" s="104">
        <v>1145501</v>
      </c>
      <c r="E22" s="104">
        <v>142507</v>
      </c>
      <c r="F22" s="104">
        <v>694288</v>
      </c>
      <c r="G22" s="104">
        <v>308193</v>
      </c>
      <c r="H22" s="123">
        <v>12.446156640942963</v>
      </c>
      <c r="I22" s="123">
        <v>60.637142048650297</v>
      </c>
      <c r="J22" s="123">
        <v>26.916701310406747</v>
      </c>
    </row>
    <row r="23" spans="2:10" s="7" customFormat="1">
      <c r="B23" s="15" t="s">
        <v>52</v>
      </c>
      <c r="C23" s="91">
        <v>2010</v>
      </c>
      <c r="D23" s="105">
        <v>1085997</v>
      </c>
      <c r="E23" s="105">
        <v>124061</v>
      </c>
      <c r="F23" s="105">
        <v>639633</v>
      </c>
      <c r="G23" s="105">
        <v>320450</v>
      </c>
      <c r="H23" s="124">
        <v>11.443221564662997</v>
      </c>
      <c r="I23" s="124">
        <v>58.99889682551396</v>
      </c>
      <c r="J23" s="124">
        <v>29.557881609823049</v>
      </c>
    </row>
    <row r="24" spans="2:10" s="7" customFormat="1" ht="14.25">
      <c r="B24" s="16" t="s">
        <v>20</v>
      </c>
      <c r="C24" s="92">
        <v>2015</v>
      </c>
      <c r="D24" s="106">
        <v>1023119</v>
      </c>
      <c r="E24" s="106">
        <v>106423</v>
      </c>
      <c r="F24" s="106">
        <v>571349</v>
      </c>
      <c r="G24" s="106">
        <v>345347</v>
      </c>
      <c r="H24" s="125">
        <v>10.401820000000001</v>
      </c>
      <c r="I24" s="125">
        <v>55.843850000000003</v>
      </c>
      <c r="J24" s="125">
        <v>33.754330000000003</v>
      </c>
    </row>
    <row r="25" spans="2:10" s="7" customFormat="1" ht="14.25">
      <c r="B25" s="82" t="s">
        <v>84</v>
      </c>
      <c r="C25" s="93">
        <v>2020</v>
      </c>
      <c r="D25" s="107">
        <v>959502</v>
      </c>
      <c r="E25" s="107">
        <v>92855</v>
      </c>
      <c r="F25" s="107">
        <v>506960</v>
      </c>
      <c r="G25" s="107">
        <v>359687</v>
      </c>
      <c r="H25" s="126">
        <v>9.6774199999999997</v>
      </c>
      <c r="I25" s="126">
        <v>52.835740000000001</v>
      </c>
      <c r="J25" s="132">
        <v>37.486840000000001</v>
      </c>
    </row>
    <row r="26" spans="2:10" s="7" customFormat="1" ht="14.25">
      <c r="B26" s="83" t="s">
        <v>85</v>
      </c>
      <c r="C26" s="94"/>
      <c r="D26" s="108">
        <v>-63617</v>
      </c>
      <c r="E26" s="108">
        <v>-13568</v>
      </c>
      <c r="F26" s="108">
        <v>-64389</v>
      </c>
      <c r="G26" s="108">
        <v>14340</v>
      </c>
      <c r="H26" s="127">
        <v>-0.72440000000000104</v>
      </c>
      <c r="I26" s="130">
        <v>-3.0081100000000021</v>
      </c>
      <c r="J26" s="133">
        <v>3.7325099999999978</v>
      </c>
    </row>
    <row r="27" spans="2:10" s="7" customFormat="1" ht="14.25">
      <c r="B27" s="84" t="s">
        <v>13</v>
      </c>
      <c r="C27" s="95"/>
      <c r="D27" s="109">
        <v>-6.2179472769052353</v>
      </c>
      <c r="E27" s="109">
        <v>-12.749123779634104</v>
      </c>
      <c r="F27" s="109">
        <v>-11.269644297968497</v>
      </c>
      <c r="G27" s="119">
        <v>4.1523453222411177</v>
      </c>
      <c r="H27" s="128" t="s">
        <v>93</v>
      </c>
      <c r="I27" s="128" t="s">
        <v>93</v>
      </c>
      <c r="J27" s="134" t="s">
        <v>93</v>
      </c>
    </row>
    <row r="28" spans="2:10">
      <c r="B28" s="74" t="s">
        <v>86</v>
      </c>
      <c r="C28" s="96"/>
      <c r="D28" s="52"/>
      <c r="E28" s="52"/>
      <c r="F28" s="52"/>
      <c r="G28" s="120"/>
      <c r="H28" s="129"/>
      <c r="I28" s="129"/>
      <c r="J28" s="129"/>
    </row>
    <row r="29" spans="2:10">
      <c r="B29" s="75" t="s">
        <v>304</v>
      </c>
      <c r="C29" s="97"/>
      <c r="D29" s="110"/>
      <c r="E29" s="110"/>
      <c r="F29" s="110"/>
      <c r="G29" s="110"/>
      <c r="H29" s="110"/>
      <c r="I29" s="110"/>
      <c r="J29" s="110"/>
    </row>
    <row r="30" spans="2:10">
      <c r="B30" s="76" t="s">
        <v>260</v>
      </c>
    </row>
  </sheetData>
  <mergeCells count="3">
    <mergeCell ref="D3:G3"/>
    <mergeCell ref="H3:J3"/>
    <mergeCell ref="B3:C4"/>
  </mergeCells>
  <phoneticPr fontId="10"/>
  <hyperlinks>
    <hyperlink ref="M3" location="目次!A9"/>
  </hyperlinks>
  <printOptions horizontalCentered="1"/>
  <pageMargins left="0.59055118110236215" right="0.59055118110236215" top="0.59055118110236215" bottom="0.59055118110236215" header="0.19685039370078738" footer="0.19685039370078738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53"/>
  <sheetViews>
    <sheetView showGridLines="0" workbookViewId="0">
      <selection activeCell="L28" sqref="L28"/>
    </sheetView>
  </sheetViews>
  <sheetFormatPr defaultRowHeight="14.25"/>
  <cols>
    <col min="1" max="9" width="8.88671875" style="135" customWidth="1"/>
    <col min="10" max="19" width="8.88671875" style="136" customWidth="1"/>
    <col min="20" max="16384" width="8.88671875" style="135" customWidth="1"/>
  </cols>
  <sheetData>
    <row r="1" spans="1:18">
      <c r="A1" s="6" t="s">
        <v>33</v>
      </c>
      <c r="B1" s="137"/>
      <c r="C1" s="137"/>
      <c r="D1" s="137"/>
      <c r="E1" s="137"/>
      <c r="F1" s="137"/>
      <c r="G1" s="137"/>
      <c r="H1" s="137"/>
      <c r="I1" s="137"/>
      <c r="J1" s="138"/>
    </row>
    <row r="3" spans="1:18">
      <c r="K3" s="139"/>
      <c r="L3" s="139"/>
      <c r="M3" s="139"/>
      <c r="N3" s="139"/>
      <c r="O3" s="139"/>
      <c r="P3" s="139"/>
      <c r="Q3" s="139"/>
      <c r="R3" s="139"/>
    </row>
    <row r="4" spans="1:18">
      <c r="K4" s="139"/>
      <c r="L4" s="139"/>
      <c r="M4" s="139"/>
      <c r="N4" s="139"/>
      <c r="O4" s="139"/>
      <c r="P4" s="139"/>
      <c r="Q4" s="139"/>
      <c r="R4" s="139"/>
    </row>
    <row r="5" spans="1:18">
      <c r="K5" s="140" t="s">
        <v>117</v>
      </c>
      <c r="L5" s="139"/>
      <c r="M5" s="139"/>
      <c r="N5" s="139"/>
      <c r="O5" s="139"/>
      <c r="P5" s="139"/>
      <c r="Q5" s="139"/>
      <c r="R5" s="139"/>
    </row>
    <row r="6" spans="1:18">
      <c r="K6" s="139"/>
      <c r="L6" s="139"/>
      <c r="M6" s="139"/>
      <c r="N6" s="139"/>
      <c r="O6" s="139"/>
      <c r="P6" s="139"/>
      <c r="Q6" s="139"/>
      <c r="R6" s="139"/>
    </row>
    <row r="7" spans="1:18">
      <c r="K7" s="139"/>
      <c r="L7" s="139"/>
      <c r="M7" s="139"/>
      <c r="N7" s="139"/>
      <c r="O7" s="139"/>
      <c r="P7" s="139"/>
      <c r="Q7" s="139"/>
      <c r="R7" s="139"/>
    </row>
    <row r="8" spans="1:18">
      <c r="K8" s="139"/>
      <c r="L8" s="139"/>
      <c r="M8" s="139"/>
      <c r="N8" s="139"/>
      <c r="O8" s="139"/>
      <c r="P8" s="139"/>
      <c r="Q8" s="139"/>
      <c r="R8" s="139"/>
    </row>
    <row r="9" spans="1:18">
      <c r="K9" s="139"/>
      <c r="L9" s="139"/>
      <c r="M9" s="139"/>
      <c r="N9" s="139"/>
      <c r="O9" s="139"/>
      <c r="P9" s="139"/>
      <c r="Q9" s="139"/>
      <c r="R9" s="139"/>
    </row>
    <row r="14" spans="1:18">
      <c r="K14" s="141"/>
      <c r="L14" s="141"/>
      <c r="M14" s="141"/>
      <c r="N14" s="141"/>
      <c r="O14" s="141"/>
      <c r="P14" s="141"/>
      <c r="Q14" s="141"/>
      <c r="R14" s="141"/>
    </row>
    <row r="15" spans="1:18">
      <c r="K15" s="141"/>
      <c r="L15" s="141"/>
      <c r="M15" s="141"/>
      <c r="N15" s="141"/>
      <c r="O15" s="141"/>
      <c r="P15" s="141"/>
      <c r="Q15" s="141"/>
      <c r="R15" s="141"/>
    </row>
    <row r="16" spans="1:18">
      <c r="K16" s="141"/>
      <c r="L16" s="141"/>
      <c r="M16" s="141"/>
      <c r="N16" s="141"/>
      <c r="O16" s="141"/>
      <c r="P16" s="141"/>
      <c r="Q16" s="141"/>
      <c r="R16" s="141"/>
    </row>
    <row r="17" spans="11:18">
      <c r="K17" s="141"/>
      <c r="L17" s="141"/>
      <c r="M17" s="141"/>
      <c r="N17" s="141"/>
      <c r="O17" s="141"/>
      <c r="P17" s="141"/>
      <c r="Q17" s="141"/>
      <c r="R17" s="141"/>
    </row>
    <row r="18" spans="11:18">
      <c r="K18" s="141"/>
      <c r="L18" s="141"/>
      <c r="M18" s="141"/>
      <c r="N18" s="141"/>
      <c r="O18" s="141"/>
      <c r="P18" s="141"/>
      <c r="Q18" s="141"/>
      <c r="R18" s="141"/>
    </row>
    <row r="19" spans="11:18">
      <c r="K19" s="141"/>
      <c r="L19" s="141"/>
      <c r="M19" s="141"/>
      <c r="N19" s="141"/>
      <c r="O19" s="141"/>
      <c r="P19" s="141"/>
      <c r="Q19" s="141"/>
      <c r="R19" s="141"/>
    </row>
    <row r="20" spans="11:18">
      <c r="K20" s="141"/>
      <c r="L20" s="141"/>
      <c r="M20" s="141"/>
      <c r="N20" s="141"/>
      <c r="O20" s="141"/>
      <c r="P20" s="141"/>
      <c r="Q20" s="141"/>
      <c r="R20" s="141"/>
    </row>
    <row r="52" spans="2:2">
      <c r="B52" s="76" t="s">
        <v>142</v>
      </c>
    </row>
    <row r="53" spans="2:2">
      <c r="B53" s="76" t="s">
        <v>310</v>
      </c>
    </row>
  </sheetData>
  <phoneticPr fontId="6" type="Hiragana"/>
  <hyperlinks>
    <hyperlink ref="K5" location="目次!A11"/>
  </hyperlinks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O27"/>
  <sheetViews>
    <sheetView showGridLines="0" workbookViewId="0">
      <selection activeCell="I36" sqref="I36"/>
    </sheetView>
  </sheetViews>
  <sheetFormatPr defaultRowHeight="14.25"/>
  <cols>
    <col min="1" max="1" width="2.77734375" style="135" customWidth="1"/>
    <col min="2" max="2" width="8.875" style="135" bestFit="1" customWidth="1"/>
    <col min="3" max="3" width="5.21875" style="135" bestFit="1" customWidth="1"/>
    <col min="4" max="4" width="9.875" style="142" bestFit="1" customWidth="1"/>
    <col min="5" max="5" width="8.25" style="142" bestFit="1" customWidth="1"/>
    <col min="6" max="6" width="5.33203125" style="135" customWidth="1"/>
    <col min="7" max="7" width="8.25" style="142" bestFit="1" customWidth="1"/>
    <col min="8" max="8" width="5.44140625" style="135" customWidth="1"/>
    <col min="9" max="9" width="8.25" style="142" bestFit="1" customWidth="1"/>
    <col min="10" max="10" width="5.33203125" style="135" customWidth="1"/>
    <col min="11" max="11" width="7.25" style="142" bestFit="1" customWidth="1"/>
    <col min="12" max="12" width="5.109375" style="135" customWidth="1"/>
    <col min="13" max="13" width="9.625" style="142" customWidth="1"/>
    <col min="14" max="14" width="2.625" style="135" customWidth="1"/>
    <col min="15" max="16384" width="8.88671875" style="135" customWidth="1"/>
  </cols>
  <sheetData>
    <row r="1" spans="2:15" ht="16" customHeight="1">
      <c r="B1" s="6" t="s">
        <v>174</v>
      </c>
      <c r="C1" s="137"/>
      <c r="D1" s="156"/>
      <c r="E1" s="156"/>
      <c r="F1" s="137"/>
      <c r="G1" s="156"/>
      <c r="H1" s="137"/>
      <c r="I1" s="156"/>
      <c r="J1" s="137"/>
      <c r="K1" s="156"/>
      <c r="L1" s="137"/>
      <c r="M1" s="156"/>
    </row>
    <row r="2" spans="2:15" ht="16" customHeight="1">
      <c r="B2" s="7"/>
      <c r="C2" s="7"/>
      <c r="D2" s="157"/>
      <c r="E2" s="157"/>
      <c r="F2" s="7"/>
      <c r="G2" s="157"/>
      <c r="H2" s="7"/>
      <c r="I2" s="157"/>
      <c r="J2" s="7"/>
      <c r="K2" s="157"/>
      <c r="L2" s="7"/>
      <c r="M2" s="176" t="s">
        <v>113</v>
      </c>
    </row>
    <row r="3" spans="2:15" ht="16" customHeight="1">
      <c r="B3" s="78" t="s">
        <v>82</v>
      </c>
      <c r="C3" s="86"/>
      <c r="D3" s="158" t="s">
        <v>83</v>
      </c>
      <c r="E3" s="166" t="s">
        <v>107</v>
      </c>
      <c r="F3" s="168"/>
      <c r="G3" s="166" t="s">
        <v>109</v>
      </c>
      <c r="H3" s="168"/>
      <c r="I3" s="166" t="s">
        <v>110</v>
      </c>
      <c r="J3" s="168"/>
      <c r="K3" s="166" t="s">
        <v>112</v>
      </c>
      <c r="L3" s="168"/>
      <c r="M3" s="177" t="s">
        <v>116</v>
      </c>
      <c r="O3" s="9" t="s">
        <v>117</v>
      </c>
    </row>
    <row r="4" spans="2:15" ht="16" customHeight="1">
      <c r="B4" s="79"/>
      <c r="C4" s="87"/>
      <c r="D4" s="159"/>
      <c r="E4" s="167"/>
      <c r="F4" s="169" t="s">
        <v>108</v>
      </c>
      <c r="G4" s="167"/>
      <c r="H4" s="169" t="s">
        <v>108</v>
      </c>
      <c r="I4" s="167"/>
      <c r="J4" s="169" t="s">
        <v>108</v>
      </c>
      <c r="K4" s="167"/>
      <c r="L4" s="169" t="s">
        <v>108</v>
      </c>
      <c r="M4" s="177"/>
    </row>
    <row r="5" spans="2:15" ht="16" customHeight="1">
      <c r="B5" s="143" t="s">
        <v>97</v>
      </c>
      <c r="C5" s="150" t="s">
        <v>103</v>
      </c>
      <c r="D5" s="160">
        <v>1007413</v>
      </c>
      <c r="E5" s="160">
        <v>202912</v>
      </c>
      <c r="F5" s="170">
        <f t="shared" ref="F5:F19" si="0">E5/($D5-$M5)*100</f>
        <v>20.201887455558971</v>
      </c>
      <c r="G5" s="160">
        <v>675407</v>
      </c>
      <c r="H5" s="170">
        <f t="shared" ref="H5:H19" si="1">G5/($D5-$M5)*100</f>
        <v>67.243416854088082</v>
      </c>
      <c r="I5" s="160">
        <v>102636</v>
      </c>
      <c r="J5" s="170">
        <f t="shared" ref="J5:J19" si="2">I5/($D5-$M5)*100</f>
        <v>10.218424345966483</v>
      </c>
      <c r="K5" s="160">
        <v>23466</v>
      </c>
      <c r="L5" s="170">
        <f t="shared" ref="L5:L19" si="3">K5/($D5-$M5)*100</f>
        <v>2.3362713443864673</v>
      </c>
      <c r="M5" s="160">
        <f t="shared" ref="M5:M16" si="4">D5-SUM(E5,G5,I5,K5)</f>
        <v>2992</v>
      </c>
    </row>
    <row r="6" spans="2:15" ht="16" customHeight="1">
      <c r="B6" s="144"/>
      <c r="C6" s="151" t="s">
        <v>104</v>
      </c>
      <c r="D6" s="161">
        <v>471498</v>
      </c>
      <c r="E6" s="161">
        <v>113077</v>
      </c>
      <c r="F6" s="171">
        <f t="shared" si="0"/>
        <v>24.047321825416233</v>
      </c>
      <c r="G6" s="161">
        <v>335623</v>
      </c>
      <c r="H6" s="171">
        <f t="shared" si="1"/>
        <v>71.374676486037586</v>
      </c>
      <c r="I6" s="161">
        <v>13726</v>
      </c>
      <c r="J6" s="171">
        <f t="shared" si="2"/>
        <v>2.9190157094339542</v>
      </c>
      <c r="K6" s="161">
        <v>7801</v>
      </c>
      <c r="L6" s="171">
        <f t="shared" si="3"/>
        <v>1.6589859791122159</v>
      </c>
      <c r="M6" s="161">
        <f t="shared" si="4"/>
        <v>1271</v>
      </c>
    </row>
    <row r="7" spans="2:15" ht="16" customHeight="1">
      <c r="B7" s="145"/>
      <c r="C7" s="152" t="s">
        <v>106</v>
      </c>
      <c r="D7" s="162">
        <v>535915</v>
      </c>
      <c r="E7" s="162">
        <v>89835</v>
      </c>
      <c r="F7" s="172">
        <f t="shared" si="0"/>
        <v>16.816924188590662</v>
      </c>
      <c r="G7" s="162">
        <v>339784</v>
      </c>
      <c r="H7" s="172">
        <f t="shared" si="1"/>
        <v>63.606854438649627</v>
      </c>
      <c r="I7" s="162">
        <v>88910</v>
      </c>
      <c r="J7" s="172">
        <f t="shared" si="2"/>
        <v>16.643766122419944</v>
      </c>
      <c r="K7" s="162">
        <v>15665</v>
      </c>
      <c r="L7" s="172">
        <f t="shared" si="3"/>
        <v>2.9324552503397645</v>
      </c>
      <c r="M7" s="162">
        <f t="shared" si="4"/>
        <v>1721</v>
      </c>
    </row>
    <row r="8" spans="2:15" ht="16" customHeight="1">
      <c r="B8" s="143" t="s">
        <v>99</v>
      </c>
      <c r="C8" s="150" t="s">
        <v>103</v>
      </c>
      <c r="D8" s="160">
        <v>1024665</v>
      </c>
      <c r="E8" s="160">
        <v>217764</v>
      </c>
      <c r="F8" s="170">
        <f t="shared" si="0"/>
        <v>21.285055772546535</v>
      </c>
      <c r="G8" s="160">
        <v>668487</v>
      </c>
      <c r="H8" s="170">
        <f t="shared" si="1"/>
        <v>65.340382607879704</v>
      </c>
      <c r="I8" s="160">
        <v>109202</v>
      </c>
      <c r="J8" s="170">
        <f t="shared" si="2"/>
        <v>10.673805865403036</v>
      </c>
      <c r="K8" s="160">
        <v>27631</v>
      </c>
      <c r="L8" s="170">
        <f t="shared" si="3"/>
        <v>2.7007557541707228</v>
      </c>
      <c r="M8" s="160">
        <f t="shared" si="4"/>
        <v>1581</v>
      </c>
    </row>
    <row r="9" spans="2:15" ht="16" customHeight="1">
      <c r="B9" s="144"/>
      <c r="C9" s="151" t="s">
        <v>104</v>
      </c>
      <c r="D9" s="161">
        <v>480825</v>
      </c>
      <c r="E9" s="161">
        <v>122970</v>
      </c>
      <c r="F9" s="171">
        <f t="shared" si="0"/>
        <v>25.616882102346704</v>
      </c>
      <c r="G9" s="161">
        <v>332929</v>
      </c>
      <c r="H9" s="171">
        <f t="shared" si="1"/>
        <v>69.355151186892627</v>
      </c>
      <c r="I9" s="161">
        <v>14377</v>
      </c>
      <c r="J9" s="171">
        <f t="shared" si="2"/>
        <v>2.9949899486495775</v>
      </c>
      <c r="K9" s="161">
        <v>9759</v>
      </c>
      <c r="L9" s="171">
        <f t="shared" si="3"/>
        <v>2.0329767621110961</v>
      </c>
      <c r="M9" s="161">
        <f t="shared" si="4"/>
        <v>790</v>
      </c>
    </row>
    <row r="10" spans="2:15" ht="16" customHeight="1">
      <c r="B10" s="145"/>
      <c r="C10" s="152" t="s">
        <v>106</v>
      </c>
      <c r="D10" s="162">
        <v>543840</v>
      </c>
      <c r="E10" s="162">
        <v>94794</v>
      </c>
      <c r="F10" s="172">
        <f t="shared" si="0"/>
        <v>17.455883354909041</v>
      </c>
      <c r="G10" s="162">
        <v>335558</v>
      </c>
      <c r="H10" s="172">
        <f t="shared" si="1"/>
        <v>61.791477380494207</v>
      </c>
      <c r="I10" s="162">
        <v>94825</v>
      </c>
      <c r="J10" s="172">
        <f t="shared" si="2"/>
        <v>17.461591863717636</v>
      </c>
      <c r="K10" s="162">
        <v>17872</v>
      </c>
      <c r="L10" s="172">
        <f t="shared" si="3"/>
        <v>3.2910474008791102</v>
      </c>
      <c r="M10" s="162">
        <f t="shared" si="4"/>
        <v>791</v>
      </c>
    </row>
    <row r="11" spans="2:15" ht="16" customHeight="1">
      <c r="B11" s="143" t="s">
        <v>98</v>
      </c>
      <c r="C11" s="150" t="s">
        <v>103</v>
      </c>
      <c r="D11" s="160">
        <v>1026016</v>
      </c>
      <c r="E11" s="160">
        <f>E12+E13</f>
        <v>222833</v>
      </c>
      <c r="F11" s="170">
        <f t="shared" si="0"/>
        <v>21.75154009919498</v>
      </c>
      <c r="G11" s="160">
        <f>G12+G13</f>
        <v>651892</v>
      </c>
      <c r="H11" s="170">
        <f t="shared" si="1"/>
        <v>63.63355058875667</v>
      </c>
      <c r="I11" s="160">
        <f>I12+I13</f>
        <v>115193</v>
      </c>
      <c r="J11" s="170">
        <f t="shared" si="2"/>
        <v>11.244407958635245</v>
      </c>
      <c r="K11" s="160">
        <f>K12+K13</f>
        <v>34529</v>
      </c>
      <c r="L11" s="170">
        <f t="shared" si="3"/>
        <v>3.3705013534131099</v>
      </c>
      <c r="M11" s="160">
        <f t="shared" si="4"/>
        <v>1569</v>
      </c>
    </row>
    <row r="12" spans="2:15" ht="16" customHeight="1">
      <c r="B12" s="144"/>
      <c r="C12" s="151" t="s">
        <v>104</v>
      </c>
      <c r="D12" s="161">
        <v>481025</v>
      </c>
      <c r="E12" s="161">
        <v>126850</v>
      </c>
      <c r="F12" s="171">
        <f t="shared" si="0"/>
        <v>26.401726675005882</v>
      </c>
      <c r="G12" s="161">
        <v>325067</v>
      </c>
      <c r="H12" s="171">
        <f t="shared" si="1"/>
        <v>67.657312456161904</v>
      </c>
      <c r="I12" s="161">
        <v>15675</v>
      </c>
      <c r="J12" s="171">
        <f t="shared" si="2"/>
        <v>3.2624916486457796</v>
      </c>
      <c r="K12" s="161">
        <v>12869</v>
      </c>
      <c r="L12" s="171">
        <f t="shared" si="3"/>
        <v>2.6784692201864457</v>
      </c>
      <c r="M12" s="161">
        <f t="shared" si="4"/>
        <v>564</v>
      </c>
    </row>
    <row r="13" spans="2:15" ht="16" customHeight="1">
      <c r="B13" s="145"/>
      <c r="C13" s="152" t="s">
        <v>106</v>
      </c>
      <c r="D13" s="162">
        <v>544991</v>
      </c>
      <c r="E13" s="162">
        <v>95983</v>
      </c>
      <c r="F13" s="172">
        <f t="shared" si="0"/>
        <v>17.644387907041725</v>
      </c>
      <c r="G13" s="162">
        <v>326825</v>
      </c>
      <c r="H13" s="172">
        <f t="shared" si="1"/>
        <v>60.079671168007998</v>
      </c>
      <c r="I13" s="162">
        <v>99518</v>
      </c>
      <c r="J13" s="172">
        <f t="shared" si="2"/>
        <v>18.294220807153124</v>
      </c>
      <c r="K13" s="162">
        <v>21660</v>
      </c>
      <c r="L13" s="172">
        <f t="shared" si="3"/>
        <v>3.9817201177971495</v>
      </c>
      <c r="M13" s="162">
        <f t="shared" si="4"/>
        <v>1005</v>
      </c>
    </row>
    <row r="14" spans="2:15" ht="16" customHeight="1">
      <c r="B14" s="143" t="s">
        <v>55</v>
      </c>
      <c r="C14" s="150" t="s">
        <v>103</v>
      </c>
      <c r="D14" s="160">
        <v>1002481</v>
      </c>
      <c r="E14" s="160">
        <f>E15+E16</f>
        <v>215806</v>
      </c>
      <c r="F14" s="170">
        <f t="shared" si="0"/>
        <v>21.608345115127825</v>
      </c>
      <c r="G14" s="160">
        <f>G15+G16</f>
        <v>620606</v>
      </c>
      <c r="H14" s="170">
        <f t="shared" si="1"/>
        <v>62.140388258523949</v>
      </c>
      <c r="I14" s="160">
        <f>I15+I16</f>
        <v>120536</v>
      </c>
      <c r="J14" s="170">
        <f t="shared" si="2"/>
        <v>12.069096720188723</v>
      </c>
      <c r="K14" s="160">
        <f>K15+K16</f>
        <v>41768</v>
      </c>
      <c r="L14" s="170">
        <f t="shared" si="3"/>
        <v>4.1821699061595083</v>
      </c>
      <c r="M14" s="160">
        <f t="shared" si="4"/>
        <v>3765</v>
      </c>
    </row>
    <row r="15" spans="2:15" ht="16" customHeight="1">
      <c r="B15" s="144"/>
      <c r="C15" s="151" t="s">
        <v>104</v>
      </c>
      <c r="D15" s="161">
        <v>467456</v>
      </c>
      <c r="E15" s="161">
        <v>123582</v>
      </c>
      <c r="F15" s="171">
        <f t="shared" si="0"/>
        <v>26.552676925456897</v>
      </c>
      <c r="G15" s="161">
        <v>309128</v>
      </c>
      <c r="H15" s="171">
        <f t="shared" si="1"/>
        <v>66.418862881428041</v>
      </c>
      <c r="I15" s="161">
        <v>16770</v>
      </c>
      <c r="J15" s="171">
        <f t="shared" si="2"/>
        <v>3.6031816287154452</v>
      </c>
      <c r="K15" s="161">
        <v>15942</v>
      </c>
      <c r="L15" s="171">
        <f t="shared" si="3"/>
        <v>3.4252785643996204</v>
      </c>
      <c r="M15" s="161">
        <f t="shared" si="4"/>
        <v>2034</v>
      </c>
    </row>
    <row r="16" spans="2:15" ht="16" customHeight="1">
      <c r="B16" s="145"/>
      <c r="C16" s="152" t="s">
        <v>106</v>
      </c>
      <c r="D16" s="162">
        <v>535025</v>
      </c>
      <c r="E16" s="162">
        <v>92224</v>
      </c>
      <c r="F16" s="172">
        <f t="shared" si="0"/>
        <v>17.293275379059207</v>
      </c>
      <c r="G16" s="162">
        <v>311478</v>
      </c>
      <c r="H16" s="172">
        <f t="shared" si="1"/>
        <v>58.40643247439499</v>
      </c>
      <c r="I16" s="162">
        <v>103766</v>
      </c>
      <c r="J16" s="172">
        <f t="shared" si="2"/>
        <v>19.457559995049635</v>
      </c>
      <c r="K16" s="162">
        <v>25826</v>
      </c>
      <c r="L16" s="172">
        <f t="shared" si="3"/>
        <v>4.8427321514961728</v>
      </c>
      <c r="M16" s="162">
        <f t="shared" si="4"/>
        <v>1731</v>
      </c>
    </row>
    <row r="17" spans="2:13" ht="16" customHeight="1">
      <c r="B17" s="143" t="s">
        <v>101</v>
      </c>
      <c r="C17" s="150" t="s">
        <v>103</v>
      </c>
      <c r="D17" s="160">
        <v>960083</v>
      </c>
      <c r="E17" s="160">
        <v>207419</v>
      </c>
      <c r="F17" s="170">
        <f t="shared" si="0"/>
        <v>21.708810415925313</v>
      </c>
      <c r="G17" s="160">
        <v>579870</v>
      </c>
      <c r="H17" s="170">
        <f t="shared" si="1"/>
        <v>60.690138781319988</v>
      </c>
      <c r="I17" s="160">
        <v>121832</v>
      </c>
      <c r="J17" s="170">
        <f t="shared" si="2"/>
        <v>12.751135578674146</v>
      </c>
      <c r="K17" s="160">
        <v>46339</v>
      </c>
      <c r="L17" s="170">
        <f t="shared" si="3"/>
        <v>4.8499152240805472</v>
      </c>
      <c r="M17" s="160">
        <v>4623</v>
      </c>
    </row>
    <row r="18" spans="2:13" ht="16" customHeight="1">
      <c r="B18" s="144"/>
      <c r="C18" s="151" t="s">
        <v>104</v>
      </c>
      <c r="D18" s="161">
        <v>445352</v>
      </c>
      <c r="E18" s="161">
        <v>119677</v>
      </c>
      <c r="F18" s="171">
        <f t="shared" si="0"/>
        <v>26.983998142097942</v>
      </c>
      <c r="G18" s="161">
        <v>288719</v>
      </c>
      <c r="H18" s="171">
        <f t="shared" si="1"/>
        <v>65.098498120677945</v>
      </c>
      <c r="I18" s="161">
        <v>17413</v>
      </c>
      <c r="J18" s="171">
        <f t="shared" si="2"/>
        <v>3.9261709405178222</v>
      </c>
      <c r="K18" s="161">
        <v>17702</v>
      </c>
      <c r="L18" s="171">
        <f t="shared" si="3"/>
        <v>3.9913327967062826</v>
      </c>
      <c r="M18" s="161">
        <v>1841</v>
      </c>
    </row>
    <row r="19" spans="2:13" ht="16" customHeight="1">
      <c r="B19" s="145"/>
      <c r="C19" s="152" t="s">
        <v>106</v>
      </c>
      <c r="D19" s="162">
        <v>514731</v>
      </c>
      <c r="E19" s="162">
        <v>87742</v>
      </c>
      <c r="F19" s="172">
        <f t="shared" si="0"/>
        <v>17.13881656180596</v>
      </c>
      <c r="G19" s="162">
        <v>291151</v>
      </c>
      <c r="H19" s="172">
        <f t="shared" si="1"/>
        <v>56.87109458168684</v>
      </c>
      <c r="I19" s="162">
        <v>104419</v>
      </c>
      <c r="J19" s="172">
        <f t="shared" si="2"/>
        <v>20.396367606929598</v>
      </c>
      <c r="K19" s="162">
        <v>28637</v>
      </c>
      <c r="L19" s="172">
        <f t="shared" si="3"/>
        <v>5.5937212495775945</v>
      </c>
      <c r="M19" s="162">
        <v>2782</v>
      </c>
    </row>
    <row r="20" spans="2:13" ht="16" customHeight="1">
      <c r="B20" s="143" t="s">
        <v>102</v>
      </c>
      <c r="C20" s="150" t="s">
        <v>103</v>
      </c>
      <c r="D20" s="160">
        <v>916696</v>
      </c>
      <c r="E20" s="160">
        <v>206526</v>
      </c>
      <c r="F20" s="170">
        <v>22.529388150488273</v>
      </c>
      <c r="G20" s="160">
        <v>538170</v>
      </c>
      <c r="H20" s="170">
        <v>58.707575903025642</v>
      </c>
      <c r="I20" s="160">
        <v>121979</v>
      </c>
      <c r="J20" s="170">
        <v>13.306374196025727</v>
      </c>
      <c r="K20" s="160">
        <v>50021</v>
      </c>
      <c r="L20" s="170">
        <v>5.4566617504603485</v>
      </c>
      <c r="M20" s="178" t="s">
        <v>44</v>
      </c>
    </row>
    <row r="21" spans="2:13" ht="16" customHeight="1">
      <c r="B21" s="144"/>
      <c r="C21" s="151" t="s">
        <v>104</v>
      </c>
      <c r="D21" s="161">
        <v>426002</v>
      </c>
      <c r="E21" s="161">
        <v>120212</v>
      </c>
      <c r="F21" s="171">
        <v>28.218646860812864</v>
      </c>
      <c r="G21" s="161">
        <v>268368</v>
      </c>
      <c r="H21" s="171">
        <v>62.996887338557094</v>
      </c>
      <c r="I21" s="161">
        <v>18201</v>
      </c>
      <c r="J21" s="171">
        <v>4.272515152511021</v>
      </c>
      <c r="K21" s="161">
        <v>19221</v>
      </c>
      <c r="L21" s="171">
        <v>4.511950648119023</v>
      </c>
      <c r="M21" s="179" t="s">
        <v>44</v>
      </c>
    </row>
    <row r="22" spans="2:13" ht="16" customHeight="1">
      <c r="B22" s="146"/>
      <c r="C22" s="153" t="s">
        <v>106</v>
      </c>
      <c r="D22" s="163">
        <v>490694</v>
      </c>
      <c r="E22" s="163">
        <v>86314</v>
      </c>
      <c r="F22" s="173">
        <v>17.590188590037783</v>
      </c>
      <c r="G22" s="163">
        <v>269802</v>
      </c>
      <c r="H22" s="173">
        <v>54.983757698280399</v>
      </c>
      <c r="I22" s="163">
        <v>103778</v>
      </c>
      <c r="J22" s="173">
        <v>21.149229458685046</v>
      </c>
      <c r="K22" s="163">
        <v>30800</v>
      </c>
      <c r="L22" s="173">
        <v>6.2768242529967768</v>
      </c>
      <c r="M22" s="180" t="s">
        <v>44</v>
      </c>
    </row>
    <row r="23" spans="2:13" ht="16" customHeight="1">
      <c r="B23" s="147" t="s">
        <v>67</v>
      </c>
      <c r="C23" s="154" t="s">
        <v>103</v>
      </c>
      <c r="D23" s="164">
        <v>866647</v>
      </c>
      <c r="E23" s="164">
        <v>202397</v>
      </c>
      <c r="F23" s="174">
        <v>23.354029956833635</v>
      </c>
      <c r="G23" s="164">
        <v>496245</v>
      </c>
      <c r="H23" s="174">
        <v>57.260337830743083</v>
      </c>
      <c r="I23" s="164">
        <v>116002</v>
      </c>
      <c r="J23" s="174">
        <v>13.385149893786053</v>
      </c>
      <c r="K23" s="164">
        <v>52003</v>
      </c>
      <c r="L23" s="174">
        <v>6.0004823186372303</v>
      </c>
      <c r="M23" s="181" t="s">
        <v>44</v>
      </c>
    </row>
    <row r="24" spans="2:13" ht="16" customHeight="1">
      <c r="B24" s="148"/>
      <c r="C24" s="151" t="s">
        <v>104</v>
      </c>
      <c r="D24" s="161">
        <v>404913</v>
      </c>
      <c r="E24" s="161">
        <v>119837</v>
      </c>
      <c r="F24" s="171">
        <v>29.595740319525426</v>
      </c>
      <c r="G24" s="161">
        <v>247396</v>
      </c>
      <c r="H24" s="171">
        <v>61.098556973967241</v>
      </c>
      <c r="I24" s="161">
        <v>17594</v>
      </c>
      <c r="J24" s="171">
        <v>4.3451309293601339</v>
      </c>
      <c r="K24" s="161">
        <v>20086</v>
      </c>
      <c r="L24" s="171">
        <v>4.9605717771471891</v>
      </c>
      <c r="M24" s="182" t="s">
        <v>44</v>
      </c>
    </row>
    <row r="25" spans="2:13" ht="16" customHeight="1">
      <c r="B25" s="149"/>
      <c r="C25" s="155" t="s">
        <v>106</v>
      </c>
      <c r="D25" s="165">
        <v>461734</v>
      </c>
      <c r="E25" s="165">
        <v>82560</v>
      </c>
      <c r="F25" s="175">
        <v>17.880424660085676</v>
      </c>
      <c r="G25" s="165">
        <v>248849</v>
      </c>
      <c r="H25" s="175">
        <v>53.894450051328256</v>
      </c>
      <c r="I25" s="165">
        <v>98408</v>
      </c>
      <c r="J25" s="175">
        <v>21.312703851135069</v>
      </c>
      <c r="K25" s="165">
        <v>31917</v>
      </c>
      <c r="L25" s="175">
        <v>6.912421437451</v>
      </c>
      <c r="M25" s="183" t="s">
        <v>44</v>
      </c>
    </row>
    <row r="26" spans="2:13" ht="16" customHeight="1">
      <c r="B26" s="75" t="s">
        <v>303</v>
      </c>
      <c r="C26" s="7"/>
      <c r="D26" s="157"/>
      <c r="E26" s="157"/>
      <c r="F26" s="7"/>
      <c r="G26" s="157"/>
      <c r="H26" s="7"/>
      <c r="I26" s="157"/>
      <c r="J26" s="7"/>
      <c r="K26" s="157"/>
      <c r="L26" s="7"/>
      <c r="M26" s="157"/>
    </row>
    <row r="27" spans="2:13">
      <c r="B27" s="76" t="s">
        <v>236</v>
      </c>
    </row>
  </sheetData>
  <mergeCells count="14">
    <mergeCell ref="B3:C4"/>
    <mergeCell ref="D3:D4"/>
    <mergeCell ref="E3:E4"/>
    <mergeCell ref="G3:G4"/>
    <mergeCell ref="I3:I4"/>
    <mergeCell ref="K3:K4"/>
    <mergeCell ref="M3:M4"/>
    <mergeCell ref="B5:B7"/>
    <mergeCell ref="B8:B10"/>
    <mergeCell ref="B11:B13"/>
    <mergeCell ref="B14:B16"/>
    <mergeCell ref="B17:B19"/>
    <mergeCell ref="B20:B22"/>
    <mergeCell ref="B23:B25"/>
  </mergeCells>
  <phoneticPr fontId="6" type="Hiragana"/>
  <hyperlinks>
    <hyperlink ref="O3" location="目次!A13"/>
  </hyperlinks>
  <printOptions horizontalCentered="1"/>
  <pageMargins left="0.59055118110236215" right="0.59055118110236215" top="0.59055118110236215" bottom="0.59055118110236215" header="0.19685039370078738" footer="0.19685039370078738"/>
  <pageSetup paperSize="9" scale="92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58"/>
  <sheetViews>
    <sheetView showGridLines="0" topLeftCell="A22" workbookViewId="0">
      <selection activeCell="K30" sqref="K30"/>
    </sheetView>
  </sheetViews>
  <sheetFormatPr defaultRowHeight="13.5"/>
  <sheetData>
    <row r="1" spans="1:10" ht="14.25">
      <c r="A1" s="6" t="s">
        <v>118</v>
      </c>
      <c r="B1" s="8"/>
      <c r="C1" s="8"/>
      <c r="D1" s="8"/>
      <c r="E1" s="8"/>
      <c r="F1" s="8"/>
      <c r="G1" s="8"/>
      <c r="H1" s="8"/>
      <c r="I1" s="8"/>
    </row>
    <row r="5" spans="1:10">
      <c r="J5" s="9" t="s">
        <v>117</v>
      </c>
    </row>
    <row r="58" spans="2:2">
      <c r="B58" s="7" t="s">
        <v>231</v>
      </c>
    </row>
  </sheetData>
  <phoneticPr fontId="6" type="Hiragana"/>
  <hyperlinks>
    <hyperlink ref="J5" location="目次!A15"/>
  </hyperlinks>
  <pageMargins left="0.7" right="0.7" top="0.75" bottom="0.75" header="0.3" footer="0.3"/>
  <pageSetup paperSize="9" fitToWidth="1" fitToHeight="1" orientation="portrait" usePrinterDefaults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40"/>
  <sheetViews>
    <sheetView showGridLines="0" workbookViewId="0">
      <selection activeCell="B41" sqref="B41"/>
    </sheetView>
  </sheetViews>
  <sheetFormatPr defaultRowHeight="13.5"/>
  <cols>
    <col min="1" max="1" width="2.625" style="7" customWidth="1"/>
    <col min="2" max="2" width="1.625" style="7" customWidth="1"/>
    <col min="3" max="3" width="6.5" style="7" customWidth="1"/>
    <col min="4" max="4" width="10.25" style="7" customWidth="1"/>
    <col min="5" max="13" width="9" style="7" customWidth="1"/>
    <col min="14" max="14" width="2.625" style="7" customWidth="1"/>
    <col min="15" max="16384" width="9" style="7" customWidth="1"/>
  </cols>
  <sheetData>
    <row r="1" spans="1:15" ht="17.25">
      <c r="A1" s="6" t="s">
        <v>121</v>
      </c>
      <c r="B1" s="6"/>
      <c r="C1" s="6"/>
      <c r="D1" s="6"/>
      <c r="E1" s="202"/>
      <c r="F1" s="202"/>
      <c r="G1" s="202"/>
      <c r="H1" s="202"/>
      <c r="I1" s="202"/>
      <c r="J1" s="202"/>
      <c r="K1" s="202"/>
      <c r="L1" s="202"/>
      <c r="M1" s="202"/>
    </row>
    <row r="2" spans="1:15">
      <c r="M2" s="65" t="s">
        <v>113</v>
      </c>
    </row>
    <row r="3" spans="1:15">
      <c r="B3" s="184" t="s">
        <v>26</v>
      </c>
      <c r="C3" s="189"/>
      <c r="D3" s="195"/>
      <c r="E3" s="203" t="s">
        <v>88</v>
      </c>
      <c r="F3" s="211"/>
      <c r="G3" s="211"/>
      <c r="H3" s="211"/>
      <c r="I3" s="211"/>
      <c r="J3" s="211"/>
      <c r="K3" s="211"/>
      <c r="L3" s="211"/>
      <c r="M3" s="227"/>
      <c r="O3" s="9" t="s">
        <v>117</v>
      </c>
    </row>
    <row r="4" spans="1:15">
      <c r="B4" s="185"/>
      <c r="C4" s="190"/>
      <c r="D4" s="196"/>
      <c r="E4" s="204"/>
      <c r="F4" s="212" t="s">
        <v>137</v>
      </c>
      <c r="G4" s="219"/>
      <c r="H4" s="212" t="s">
        <v>138</v>
      </c>
      <c r="I4" s="219"/>
      <c r="J4" s="212" t="s">
        <v>140</v>
      </c>
      <c r="K4" s="219"/>
      <c r="L4" s="212" t="s">
        <v>141</v>
      </c>
      <c r="M4" s="219"/>
    </row>
    <row r="5" spans="1:15">
      <c r="B5" s="185"/>
      <c r="C5" s="190"/>
      <c r="D5" s="196"/>
      <c r="E5" s="204"/>
      <c r="F5" s="212"/>
      <c r="G5" s="220" t="s">
        <v>108</v>
      </c>
      <c r="H5" s="212"/>
      <c r="I5" s="220" t="s">
        <v>108</v>
      </c>
      <c r="J5" s="212"/>
      <c r="K5" s="220" t="s">
        <v>108</v>
      </c>
      <c r="L5" s="212"/>
      <c r="M5" s="220" t="s">
        <v>108</v>
      </c>
    </row>
    <row r="6" spans="1:15">
      <c r="B6" s="186"/>
      <c r="C6" s="191"/>
      <c r="D6" s="197"/>
      <c r="E6" s="205"/>
      <c r="F6" s="213"/>
      <c r="G6" s="221"/>
      <c r="H6" s="213"/>
      <c r="I6" s="221"/>
      <c r="J6" s="213"/>
      <c r="K6" s="221"/>
      <c r="L6" s="213"/>
      <c r="M6" s="221"/>
    </row>
    <row r="7" spans="1:15">
      <c r="B7" s="187"/>
      <c r="C7" s="192"/>
      <c r="D7" s="198"/>
      <c r="E7" s="206"/>
      <c r="F7" s="214"/>
      <c r="G7" s="222"/>
      <c r="H7" s="214"/>
      <c r="I7" s="225"/>
      <c r="J7" s="214"/>
      <c r="K7" s="225"/>
      <c r="L7" s="214"/>
      <c r="M7" s="225"/>
    </row>
    <row r="8" spans="1:15">
      <c r="B8" s="187" t="s">
        <v>122</v>
      </c>
      <c r="C8" s="192"/>
      <c r="D8" s="199"/>
      <c r="E8" s="207"/>
      <c r="F8" s="215"/>
      <c r="G8" s="222"/>
      <c r="H8" s="215"/>
      <c r="I8" s="225"/>
      <c r="J8" s="215"/>
      <c r="K8" s="225"/>
      <c r="L8" s="215"/>
      <c r="M8" s="225"/>
    </row>
    <row r="9" spans="1:15">
      <c r="B9" s="187" t="s">
        <v>73</v>
      </c>
      <c r="C9" s="192"/>
      <c r="D9" s="199"/>
      <c r="E9" s="208">
        <v>404913</v>
      </c>
      <c r="F9" s="216">
        <v>119837</v>
      </c>
      <c r="G9" s="222">
        <f t="shared" ref="G9:G22" si="0">F9/E9*100</f>
        <v>29.595740319525426</v>
      </c>
      <c r="H9" s="208">
        <v>247396</v>
      </c>
      <c r="I9" s="225">
        <f t="shared" ref="I9:I22" si="1">H9/E9*100</f>
        <v>61.098556973967241</v>
      </c>
      <c r="J9" s="208">
        <v>17594</v>
      </c>
      <c r="K9" s="225">
        <f>J9/E9*100</f>
        <v>4.3451309293601339</v>
      </c>
      <c r="L9" s="208">
        <v>20086</v>
      </c>
      <c r="M9" s="225">
        <f t="shared" ref="M9:M22" si="2">L9/E9*100</f>
        <v>4.9605717771471891</v>
      </c>
    </row>
    <row r="10" spans="1:15">
      <c r="B10" s="187"/>
      <c r="C10" s="193" t="s">
        <v>21</v>
      </c>
      <c r="D10" s="193"/>
      <c r="E10" s="208">
        <v>18989</v>
      </c>
      <c r="F10" s="216">
        <v>18958</v>
      </c>
      <c r="G10" s="222">
        <f t="shared" si="0"/>
        <v>99.836747590710402</v>
      </c>
      <c r="H10" s="208">
        <v>30</v>
      </c>
      <c r="I10" s="225">
        <f t="shared" si="1"/>
        <v>0.15798620253831167</v>
      </c>
      <c r="J10" s="226" t="s">
        <v>44</v>
      </c>
      <c r="K10" s="225">
        <v>0</v>
      </c>
      <c r="L10" s="208">
        <v>1</v>
      </c>
      <c r="M10" s="225">
        <f t="shared" si="2"/>
        <v>5.2662067512770552e-003</v>
      </c>
    </row>
    <row r="11" spans="1:15">
      <c r="B11" s="187"/>
      <c r="C11" s="96" t="s">
        <v>19</v>
      </c>
      <c r="D11" s="193"/>
      <c r="E11" s="208">
        <v>16369</v>
      </c>
      <c r="F11" s="216">
        <v>15625</v>
      </c>
      <c r="G11" s="222">
        <f t="shared" si="0"/>
        <v>95.454823141303677</v>
      </c>
      <c r="H11" s="208">
        <v>718</v>
      </c>
      <c r="I11" s="225">
        <f t="shared" si="1"/>
        <v>4.3863400329891871</v>
      </c>
      <c r="J11" s="208">
        <v>1</v>
      </c>
      <c r="K11" s="225">
        <f t="shared" ref="K11:K22" si="3">J11/E11*100</f>
        <v>6.1091086810434354e-003</v>
      </c>
      <c r="L11" s="208">
        <v>25</v>
      </c>
      <c r="M11" s="225">
        <f t="shared" si="2"/>
        <v>0.1527277170260859</v>
      </c>
    </row>
    <row r="12" spans="1:15">
      <c r="B12" s="187"/>
      <c r="C12" s="96" t="s">
        <v>124</v>
      </c>
      <c r="D12" s="193"/>
      <c r="E12" s="208">
        <v>17047</v>
      </c>
      <c r="F12" s="216">
        <v>12770</v>
      </c>
      <c r="G12" s="222">
        <f t="shared" si="0"/>
        <v>74.910541444242384</v>
      </c>
      <c r="H12" s="208">
        <v>4099</v>
      </c>
      <c r="I12" s="225">
        <f t="shared" si="1"/>
        <v>24.045286560685163</v>
      </c>
      <c r="J12" s="208">
        <v>4</v>
      </c>
      <c r="K12" s="225">
        <f t="shared" si="3"/>
        <v>2.3464539215111161e-002</v>
      </c>
      <c r="L12" s="208">
        <v>174</v>
      </c>
      <c r="M12" s="225">
        <f t="shared" si="2"/>
        <v>1.0207074558573357</v>
      </c>
    </row>
    <row r="13" spans="1:15">
      <c r="B13" s="187"/>
      <c r="C13" s="96" t="s">
        <v>24</v>
      </c>
      <c r="D13" s="193"/>
      <c r="E13" s="208">
        <v>19960</v>
      </c>
      <c r="F13" s="216">
        <v>10726</v>
      </c>
      <c r="G13" s="222">
        <f t="shared" si="0"/>
        <v>53.737474949899799</v>
      </c>
      <c r="H13" s="208">
        <v>8707</v>
      </c>
      <c r="I13" s="225">
        <f t="shared" si="1"/>
        <v>43.622244488977955</v>
      </c>
      <c r="J13" s="208">
        <v>8</v>
      </c>
      <c r="K13" s="225">
        <f t="shared" si="3"/>
        <v>4.0080160320641281e-002</v>
      </c>
      <c r="L13" s="208">
        <v>519</v>
      </c>
      <c r="M13" s="225">
        <f t="shared" si="2"/>
        <v>2.6002004008016031</v>
      </c>
    </row>
    <row r="14" spans="1:15">
      <c r="B14" s="187"/>
      <c r="C14" s="96" t="s">
        <v>125</v>
      </c>
      <c r="D14" s="193"/>
      <c r="E14" s="208">
        <v>25073</v>
      </c>
      <c r="F14" s="216">
        <v>10260</v>
      </c>
      <c r="G14" s="222">
        <f t="shared" si="0"/>
        <v>40.920512104654414</v>
      </c>
      <c r="H14" s="208">
        <v>13802</v>
      </c>
      <c r="I14" s="225">
        <f t="shared" si="1"/>
        <v>55.047261994974676</v>
      </c>
      <c r="J14" s="208">
        <v>26</v>
      </c>
      <c r="K14" s="225">
        <f t="shared" si="3"/>
        <v>0.10369720416384158</v>
      </c>
      <c r="L14" s="208">
        <v>985</v>
      </c>
      <c r="M14" s="225">
        <f t="shared" si="2"/>
        <v>3.9285286962070751</v>
      </c>
    </row>
    <row r="15" spans="1:15">
      <c r="B15" s="187"/>
      <c r="C15" s="96" t="s">
        <v>126</v>
      </c>
      <c r="D15" s="193"/>
      <c r="E15" s="208">
        <v>30252</v>
      </c>
      <c r="F15" s="216">
        <v>10189</v>
      </c>
      <c r="G15" s="222">
        <f t="shared" si="0"/>
        <v>33.680417823614967</v>
      </c>
      <c r="H15" s="208">
        <v>18420</v>
      </c>
      <c r="I15" s="225">
        <f t="shared" si="1"/>
        <v>60.888536295120986</v>
      </c>
      <c r="J15" s="208">
        <v>74</v>
      </c>
      <c r="K15" s="225">
        <f t="shared" si="3"/>
        <v>0.24461192648419938</v>
      </c>
      <c r="L15" s="208">
        <v>1569</v>
      </c>
      <c r="M15" s="225">
        <f t="shared" si="2"/>
        <v>5.186433954779849</v>
      </c>
    </row>
    <row r="16" spans="1:15">
      <c r="B16" s="187"/>
      <c r="C16" s="96" t="s">
        <v>128</v>
      </c>
      <c r="D16" s="193"/>
      <c r="E16" s="208">
        <v>31840</v>
      </c>
      <c r="F16" s="216">
        <v>9384</v>
      </c>
      <c r="G16" s="222">
        <f t="shared" si="0"/>
        <v>29.472361809045228</v>
      </c>
      <c r="H16" s="208">
        <v>20204</v>
      </c>
      <c r="I16" s="225">
        <f t="shared" si="1"/>
        <v>63.454773869346738</v>
      </c>
      <c r="J16" s="208">
        <v>142</v>
      </c>
      <c r="K16" s="225">
        <f t="shared" si="3"/>
        <v>0.4459798994974874</v>
      </c>
      <c r="L16" s="208">
        <v>2110</v>
      </c>
      <c r="M16" s="225">
        <f t="shared" si="2"/>
        <v>6.6268844221105532</v>
      </c>
    </row>
    <row r="17" spans="2:13">
      <c r="B17" s="187"/>
      <c r="C17" s="96" t="s">
        <v>129</v>
      </c>
      <c r="D17" s="193"/>
      <c r="E17" s="208">
        <v>29019</v>
      </c>
      <c r="F17" s="216">
        <v>8080</v>
      </c>
      <c r="G17" s="222">
        <f t="shared" si="0"/>
        <v>27.843826458527172</v>
      </c>
      <c r="H17" s="208">
        <v>18570</v>
      </c>
      <c r="I17" s="225">
        <f t="shared" si="1"/>
        <v>63.992556600847713</v>
      </c>
      <c r="J17" s="208">
        <v>218</v>
      </c>
      <c r="K17" s="225">
        <f t="shared" si="3"/>
        <v>0.75123195148006483</v>
      </c>
      <c r="L17" s="208">
        <v>2151</v>
      </c>
      <c r="M17" s="225">
        <f t="shared" si="2"/>
        <v>7.4123849891450435</v>
      </c>
    </row>
    <row r="18" spans="2:13">
      <c r="B18" s="187"/>
      <c r="C18" s="96" t="s">
        <v>132</v>
      </c>
      <c r="D18" s="193"/>
      <c r="E18" s="208">
        <v>31655</v>
      </c>
      <c r="F18" s="216">
        <v>7149</v>
      </c>
      <c r="G18" s="222">
        <f t="shared" si="0"/>
        <v>22.584109935239301</v>
      </c>
      <c r="H18" s="208">
        <v>21528</v>
      </c>
      <c r="I18" s="225">
        <f t="shared" si="1"/>
        <v>68.008213552361397</v>
      </c>
      <c r="J18" s="208">
        <v>438</v>
      </c>
      <c r="K18" s="225">
        <f t="shared" si="3"/>
        <v>1.3836676670352235</v>
      </c>
      <c r="L18" s="208">
        <v>2540</v>
      </c>
      <c r="M18" s="225">
        <f t="shared" si="2"/>
        <v>8.0240088453640812</v>
      </c>
    </row>
    <row r="19" spans="2:13">
      <c r="B19" s="187"/>
      <c r="C19" s="96" t="s">
        <v>16</v>
      </c>
      <c r="D19" s="193"/>
      <c r="E19" s="208">
        <v>35652</v>
      </c>
      <c r="F19" s="216">
        <v>6359</v>
      </c>
      <c r="G19" s="222">
        <f t="shared" si="0"/>
        <v>17.836306518568385</v>
      </c>
      <c r="H19" s="208">
        <v>25736</v>
      </c>
      <c r="I19" s="225">
        <f t="shared" si="1"/>
        <v>72.186693593627282</v>
      </c>
      <c r="J19" s="208">
        <v>826</v>
      </c>
      <c r="K19" s="225">
        <f t="shared" si="3"/>
        <v>2.316840569954</v>
      </c>
      <c r="L19" s="208">
        <v>2731</v>
      </c>
      <c r="M19" s="225">
        <f t="shared" si="2"/>
        <v>7.6601593178503302</v>
      </c>
    </row>
    <row r="20" spans="2:13">
      <c r="B20" s="187"/>
      <c r="C20" s="96" t="s">
        <v>136</v>
      </c>
      <c r="D20" s="193"/>
      <c r="E20" s="208">
        <v>40686</v>
      </c>
      <c r="F20" s="216">
        <v>5483</v>
      </c>
      <c r="G20" s="222">
        <f t="shared" si="0"/>
        <v>13.476380081600551</v>
      </c>
      <c r="H20" s="208">
        <v>30620</v>
      </c>
      <c r="I20" s="225">
        <f t="shared" si="1"/>
        <v>75.25930295433318</v>
      </c>
      <c r="J20" s="208">
        <v>1658</v>
      </c>
      <c r="K20" s="225">
        <f t="shared" si="3"/>
        <v>4.0751118320798305</v>
      </c>
      <c r="L20" s="208">
        <v>2925</v>
      </c>
      <c r="M20" s="225">
        <f t="shared" si="2"/>
        <v>7.1892051319864327</v>
      </c>
    </row>
    <row r="21" spans="2:13">
      <c r="B21" s="187"/>
      <c r="C21" s="96" t="s">
        <v>135</v>
      </c>
      <c r="D21" s="193"/>
      <c r="E21" s="208">
        <v>39929</v>
      </c>
      <c r="F21" s="216">
        <v>3161</v>
      </c>
      <c r="G21" s="222">
        <f t="shared" si="0"/>
        <v>7.9165518795862662</v>
      </c>
      <c r="H21" s="208">
        <v>31869</v>
      </c>
      <c r="I21" s="225">
        <f t="shared" si="1"/>
        <v>79.814170152019841</v>
      </c>
      <c r="J21" s="208">
        <v>2456</v>
      </c>
      <c r="K21" s="225">
        <f t="shared" si="3"/>
        <v>6.1509178792356431</v>
      </c>
      <c r="L21" s="208">
        <v>2443</v>
      </c>
      <c r="M21" s="225">
        <f t="shared" si="2"/>
        <v>6.1183600891582559</v>
      </c>
    </row>
    <row r="22" spans="2:13">
      <c r="B22" s="187"/>
      <c r="C22" s="193" t="s">
        <v>50</v>
      </c>
      <c r="D22" s="193"/>
      <c r="E22" s="207">
        <v>68442</v>
      </c>
      <c r="F22" s="215">
        <v>1693</v>
      </c>
      <c r="G22" s="222">
        <f t="shared" si="0"/>
        <v>2.473627304871278</v>
      </c>
      <c r="H22" s="215">
        <v>53093</v>
      </c>
      <c r="I22" s="225">
        <f t="shared" si="1"/>
        <v>77.57371204815756</v>
      </c>
      <c r="J22" s="215">
        <v>11743</v>
      </c>
      <c r="K22" s="225">
        <f t="shared" si="3"/>
        <v>17.157593290669471</v>
      </c>
      <c r="L22" s="215">
        <v>1913</v>
      </c>
      <c r="M22" s="225">
        <f t="shared" si="2"/>
        <v>2.7950673563016859</v>
      </c>
    </row>
    <row r="23" spans="2:13">
      <c r="B23" s="187"/>
      <c r="C23" s="192"/>
      <c r="D23" s="199"/>
      <c r="E23" s="199"/>
      <c r="F23" s="217"/>
      <c r="G23" s="217"/>
      <c r="H23" s="217"/>
      <c r="I23" s="217"/>
      <c r="J23" s="217"/>
      <c r="K23" s="217"/>
      <c r="L23" s="217"/>
      <c r="M23" s="217"/>
    </row>
    <row r="24" spans="2:13">
      <c r="B24" s="163" t="s">
        <v>123</v>
      </c>
      <c r="C24" s="192"/>
      <c r="E24" s="163"/>
      <c r="F24" s="163"/>
      <c r="G24" s="163"/>
      <c r="H24" s="163"/>
      <c r="I24" s="163"/>
      <c r="J24" s="163"/>
      <c r="K24" s="163"/>
      <c r="L24" s="163"/>
      <c r="M24" s="163"/>
    </row>
    <row r="25" spans="2:13">
      <c r="B25" s="163" t="s">
        <v>73</v>
      </c>
      <c r="C25" s="192"/>
      <c r="D25" s="200"/>
      <c r="E25" s="208">
        <v>461734</v>
      </c>
      <c r="F25" s="216">
        <v>82560</v>
      </c>
      <c r="G25" s="223">
        <f t="shared" ref="G25:G38" si="4">F25/E25*100</f>
        <v>17.880424660085676</v>
      </c>
      <c r="H25" s="208">
        <v>248849</v>
      </c>
      <c r="I25" s="223">
        <f t="shared" ref="I25:I38" si="5">H25/E25*100</f>
        <v>53.894450051328256</v>
      </c>
      <c r="J25" s="208">
        <v>98408</v>
      </c>
      <c r="K25" s="223">
        <f t="shared" ref="K25:K38" si="6">J25/E25*100</f>
        <v>21.312703851135069</v>
      </c>
      <c r="L25" s="208">
        <v>31917</v>
      </c>
      <c r="M25" s="223">
        <f t="shared" ref="M25:M38" si="7">L25/E25*100</f>
        <v>6.912421437451</v>
      </c>
    </row>
    <row r="26" spans="2:13">
      <c r="B26" s="187"/>
      <c r="C26" s="96" t="s">
        <v>21</v>
      </c>
      <c r="D26" s="193"/>
      <c r="E26" s="208">
        <v>17861</v>
      </c>
      <c r="F26" s="216">
        <v>17830</v>
      </c>
      <c r="G26" s="223">
        <f t="shared" si="4"/>
        <v>99.826437489502268</v>
      </c>
      <c r="H26" s="208">
        <v>28</v>
      </c>
      <c r="I26" s="223">
        <f t="shared" si="5"/>
        <v>0.15676613851408094</v>
      </c>
      <c r="J26" s="208">
        <v>2</v>
      </c>
      <c r="K26" s="223">
        <f t="shared" si="6"/>
        <v>1.1197581322434353e-002</v>
      </c>
      <c r="L26" s="208">
        <v>1</v>
      </c>
      <c r="M26" s="223">
        <f t="shared" si="7"/>
        <v>5.5987906612171767e-003</v>
      </c>
    </row>
    <row r="27" spans="2:13">
      <c r="B27" s="187"/>
      <c r="C27" s="96" t="s">
        <v>19</v>
      </c>
      <c r="D27" s="193"/>
      <c r="E27" s="208">
        <v>14364</v>
      </c>
      <c r="F27" s="216">
        <v>13234</v>
      </c>
      <c r="G27" s="223">
        <f t="shared" si="4"/>
        <v>92.133110554163196</v>
      </c>
      <c r="H27" s="208">
        <v>1029</v>
      </c>
      <c r="I27" s="223">
        <f t="shared" si="5"/>
        <v>7.1637426900584789</v>
      </c>
      <c r="J27" s="208">
        <v>11</v>
      </c>
      <c r="K27" s="223">
        <f t="shared" si="6"/>
        <v>7.6580339738234471e-002</v>
      </c>
      <c r="L27" s="208">
        <v>90</v>
      </c>
      <c r="M27" s="223">
        <f t="shared" si="7"/>
        <v>0.62656641604010022</v>
      </c>
    </row>
    <row r="28" spans="2:13">
      <c r="B28" s="187"/>
      <c r="C28" s="96" t="s">
        <v>124</v>
      </c>
      <c r="D28" s="193"/>
      <c r="E28" s="208">
        <v>15541</v>
      </c>
      <c r="F28" s="216">
        <v>9527</v>
      </c>
      <c r="G28" s="223">
        <f t="shared" si="4"/>
        <v>61.302361495399268</v>
      </c>
      <c r="H28" s="208">
        <v>5541</v>
      </c>
      <c r="I28" s="223">
        <f t="shared" si="5"/>
        <v>35.654076314265495</v>
      </c>
      <c r="J28" s="208">
        <v>7</v>
      </c>
      <c r="K28" s="223">
        <f t="shared" si="6"/>
        <v>4.504214658001416e-002</v>
      </c>
      <c r="L28" s="208">
        <v>466</v>
      </c>
      <c r="M28" s="223">
        <f t="shared" si="7"/>
        <v>2.9985200437552284</v>
      </c>
    </row>
    <row r="29" spans="2:13">
      <c r="B29" s="187"/>
      <c r="C29" s="96" t="s">
        <v>24</v>
      </c>
      <c r="D29" s="193"/>
      <c r="E29" s="208">
        <v>19115</v>
      </c>
      <c r="F29" s="216">
        <v>7165</v>
      </c>
      <c r="G29" s="223">
        <f t="shared" si="4"/>
        <v>37.483651582526811</v>
      </c>
      <c r="H29" s="208">
        <v>10822</v>
      </c>
      <c r="I29" s="223">
        <f t="shared" si="5"/>
        <v>56.615223646351033</v>
      </c>
      <c r="J29" s="208">
        <v>37</v>
      </c>
      <c r="K29" s="223">
        <f t="shared" si="6"/>
        <v>0.19356526288255299</v>
      </c>
      <c r="L29" s="208">
        <v>1091</v>
      </c>
      <c r="M29" s="223">
        <f t="shared" si="7"/>
        <v>5.7075595082396031</v>
      </c>
    </row>
    <row r="30" spans="2:13">
      <c r="B30" s="187"/>
      <c r="C30" s="96" t="s">
        <v>125</v>
      </c>
      <c r="D30" s="193"/>
      <c r="E30" s="208">
        <v>23896</v>
      </c>
      <c r="F30" s="216">
        <v>6233</v>
      </c>
      <c r="G30" s="223">
        <f t="shared" si="4"/>
        <v>26.083863408101777</v>
      </c>
      <c r="H30" s="208">
        <v>15604</v>
      </c>
      <c r="I30" s="223">
        <f t="shared" si="5"/>
        <v>65.299631737529296</v>
      </c>
      <c r="J30" s="208">
        <v>88</v>
      </c>
      <c r="K30" s="223">
        <f t="shared" si="6"/>
        <v>0.36826247070639434</v>
      </c>
      <c r="L30" s="208">
        <v>1971</v>
      </c>
      <c r="M30" s="223">
        <f t="shared" si="7"/>
        <v>8.2482423836625376</v>
      </c>
    </row>
    <row r="31" spans="2:13">
      <c r="B31" s="187"/>
      <c r="C31" s="96" t="s">
        <v>126</v>
      </c>
      <c r="D31" s="193"/>
      <c r="E31" s="208">
        <v>28529</v>
      </c>
      <c r="F31" s="216">
        <v>5737</v>
      </c>
      <c r="G31" s="223">
        <f t="shared" si="4"/>
        <v>20.109362403168706</v>
      </c>
      <c r="H31" s="208">
        <v>19656</v>
      </c>
      <c r="I31" s="223">
        <f t="shared" si="5"/>
        <v>68.898313996284472</v>
      </c>
      <c r="J31" s="208">
        <v>213</v>
      </c>
      <c r="K31" s="223">
        <f t="shared" si="6"/>
        <v>0.74660871394020123</v>
      </c>
      <c r="L31" s="208">
        <v>2923</v>
      </c>
      <c r="M31" s="223">
        <f t="shared" si="7"/>
        <v>10.24571488660661</v>
      </c>
    </row>
    <row r="32" spans="2:13">
      <c r="B32" s="187"/>
      <c r="C32" s="96" t="s">
        <v>128</v>
      </c>
      <c r="D32" s="193"/>
      <c r="E32" s="208">
        <v>31218</v>
      </c>
      <c r="F32" s="216">
        <v>5409</v>
      </c>
      <c r="G32" s="223">
        <f t="shared" si="4"/>
        <v>17.3265423793965</v>
      </c>
      <c r="H32" s="208">
        <v>21782</v>
      </c>
      <c r="I32" s="223">
        <f t="shared" si="5"/>
        <v>69.773848420782883</v>
      </c>
      <c r="J32" s="208">
        <v>419</v>
      </c>
      <c r="K32" s="223">
        <f t="shared" si="6"/>
        <v>1.3421743865718494</v>
      </c>
      <c r="L32" s="208">
        <v>3608</v>
      </c>
      <c r="M32" s="223">
        <f t="shared" si="7"/>
        <v>11.557434813248767</v>
      </c>
    </row>
    <row r="33" spans="2:13">
      <c r="B33" s="187"/>
      <c r="C33" s="96" t="s">
        <v>129</v>
      </c>
      <c r="D33" s="193"/>
      <c r="E33" s="208">
        <v>29543</v>
      </c>
      <c r="F33" s="216">
        <v>4340</v>
      </c>
      <c r="G33" s="223">
        <f t="shared" si="4"/>
        <v>14.690451206715634</v>
      </c>
      <c r="H33" s="208">
        <v>21018</v>
      </c>
      <c r="I33" s="223">
        <f t="shared" si="5"/>
        <v>71.143756558237143</v>
      </c>
      <c r="J33" s="208">
        <v>718</v>
      </c>
      <c r="K33" s="223">
        <f t="shared" si="6"/>
        <v>2.430355752631757</v>
      </c>
      <c r="L33" s="208">
        <v>3467</v>
      </c>
      <c r="M33" s="223">
        <f t="shared" si="7"/>
        <v>11.735436482415462</v>
      </c>
    </row>
    <row r="34" spans="2:13">
      <c r="B34" s="187"/>
      <c r="C34" s="96" t="s">
        <v>132</v>
      </c>
      <c r="D34" s="193"/>
      <c r="E34" s="208">
        <v>33321</v>
      </c>
      <c r="F34" s="216">
        <v>3396</v>
      </c>
      <c r="G34" s="223">
        <f t="shared" si="4"/>
        <v>10.191770955253444</v>
      </c>
      <c r="H34" s="208">
        <v>24881</v>
      </c>
      <c r="I34" s="223">
        <f t="shared" si="5"/>
        <v>74.670628132408993</v>
      </c>
      <c r="J34" s="208">
        <v>1550</v>
      </c>
      <c r="K34" s="223">
        <f t="shared" si="6"/>
        <v>4.6517211368206235</v>
      </c>
      <c r="L34" s="208">
        <v>3494</v>
      </c>
      <c r="M34" s="223">
        <f t="shared" si="7"/>
        <v>10.485879775516942</v>
      </c>
    </row>
    <row r="35" spans="2:13">
      <c r="B35" s="187"/>
      <c r="C35" s="96" t="s">
        <v>16</v>
      </c>
      <c r="D35" s="193"/>
      <c r="E35" s="208">
        <v>37716</v>
      </c>
      <c r="F35" s="216">
        <v>2402</v>
      </c>
      <c r="G35" s="223">
        <f t="shared" si="4"/>
        <v>6.3686499098525822</v>
      </c>
      <c r="H35" s="208">
        <v>28544</v>
      </c>
      <c r="I35" s="223">
        <f t="shared" si="5"/>
        <v>75.681408420829356</v>
      </c>
      <c r="J35" s="208">
        <v>3112</v>
      </c>
      <c r="K35" s="223">
        <f t="shared" si="6"/>
        <v>8.2511400996924387</v>
      </c>
      <c r="L35" s="208">
        <v>3658</v>
      </c>
      <c r="M35" s="223">
        <f t="shared" si="7"/>
        <v>9.6988015696256227</v>
      </c>
    </row>
    <row r="36" spans="2:13">
      <c r="B36" s="187"/>
      <c r="C36" s="96" t="s">
        <v>136</v>
      </c>
      <c r="D36" s="193"/>
      <c r="E36" s="208">
        <v>43768</v>
      </c>
      <c r="F36" s="216">
        <v>2097</v>
      </c>
      <c r="G36" s="223">
        <f t="shared" si="4"/>
        <v>4.791171632242734</v>
      </c>
      <c r="H36" s="208">
        <v>31799</v>
      </c>
      <c r="I36" s="223">
        <f t="shared" si="5"/>
        <v>72.653536830561137</v>
      </c>
      <c r="J36" s="208">
        <v>6044</v>
      </c>
      <c r="K36" s="223">
        <f t="shared" si="6"/>
        <v>13.809175653445442</v>
      </c>
      <c r="L36" s="208">
        <v>3828</v>
      </c>
      <c r="M36" s="223">
        <f t="shared" si="7"/>
        <v>8.7461158837506847</v>
      </c>
    </row>
    <row r="37" spans="2:13">
      <c r="B37" s="187"/>
      <c r="C37" s="96" t="s">
        <v>135</v>
      </c>
      <c r="D37" s="193"/>
      <c r="E37" s="208">
        <v>44727</v>
      </c>
      <c r="F37" s="216">
        <v>1906</v>
      </c>
      <c r="G37" s="223">
        <f t="shared" si="4"/>
        <v>4.261408098016858</v>
      </c>
      <c r="H37" s="208">
        <v>29089</v>
      </c>
      <c r="I37" s="223">
        <f t="shared" si="5"/>
        <v>65.036778679544796</v>
      </c>
      <c r="J37" s="208">
        <v>10434</v>
      </c>
      <c r="K37" s="223">
        <f t="shared" si="6"/>
        <v>23.328191025555036</v>
      </c>
      <c r="L37" s="208">
        <v>3298</v>
      </c>
      <c r="M37" s="223">
        <f t="shared" si="7"/>
        <v>7.3736221968833142</v>
      </c>
    </row>
    <row r="38" spans="2:13">
      <c r="B38" s="187"/>
      <c r="C38" s="193" t="s">
        <v>50</v>
      </c>
      <c r="D38" s="193"/>
      <c r="E38" s="209">
        <v>122135</v>
      </c>
      <c r="F38" s="218">
        <v>3284</v>
      </c>
      <c r="G38" s="223">
        <f t="shared" si="4"/>
        <v>2.6888279362999956</v>
      </c>
      <c r="H38" s="218">
        <v>39056</v>
      </c>
      <c r="I38" s="223">
        <f t="shared" si="5"/>
        <v>31.977729561550746</v>
      </c>
      <c r="J38" s="218">
        <v>75773</v>
      </c>
      <c r="K38" s="223">
        <f t="shared" si="6"/>
        <v>62.040365169689281</v>
      </c>
      <c r="L38" s="218">
        <v>4022</v>
      </c>
      <c r="M38" s="223">
        <f t="shared" si="7"/>
        <v>3.2930773324599829</v>
      </c>
    </row>
    <row r="39" spans="2:13">
      <c r="B39" s="188"/>
      <c r="C39" s="194"/>
      <c r="D39" s="201"/>
      <c r="E39" s="210"/>
      <c r="F39" s="210"/>
      <c r="G39" s="224"/>
      <c r="H39" s="210"/>
      <c r="I39" s="224"/>
      <c r="J39" s="210"/>
      <c r="K39" s="224"/>
      <c r="L39" s="210"/>
      <c r="M39" s="224"/>
    </row>
    <row r="40" spans="2:13">
      <c r="B40" s="7" t="s">
        <v>311</v>
      </c>
    </row>
  </sheetData>
  <mergeCells count="10">
    <mergeCell ref="B3:D6"/>
    <mergeCell ref="E3:E6"/>
    <mergeCell ref="F4:F6"/>
    <mergeCell ref="H4:H6"/>
    <mergeCell ref="J4:J6"/>
    <mergeCell ref="L4:L6"/>
    <mergeCell ref="G5:G6"/>
    <mergeCell ref="I5:I6"/>
    <mergeCell ref="K5:K6"/>
    <mergeCell ref="M5:M6"/>
  </mergeCells>
  <phoneticPr fontId="6" type="Hiragana"/>
  <hyperlinks>
    <hyperlink ref="O3" location="目次!A17"/>
  </hyperlinks>
  <printOptions horizontalCentered="1"/>
  <pageMargins left="0.19685039370078738" right="0.19685039370078738" top="0.59055118110236215" bottom="0.5905511811023621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目次</vt:lpstr>
      <vt:lpstr>図１</vt:lpstr>
      <vt:lpstr>表１</vt:lpstr>
      <vt:lpstr>図２</vt:lpstr>
      <vt:lpstr>表２</vt:lpstr>
      <vt:lpstr>図３</vt:lpstr>
      <vt:lpstr>表３</vt:lpstr>
      <vt:lpstr>図４</vt:lpstr>
      <vt:lpstr>表４</vt:lpstr>
      <vt:lpstr>図５</vt:lpstr>
      <vt:lpstr>表５</vt:lpstr>
      <vt:lpstr>図６</vt:lpstr>
      <vt:lpstr>表６</vt:lpstr>
      <vt:lpstr>図７</vt:lpstr>
      <vt:lpstr>表７</vt:lpstr>
      <vt:lpstr>図８</vt:lpstr>
      <vt:lpstr>表８</vt:lpstr>
      <vt:lpstr>図９</vt:lpstr>
      <vt:lpstr>表９</vt:lpstr>
      <vt:lpstr>図１０</vt:lpstr>
      <vt:lpstr>表１０</vt:lpstr>
      <vt:lpstr>図１１</vt:lpstr>
      <vt:lpstr>表１１</vt:lpstr>
      <vt:lpstr>図１２</vt:lpstr>
      <vt:lpstr>表１２</vt:lpstr>
      <vt:lpstr>図１３</vt:lpstr>
      <vt:lpstr>表１３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柴田　敏幸</cp:lastModifiedBy>
  <cp:lastPrinted>2016-10-21T09:52:57Z</cp:lastPrinted>
  <dcterms:created xsi:type="dcterms:W3CDTF">2016-10-14T09:58:17Z</dcterms:created>
  <dcterms:modified xsi:type="dcterms:W3CDTF">2021-11-29T06:53:46Z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2021-11-29T06:53:46Z</vt:filetime>
  </property>
</Properties>
</file>