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3年度作業\01 抜本的な改革の取組状況調査\07 公開用ファイル\"/>
    </mc:Choice>
  </mc:AlternateContent>
  <xr:revisionPtr revIDLastSave="0" documentId="8_{31030CB7-267B-4E56-9836-52940A528082}" xr6:coauthVersionLast="46" xr6:coauthVersionMax="46" xr10:uidLastSave="{00000000-0000-0000-0000-000000000000}"/>
  <bookViews>
    <workbookView xWindow="2250" yWindow="1275" windowWidth="15195" windowHeight="13875" xr2:uid="{FAD08554-B39A-4918-A253-92B51FA688B0}"/>
  </bookViews>
  <sheets>
    <sheet name="介護サービス（指定介護老人福祉施設）" sheetId="1" r:id="rId1"/>
    <sheet name="介護サービス（老人短期入所施設）" sheetId="2" r:id="rId2"/>
  </sheets>
  <externalReferences>
    <externalReference r:id="rId3"/>
    <externalReference r:id="rId4"/>
  </externalReferences>
  <definedNames>
    <definedName name="_xlnm.Print_Area" localSheetId="0">'介護サービス（指定介護老人福祉施設）'!$A$1:$BS$315</definedName>
    <definedName name="_xlnm.Print_Area" localSheetId="1">'介護サービス（老人短期入所施設）'!$A$1:$BS$315</definedName>
    <definedName name="業種名" localSheetId="1">[2]選択肢!$K$2:$K$19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2" l="1"/>
  <c r="AM283" i="2"/>
  <c r="U283" i="2"/>
  <c r="N283" i="2"/>
  <c r="N277" i="2"/>
  <c r="BN274" i="2"/>
  <c r="BJ274" i="2"/>
  <c r="BF274" i="2"/>
  <c r="AU273" i="2"/>
  <c r="AM273" i="2"/>
  <c r="BF271" i="2"/>
  <c r="U271" i="2"/>
  <c r="N271" i="2"/>
  <c r="AM260" i="2"/>
  <c r="U260" i="2"/>
  <c r="N260" i="2"/>
  <c r="AY256" i="2"/>
  <c r="AQ256" i="2"/>
  <c r="AQ254" i="2"/>
  <c r="N254" i="2"/>
  <c r="AY253" i="2"/>
  <c r="AQ252" i="2"/>
  <c r="BN251" i="2"/>
  <c r="BJ251" i="2"/>
  <c r="BF251" i="2"/>
  <c r="AQ250" i="2"/>
  <c r="BF248" i="2"/>
  <c r="AY248" i="2"/>
  <c r="AQ248" i="2"/>
  <c r="U248" i="2"/>
  <c r="N248" i="2"/>
  <c r="AM236" i="2"/>
  <c r="U236" i="2"/>
  <c r="N236" i="2"/>
  <c r="N230" i="2"/>
  <c r="BN227" i="2"/>
  <c r="BJ227" i="2"/>
  <c r="BF227" i="2"/>
  <c r="BF224" i="2"/>
  <c r="AN224" i="2"/>
  <c r="U224" i="2"/>
  <c r="N224" i="2"/>
  <c r="AM212" i="2"/>
  <c r="U212" i="2"/>
  <c r="N212" i="2"/>
  <c r="N206" i="2"/>
  <c r="BN203" i="2"/>
  <c r="BJ203" i="2"/>
  <c r="BF203" i="2"/>
  <c r="AU203" i="2"/>
  <c r="AM203" i="2"/>
  <c r="BF200" i="2"/>
  <c r="U200" i="2"/>
  <c r="N200" i="2"/>
  <c r="AM188" i="2"/>
  <c r="U188" i="2"/>
  <c r="N188" i="2"/>
  <c r="N182" i="2"/>
  <c r="AU179" i="2"/>
  <c r="AQ179" i="2"/>
  <c r="AM179" i="2"/>
  <c r="AM176" i="2"/>
  <c r="U176" i="2"/>
  <c r="N176" i="2"/>
  <c r="AM164" i="2"/>
  <c r="U164" i="2"/>
  <c r="N164" i="2"/>
  <c r="AK159" i="2"/>
  <c r="AC159" i="2"/>
  <c r="U159" i="2"/>
  <c r="N158" i="2"/>
  <c r="BA153" i="2"/>
  <c r="AS153" i="2"/>
  <c r="AK153" i="2"/>
  <c r="AC153" i="2"/>
  <c r="U153" i="2"/>
  <c r="AC147" i="2"/>
  <c r="U147" i="2"/>
  <c r="BX142" i="2"/>
  <c r="BN142" i="2"/>
  <c r="BJ142" i="2"/>
  <c r="BF142" i="2"/>
  <c r="U141" i="2"/>
  <c r="BF139" i="2"/>
  <c r="AM139" i="2"/>
  <c r="N139" i="2"/>
  <c r="AM127" i="2"/>
  <c r="U127" i="2"/>
  <c r="N127" i="2"/>
  <c r="AY122" i="2"/>
  <c r="AS122" i="2"/>
  <c r="AM122" i="2"/>
  <c r="U122" i="2"/>
  <c r="N119" i="2"/>
  <c r="U117" i="2"/>
  <c r="BN113" i="2"/>
  <c r="BJ113" i="2"/>
  <c r="BF113" i="2"/>
  <c r="U112" i="2"/>
  <c r="N112" i="2"/>
  <c r="BF110" i="2"/>
  <c r="AM110" i="2"/>
  <c r="AM98" i="2"/>
  <c r="U98" i="2"/>
  <c r="N98" i="2"/>
  <c r="AC93" i="2"/>
  <c r="U93" i="2"/>
  <c r="N92" i="2"/>
  <c r="BN89" i="2"/>
  <c r="BJ89" i="2"/>
  <c r="BF89" i="2"/>
  <c r="AC88" i="2"/>
  <c r="U88" i="2"/>
  <c r="BF86" i="2"/>
  <c r="AM86" i="2"/>
  <c r="N86" i="2"/>
  <c r="AM74" i="2"/>
  <c r="U74" i="2"/>
  <c r="N74" i="2"/>
  <c r="N68" i="2"/>
  <c r="BN65" i="2"/>
  <c r="BJ65" i="2"/>
  <c r="BF65" i="2"/>
  <c r="AU65" i="2"/>
  <c r="AM65" i="2"/>
  <c r="BF62" i="2"/>
  <c r="U62" i="2"/>
  <c r="N62" i="2"/>
  <c r="AM51" i="2"/>
  <c r="U51" i="2"/>
  <c r="N51" i="2"/>
  <c r="AM47" i="2"/>
  <c r="AM46" i="2"/>
  <c r="AM45" i="2"/>
  <c r="AM44" i="2"/>
  <c r="N44" i="2"/>
  <c r="AM43" i="2"/>
  <c r="AM42" i="2"/>
  <c r="BN39" i="2"/>
  <c r="BJ39" i="2"/>
  <c r="BF39" i="2"/>
  <c r="AU38" i="2"/>
  <c r="AM38" i="2"/>
  <c r="BF36" i="2"/>
  <c r="U36" i="2"/>
  <c r="N36" i="2"/>
  <c r="BB24" i="2"/>
  <c r="AT24" i="2"/>
  <c r="AM24" i="2"/>
  <c r="AF24" i="2"/>
  <c r="Y24" i="2"/>
  <c r="R24" i="2"/>
  <c r="K24" i="2"/>
  <c r="D24" i="2"/>
  <c r="BG11" i="2"/>
  <c r="AO11" i="2"/>
  <c r="U11" i="2"/>
  <c r="C11" i="2"/>
  <c r="D296" i="1" l="1"/>
  <c r="AM283" i="1"/>
  <c r="U283" i="1"/>
  <c r="N283" i="1"/>
  <c r="N277" i="1"/>
  <c r="BN274" i="1"/>
  <c r="BJ274" i="1"/>
  <c r="BF274" i="1"/>
  <c r="AU273" i="1"/>
  <c r="AM273" i="1"/>
  <c r="BF271" i="1"/>
  <c r="U271" i="1"/>
  <c r="N271" i="1"/>
  <c r="AM260" i="1"/>
  <c r="U260" i="1"/>
  <c r="N260" i="1"/>
  <c r="AY256" i="1"/>
  <c r="AQ256" i="1"/>
  <c r="AQ254" i="1"/>
  <c r="N254" i="1"/>
  <c r="AY253" i="1"/>
  <c r="AQ252" i="1"/>
  <c r="BN251" i="1"/>
  <c r="BJ251" i="1"/>
  <c r="BF251" i="1"/>
  <c r="AQ250" i="1"/>
  <c r="BF248" i="1"/>
  <c r="AY248" i="1"/>
  <c r="AQ248" i="1"/>
  <c r="U248" i="1"/>
  <c r="N248" i="1"/>
  <c r="AM236" i="1"/>
  <c r="U236" i="1"/>
  <c r="N236" i="1"/>
  <c r="N230" i="1"/>
  <c r="BN227" i="1"/>
  <c r="BJ227" i="1"/>
  <c r="BF227" i="1"/>
  <c r="BF224" i="1"/>
  <c r="AN224" i="1"/>
  <c r="U224" i="1"/>
  <c r="N224" i="1"/>
  <c r="AM212" i="1"/>
  <c r="U212" i="1"/>
  <c r="N212" i="1"/>
  <c r="N206" i="1"/>
  <c r="BN203" i="1"/>
  <c r="BJ203" i="1"/>
  <c r="BF203" i="1"/>
  <c r="AU203" i="1"/>
  <c r="AM203" i="1"/>
  <c r="BF200" i="1"/>
  <c r="U200" i="1"/>
  <c r="N200" i="1"/>
  <c r="AM188" i="1"/>
  <c r="U188" i="1"/>
  <c r="N188" i="1"/>
  <c r="N182" i="1"/>
  <c r="AU179" i="1"/>
  <c r="AQ179" i="1"/>
  <c r="AM179" i="1"/>
  <c r="AM176" i="1"/>
  <c r="U176" i="1"/>
  <c r="N176" i="1"/>
  <c r="AM164" i="1"/>
  <c r="U164" i="1"/>
  <c r="N164" i="1"/>
  <c r="AK159" i="1"/>
  <c r="AC159" i="1"/>
  <c r="U159" i="1"/>
  <c r="N158" i="1"/>
  <c r="BA153" i="1"/>
  <c r="AS153" i="1"/>
  <c r="AK153" i="1"/>
  <c r="AC153" i="1"/>
  <c r="U153" i="1"/>
  <c r="AC147" i="1"/>
  <c r="U147" i="1"/>
  <c r="BX142" i="1"/>
  <c r="BN142" i="1"/>
  <c r="BJ142" i="1"/>
  <c r="BF142" i="1"/>
  <c r="U141" i="1"/>
  <c r="BF139" i="1"/>
  <c r="AM139" i="1"/>
  <c r="N139" i="1"/>
  <c r="AM127" i="1"/>
  <c r="U127" i="1"/>
  <c r="N127" i="1"/>
  <c r="AY122" i="1"/>
  <c r="AS122" i="1"/>
  <c r="AM122" i="1"/>
  <c r="U122" i="1"/>
  <c r="N119" i="1"/>
  <c r="U117" i="1"/>
  <c r="BN113" i="1"/>
  <c r="BJ113" i="1"/>
  <c r="BF113" i="1"/>
  <c r="U112" i="1"/>
  <c r="N112" i="1"/>
  <c r="BF110" i="1"/>
  <c r="AM110" i="1"/>
  <c r="AM98" i="1"/>
  <c r="U98" i="1"/>
  <c r="N98" i="1"/>
  <c r="AC93" i="1"/>
  <c r="U93" i="1"/>
  <c r="N92" i="1"/>
  <c r="BN89" i="1"/>
  <c r="BJ89" i="1"/>
  <c r="BF89" i="1"/>
  <c r="AC88" i="1"/>
  <c r="U88" i="1"/>
  <c r="BF86" i="1"/>
  <c r="AM86" i="1"/>
  <c r="N86" i="1"/>
  <c r="AM74" i="1"/>
  <c r="U74" i="1"/>
  <c r="N74" i="1"/>
  <c r="N68" i="1"/>
  <c r="BN65" i="1"/>
  <c r="BJ65" i="1"/>
  <c r="BF65" i="1"/>
  <c r="AU65" i="1"/>
  <c r="AM65" i="1"/>
  <c r="BF62" i="1"/>
  <c r="U62" i="1"/>
  <c r="N62" i="1"/>
  <c r="AM51" i="1"/>
  <c r="U51" i="1"/>
  <c r="N51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</calcChain>
</file>

<file path=xl/sharedStrings.xml><?xml version="1.0" encoding="utf-8"?>
<sst xmlns="http://schemas.openxmlformats.org/spreadsheetml/2006/main" count="374" uniqueCount="85">
  <si>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</si>
  <si>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</si>
  <si>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</si>
  <si>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</si>
  <si>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</si>
  <si>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</si>
  <si>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</si>
  <si>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</si>
  <si>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</si>
  <si>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</si>
  <si>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</si>
  <si>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</si>
  <si>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</si>
  <si>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</si>
  <si>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</si>
  <si>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</si>
  <si>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</si>
  <si>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</si>
  <si>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</si>
  <si>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</si>
  <si>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</si>
  <si>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</si>
  <si>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</si>
  <si>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</si>
  <si>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</si>
  <si>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</si>
  <si>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</si>
  <si>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③</t>
    </r>
    <r>
      <rPr>
        <b/>
        <sz val="10"/>
        <color theme="1"/>
        <rFont val="游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</si>
  <si>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</si>
  <si>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</si>
  <si>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</si>
  <si>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</si>
  <si>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</si>
  <si>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</si>
  <si>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</si>
  <si>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</si>
  <si>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</si>
  <si>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</si>
  <si>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</si>
  <si>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</si>
  <si>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</si>
  <si>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</si>
  <si>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</si>
  <si>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</si>
  <si>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</si>
  <si>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</si>
  <si>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</si>
  <si>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</si>
  <si>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</si>
  <si>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</si>
  <si>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</si>
  <si>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</si>
  <si>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</si>
  <si>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処理場廃止あり</t>
    <rPh sb="0" eb="3">
      <t>ショリジョウ</t>
    </rPh>
    <rPh sb="3" eb="5">
      <t>ハイシ</t>
    </rPh>
    <phoneticPr fontId="1"/>
  </si>
  <si>
    <t>処理場廃止なし</t>
    <rPh sb="0" eb="3">
      <t>ショリジョウ</t>
    </rPh>
    <rPh sb="3" eb="5">
      <t>ハイシ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</si>
  <si>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</si>
  <si>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</si>
  <si>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</si>
  <si>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1"/>
  </si>
  <si>
    <t>その他</t>
    <rPh sb="2" eb="3">
      <t>ホカ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</si>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</sst>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2" borderId="0" xfId="0" applyFont="1" applyFill="1" applyAlignment="1"/>
    <xf numFmtId="0" fontId="12" fillId="2" borderId="6" xfId="0" applyFont="1" applyFill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5" fillId="0" borderId="0" xfId="0" applyFont="1" applyAlignment="1"/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0" fontId="23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/>
    </xf>
    <xf numFmtId="0" fontId="25" fillId="0" borderId="12" xfId="0" applyFont="1" applyBorder="1" applyAlignment="1">
      <alignment vertical="top"/>
    </xf>
    <xf numFmtId="0" fontId="26" fillId="2" borderId="0" xfId="0" applyFont="1" applyFill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23" fillId="0" borderId="1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2" borderId="6" xfId="0" applyFont="1" applyFill="1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5" fillId="2" borderId="8" xfId="0" applyFont="1" applyFill="1" applyBorder="1" applyAlignment="1">
      <alignment horizontal="left" wrapText="1"/>
    </xf>
    <xf numFmtId="0" fontId="2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0" fillId="2" borderId="2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2" borderId="6" xfId="0" applyFill="1" applyBorder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1">
    <cellStyle name="標準" xfId="0" builtinId="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E0B633B-6363-4E4F-AA10-97335E95194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5CF8C52-4B4E-439B-8BC1-27E5C1245FC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D972685-4D21-4984-AB26-C7843229E7C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2A48575-5B74-4D88-88EC-3A9E1722F804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13B6695-E2AE-421F-9634-C555AD7B24F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6E2718C-0266-4BD6-AF29-58BC1FDA2D32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30EC0FB-01A7-441E-871C-3617E51E7D5B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F4780CC-C37E-451F-A176-2439437DFE65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70B6C96-03DF-4249-B7F5-6CF71C4D070E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E8C0033-7983-4BCA-A1DC-800DB81C2894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12AEFFC-DE4C-48E6-B5D3-AAE1CE84F42F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9F91D3F-9913-4E73-9186-1F4E49015496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97651E3-BF38-42EE-8A2C-CD51FDCE7A9D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743E5037-0981-49B5-9E01-839B9D933726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A579D7AC-C2AD-4A24-A642-67CC98B614CD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BEB4756F-C740-4DEC-8F04-45144D3917DE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FCD978A3-49B7-4EAB-9E61-9EBC0B18CCCB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02106E9-DE9A-4905-8124-848B2F169EE0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B3D75144-6EC2-4095-9DCE-B9CC4CB5FBC7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DA8046F0-8395-4278-8E44-3CD5B47CE951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4B01DFE6-02A1-4FF3-BC86-9A5A61FB2016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481C4220-1AFF-4FDF-81C4-EC4BCD38472C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FC6A8A5A-F8A2-4CB3-9236-39C08571EA63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B118765E-1F37-48C7-8CF1-0F5053B53ED8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3FC2FD87-CD06-4F9E-B184-645835727325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7560499-03CA-4E94-88B4-BA86567E188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4F83BCB-0BD8-4E5B-AE72-8BE87A1EAA1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D81C233-3B0D-4E27-9E85-1B17232C261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531C3CC-5102-4A3F-8675-248D5C388D51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FA3E1A2-C0D8-4A66-AE82-E9FF7C61DED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D789E28-16D6-4E89-837F-8CF20C121618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81FDCFC-7281-4062-87C3-A94EBB0A36A9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CB775EA9-366A-4770-899E-13101B19B936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BA76BDB-3F21-4FA4-BCB7-DECD720B4E36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43EB72FB-2C8B-4EBB-BD82-81CBB961D2F3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B36A1F9-DFD6-4018-AFF9-F9CE21741698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3A1DEBC-F4CA-4C79-B4B1-4506D1047ED6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72F19D5-5715-43E3-AA7B-E6FFEF0B4F66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E6F96B1-7FC3-44E1-9356-7416CDAFA246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CD0B85D1-39C4-4AB8-842D-74E21A36EB52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3317BBFD-AD90-48A5-AB11-1A7220AE5B97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37F94A3-3477-4224-BF03-7FA4770FADB7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7CB73D9-0D1C-4AD0-80F8-94B7B4AC4537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01121585-AC36-4690-81DA-F326C9103B3A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8A421474-F687-491B-A39C-A2EFA64BAB02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F70F08C4-6E2A-4056-ABFF-B4AD54CA2237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85F7BEBB-19D3-4195-9C96-B8FC4C7FA9DE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3D0C3508-871A-4B7F-B81B-0D0CE206D213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0F21B9A5-8AC4-4403-81D2-D9DC190A7845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1BC2210B-1C3F-4451-AE20-4181049FABDB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27%20&#26412;&#33624;&#30334;&#21512;&#24195;&#22495;\&#35519;&#26619;&#31080;&#65288;&#26412;&#33624;&#30001;&#21033;&#24195;&#22495;&#24066;&#30010;&#26449;&#22287;&#32068;&#21512;&#12539;&#20171;&#35703;&#12469;&#12540;&#12499;&#12473;&#20107;&#26989;&#12539;&#25351;&#2345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27%20&#26412;&#33624;&#30334;&#21512;&#24195;&#22495;\&#35519;&#26619;&#31080;&#65288;&#26412;&#33624;&#30001;&#21033;&#24195;&#22495;&#24066;&#30010;&#26449;&#22287;&#32068;&#21512;&#12539;&#20171;&#35703;&#12469;&#12540;&#12499;&#12473;&#20107;&#26989;&#12539;&#30701;&#2639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本荘由利広域市町村圏組合</v>
          </cell>
        </row>
        <row r="17">
          <cell r="F17" t="str">
            <v>介護サービス事業</v>
          </cell>
          <cell r="W17" t="str">
            <v>指定介護老人福祉施設</v>
          </cell>
          <cell r="BD17" t="str">
            <v>●</v>
          </cell>
        </row>
        <row r="19">
          <cell r="F19" t="str">
            <v>特別養護老人ホーム特別会計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>●</v>
          </cell>
          <cell r="X46" t="str">
            <v>●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07">
          <cell r="B307" t="str">
            <v>福祉を取り巻く環境の変化を踏まえ、多様なニーズへの柔軟な対応と、効率的な施設サービスを行うため、指定管理者制度を導入した。</v>
          </cell>
        </row>
        <row r="313">
          <cell r="G313" t="str">
            <v xml:space="preserve"> </v>
          </cell>
          <cell r="U313" t="str">
            <v>平成</v>
          </cell>
          <cell r="X313">
            <v>28</v>
          </cell>
        </row>
        <row r="314">
          <cell r="G314" t="str">
            <v>●</v>
          </cell>
          <cell r="X314">
            <v>4</v>
          </cell>
        </row>
        <row r="315">
          <cell r="X315">
            <v>1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本荘由利広域市町村圏組合</v>
          </cell>
        </row>
        <row r="17">
          <cell r="F17" t="str">
            <v>介護サービス事業</v>
          </cell>
          <cell r="W17" t="str">
            <v>老人短期入所施設</v>
          </cell>
          <cell r="BD17" t="str">
            <v>●</v>
          </cell>
        </row>
        <row r="19">
          <cell r="F19" t="str">
            <v>特別養護老人ホーム特別会計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>●</v>
          </cell>
          <cell r="X46" t="str">
            <v>●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07">
          <cell r="B307" t="str">
            <v>福祉を取り巻く環境の変化を踏まえ、多様なニーズへの柔軟な対応と、効率的な施設サービスを行うため、指定管理者制度を導入した。</v>
          </cell>
        </row>
        <row r="313">
          <cell r="G313" t="str">
            <v xml:space="preserve"> </v>
          </cell>
          <cell r="U313" t="str">
            <v>平成</v>
          </cell>
          <cell r="X313">
            <v>28</v>
          </cell>
        </row>
        <row r="314">
          <cell r="G314" t="str">
            <v>●</v>
          </cell>
          <cell r="X314">
            <v>4</v>
          </cell>
        </row>
        <row r="315">
          <cell r="X315">
            <v>1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CB10-7B44-425F-BEBB-6340CEB46630}">
  <sheetPr>
    <pageSetUpPr fitToPage="1"/>
  </sheetPr>
  <dimension ref="A1:CN315"/>
  <sheetViews>
    <sheetView showZeros="0" tabSelected="1" view="pageBreakPreview" zoomScale="60" zoomScaleNormal="55" workbookViewId="0"/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IF(COUNTIF([1]回答表!K15,"*")&gt;0,[1]回答表!K15,"")</f>
        <v>本荘由利広域市町村圏組合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IF(COUNTIF([1]回答表!F17,"*")&gt;0,[1]回答表!F17,"")</f>
        <v>介護サービス事業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IF(COUNTIF([1]回答表!W17,"*")&gt;0,[1]回答表!W17,"")</f>
        <v>指定介護老人福祉施設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IF(COUNTIF([1]回答表!F19,"*")&gt;0,[1]回答表!F19,"")</f>
        <v>特別養護老人ホーム特別会計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IF([1]回答表!R43="●","●","")</f>
        <v/>
      </c>
      <c r="E24" s="80"/>
      <c r="F24" s="80"/>
      <c r="G24" s="80"/>
      <c r="H24" s="80"/>
      <c r="I24" s="80"/>
      <c r="J24" s="81"/>
      <c r="K24" s="79" t="str">
        <f>IF([1]回答表!R44="●","●","")</f>
        <v/>
      </c>
      <c r="L24" s="80"/>
      <c r="M24" s="80"/>
      <c r="N24" s="80"/>
      <c r="O24" s="80"/>
      <c r="P24" s="80"/>
      <c r="Q24" s="81"/>
      <c r="R24" s="79" t="str">
        <f>IF([1]回答表!R45="●","●","")</f>
        <v/>
      </c>
      <c r="S24" s="80"/>
      <c r="T24" s="80"/>
      <c r="U24" s="80"/>
      <c r="V24" s="80"/>
      <c r="W24" s="80"/>
      <c r="X24" s="81"/>
      <c r="Y24" s="79" t="str">
        <f>IF([1]回答表!R46="●","●","")</f>
        <v>●</v>
      </c>
      <c r="Z24" s="80"/>
      <c r="AA24" s="80"/>
      <c r="AB24" s="80"/>
      <c r="AC24" s="80"/>
      <c r="AD24" s="80"/>
      <c r="AE24" s="81"/>
      <c r="AF24" s="79" t="str">
        <f>IF([1]回答表!R47="●","●","")</f>
        <v/>
      </c>
      <c r="AG24" s="80"/>
      <c r="AH24" s="80"/>
      <c r="AI24" s="80"/>
      <c r="AJ24" s="80"/>
      <c r="AK24" s="80"/>
      <c r="AL24" s="81"/>
      <c r="AM24" s="79" t="str">
        <f>IF([1]回答表!R48="●","●","")</f>
        <v/>
      </c>
      <c r="AN24" s="80"/>
      <c r="AO24" s="80"/>
      <c r="AP24" s="80"/>
      <c r="AQ24" s="80"/>
      <c r="AR24" s="80"/>
      <c r="AS24" s="81"/>
      <c r="AT24" s="79" t="str">
        <f>IF([1]回答表!R49="●","●","")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IF([1]回答表!R50="●","●","")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IF([1]回答表!X43="●","●","")</f>
        <v/>
      </c>
      <c r="O36" s="131"/>
      <c r="P36" s="131"/>
      <c r="Q36" s="132"/>
      <c r="R36" s="119"/>
      <c r="S36" s="119"/>
      <c r="T36" s="119"/>
      <c r="U36" s="133" t="str">
        <f>IF([1]回答表!X43="●",[1]回答表!B59,IF([1]回答表!AA43="●",[1]回答表!B79,""))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IF([1]回答表!X43="●",[1]回答表!S65,IF([1]回答表!AA43="●",[1]回答表!S85,""))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IF([1]回答表!X43="●",[1]回答表!G65,IF([1]回答表!AA43="●",[1]回答表!G85,""))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IF([1]回答表!X43="●",[1]回答表!G66,IF([1]回答表!AA43="●",[1]回答表!G86,""))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IF([1]回答表!X43="●",[1]回答表!V65,IF([1]回答表!AA43="●",[1]回答表!V85,""))</f>
        <v/>
      </c>
      <c r="BG39" s="16"/>
      <c r="BH39" s="16"/>
      <c r="BI39" s="17"/>
      <c r="BJ39" s="150" t="str">
        <f>IF([1]回答表!X43="●",[1]回答表!V66,IF([1]回答表!AA43="●",[1]回答表!V86,""))</f>
        <v/>
      </c>
      <c r="BK39" s="16"/>
      <c r="BL39" s="16"/>
      <c r="BM39" s="17"/>
      <c r="BN39" s="150" t="str">
        <f>IF([1]回答表!X43="●",[1]回答表!V67,IF([1]回答表!AA43="●",[1]回答表!V87,""))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IF([1]回答表!X43="●",[1]回答表!O71,IF([1]回答表!AA43="●",[1]回答表!O91,""))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IF([1]回答表!X43="●",[1]回答表!O72,IF([1]回答表!AA43="●",[1]回答表!O92,""))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IF([1]回答表!AA43="●","●","")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IF([1]回答表!X43="●",[1]回答表!O73,IF([1]回答表!AA43="●",[1]回答表!O93,""))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IF([1]回答表!X43="●",[1]回答表!O74,IF([1]回答表!AA43="●",[1]回答表!O94,""))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IF([1]回答表!X43="●",[1]回答表!AG71,IF([1]回答表!AA43="●",[1]回答表!AG91,""))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IF([1]回答表!X43="●",[1]回答表!AG72,IF([1]回答表!AA43="●",[1]回答表!AG92,""))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IF([1]回答表!AD43="●","●","")</f>
        <v/>
      </c>
      <c r="O51" s="131"/>
      <c r="P51" s="131"/>
      <c r="Q51" s="132"/>
      <c r="R51" s="119"/>
      <c r="S51" s="119"/>
      <c r="T51" s="119"/>
      <c r="U51" s="133" t="str">
        <f>IF([1]回答表!AD43="●",[1]回答表!B99,"")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IF([1]回答表!AD43="●",[1]回答表!B104,"")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IF([1]回答表!X44="●","●","")</f>
        <v/>
      </c>
      <c r="O62" s="131"/>
      <c r="P62" s="131"/>
      <c r="Q62" s="132"/>
      <c r="R62" s="119"/>
      <c r="S62" s="119"/>
      <c r="T62" s="119"/>
      <c r="U62" s="133" t="str">
        <f>IF([1]回答表!X44="●",[1]回答表!B115,IF([1]回答表!AA44="●",[1]回答表!B127,""))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IF([1]回答表!X44="●",[1]回答表!S121,IF([1]回答表!AA44="●",[1]回答表!S133,""))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IF([1]回答表!X44="●",[1]回答表!J121,IF([1]回答表!AA44="●",[1]回答表!J133,""))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IF([1]回答表!X44="●",[1]回答表!J122,IF([1]回答表!AA44="●",[1]回答表!J134,""))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IF([1]回答表!X44="●",[1]回答表!V121,IF([1]回答表!AA44="●",[1]回答表!V133,""))</f>
        <v/>
      </c>
      <c r="BG65" s="151"/>
      <c r="BH65" s="151"/>
      <c r="BI65" s="151"/>
      <c r="BJ65" s="150" t="str">
        <f>IF([1]回答表!X44="●",[1]回答表!V122,IF([1]回答表!AA44="●",[1]回答表!V134,""))</f>
        <v/>
      </c>
      <c r="BK65" s="151"/>
      <c r="BL65" s="151"/>
      <c r="BM65" s="151"/>
      <c r="BN65" s="150" t="str">
        <f>IF([1]回答表!X44="●",[1]回答表!V123,IF([1]回答表!AA44="●",[1]回答表!V135,""))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IF([1]回答表!AA44="●","●","")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IF([1]回答表!AD44="●","●","")</f>
        <v/>
      </c>
      <c r="O74" s="131"/>
      <c r="P74" s="131"/>
      <c r="Q74" s="132"/>
      <c r="R74" s="119"/>
      <c r="S74" s="119"/>
      <c r="T74" s="119"/>
      <c r="U74" s="133" t="str">
        <f>IF([1]回答表!AD44="●",[1]回答表!B140,"")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IF([1]回答表!AD44="●",[1]回答表!B146,"")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IF([1]回答表!F17="水道事業",IF([1]回答表!X45="●","●",""),"")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IF([1]回答表!F17="水道事業",IF([1]回答表!X45="●",[1]回答表!B158,IF([1]回答表!AA45="●",[1]回答表!B223,"")),"")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IF([1]回答表!F17="水道事業",IF([1]回答表!X45="●",[1]回答表!B212,IF([1]回答表!AA45="●",[1]回答表!B278,"")),"")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IF([1]回答表!F17="水道事業",IF([1]回答表!X45="●",[1]回答表!J166,IF([1]回答表!AA45="●",[1]回答表!J231,"")),"")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IF([1]回答表!F17="水道事業",IF([1]回答表!X45="●",[1]回答表!J173,IF([1]回答表!AA45="●",[1]回答表!J238,"")),"")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IF([1]回答表!F17="水道事業",IF([1]回答表!X45="●",[1]回答表!E212,IF([1]回答表!AA45="●",[1]回答表!E278,"")),"")</f>
        <v/>
      </c>
      <c r="BG89" s="151"/>
      <c r="BH89" s="151"/>
      <c r="BI89" s="151"/>
      <c r="BJ89" s="150" t="str">
        <f>IF([1]回答表!F17="水道事業",IF([1]回答表!X45="●",[1]回答表!E213,IF([1]回答表!AA45="●",[1]回答表!E279,"")),"")</f>
        <v/>
      </c>
      <c r="BK89" s="151"/>
      <c r="BL89" s="151"/>
      <c r="BM89" s="151"/>
      <c r="BN89" s="150" t="str">
        <f>IF([1]回答表!F17="水道事業",IF([1]回答表!X45="●",[1]回答表!E214,IF([1]回答表!AA45="●",[1]回答表!E280,"")),"")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IF([1]回答表!F17="水道事業",IF([1]回答表!AA45="●","●",""),"")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IF([1]回答表!F17="水道事業",IF([1]回答表!X45="●",[1]回答表!J176,IF([1]回答表!AA45="●",[1]回答表!J241,"")),"")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IF([1]回答表!F17="水道事業",IF([1]回答表!X45="●",[1]回答表!J180,IF([1]回答表!AA45="●",[1]回答表!J245,"")),"")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IF([1]回答表!F17="水道事業",IF([1]回答表!AD45="○","○",""),"")</f>
        <v/>
      </c>
      <c r="O98" s="131"/>
      <c r="P98" s="131"/>
      <c r="Q98" s="132"/>
      <c r="R98" s="119"/>
      <c r="S98" s="119"/>
      <c r="T98" s="119"/>
      <c r="U98" s="133" t="str">
        <f>IF([1]回答表!F17="水道事業",IF([1]回答表!AD45="●",[1]回答表!B289,""),"")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IF([1]回答表!F17="水道事業",IF([1]回答表!AD45="●",[1]回答表!B295,""),"")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IF([1]回答表!F17="簡易水道事業",IF([1]回答表!X45="●",[1]回答表!B158,IF([1]回答表!AA45="●",[1]回答表!B223,"")),"")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IF([1]回答表!F17="簡易水道事業",IF([1]回答表!X45="●",[1]回答表!B212,IF([1]回答表!AA45="●",[1]回答表!B278,"")),"")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IF([1]回答表!F17="簡易水道事業",IF([1]回答表!X45="●","●",""),"")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IF([1]回答表!F17="簡易水道事業",IF([1]回答表!X45="●",[1]回答表!Y185,IF([1]回答表!AA45="●",[1]回答表!Y251,"")),"")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IF([1]回答表!F17="簡易水道事業",IF([1]回答表!X45="●",[1]回答表!E212,IF([1]回答表!AA45="●",[1]回答表!E278,"")),"")</f>
        <v/>
      </c>
      <c r="BG113" s="151"/>
      <c r="BH113" s="151"/>
      <c r="BI113" s="151"/>
      <c r="BJ113" s="150" t="str">
        <f>IF([1]回答表!F17="簡易水道事業",IF([1]回答表!X45="●",[1]回答表!E213,IF([1]回答表!AA45="●",[1]回答表!E279,"")),"")</f>
        <v/>
      </c>
      <c r="BK113" s="151"/>
      <c r="BL113" s="151"/>
      <c r="BM113" s="151"/>
      <c r="BN113" s="150" t="str">
        <f>IF([1]回答表!F17="簡易水道事業",IF([1]回答表!X45="●",[1]回答表!E214,IF([1]回答表!AA45="●",[1]回答表!E280,"")),"")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IF([1]回答表!F17="簡易水道事業",IF([1]回答表!X45="●",[1]回答表!Y186,IF([1]回答表!AA45="●",[1]回答表!Y252,"")),"")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IF([1]回答表!F17="簡易水道事業",IF([1]回答表!AA45="●","●",""),"")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IF([1]回答表!F17="簡易水道事業",IF([1]回答表!X45="●",[1]回答表!Y187,IF([1]回答表!AA45="●",[1]回答表!Y253,"")),"")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IF([1]回答表!F17="簡易水道事業",IF([1]回答表!X45="●",[1]回答表!Y189,IF([1]回答表!AA45="●",[1]回答表!Y255,"")),"")</f>
        <v/>
      </c>
      <c r="AN122" s="233"/>
      <c r="AO122" s="233"/>
      <c r="AP122" s="233"/>
      <c r="AQ122" s="233"/>
      <c r="AR122" s="233"/>
      <c r="AS122" s="233" t="str">
        <f>IF([1]回答表!F17="簡易水道事業",IF([1]回答表!X45="●",[1]回答表!Y190,IF([1]回答表!AA45="●",[1]回答表!Y256,"")),"")</f>
        <v/>
      </c>
      <c r="AT122" s="233"/>
      <c r="AU122" s="233"/>
      <c r="AV122" s="233"/>
      <c r="AW122" s="233"/>
      <c r="AX122" s="233"/>
      <c r="AY122" s="233" t="str">
        <f>IF([1]回答表!F17="簡易水道事業",IF([1]回答表!X45="●",[1]回答表!Y191,IF([1]回答表!AA45="●",[1]回答表!Y257,"")),"")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IF([1]回答表!F17="簡易水道事業",IF([1]回答表!AD45="●","●",""),"")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IF([1]回答表!F17="簡易水道事業",IF([1]回答表!AD45="●",[1]回答表!B289,""),"")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IF([1]回答表!F17="簡易水道事業",IF([1]回答表!AD45="●",[1]回答表!B295,""),"")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IF([1]回答表!F17="下水道事業",IF([1]回答表!X45="●","●",""),"")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IF([1]回答表!F17="下水道事業",IF([1]回答表!X45="●",[1]回答表!B158,IF([1]回答表!AA45="●",[1]回答表!B223,"")),"")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IF([1]回答表!F17="下水道事業",IF([1]回答表!X45="●",[1]回答表!B212,IF([1]回答表!AA45="●",[1]回答表!B278,"")),"")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IF([1]回答表!F17="下水道事業",IF([1]回答表!X45="●",[1]回答表!Y193,IF([1]回答表!AA45="●",[1]回答表!Y259,"")),"")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IF([1]回答表!F17="下水道事業",IF([1]回答表!X45="●",[1]回答表!E212,IF([1]回答表!AA45="●",[1]回答表!E278,"")),"")</f>
        <v/>
      </c>
      <c r="BG142" s="151"/>
      <c r="BH142" s="151"/>
      <c r="BI142" s="151"/>
      <c r="BJ142" s="150" t="str">
        <f>IF([1]回答表!F17="下水道事業",IF([1]回答表!X45="●",[1]回答表!E213,IF([1]回答表!AA45="●",[1]回答表!E279,"")),"")</f>
        <v/>
      </c>
      <c r="BK142" s="151"/>
      <c r="BL142" s="151"/>
      <c r="BM142" s="151"/>
      <c r="BN142" s="150" t="str">
        <f>IF([1]回答表!F17="下水道事業",IF([1]回答表!X45="●",[1]回答表!E214,IF([1]回答表!AA45="●",[1]回答表!E280,"")),"")</f>
        <v/>
      </c>
      <c r="BO142" s="151"/>
      <c r="BP142" s="151"/>
      <c r="BQ142" s="152"/>
      <c r="BR142" s="112"/>
      <c r="BX142" s="200" t="str">
        <f>IF([1]回答表!AQ20="下水道事業",IF([1]回答表!BI48="○",[1]回答表!AM161,IF([1]回答表!BL48="○",[1]回答表!AM226,"")),"")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IF([1]回答表!F17="下水道事業",IF([1]回答表!X45="●",[1]回答表!Y195,IF([1]回答表!AA45="●",[1]回答表!Y261,"")),"")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IF([1]回答表!F17="下水道事業",IF([1]回答表!X45="●",[1]回答表!Y196,IF([1]回答表!AA45="●",[1]回答表!Y262,"")),"")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IF([1]回答表!F17="下水道事業",IF([1]回答表!X45="●",[1]回答表!Y198,IF([1]回答表!AA45="●",[1]回答表!Y264,"")),"")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IF([1]回答表!F17="下水道事業",IF([1]回答表!X45="●",[1]回答表!Y199,IF([1]回答表!AA45="●",[1]回答表!Y265,"")),"")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IF([1]回答表!F17="下水道事業",IF([1]回答表!X45="●",[1]回答表!Y200,IF([1]回答表!AA45="●",[1]回答表!Y266,"")),"")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IF([1]回答表!F17="下水道事業",IF([1]回答表!X45="●",[1]回答表!Y201,IF([1]回答表!AA45="●",[1]回答表!Y267,"")),"")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IF([1]回答表!F17="下水道事業",IF([1]回答表!X45="●",[1]回答表!Y202,IF([1]回答表!AA45="●",[1]回答表!Y268,"")),"")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IF([1]回答表!F17="下水道事業",IF([1]回答表!AA45="●","●",""),"")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IF([1]回答表!F17="下水道事業",IF([1]回答表!X45="●",[1]回答表!Y207,IF([1]回答表!AA45="●",[1]回答表!Y273,"")),"")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IF([1]回答表!F17="下水道事業",IF([1]回答表!X45="●",[1]回答表!Y208,IF([1]回答表!AA45="●",[1]回答表!Y274,"")),"")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IF([1]回答表!F17="下水道事業",IF([1]回答表!X45="●",[1]回答表!Y209,IF([1]回答表!AA45="●",[1]回答表!Y275,"")),"")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IF([1]回答表!F17="下水道事業",IF([1]回答表!AD45="●","●",""),"")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IF([1]回答表!F17="下水道事業",IF([1]回答表!AD45="●",[1]回答表!B289,""),"")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IF([1]回答表!F17="下水道事業",IF([1]回答表!AD45="●",[1]回答表!B295,""),"")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IF([1]回答表!BD17="●",IF([1]回答表!X45="●","●",""),"")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IF([1]回答表!BD17="●",IF([1]回答表!X45="●",[1]回答表!B158,IF([1]回答表!AA45="●",[1]回答表!B223,"")),"")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IF([1]回答表!BD17="●",IF([1]回答表!X45="●",[1]回答表!B212,IF([1]回答表!AA45="●",[1]回答表!B278,"")),"")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IF([1]回答表!BD17="●",IF([1]回答表!X45="●",[1]回答表!E212,IF([1]回答表!AA45="●",[1]回答表!E278,"")),"")</f>
        <v/>
      </c>
      <c r="AN179" s="151"/>
      <c r="AO179" s="151"/>
      <c r="AP179" s="151"/>
      <c r="AQ179" s="150" t="str">
        <f>IF([1]回答表!BD17="●",IF([1]回答表!X45="●",[1]回答表!E213,IF([1]回答表!AA45="●",[1]回答表!E279,"")),"")</f>
        <v/>
      </c>
      <c r="AR179" s="151"/>
      <c r="AS179" s="151"/>
      <c r="AT179" s="151"/>
      <c r="AU179" s="150" t="str">
        <f>IF([1]回答表!BD17="●",IF([1]回答表!X45="●",[1]回答表!E214,IF([1]回答表!AA45="●",[1]回答表!E280,"")),"")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IF([1]回答表!BD17="●",IF([1]回答表!AA45="●","●",""),"")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IF([1]回答表!BD17="●",IF([1]回答表!AD45="●","●",""),"")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IF([1]回答表!BD17="●",IF([1]回答表!AD45="●",[1]回答表!B289,""),"")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IF([1]回答表!BD17="●",IF([1]回答表!AD45="●",[1]回答表!B295,""),"")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IF([1]回答表!X46="●","●","")</f>
        <v>●</v>
      </c>
      <c r="O200" s="131"/>
      <c r="P200" s="131"/>
      <c r="Q200" s="132"/>
      <c r="R200" s="119"/>
      <c r="S200" s="119"/>
      <c r="T200" s="119"/>
      <c r="U200" s="133" t="str">
        <f>IF([1]回答表!X46="●",[1]回答表!B307,IF([1]回答表!AA46="●",[1]回答表!B324,""))</f>
        <v>福祉を取り巻く環境の変化を踏まえ、多様なニーズへの柔軟な対応と、効率的な施設サービスを行うため、指定管理者制度を導入した。</v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IF([1]回答表!X46="●",[1]回答表!U313,IF([1]回答表!AA46="●",[1]回答表!U330,""))</f>
        <v>平成</v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IF([1]回答表!X46="●",[1]回答表!G313,IF([1]回答表!AA46="●",[1]回答表!G330,""))</f>
        <v xml:space="preserve"> </v>
      </c>
      <c r="AN203" s="83"/>
      <c r="AO203" s="83"/>
      <c r="AP203" s="83"/>
      <c r="AQ203" s="83"/>
      <c r="AR203" s="83"/>
      <c r="AS203" s="83"/>
      <c r="AT203" s="153"/>
      <c r="AU203" s="82" t="str">
        <f>IF([1]回答表!X46="●",[1]回答表!G314,IF([1]回答表!AA46="●",[1]回答表!G331,""))</f>
        <v>●</v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>
        <f>IF([1]回答表!X46="●",[1]回答表!X313,IF([1]回答表!AA46="●",[1]回答表!X330,""))</f>
        <v>28</v>
      </c>
      <c r="BG203" s="151"/>
      <c r="BH203" s="151"/>
      <c r="BI203" s="151"/>
      <c r="BJ203" s="150">
        <f>IF([1]回答表!X46="●",[1]回答表!X314,IF([1]回答表!AA46="●",[1]回答表!X331,""))</f>
        <v>4</v>
      </c>
      <c r="BK203" s="151"/>
      <c r="BL203" s="151"/>
      <c r="BM203" s="152"/>
      <c r="BN203" s="150">
        <f>IF([1]回答表!X46="●",[1]回答表!X315,IF([1]回答表!AA46="●",[1]回答表!X332,""))</f>
        <v>1</v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IF([1]回答表!AA46="●","●","")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IF([1]回答表!AD46="●","●","")</f>
        <v/>
      </c>
      <c r="O212" s="131"/>
      <c r="P212" s="131"/>
      <c r="Q212" s="132"/>
      <c r="R212" s="119"/>
      <c r="S212" s="119"/>
      <c r="T212" s="119"/>
      <c r="U212" s="133" t="str">
        <f>IF([1]回答表!AD46="●",[1]回答表!B337,"")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IF([1]回答表!AD46="●",[1]回答表!B343,"")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IF([1]回答表!X47="●","●","")</f>
        <v/>
      </c>
      <c r="O224" s="131"/>
      <c r="P224" s="131"/>
      <c r="Q224" s="132"/>
      <c r="R224" s="119"/>
      <c r="S224" s="119"/>
      <c r="T224" s="119"/>
      <c r="U224" s="133" t="str">
        <f>IF([1]回答表!X47="●",[1]回答表!B356,IF([1]回答表!AA47="●",[1]回答表!B379,""))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IF([1]回答表!X47="●",[1]回答表!B362,"")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IF([1]回答表!X47="●",[1]回答表!B368,IF([1]回答表!AA47="●",[1]回答表!B385,""))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IF([1]回答表!X47="●",[1]回答表!E368,IF([1]回答表!AA47="●",[1]回答表!E385,""))</f>
        <v/>
      </c>
      <c r="BG227" s="151"/>
      <c r="BH227" s="151"/>
      <c r="BI227" s="151"/>
      <c r="BJ227" s="150" t="str">
        <f>IF([1]回答表!X47="●",[1]回答表!E369,IF([1]回答表!AA47="●",[1]回答表!E386,""))</f>
        <v/>
      </c>
      <c r="BK227" s="151"/>
      <c r="BL227" s="151"/>
      <c r="BM227" s="152"/>
      <c r="BN227" s="150" t="str">
        <f>IF([1]回答表!X47="●",[1]回答表!E370,IF([1]回答表!AA47="●",[1]回答表!E387,""))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IF([1]回答表!AA47="●","●","")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IF([1]回答表!AD47="●","●","")</f>
        <v/>
      </c>
      <c r="O236" s="131"/>
      <c r="P236" s="131"/>
      <c r="Q236" s="132"/>
      <c r="R236" s="119"/>
      <c r="S236" s="119"/>
      <c r="T236" s="119"/>
      <c r="U236" s="133" t="str">
        <f>IF([1]回答表!AD47="●",[1]回答表!B392,"")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IF([1]回答表!AD47="●",[1]回答表!B398,"")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IF([1]回答表!X48="●","●","")</f>
        <v/>
      </c>
      <c r="O248" s="131"/>
      <c r="P248" s="131"/>
      <c r="Q248" s="132"/>
      <c r="R248" s="119"/>
      <c r="S248" s="119"/>
      <c r="T248" s="119"/>
      <c r="U248" s="133" t="str">
        <f>IF([1]回答表!X48="●",[1]回答表!B411,IF([1]回答表!AA48="●",[1]回答表!B425,""))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IF([1]回答表!X48="●",[1]回答表!BC418,IF([1]回答表!AA48="●",[1]回答表!BC432,""))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IF([1]回答表!X48="●",[1]回答表!BC423,IF([1]回答表!AA48="●",[1]回答表!BC437,""))</f>
        <v/>
      </c>
      <c r="AZ248" s="272"/>
      <c r="BA248" s="272"/>
      <c r="BB248" s="272"/>
      <c r="BC248" s="120"/>
      <c r="BD248" s="109"/>
      <c r="BE248" s="109"/>
      <c r="BF248" s="138" t="str">
        <f>IF([1]回答表!X48="●",[1]回答表!S417,IF([1]回答表!AA48="●",[1]回答表!S431,""))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IF([1]回答表!X48="●",[1]回答表!BC419,IF([1]回答表!AA48="●",[1]回答表!BC433,""))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IF([1]回答表!X48="●",[1]回答表!V417,IF([1]回答表!AA48="●",[1]回答表!V431,""))</f>
        <v/>
      </c>
      <c r="BG251" s="151"/>
      <c r="BH251" s="151"/>
      <c r="BI251" s="151"/>
      <c r="BJ251" s="150" t="str">
        <f>IF([1]回答表!X48="●",[1]回答表!V418,IF([1]回答表!AA48="●",[1]回答表!V432,""))</f>
        <v/>
      </c>
      <c r="BK251" s="151"/>
      <c r="BL251" s="151"/>
      <c r="BM251" s="152"/>
      <c r="BN251" s="150" t="str">
        <f>IF([1]回答表!X48="●",[1]回答表!V419,IF([1]回答表!AA48="●",[1]回答表!V433,""))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IF([1]回答表!X48="●",[1]回答表!BC420,IF([1]回答表!AA48="●",[1]回答表!BC434,""))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IF([1]回答表!X48="●",[1]回答表!BC424,IF([1]回答表!AA48="●",[1]回答表!BC438,""))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IF([1]回答表!AA48="●","●","")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IF([1]回答表!X48="●",[1]回答表!BC421,IF([1]回答表!AA48="●",[1]回答表!BC435,""))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IF([1]回答表!X48="●",[1]回答表!BC422,IF([1]回答表!AA48="●",[1]回答表!BC436,""))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IF([1]回答表!X48="●",[1]回答表!BC425,IF([1]回答表!AA48="●",[1]回答表!BC439,""))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IF([1]回答表!AD48="●","●","")</f>
        <v/>
      </c>
      <c r="O260" s="131"/>
      <c r="P260" s="131"/>
      <c r="Q260" s="132"/>
      <c r="R260" s="119"/>
      <c r="S260" s="119"/>
      <c r="T260" s="119"/>
      <c r="U260" s="133" t="str">
        <f>IF([1]回答表!AD48="●",[1]回答表!B439,"")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IF([1]回答表!AD48="●",[1]回答表!B445,"")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IF([1]回答表!X49="●","●","")</f>
        <v/>
      </c>
      <c r="O271" s="131"/>
      <c r="P271" s="131"/>
      <c r="Q271" s="132"/>
      <c r="R271" s="119"/>
      <c r="S271" s="119"/>
      <c r="T271" s="119"/>
      <c r="U271" s="133" t="str">
        <f>IF([1]回答表!X49="●",[1]回答表!B458,IF([1]回答表!AA49="●",[1]回答表!B475,""))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IF([1]回答表!X49="●",[1]回答表!B468,IF([1]回答表!AA49="●",[1]回答表!B485,""))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IF([1]回答表!X49="●",[1]回答表!G464,IF([1]回答表!AA49="●",[1]回答表!G481,""))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IF([1]回答表!X49="●",[1]回答表!G465,IF([1]回答表!AA49="●",[1]回答表!G482,""))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IF([1]回答表!X49="●",[1]回答表!E468,IF([1]回答表!AA49="●",[1]回答表!E485,""))</f>
        <v/>
      </c>
      <c r="BG274" s="151"/>
      <c r="BH274" s="151"/>
      <c r="BI274" s="151"/>
      <c r="BJ274" s="150" t="str">
        <f>IF([1]回答表!X49="●",[1]回答表!E469,IF([1]回答表!AA49="●",[1]回答表!E486,""))</f>
        <v/>
      </c>
      <c r="BK274" s="151"/>
      <c r="BL274" s="151"/>
      <c r="BM274" s="152"/>
      <c r="BN274" s="150" t="str">
        <f>IF([1]回答表!X49="●",[1]回答表!E470,IF([1]回答表!AA49="●",[1]回答表!E487,""))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IF([1]回答表!AA49="●","●","")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IF([1]回答表!AD49="●","●","")</f>
        <v/>
      </c>
      <c r="O283" s="131"/>
      <c r="P283" s="131"/>
      <c r="Q283" s="132"/>
      <c r="R283" s="119"/>
      <c r="S283" s="119"/>
      <c r="T283" s="119"/>
      <c r="U283" s="133" t="str">
        <f>IF([1]回答表!AD49="●",[1]回答表!B492,"")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IF([1]回答表!AD49="●",[1]回答表!B498,"")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IF([1]回答表!R50="●",[1]回答表!B511,"")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E76E-9CC6-4EB0-A8AD-C818ABBDE06C}">
  <sheetPr>
    <pageSetUpPr fitToPage="1"/>
  </sheetPr>
  <dimension ref="A1:CN315"/>
  <sheetViews>
    <sheetView showZeros="0" view="pageBreakPreview" zoomScale="60" zoomScaleNormal="55" workbookViewId="0"/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IF(COUNTIF([2]回答表!K15,"*")&gt;0,[2]回答表!K15,"")</f>
        <v>本荘由利広域市町村圏組合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IF(COUNTIF([2]回答表!F17,"*")&gt;0,[2]回答表!F17,"")</f>
        <v>介護サービス事業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IF(COUNTIF([2]回答表!W17,"*")&gt;0,[2]回答表!W17,"")</f>
        <v>老人短期入所施設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IF(COUNTIF([2]回答表!F19,"*")&gt;0,[2]回答表!F19,"")</f>
        <v>特別養護老人ホーム特別会計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IF([2]回答表!R43="●","●","")</f>
        <v/>
      </c>
      <c r="E24" s="80"/>
      <c r="F24" s="80"/>
      <c r="G24" s="80"/>
      <c r="H24" s="80"/>
      <c r="I24" s="80"/>
      <c r="J24" s="81"/>
      <c r="K24" s="79" t="str">
        <f>IF([2]回答表!R44="●","●","")</f>
        <v/>
      </c>
      <c r="L24" s="80"/>
      <c r="M24" s="80"/>
      <c r="N24" s="80"/>
      <c r="O24" s="80"/>
      <c r="P24" s="80"/>
      <c r="Q24" s="81"/>
      <c r="R24" s="79" t="str">
        <f>IF([2]回答表!R45="●","●","")</f>
        <v/>
      </c>
      <c r="S24" s="80"/>
      <c r="T24" s="80"/>
      <c r="U24" s="80"/>
      <c r="V24" s="80"/>
      <c r="W24" s="80"/>
      <c r="X24" s="81"/>
      <c r="Y24" s="79" t="str">
        <f>IF([2]回答表!R46="●","●","")</f>
        <v>●</v>
      </c>
      <c r="Z24" s="80"/>
      <c r="AA24" s="80"/>
      <c r="AB24" s="80"/>
      <c r="AC24" s="80"/>
      <c r="AD24" s="80"/>
      <c r="AE24" s="81"/>
      <c r="AF24" s="79" t="str">
        <f>IF([2]回答表!R47="●","●","")</f>
        <v/>
      </c>
      <c r="AG24" s="80"/>
      <c r="AH24" s="80"/>
      <c r="AI24" s="80"/>
      <c r="AJ24" s="80"/>
      <c r="AK24" s="80"/>
      <c r="AL24" s="81"/>
      <c r="AM24" s="79" t="str">
        <f>IF([2]回答表!R48="●","●","")</f>
        <v/>
      </c>
      <c r="AN24" s="80"/>
      <c r="AO24" s="80"/>
      <c r="AP24" s="80"/>
      <c r="AQ24" s="80"/>
      <c r="AR24" s="80"/>
      <c r="AS24" s="81"/>
      <c r="AT24" s="79" t="str">
        <f>IF([2]回答表!R49="●","●","")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IF([2]回答表!R50="●","●","")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IF([2]回答表!X43="●","●","")</f>
        <v/>
      </c>
      <c r="O36" s="131"/>
      <c r="P36" s="131"/>
      <c r="Q36" s="132"/>
      <c r="R36" s="119"/>
      <c r="S36" s="119"/>
      <c r="T36" s="119"/>
      <c r="U36" s="133" t="str">
        <f>IF([2]回答表!X43="●",[2]回答表!B59,IF([2]回答表!AA43="●",[2]回答表!B79,""))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IF([2]回答表!X43="●",[2]回答表!S65,IF([2]回答表!AA43="●",[2]回答表!S85,""))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IF([2]回答表!X43="●",[2]回答表!G65,IF([2]回答表!AA43="●",[2]回答表!G85,""))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IF([2]回答表!X43="●",[2]回答表!G66,IF([2]回答表!AA43="●",[2]回答表!G86,""))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IF([2]回答表!X43="●",[2]回答表!V65,IF([2]回答表!AA43="●",[2]回答表!V85,""))</f>
        <v/>
      </c>
      <c r="BG39" s="16"/>
      <c r="BH39" s="16"/>
      <c r="BI39" s="17"/>
      <c r="BJ39" s="150" t="str">
        <f>IF([2]回答表!X43="●",[2]回答表!V66,IF([2]回答表!AA43="●",[2]回答表!V86,""))</f>
        <v/>
      </c>
      <c r="BK39" s="16"/>
      <c r="BL39" s="16"/>
      <c r="BM39" s="17"/>
      <c r="BN39" s="150" t="str">
        <f>IF([2]回答表!X43="●",[2]回答表!V67,IF([2]回答表!AA43="●",[2]回答表!V87,""))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IF([2]回答表!X43="●",[2]回答表!O71,IF([2]回答表!AA43="●",[2]回答表!O91,""))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IF([2]回答表!X43="●",[2]回答表!O72,IF([2]回答表!AA43="●",[2]回答表!O92,""))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IF([2]回答表!AA43="●","●","")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IF([2]回答表!X43="●",[2]回答表!O73,IF([2]回答表!AA43="●",[2]回答表!O93,""))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IF([2]回答表!X43="●",[2]回答表!O74,IF([2]回答表!AA43="●",[2]回答表!O94,""))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IF([2]回答表!X43="●",[2]回答表!AG71,IF([2]回答表!AA43="●",[2]回答表!AG91,""))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IF([2]回答表!X43="●",[2]回答表!AG72,IF([2]回答表!AA43="●",[2]回答表!AG92,""))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IF([2]回答表!AD43="●","●","")</f>
        <v/>
      </c>
      <c r="O51" s="131"/>
      <c r="P51" s="131"/>
      <c r="Q51" s="132"/>
      <c r="R51" s="119"/>
      <c r="S51" s="119"/>
      <c r="T51" s="119"/>
      <c r="U51" s="133" t="str">
        <f>IF([2]回答表!AD43="●",[2]回答表!B99,"")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IF([2]回答表!AD43="●",[2]回答表!B104,"")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IF([2]回答表!X44="●","●","")</f>
        <v/>
      </c>
      <c r="O62" s="131"/>
      <c r="P62" s="131"/>
      <c r="Q62" s="132"/>
      <c r="R62" s="119"/>
      <c r="S62" s="119"/>
      <c r="T62" s="119"/>
      <c r="U62" s="133" t="str">
        <f>IF([2]回答表!X44="●",[2]回答表!B115,IF([2]回答表!AA44="●",[2]回答表!B127,""))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IF([2]回答表!X44="●",[2]回答表!S121,IF([2]回答表!AA44="●",[2]回答表!S133,""))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IF([2]回答表!X44="●",[2]回答表!J121,IF([2]回答表!AA44="●",[2]回答表!J133,""))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IF([2]回答表!X44="●",[2]回答表!J122,IF([2]回答表!AA44="●",[2]回答表!J134,""))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IF([2]回答表!X44="●",[2]回答表!V121,IF([2]回答表!AA44="●",[2]回答表!V133,""))</f>
        <v/>
      </c>
      <c r="BG65" s="151"/>
      <c r="BH65" s="151"/>
      <c r="BI65" s="151"/>
      <c r="BJ65" s="150" t="str">
        <f>IF([2]回答表!X44="●",[2]回答表!V122,IF([2]回答表!AA44="●",[2]回答表!V134,""))</f>
        <v/>
      </c>
      <c r="BK65" s="151"/>
      <c r="BL65" s="151"/>
      <c r="BM65" s="151"/>
      <c r="BN65" s="150" t="str">
        <f>IF([2]回答表!X44="●",[2]回答表!V123,IF([2]回答表!AA44="●",[2]回答表!V135,""))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IF([2]回答表!AA44="●","●","")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IF([2]回答表!AD44="●","●","")</f>
        <v/>
      </c>
      <c r="O74" s="131"/>
      <c r="P74" s="131"/>
      <c r="Q74" s="132"/>
      <c r="R74" s="119"/>
      <c r="S74" s="119"/>
      <c r="T74" s="119"/>
      <c r="U74" s="133" t="str">
        <f>IF([2]回答表!AD44="●",[2]回答表!B140,"")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IF([2]回答表!AD44="●",[2]回答表!B146,"")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IF([2]回答表!F17="水道事業",IF([2]回答表!X45="●","●",""),"")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IF([2]回答表!F17="水道事業",IF([2]回答表!X45="●",[2]回答表!B158,IF([2]回答表!AA45="●",[2]回答表!B223,"")),"")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IF([2]回答表!F17="水道事業",IF([2]回答表!X45="●",[2]回答表!B212,IF([2]回答表!AA45="●",[2]回答表!B278,"")),"")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IF([2]回答表!F17="水道事業",IF([2]回答表!X45="●",[2]回答表!J166,IF([2]回答表!AA45="●",[2]回答表!J231,"")),"")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IF([2]回答表!F17="水道事業",IF([2]回答表!X45="●",[2]回答表!J173,IF([2]回答表!AA45="●",[2]回答表!J238,"")),"")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IF([2]回答表!F17="水道事業",IF([2]回答表!X45="●",[2]回答表!E212,IF([2]回答表!AA45="●",[2]回答表!E278,"")),"")</f>
        <v/>
      </c>
      <c r="BG89" s="151"/>
      <c r="BH89" s="151"/>
      <c r="BI89" s="151"/>
      <c r="BJ89" s="150" t="str">
        <f>IF([2]回答表!F17="水道事業",IF([2]回答表!X45="●",[2]回答表!E213,IF([2]回答表!AA45="●",[2]回答表!E279,"")),"")</f>
        <v/>
      </c>
      <c r="BK89" s="151"/>
      <c r="BL89" s="151"/>
      <c r="BM89" s="151"/>
      <c r="BN89" s="150" t="str">
        <f>IF([2]回答表!F17="水道事業",IF([2]回答表!X45="●",[2]回答表!E214,IF([2]回答表!AA45="●",[2]回答表!E280,"")),"")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IF([2]回答表!F17="水道事業",IF([2]回答表!AA45="●","●",""),"")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IF([2]回答表!F17="水道事業",IF([2]回答表!X45="●",[2]回答表!J176,IF([2]回答表!AA45="●",[2]回答表!J241,"")),"")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IF([2]回答表!F17="水道事業",IF([2]回答表!X45="●",[2]回答表!J180,IF([2]回答表!AA45="●",[2]回答表!J245,"")),"")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IF([2]回答表!F17="水道事業",IF([2]回答表!AD45="○","○",""),"")</f>
        <v/>
      </c>
      <c r="O98" s="131"/>
      <c r="P98" s="131"/>
      <c r="Q98" s="132"/>
      <c r="R98" s="119"/>
      <c r="S98" s="119"/>
      <c r="T98" s="119"/>
      <c r="U98" s="133" t="str">
        <f>IF([2]回答表!F17="水道事業",IF([2]回答表!AD45="●",[2]回答表!B289,""),"")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IF([2]回答表!F17="水道事業",IF([2]回答表!AD45="●",[2]回答表!B295,""),"")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IF([2]回答表!F17="簡易水道事業",IF([2]回答表!X45="●",[2]回答表!B158,IF([2]回答表!AA45="●",[2]回答表!B223,"")),"")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IF([2]回答表!F17="簡易水道事業",IF([2]回答表!X45="●",[2]回答表!B212,IF([2]回答表!AA45="●",[2]回答表!B278,"")),"")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IF([2]回答表!F17="簡易水道事業",IF([2]回答表!X45="●","●",""),"")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IF([2]回答表!F17="簡易水道事業",IF([2]回答表!X45="●",[2]回答表!Y185,IF([2]回答表!AA45="●",[2]回答表!Y251,"")),"")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IF([2]回答表!F17="簡易水道事業",IF([2]回答表!X45="●",[2]回答表!E212,IF([2]回答表!AA45="●",[2]回答表!E278,"")),"")</f>
        <v/>
      </c>
      <c r="BG113" s="151"/>
      <c r="BH113" s="151"/>
      <c r="BI113" s="151"/>
      <c r="BJ113" s="150" t="str">
        <f>IF([2]回答表!F17="簡易水道事業",IF([2]回答表!X45="●",[2]回答表!E213,IF([2]回答表!AA45="●",[2]回答表!E279,"")),"")</f>
        <v/>
      </c>
      <c r="BK113" s="151"/>
      <c r="BL113" s="151"/>
      <c r="BM113" s="151"/>
      <c r="BN113" s="150" t="str">
        <f>IF([2]回答表!F17="簡易水道事業",IF([2]回答表!X45="●",[2]回答表!E214,IF([2]回答表!AA45="●",[2]回答表!E280,"")),"")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IF([2]回答表!F17="簡易水道事業",IF([2]回答表!X45="●",[2]回答表!Y186,IF([2]回答表!AA45="●",[2]回答表!Y252,"")),"")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IF([2]回答表!F17="簡易水道事業",IF([2]回答表!AA45="●","●",""),"")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IF([2]回答表!F17="簡易水道事業",IF([2]回答表!X45="●",[2]回答表!Y187,IF([2]回答表!AA45="●",[2]回答表!Y253,"")),"")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IF([2]回答表!F17="簡易水道事業",IF([2]回答表!X45="●",[2]回答表!Y189,IF([2]回答表!AA45="●",[2]回答表!Y255,"")),"")</f>
        <v/>
      </c>
      <c r="AN122" s="233"/>
      <c r="AO122" s="233"/>
      <c r="AP122" s="233"/>
      <c r="AQ122" s="233"/>
      <c r="AR122" s="233"/>
      <c r="AS122" s="233" t="str">
        <f>IF([2]回答表!F17="簡易水道事業",IF([2]回答表!X45="●",[2]回答表!Y190,IF([2]回答表!AA45="●",[2]回答表!Y256,"")),"")</f>
        <v/>
      </c>
      <c r="AT122" s="233"/>
      <c r="AU122" s="233"/>
      <c r="AV122" s="233"/>
      <c r="AW122" s="233"/>
      <c r="AX122" s="233"/>
      <c r="AY122" s="233" t="str">
        <f>IF([2]回答表!F17="簡易水道事業",IF([2]回答表!X45="●",[2]回答表!Y191,IF([2]回答表!AA45="●",[2]回答表!Y257,"")),"")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IF([2]回答表!F17="簡易水道事業",IF([2]回答表!AD45="●","●",""),"")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IF([2]回答表!F17="簡易水道事業",IF([2]回答表!AD45="●",[2]回答表!B289,""),"")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IF([2]回答表!F17="簡易水道事業",IF([2]回答表!AD45="●",[2]回答表!B295,""),"")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IF([2]回答表!F17="下水道事業",IF([2]回答表!X45="●","●",""),"")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IF([2]回答表!F17="下水道事業",IF([2]回答表!X45="●",[2]回答表!B158,IF([2]回答表!AA45="●",[2]回答表!B223,"")),"")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IF([2]回答表!F17="下水道事業",IF([2]回答表!X45="●",[2]回答表!B212,IF([2]回答表!AA45="●",[2]回答表!B278,"")),"")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IF([2]回答表!F17="下水道事業",IF([2]回答表!X45="●",[2]回答表!Y193,IF([2]回答表!AA45="●",[2]回答表!Y259,"")),"")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IF([2]回答表!F17="下水道事業",IF([2]回答表!X45="●",[2]回答表!E212,IF([2]回答表!AA45="●",[2]回答表!E278,"")),"")</f>
        <v/>
      </c>
      <c r="BG142" s="151"/>
      <c r="BH142" s="151"/>
      <c r="BI142" s="151"/>
      <c r="BJ142" s="150" t="str">
        <f>IF([2]回答表!F17="下水道事業",IF([2]回答表!X45="●",[2]回答表!E213,IF([2]回答表!AA45="●",[2]回答表!E279,"")),"")</f>
        <v/>
      </c>
      <c r="BK142" s="151"/>
      <c r="BL142" s="151"/>
      <c r="BM142" s="151"/>
      <c r="BN142" s="150" t="str">
        <f>IF([2]回答表!F17="下水道事業",IF([2]回答表!X45="●",[2]回答表!E214,IF([2]回答表!AA45="●",[2]回答表!E280,"")),"")</f>
        <v/>
      </c>
      <c r="BO142" s="151"/>
      <c r="BP142" s="151"/>
      <c r="BQ142" s="152"/>
      <c r="BR142" s="112"/>
      <c r="BX142" s="200" t="str">
        <f>IF([2]回答表!AQ20="下水道事業",IF([2]回答表!BI48="○",[2]回答表!AM161,IF([2]回答表!BL48="○",[2]回答表!AM226,"")),"")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IF([2]回答表!F17="下水道事業",IF([2]回答表!X45="●",[2]回答表!Y195,IF([2]回答表!AA45="●",[2]回答表!Y261,"")),"")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IF([2]回答表!F17="下水道事業",IF([2]回答表!X45="●",[2]回答表!Y196,IF([2]回答表!AA45="●",[2]回答表!Y262,"")),"")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IF([2]回答表!F17="下水道事業",IF([2]回答表!X45="●",[2]回答表!Y198,IF([2]回答表!AA45="●",[2]回答表!Y264,"")),"")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IF([2]回答表!F17="下水道事業",IF([2]回答表!X45="●",[2]回答表!Y199,IF([2]回答表!AA45="●",[2]回答表!Y265,"")),"")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IF([2]回答表!F17="下水道事業",IF([2]回答表!X45="●",[2]回答表!Y200,IF([2]回答表!AA45="●",[2]回答表!Y266,"")),"")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IF([2]回答表!F17="下水道事業",IF([2]回答表!X45="●",[2]回答表!Y201,IF([2]回答表!AA45="●",[2]回答表!Y267,"")),"")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IF([2]回答表!F17="下水道事業",IF([2]回答表!X45="●",[2]回答表!Y202,IF([2]回答表!AA45="●",[2]回答表!Y268,"")),"")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IF([2]回答表!F17="下水道事業",IF([2]回答表!AA45="●","●",""),"")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IF([2]回答表!F17="下水道事業",IF([2]回答表!X45="●",[2]回答表!Y207,IF([2]回答表!AA45="●",[2]回答表!Y273,"")),"")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IF([2]回答表!F17="下水道事業",IF([2]回答表!X45="●",[2]回答表!Y208,IF([2]回答表!AA45="●",[2]回答表!Y274,"")),"")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IF([2]回答表!F17="下水道事業",IF([2]回答表!X45="●",[2]回答表!Y209,IF([2]回答表!AA45="●",[2]回答表!Y275,"")),"")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IF([2]回答表!F17="下水道事業",IF([2]回答表!AD45="●","●",""),"")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IF([2]回答表!F17="下水道事業",IF([2]回答表!AD45="●",[2]回答表!B289,""),"")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IF([2]回答表!F17="下水道事業",IF([2]回答表!AD45="●",[2]回答表!B295,""),"")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IF([2]回答表!BD17="●",IF([2]回答表!X45="●","●",""),"")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IF([2]回答表!BD17="●",IF([2]回答表!X45="●",[2]回答表!B158,IF([2]回答表!AA45="●",[2]回答表!B223,"")),"")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IF([2]回答表!BD17="●",IF([2]回答表!X45="●",[2]回答表!B212,IF([2]回答表!AA45="●",[2]回答表!B278,"")),"")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IF([2]回答表!BD17="●",IF([2]回答表!X45="●",[2]回答表!E212,IF([2]回答表!AA45="●",[2]回答表!E278,"")),"")</f>
        <v/>
      </c>
      <c r="AN179" s="151"/>
      <c r="AO179" s="151"/>
      <c r="AP179" s="151"/>
      <c r="AQ179" s="150" t="str">
        <f>IF([2]回答表!BD17="●",IF([2]回答表!X45="●",[2]回答表!E213,IF([2]回答表!AA45="●",[2]回答表!E279,"")),"")</f>
        <v/>
      </c>
      <c r="AR179" s="151"/>
      <c r="AS179" s="151"/>
      <c r="AT179" s="151"/>
      <c r="AU179" s="150" t="str">
        <f>IF([2]回答表!BD17="●",IF([2]回答表!X45="●",[2]回答表!E214,IF([2]回答表!AA45="●",[2]回答表!E280,"")),"")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IF([2]回答表!BD17="●",IF([2]回答表!AA45="●","●",""),"")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IF([2]回答表!BD17="●",IF([2]回答表!AD45="●","●",""),"")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IF([2]回答表!BD17="●",IF([2]回答表!AD45="●",[2]回答表!B289,""),"")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IF([2]回答表!BD17="●",IF([2]回答表!AD45="●",[2]回答表!B295,""),"")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IF([2]回答表!X46="●","●","")</f>
        <v>●</v>
      </c>
      <c r="O200" s="131"/>
      <c r="P200" s="131"/>
      <c r="Q200" s="132"/>
      <c r="R200" s="119"/>
      <c r="S200" s="119"/>
      <c r="T200" s="119"/>
      <c r="U200" s="133" t="str">
        <f>IF([2]回答表!X46="●",[2]回答表!B307,IF([2]回答表!AA46="●",[2]回答表!B324,""))</f>
        <v>福祉を取り巻く環境の変化を踏まえ、多様なニーズへの柔軟な対応と、効率的な施設サービスを行うため、指定管理者制度を導入した。</v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IF([2]回答表!X46="●",[2]回答表!U313,IF([2]回答表!AA46="●",[2]回答表!U330,""))</f>
        <v>平成</v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IF([2]回答表!X46="●",[2]回答表!G313,IF([2]回答表!AA46="●",[2]回答表!G330,""))</f>
        <v xml:space="preserve"> </v>
      </c>
      <c r="AN203" s="83"/>
      <c r="AO203" s="83"/>
      <c r="AP203" s="83"/>
      <c r="AQ203" s="83"/>
      <c r="AR203" s="83"/>
      <c r="AS203" s="83"/>
      <c r="AT203" s="153"/>
      <c r="AU203" s="82" t="str">
        <f>IF([2]回答表!X46="●",[2]回答表!G314,IF([2]回答表!AA46="●",[2]回答表!G331,""))</f>
        <v>●</v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>
        <f>IF([2]回答表!X46="●",[2]回答表!X313,IF([2]回答表!AA46="●",[2]回答表!X330,""))</f>
        <v>28</v>
      </c>
      <c r="BG203" s="151"/>
      <c r="BH203" s="151"/>
      <c r="BI203" s="151"/>
      <c r="BJ203" s="150">
        <f>IF([2]回答表!X46="●",[2]回答表!X314,IF([2]回答表!AA46="●",[2]回答表!X331,""))</f>
        <v>4</v>
      </c>
      <c r="BK203" s="151"/>
      <c r="BL203" s="151"/>
      <c r="BM203" s="152"/>
      <c r="BN203" s="150">
        <f>IF([2]回答表!X46="●",[2]回答表!X315,IF([2]回答表!AA46="●",[2]回答表!X332,""))</f>
        <v>1</v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IF([2]回答表!AA46="●","●","")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IF([2]回答表!AD46="●","●","")</f>
        <v/>
      </c>
      <c r="O212" s="131"/>
      <c r="P212" s="131"/>
      <c r="Q212" s="132"/>
      <c r="R212" s="119"/>
      <c r="S212" s="119"/>
      <c r="T212" s="119"/>
      <c r="U212" s="133" t="str">
        <f>IF([2]回答表!AD46="●",[2]回答表!B337,"")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IF([2]回答表!AD46="●",[2]回答表!B343,"")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IF([2]回答表!X47="●","●","")</f>
        <v/>
      </c>
      <c r="O224" s="131"/>
      <c r="P224" s="131"/>
      <c r="Q224" s="132"/>
      <c r="R224" s="119"/>
      <c r="S224" s="119"/>
      <c r="T224" s="119"/>
      <c r="U224" s="133" t="str">
        <f>IF([2]回答表!X47="●",[2]回答表!B356,IF([2]回答表!AA47="●",[2]回答表!B379,""))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IF([2]回答表!X47="●",[2]回答表!B362,"")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IF([2]回答表!X47="●",[2]回答表!B368,IF([2]回答表!AA47="●",[2]回答表!B385,""))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IF([2]回答表!X47="●",[2]回答表!E368,IF([2]回答表!AA47="●",[2]回答表!E385,""))</f>
        <v/>
      </c>
      <c r="BG227" s="151"/>
      <c r="BH227" s="151"/>
      <c r="BI227" s="151"/>
      <c r="BJ227" s="150" t="str">
        <f>IF([2]回答表!X47="●",[2]回答表!E369,IF([2]回答表!AA47="●",[2]回答表!E386,""))</f>
        <v/>
      </c>
      <c r="BK227" s="151"/>
      <c r="BL227" s="151"/>
      <c r="BM227" s="152"/>
      <c r="BN227" s="150" t="str">
        <f>IF([2]回答表!X47="●",[2]回答表!E370,IF([2]回答表!AA47="●",[2]回答表!E387,""))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IF([2]回答表!AA47="●","●","")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IF([2]回答表!AD47="●","●","")</f>
        <v/>
      </c>
      <c r="O236" s="131"/>
      <c r="P236" s="131"/>
      <c r="Q236" s="132"/>
      <c r="R236" s="119"/>
      <c r="S236" s="119"/>
      <c r="T236" s="119"/>
      <c r="U236" s="133" t="str">
        <f>IF([2]回答表!AD47="●",[2]回答表!B392,"")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IF([2]回答表!AD47="●",[2]回答表!B398,"")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IF([2]回答表!X48="●","●","")</f>
        <v/>
      </c>
      <c r="O248" s="131"/>
      <c r="P248" s="131"/>
      <c r="Q248" s="132"/>
      <c r="R248" s="119"/>
      <c r="S248" s="119"/>
      <c r="T248" s="119"/>
      <c r="U248" s="133" t="str">
        <f>IF([2]回答表!X48="●",[2]回答表!B411,IF([2]回答表!AA48="●",[2]回答表!B425,""))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IF([2]回答表!X48="●",[2]回答表!BC418,IF([2]回答表!AA48="●",[2]回答表!BC432,""))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IF([2]回答表!X48="●",[2]回答表!BC423,IF([2]回答表!AA48="●",[2]回答表!BC437,""))</f>
        <v/>
      </c>
      <c r="AZ248" s="272"/>
      <c r="BA248" s="272"/>
      <c r="BB248" s="272"/>
      <c r="BC248" s="120"/>
      <c r="BD248" s="109"/>
      <c r="BE248" s="109"/>
      <c r="BF248" s="138" t="str">
        <f>IF([2]回答表!X48="●",[2]回答表!S417,IF([2]回答表!AA48="●",[2]回答表!S431,""))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IF([2]回答表!X48="●",[2]回答表!BC419,IF([2]回答表!AA48="●",[2]回答表!BC433,""))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IF([2]回答表!X48="●",[2]回答表!V417,IF([2]回答表!AA48="●",[2]回答表!V431,""))</f>
        <v/>
      </c>
      <c r="BG251" s="151"/>
      <c r="BH251" s="151"/>
      <c r="BI251" s="151"/>
      <c r="BJ251" s="150" t="str">
        <f>IF([2]回答表!X48="●",[2]回答表!V418,IF([2]回答表!AA48="●",[2]回答表!V432,""))</f>
        <v/>
      </c>
      <c r="BK251" s="151"/>
      <c r="BL251" s="151"/>
      <c r="BM251" s="152"/>
      <c r="BN251" s="150" t="str">
        <f>IF([2]回答表!X48="●",[2]回答表!V419,IF([2]回答表!AA48="●",[2]回答表!V433,""))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IF([2]回答表!X48="●",[2]回答表!BC420,IF([2]回答表!AA48="●",[2]回答表!BC434,""))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IF([2]回答表!X48="●",[2]回答表!BC424,IF([2]回答表!AA48="●",[2]回答表!BC438,""))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IF([2]回答表!AA48="●","●","")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IF([2]回答表!X48="●",[2]回答表!BC421,IF([2]回答表!AA48="●",[2]回答表!BC435,""))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IF([2]回答表!X48="●",[2]回答表!BC422,IF([2]回答表!AA48="●",[2]回答表!BC436,""))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IF([2]回答表!X48="●",[2]回答表!BC425,IF([2]回答表!AA48="●",[2]回答表!BC439,""))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IF([2]回答表!AD48="●","●","")</f>
        <v/>
      </c>
      <c r="O260" s="131"/>
      <c r="P260" s="131"/>
      <c r="Q260" s="132"/>
      <c r="R260" s="119"/>
      <c r="S260" s="119"/>
      <c r="T260" s="119"/>
      <c r="U260" s="133" t="str">
        <f>IF([2]回答表!AD48="●",[2]回答表!B439,"")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IF([2]回答表!AD48="●",[2]回答表!B445,"")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IF([2]回答表!X49="●","●","")</f>
        <v/>
      </c>
      <c r="O271" s="131"/>
      <c r="P271" s="131"/>
      <c r="Q271" s="132"/>
      <c r="R271" s="119"/>
      <c r="S271" s="119"/>
      <c r="T271" s="119"/>
      <c r="U271" s="133" t="str">
        <f>IF([2]回答表!X49="●",[2]回答表!B458,IF([2]回答表!AA49="●",[2]回答表!B475,""))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IF([2]回答表!X49="●",[2]回答表!B468,IF([2]回答表!AA49="●",[2]回答表!B485,""))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IF([2]回答表!X49="●",[2]回答表!G464,IF([2]回答表!AA49="●",[2]回答表!G481,""))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IF([2]回答表!X49="●",[2]回答表!G465,IF([2]回答表!AA49="●",[2]回答表!G482,""))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IF([2]回答表!X49="●",[2]回答表!E468,IF([2]回答表!AA49="●",[2]回答表!E485,""))</f>
        <v/>
      </c>
      <c r="BG274" s="151"/>
      <c r="BH274" s="151"/>
      <c r="BI274" s="151"/>
      <c r="BJ274" s="150" t="str">
        <f>IF([2]回答表!X49="●",[2]回答表!E469,IF([2]回答表!AA49="●",[2]回答表!E486,""))</f>
        <v/>
      </c>
      <c r="BK274" s="151"/>
      <c r="BL274" s="151"/>
      <c r="BM274" s="152"/>
      <c r="BN274" s="150" t="str">
        <f>IF([2]回答表!X49="●",[2]回答表!E470,IF([2]回答表!AA49="●",[2]回答表!E487,""))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IF([2]回答表!AA49="●","●","")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IF([2]回答表!AD49="●","●","")</f>
        <v/>
      </c>
      <c r="O283" s="131"/>
      <c r="P283" s="131"/>
      <c r="Q283" s="132"/>
      <c r="R283" s="119"/>
      <c r="S283" s="119"/>
      <c r="T283" s="119"/>
      <c r="U283" s="133" t="str">
        <f>IF([2]回答表!AD49="●",[2]回答表!B492,"")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IF([2]回答表!AD49="●",[2]回答表!B498,"")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IF([2]回答表!R50="●",[2]回答表!B511,"")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介護サービス（指定介護老人福祉施設）</vt:lpstr>
      <vt:lpstr>介護サービス（老人短期入所施設）</vt:lpstr>
      <vt:lpstr>'介護サービス（指定介護老人福祉施設）'!Print_Area</vt:lpstr>
      <vt:lpstr>'介護サービス（老人短期入所施設）'!Print_Area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綾夏</dc:creator>
  <cp:lastModifiedBy>横井　綾夏</cp:lastModifiedBy>
  <cp:lastPrinted>2021-10-29T11:07:42Z</cp:lastPrinted>
  <dcterms:created xsi:type="dcterms:W3CDTF">2021-10-29T11:06:57Z</dcterms:created>
  <dcterms:modified xsi:type="dcterms:W3CDTF">2021-10-29T11:08:07Z</dcterms:modified>
</cp:coreProperties>
</file>