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02766CF0-D337-4A2F-97C0-5A3BE97B6E38}" xr6:coauthVersionLast="46" xr6:coauthVersionMax="46" xr10:uidLastSave="{00000000-0000-0000-0000-000000000000}"/>
  <bookViews>
    <workbookView xWindow="4935" yWindow="990" windowWidth="14895" windowHeight="13875" firstSheet="3" activeTab="4" xr2:uid="{C40B4B48-9FEE-47F3-ADB2-5BB8BA8DB00E}"/>
  </bookViews>
  <sheets>
    <sheet name="水道" sheetId="1" r:id="rId1"/>
    <sheet name="簡易水道" sheetId="2" r:id="rId2"/>
    <sheet name="下水道（特定環境保全公共下水道）" sheetId="3" r:id="rId3"/>
    <sheet name="下水道（農業集落排水施設）" sheetId="4" r:id="rId4"/>
    <sheet name="観光" sheetId="5" r:id="rId5"/>
  </sheets>
  <externalReferences>
    <externalReference r:id="rId6"/>
    <externalReference r:id="rId7"/>
    <externalReference r:id="rId8"/>
    <externalReference r:id="rId9"/>
    <externalReference r:id="rId10"/>
  </externalReferences>
  <definedNames>
    <definedName name="_xlnm.Print_Area" localSheetId="2">'下水道（特定環境保全公共下水道）'!$A$1:$BS$315</definedName>
    <definedName name="_xlnm.Print_Area" localSheetId="3">'下水道（農業集落排水施設）'!$A$1:$BS$315</definedName>
    <definedName name="_xlnm.Print_Area" localSheetId="1">簡易水道!$A$1:$BS$315</definedName>
    <definedName name="_xlnm.Print_Area" localSheetId="4">観光!$A$1:$BS$315</definedName>
    <definedName name="_xlnm.Print_Area" localSheetId="0">水道!$A$1:$BS$315</definedName>
    <definedName name="業種名" localSheetId="2">[3]選択肢!$K$2:$K$19</definedName>
    <definedName name="業種名" localSheetId="3">[4]選択肢!$K$2:$K$19</definedName>
    <definedName name="業種名" localSheetId="1">[2]選択肢!$K$2:$K$19</definedName>
    <definedName name="業種名" localSheetId="4">[5]選択肢!$K$2:$K$19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U164" i="3" l="1"/>
  <c r="D296" i="4"/>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<sst xmlns="http://schemas.openxmlformats.org/spreadsheetml/2006/main" count="935" uniqueCount="85">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</sst>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8CC574-B726-4CEA-B0EE-7D395AE3DB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7E75A4-6EDC-4A16-95CC-684BDC9002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C9B6DF-0072-4853-91F9-B2F9CC5EDC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189F103-5E8A-4112-8E05-675EB21CC8A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E22D6B2-DF86-4920-A6A5-DEB43DCDE0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E97CB5C7-414B-492B-8874-5F0811FF8B99}"/>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20C38E9-0BCF-4A8E-B0D4-CC136A7EBC5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3D20A69-E962-4DDB-9419-0D51463EBBB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8A3104D-5032-472E-80D8-F94F839F0F8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8006B42-FFA7-4404-842E-8160E539AE9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1ABA6CB9-6622-45BC-8097-D1EC71A3711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C8E7F3A5-3E1D-48E4-8204-BBC8A3CD4BB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A4C4406-6890-459D-A12A-A972894BB78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1FA3EE7-44FA-40E7-900D-37B39334815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890ED0F-D469-4050-8DD2-CF73E5874D05}"/>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F601311-04D4-4BBB-B1CC-EAA419C3D3E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1EFC9A9-BE8E-41D2-BDFA-D2325C80CDC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C7B2A11-7784-48BD-B08A-5401525433C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8F07BEA-4E12-438B-8645-A539417D8531}"/>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C8463FA-9526-4538-A784-9B36E79BAB7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47EED35-0A2C-4094-B157-19EDBA9AE65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04FECA2-440F-4507-AE49-349C79F772C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3CD06860-A533-4CB0-BCA3-2816D34675D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D9CF879-6B8A-4897-8E5C-5A31B37576E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DCAA8B7-1A01-4E29-B2FF-76A9A462584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9C821B-E5F2-475C-8699-8380088E4F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14F72B-27F0-4806-A07C-92C96E3CE9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CD2CE3-7485-43E5-9BFE-3566364178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446EB1E-175A-45E8-A2FD-644441A7343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99EC674-CF2D-43BD-8D4F-6C2F9C29520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656D0F0-9861-4F74-85AA-898073C896C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18AB582-F2C8-4D53-AD5E-45065832A0FD}"/>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7A54FA2-06AE-4ABE-B28F-3757E275A40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86B40BF-833F-4350-8282-62213D073EE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3BD8DB2-8EB9-4FFC-8F41-9003ADEF2BB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30824418-F9D2-4FF5-A20E-8F5D7FE4762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7FA036B-C254-41AB-9DE3-60731C0DBCE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DA55629-DE95-4CB1-B3EB-306FB5BDB9F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9EE37598-2FED-497B-9008-A3448A833C2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F6432028-D10E-4EC8-ACBA-327B13F096B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1A25C93-D0E1-4EBC-A43A-EFB0EA02153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E2B4D78-FF09-44C4-95C0-BBA5DA17A5A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B1F0EFC-9160-4498-A6F2-6C8BC3E0424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B2B518D-DCC2-482E-890A-1E0837FB688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9E50F01-9CC5-41B7-8BAC-248AE7AF6D4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CC73657D-1A15-43FB-A74F-2A98A7D75DA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CFB5D8C-F379-4F02-8720-37D07A1D6C1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AF9790E1-DA96-4018-9946-2FC6F7F0067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239D9941-323F-43F4-89C1-D4B1F5BC03B7}"/>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7120CE5-1770-4294-91D5-61AE406939C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E8A15F-0A2C-44A2-8832-9BFC270BB9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4660AA-64A8-4407-8703-73C1A4D8AE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EE230A-514A-451C-98A2-78890991CB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75CBA76-C291-472F-8E86-8E2735E2257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D115002-E182-4C0A-AA3F-25843CD1D6C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44C2B3F-9AB5-4C78-9EAD-332B701E0BB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41DA324-EDF0-41F5-9796-B7A325C3FD1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0C12418-D61B-43B4-8F88-7434E892C26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76E6FDC3-0E49-4FD9-8461-3E1B313F45F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5BF2A7D-5833-47F5-9749-078676420A5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D3FB62B-5368-4628-BAAE-33B795D7DF2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33EEC32F-FBDB-4918-8EA8-D3E5FAD7023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A2261CD-D2E9-4928-9DD0-8D3CBA3CD47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1C2FE93-FF0D-4C37-88EE-97BC4EBEA78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1F2F0C5-3520-48AD-81BD-4F9F765E275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CA29326-E77F-4BA6-8FF1-B187B5C1C839}"/>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ED2FBDD0-F10B-43A3-9915-240C90E1A75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364F266-1C80-4F6D-B2A7-78F65866D54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F3B4491B-E866-4877-AAEE-D7FF2F439CCF}"/>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542A9F8-7BAA-4015-BC73-5F23D197E1C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6105CCD-074A-45BC-9563-045506A3590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7EC4CF2-C33A-4C3C-AA9F-473474B8383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5E1A0E49-EC69-4C66-97F1-29576C58C53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04324DC7-5803-4578-A37D-C32653AB8746}"/>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C26DC00-4495-4460-9D1F-16C5D596019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4789F3-108A-48E0-A7F8-97679F3EBB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5D29C1-8205-4C32-A1A6-8744A502BA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8C5140-FAA9-47C3-86D3-98F8F10DA3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BF318BC-8C00-4FEC-8C4A-D4F1AC3B309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F58028-E123-42B5-BFAC-52A4583A56E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81C65CC-CFC4-4406-9E7D-E9A2E947448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D0BC690-46A2-43CC-9521-1A0A983C56D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BD27282-3751-494F-A940-9F7596CC25F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7E320A3-C03F-4147-9A4A-149C09BD0FC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2F7DA78-1B9D-48B4-9D0C-3971824AFE1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E38C99D2-A2B1-4AFE-94AD-D350BC26A91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150E833-CC62-4048-BCF3-C766111EB4B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F46E4D9-7CF0-4348-9190-D096FAE587D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EAEC4A0-E2F1-482C-B495-0CBAB1F6458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760F347-E2CD-4BE2-B0C7-2CBA28E3443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BFBDC81-7E2F-4E18-9C67-42755435CA6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6E958FE-B6E2-439B-9D47-E52A05243EF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2CCC01F-63D9-4881-9421-1AE19713A93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8DD402E-79A2-4DAB-8305-1359209EAF3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4B7011D-1B01-433E-A1E8-5B8C9CE6F42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482F574-470F-4DBF-A5BA-C0D34AF040C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76A449D-55F0-46CE-9C10-D778A3F1F88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AF805973-3A4D-4E68-9818-75408E701AE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1AFFCE9B-551E-4F0A-AB7E-C2E6C232258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62CA3A6E-0F4B-4A48-9658-7CEEFB673F1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7D2FA4-7DB1-4641-92EB-873C786008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7BAD7E-494B-47F3-9C9B-2B12C02F48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801AF5-CF42-4ED5-8460-620888E89C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940C552-E84D-4BD7-AEA4-1EE1416DE17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A17A781-8765-422E-9C7A-89928DF6F57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09B01FF-297D-48AE-9774-4F25ECF89DA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A8997D0-DBA7-406A-B052-1A208885E8C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7C0ED47-2230-4023-9C14-DA4AF0AA98A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23DC11D-EFB0-4125-981B-1F60DD72404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C4EEDCE-9064-4643-AB76-BA4B5E2EF30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EFEDE87F-2E63-4D47-A8C3-83E4B4D9A34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BF88E0AA-AC47-435E-BFB5-FB75CEA73BA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D9AF77D-68C1-4E83-A8DF-A78082C4AD56}"/>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E1AAE35-2D46-4188-9516-C6D37ED81D5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0EF3C3E-7D8A-40B9-B690-D2D7ED7E30D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30217AED-0A34-43B7-91D3-568AE39C53D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C8883B0-5C58-416A-BA4D-E354919E621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139812C-7B67-4A8F-9A73-9FD17B644CB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0B5C020-2785-455B-ACF7-23879C9B20FE}"/>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17077F9-D0A8-4E2B-B05E-76A926485C1D}"/>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D3DBB56-1D5C-4194-9101-6AFB753FC92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99489D38-1D95-43F2-8176-26D3F6EF8E4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B2EB083-052F-44E3-9223-73810BBE4E8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68F899D-D778-4D63-926E-5773FA96241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4C7B7249-3C81-42B4-8763-B9F9A3219B5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7%20&#19977;&#31278;&#30010;&#9675;\03%20&#35519;&#26619;&#31080;&#65288;&#19977;&#31278;&#30010;&#12539;&#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7%20&#19977;&#31278;&#30010;&#9675;\03%20&#35519;&#26619;&#31080;&#65288;&#19977;&#31278;&#30010;&#12539;&#31777;&#26131;&#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7%20&#19977;&#31278;&#30010;&#9675;\03%20&#35519;&#26619;&#31080;%20&#65288;&#19977;&#31278;&#30010;&#12539;&#19979;&#27700;&#36947;&#20107;&#26989;&#12539;&#29305;&#23450;&#29872;&#22659;&#20445;&#20840;&#20844;&#20849;&#19979;&#27700;&#3694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7%20&#19977;&#31278;&#30010;&#9675;\03%20&#35519;&#26619;&#31080;&#65288;&#19977;&#31278;&#30010;&#12539;&#19979;&#27700;&#36947;&#20107;&#26989;&#12539;&#36786;&#26989;&#38598;&#33853;&#25490;&#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7%20&#19977;&#31278;&#30010;&#9675;\03%20&#35519;&#26619;&#31080;&#65288;&#19977;&#31278;&#30010;&#12539;&#35251;&#20809;&#26045;&#35373;&#12539;&#12381;&#12398;&#20182;&#35251;&#208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三種町</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平成28年4月1日、簡易水道事業と経営統合し、　簡易水道事業から未収金（15,329,690円）、未払金（19,614,901円）、現金預金（34,061,202円）を引き継いだほか、業務量や経営状況を表す指標が大きく増加し、給水人口は8,704人の増加となった。給水収益は227,742,335円（前年度比153,133,345円）となった。
　統合後は経営が安定しており、さらに今後数年で起債償還の大部分が終了し内部留保資金も増える見込みである。
　今後は、さらなる歳出削減、料金改定等によりこれまでの経営体制等で継続できると考える。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三種町</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9">
          <cell r="B59" t="str">
            <v>　平成28年4月1日、簡易水道事業と経営統合し、　簡易水道事業から未収金（15,329,690円）、未払金（19,614,901円）、現金預金（34,061,202円）を引き継いだほか、業務量や経営状況を表す指標が大きく増加し、給水人口は8,704人の増加となった。給水収益は227,742,335円（前年度比153,133,345円）となった。</v>
          </cell>
        </row>
        <row r="65">
          <cell r="G65" t="str">
            <v>●</v>
          </cell>
          <cell r="S65" t="str">
            <v>平成</v>
          </cell>
          <cell r="V65">
            <v>28</v>
          </cell>
        </row>
        <row r="66">
          <cell r="G66" t="str">
            <v xml:space="preserve"> </v>
          </cell>
          <cell r="V66">
            <v>4</v>
          </cell>
        </row>
        <row r="67">
          <cell r="V67">
            <v>1</v>
          </cell>
        </row>
        <row r="71">
          <cell r="O71" t="str">
            <v xml:space="preserve"> </v>
          </cell>
          <cell r="AG71" t="str">
            <v>●</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三種町</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秋田湾雄物川流域下水道臨海処理区の構成市町村と県とが共同で、管路施設の包括管理を検討している。</v>
          </cell>
        </row>
        <row r="295">
          <cell r="B295" t="str">
            <v>令和３年度の上半期に県から各市町村へ導入へ向けた詳細協議を行い、結果によって発注業務の準備を進める予定である。</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三種町</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秋田湾雄物川流域下水道臨海処理区の構成市町村と県とが共同で、管路施設の包括管理を検討している。（流域下水道に接続していない各市町村単独の下水道事業を含む。）</v>
          </cell>
        </row>
        <row r="295">
          <cell r="B295" t="str">
            <v>令和３年度の上半期に県から各市町村へ導入へ向けた詳細協議を行い、結果によって発注業務の準備を進める予定である。</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三種町</v>
          </cell>
        </row>
        <row r="17">
          <cell r="F17" t="str">
            <v>観光施設事業</v>
          </cell>
          <cell r="W17" t="str">
            <v>その他観光</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温泉の源泉が限られているため現行の経営体制・手法を継続します。将来的には、民間資金・ノウハウの活用について、温泉受給者へのサービス水準の維持向上及び温泉事業経営の負担軽減が図られることが見込まれる場合に、委託可能な業務範囲の検討をすることとし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5404B-E3EF-42AA-8B15-762706FA5614}">
  <sheetPr>
    <pageSetUpPr fitToPage="1"/>
  </sheetPr>
  <dimension ref="A1:CN315"/>
  <sheetViews>
    <sheetView showZeros="0" view="pageBreakPreview" zoomScale="60" zoomScaleNormal="55" workbookViewId="0">
      <selection activeCell="T98" sqref="T9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三種町</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平成28年4月1日、簡易水道事業と経営統合し、　簡易水道事業から未収金（15,329,690円）、未払金（19,614,901円）、現金預金（34,061,202円）を引き継いだほか、業務量や経営状況を表す指標が大きく増加し、給水人口は8,704人の増加となった。給水収益は227,742,335円（前年度比153,133,345円）となった。
　統合後は経営が安定しており、さらに今後数年で起債償還の大部分が終了し内部留保資金も増える見込みである。
　今後は、さらなる歳出削減、料金改定等によりこれまでの経営体制等で継続できると考える。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EE14-E4E1-4BFC-ACDA-457CA089E1D7}">
  <sheetPr>
    <pageSetUpPr fitToPage="1"/>
  </sheetPr>
  <dimension ref="A1:CN315"/>
  <sheetViews>
    <sheetView showZeros="0" view="pageBreakPreview" zoomScale="60" zoomScaleNormal="55" workbookViewId="0">
      <selection activeCell="T44" sqref="T4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三種町</v>
      </c>
      <c r="D11" s="8"/>
      <c r="E11" s="8"/>
      <c r="F11" s="8"/>
      <c r="G11" s="8"/>
      <c r="H11" s="8"/>
      <c r="I11" s="8"/>
      <c r="J11" s="8"/>
      <c r="K11" s="8"/>
      <c r="L11" s="8"/>
      <c r="M11" s="8"/>
      <c r="N11" s="8"/>
      <c r="O11" s="8"/>
      <c r="P11" s="8"/>
      <c r="Q11" s="8"/>
      <c r="R11" s="8"/>
      <c r="S11" s="8"/>
      <c r="T11" s="8"/>
      <c r="U11" s="22" t="str">
        <f>IF(COUNTIF([2]回答表!F17,"*")&gt;0,[2]回答表!F17,"")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21" customHeight="1" x14ac:dyDescent="0.4">
      <c r="A36" s="92"/>
      <c r="B36" s="92"/>
      <c r="C36" s="101"/>
      <c r="D36" s="105" t="s">
        <v>18</v>
      </c>
      <c r="E36" s="106"/>
      <c r="F36" s="106"/>
      <c r="G36" s="106"/>
      <c r="H36" s="106"/>
      <c r="I36" s="106"/>
      <c r="J36" s="106"/>
      <c r="K36" s="106"/>
      <c r="L36" s="106"/>
      <c r="M36" s="107"/>
      <c r="N36" s="130" t="str">
        <f>IF([2]回答表!X43="●","●","")</f>
        <v>●</v>
      </c>
      <c r="O36" s="131"/>
      <c r="P36" s="131"/>
      <c r="Q36" s="132"/>
      <c r="R36" s="119"/>
      <c r="S36" s="119"/>
      <c r="T36" s="119"/>
      <c r="U36" s="313" t="str">
        <f>IF([2]回答表!X43="●",[2]回答表!B59,IF([2]回答表!AA43="●",[2]回答表!B79,""))</f>
        <v>　平成28年4月1日、簡易水道事業と経営統合し、　簡易水道事業から未収金（15,329,690円）、未払金（19,614,901円）、現金預金（34,061,202円）を引き継いだほか、業務量や経営状況を表す指標が大きく増加し、給水人口は8,704人の増加となった。給水収益は227,742,335円（前年度比153,133,345円）となった。</v>
      </c>
      <c r="V36" s="314"/>
      <c r="W36" s="314"/>
      <c r="X36" s="314"/>
      <c r="Y36" s="314"/>
      <c r="Z36" s="314"/>
      <c r="AA36" s="314"/>
      <c r="AB36" s="314"/>
      <c r="AC36" s="314"/>
      <c r="AD36" s="314"/>
      <c r="AE36" s="314"/>
      <c r="AF36" s="314"/>
      <c r="AG36" s="314"/>
      <c r="AH36" s="314"/>
      <c r="AI36" s="314"/>
      <c r="AJ36" s="31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平成</v>
      </c>
      <c r="BG36" s="139"/>
      <c r="BH36" s="139"/>
      <c r="BI36" s="139"/>
      <c r="BJ36" s="138"/>
      <c r="BK36" s="139"/>
      <c r="BL36" s="139"/>
      <c r="BM36" s="139"/>
      <c r="BN36" s="138"/>
      <c r="BO36" s="139"/>
      <c r="BP36" s="139"/>
      <c r="BQ36" s="140"/>
      <c r="BR36" s="112"/>
      <c r="BS36" s="92"/>
    </row>
    <row r="37" spans="1:71" ht="21" customHeight="1" x14ac:dyDescent="0.4">
      <c r="A37" s="92"/>
      <c r="B37" s="92"/>
      <c r="C37" s="101"/>
      <c r="D37" s="141"/>
      <c r="E37" s="142"/>
      <c r="F37" s="142"/>
      <c r="G37" s="142"/>
      <c r="H37" s="142"/>
      <c r="I37" s="142"/>
      <c r="J37" s="142"/>
      <c r="K37" s="142"/>
      <c r="L37" s="142"/>
      <c r="M37" s="143"/>
      <c r="N37" s="144"/>
      <c r="O37" s="145"/>
      <c r="P37" s="145"/>
      <c r="Q37" s="146"/>
      <c r="R37" s="119"/>
      <c r="S37" s="119"/>
      <c r="T37" s="119"/>
      <c r="U37" s="316"/>
      <c r="V37" s="317"/>
      <c r="W37" s="317"/>
      <c r="X37" s="317"/>
      <c r="Y37" s="317"/>
      <c r="Z37" s="317"/>
      <c r="AA37" s="317"/>
      <c r="AB37" s="317"/>
      <c r="AC37" s="317"/>
      <c r="AD37" s="317"/>
      <c r="AE37" s="317"/>
      <c r="AF37" s="317"/>
      <c r="AG37" s="317"/>
      <c r="AH37" s="317"/>
      <c r="AI37" s="317"/>
      <c r="AJ37" s="318"/>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21" customHeight="1" x14ac:dyDescent="0.4">
      <c r="A38" s="92"/>
      <c r="B38" s="92"/>
      <c r="C38" s="101"/>
      <c r="D38" s="141"/>
      <c r="E38" s="142"/>
      <c r="F38" s="142"/>
      <c r="G38" s="142"/>
      <c r="H38" s="142"/>
      <c r="I38" s="142"/>
      <c r="J38" s="142"/>
      <c r="K38" s="142"/>
      <c r="L38" s="142"/>
      <c r="M38" s="143"/>
      <c r="N38" s="144"/>
      <c r="O38" s="145"/>
      <c r="P38" s="145"/>
      <c r="Q38" s="146"/>
      <c r="R38" s="119"/>
      <c r="S38" s="119"/>
      <c r="T38" s="119"/>
      <c r="U38" s="316"/>
      <c r="V38" s="317"/>
      <c r="W38" s="317"/>
      <c r="X38" s="317"/>
      <c r="Y38" s="317"/>
      <c r="Z38" s="317"/>
      <c r="AA38" s="317"/>
      <c r="AB38" s="317"/>
      <c r="AC38" s="317"/>
      <c r="AD38" s="317"/>
      <c r="AE38" s="317"/>
      <c r="AF38" s="317"/>
      <c r="AG38" s="317"/>
      <c r="AH38" s="317"/>
      <c r="AI38" s="317"/>
      <c r="AJ38" s="318"/>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21" customHeight="1" x14ac:dyDescent="0.4">
      <c r="A39" s="92"/>
      <c r="B39" s="92"/>
      <c r="C39" s="101"/>
      <c r="D39" s="116"/>
      <c r="E39" s="117"/>
      <c r="F39" s="117"/>
      <c r="G39" s="117"/>
      <c r="H39" s="117"/>
      <c r="I39" s="117"/>
      <c r="J39" s="117"/>
      <c r="K39" s="117"/>
      <c r="L39" s="117"/>
      <c r="M39" s="118"/>
      <c r="N39" s="154"/>
      <c r="O39" s="155"/>
      <c r="P39" s="155"/>
      <c r="Q39" s="156"/>
      <c r="R39" s="119"/>
      <c r="S39" s="119"/>
      <c r="T39" s="119"/>
      <c r="U39" s="316"/>
      <c r="V39" s="317"/>
      <c r="W39" s="317"/>
      <c r="X39" s="317"/>
      <c r="Y39" s="317"/>
      <c r="Z39" s="317"/>
      <c r="AA39" s="317"/>
      <c r="AB39" s="317"/>
      <c r="AC39" s="317"/>
      <c r="AD39" s="317"/>
      <c r="AE39" s="317"/>
      <c r="AF39" s="317"/>
      <c r="AG39" s="317"/>
      <c r="AH39" s="317"/>
      <c r="AI39" s="317"/>
      <c r="AJ39" s="318"/>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28</v>
      </c>
      <c r="BG39" s="16"/>
      <c r="BH39" s="16"/>
      <c r="BI39" s="17"/>
      <c r="BJ39" s="150">
        <f>IF([2]回答表!X43="●",[2]回答表!V66,IF([2]回答表!AA43="●",[2]回答表!V86,""))</f>
        <v>4</v>
      </c>
      <c r="BK39" s="16"/>
      <c r="BL39" s="16"/>
      <c r="BM39" s="17"/>
      <c r="BN39" s="150">
        <f>IF([2]回答表!X43="●",[2]回答表!V67,IF([2]回答表!AA43="●",[2]回答表!V87,""))</f>
        <v>1</v>
      </c>
      <c r="BO39" s="16"/>
      <c r="BP39" s="16"/>
      <c r="BQ39" s="17"/>
      <c r="BR39" s="112"/>
      <c r="BS39" s="92"/>
    </row>
    <row r="40" spans="1:71" ht="21" customHeight="1" x14ac:dyDescent="0.4">
      <c r="A40" s="92"/>
      <c r="B40" s="92"/>
      <c r="C40" s="101"/>
      <c r="D40" s="157"/>
      <c r="E40" s="157"/>
      <c r="F40" s="157"/>
      <c r="G40" s="157"/>
      <c r="H40" s="157"/>
      <c r="I40" s="157"/>
      <c r="J40" s="157"/>
      <c r="K40" s="157"/>
      <c r="L40" s="157"/>
      <c r="M40" s="157"/>
      <c r="N40" s="158"/>
      <c r="O40" s="158"/>
      <c r="P40" s="158"/>
      <c r="Q40" s="158"/>
      <c r="R40" s="159"/>
      <c r="S40" s="159"/>
      <c r="T40" s="159"/>
      <c r="U40" s="316"/>
      <c r="V40" s="317"/>
      <c r="W40" s="317"/>
      <c r="X40" s="317"/>
      <c r="Y40" s="317"/>
      <c r="Z40" s="317"/>
      <c r="AA40" s="317"/>
      <c r="AB40" s="317"/>
      <c r="AC40" s="317"/>
      <c r="AD40" s="317"/>
      <c r="AE40" s="317"/>
      <c r="AF40" s="317"/>
      <c r="AG40" s="317"/>
      <c r="AH40" s="317"/>
      <c r="AI40" s="317"/>
      <c r="AJ40" s="318"/>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21" customHeight="1" x14ac:dyDescent="0.4">
      <c r="A41" s="92"/>
      <c r="B41" s="92"/>
      <c r="C41" s="101"/>
      <c r="D41" s="157"/>
      <c r="E41" s="157"/>
      <c r="F41" s="157"/>
      <c r="G41" s="157"/>
      <c r="H41" s="157"/>
      <c r="I41" s="157"/>
      <c r="J41" s="157"/>
      <c r="K41" s="157"/>
      <c r="L41" s="157"/>
      <c r="M41" s="157"/>
      <c r="N41" s="158"/>
      <c r="O41" s="158"/>
      <c r="P41" s="158"/>
      <c r="Q41" s="158"/>
      <c r="R41" s="159"/>
      <c r="S41" s="159"/>
      <c r="T41" s="159"/>
      <c r="U41" s="316"/>
      <c r="V41" s="317"/>
      <c r="W41" s="317"/>
      <c r="X41" s="317"/>
      <c r="Y41" s="317"/>
      <c r="Z41" s="317"/>
      <c r="AA41" s="317"/>
      <c r="AB41" s="317"/>
      <c r="AC41" s="317"/>
      <c r="AD41" s="317"/>
      <c r="AE41" s="317"/>
      <c r="AF41" s="317"/>
      <c r="AG41" s="317"/>
      <c r="AH41" s="317"/>
      <c r="AI41" s="317"/>
      <c r="AJ41" s="318"/>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21" customHeight="1" x14ac:dyDescent="0.4">
      <c r="A42" s="92"/>
      <c r="B42" s="92"/>
      <c r="C42" s="101"/>
      <c r="D42" s="157"/>
      <c r="E42" s="157"/>
      <c r="F42" s="157"/>
      <c r="G42" s="157"/>
      <c r="H42" s="157"/>
      <c r="I42" s="157"/>
      <c r="J42" s="157"/>
      <c r="K42" s="157"/>
      <c r="L42" s="157"/>
      <c r="M42" s="157"/>
      <c r="N42" s="158"/>
      <c r="O42" s="158"/>
      <c r="P42" s="158"/>
      <c r="Q42" s="158"/>
      <c r="R42" s="159"/>
      <c r="S42" s="159"/>
      <c r="T42" s="159"/>
      <c r="U42" s="316"/>
      <c r="V42" s="317"/>
      <c r="W42" s="317"/>
      <c r="X42" s="317"/>
      <c r="Y42" s="317"/>
      <c r="Z42" s="317"/>
      <c r="AA42" s="317"/>
      <c r="AB42" s="317"/>
      <c r="AC42" s="317"/>
      <c r="AD42" s="317"/>
      <c r="AE42" s="317"/>
      <c r="AF42" s="317"/>
      <c r="AG42" s="317"/>
      <c r="AH42" s="317"/>
      <c r="AI42" s="317"/>
      <c r="AJ42" s="318"/>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1" customHeight="1" x14ac:dyDescent="0.4">
      <c r="A43" s="92"/>
      <c r="B43" s="92"/>
      <c r="C43" s="101"/>
      <c r="D43" s="157"/>
      <c r="E43" s="157"/>
      <c r="F43" s="157"/>
      <c r="G43" s="157"/>
      <c r="H43" s="157"/>
      <c r="I43" s="157"/>
      <c r="J43" s="157"/>
      <c r="K43" s="157"/>
      <c r="L43" s="157"/>
      <c r="M43" s="157"/>
      <c r="N43" s="158"/>
      <c r="O43" s="158"/>
      <c r="P43" s="158"/>
      <c r="Q43" s="158"/>
      <c r="R43" s="159"/>
      <c r="S43" s="159"/>
      <c r="T43" s="159"/>
      <c r="U43" s="316"/>
      <c r="V43" s="317"/>
      <c r="W43" s="317"/>
      <c r="X43" s="317"/>
      <c r="Y43" s="317"/>
      <c r="Z43" s="317"/>
      <c r="AA43" s="317"/>
      <c r="AB43" s="317"/>
      <c r="AC43" s="317"/>
      <c r="AD43" s="317"/>
      <c r="AE43" s="317"/>
      <c r="AF43" s="317"/>
      <c r="AG43" s="317"/>
      <c r="AH43" s="317"/>
      <c r="AI43" s="317"/>
      <c r="AJ43" s="318"/>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316"/>
      <c r="V44" s="317"/>
      <c r="W44" s="317"/>
      <c r="X44" s="317"/>
      <c r="Y44" s="317"/>
      <c r="Z44" s="317"/>
      <c r="AA44" s="317"/>
      <c r="AB44" s="317"/>
      <c r="AC44" s="317"/>
      <c r="AD44" s="317"/>
      <c r="AE44" s="317"/>
      <c r="AF44" s="317"/>
      <c r="AG44" s="317"/>
      <c r="AH44" s="317"/>
      <c r="AI44" s="317"/>
      <c r="AJ44" s="318"/>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21" customHeight="1" x14ac:dyDescent="0.4">
      <c r="A45" s="92"/>
      <c r="B45" s="92"/>
      <c r="C45" s="101"/>
      <c r="D45" s="173"/>
      <c r="E45" s="174"/>
      <c r="F45" s="174"/>
      <c r="G45" s="174"/>
      <c r="H45" s="174"/>
      <c r="I45" s="174"/>
      <c r="J45" s="174"/>
      <c r="K45" s="174"/>
      <c r="L45" s="174"/>
      <c r="M45" s="175"/>
      <c r="N45" s="144"/>
      <c r="O45" s="145"/>
      <c r="P45" s="145"/>
      <c r="Q45" s="146"/>
      <c r="R45" s="119"/>
      <c r="S45" s="119"/>
      <c r="T45" s="119"/>
      <c r="U45" s="316"/>
      <c r="V45" s="317"/>
      <c r="W45" s="317"/>
      <c r="X45" s="317"/>
      <c r="Y45" s="317"/>
      <c r="Z45" s="317"/>
      <c r="AA45" s="317"/>
      <c r="AB45" s="317"/>
      <c r="AC45" s="317"/>
      <c r="AD45" s="317"/>
      <c r="AE45" s="317"/>
      <c r="AF45" s="317"/>
      <c r="AG45" s="317"/>
      <c r="AH45" s="317"/>
      <c r="AI45" s="317"/>
      <c r="AJ45" s="318"/>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21" customHeight="1" x14ac:dyDescent="0.4">
      <c r="A46" s="92"/>
      <c r="B46" s="92"/>
      <c r="C46" s="101"/>
      <c r="D46" s="173"/>
      <c r="E46" s="174"/>
      <c r="F46" s="174"/>
      <c r="G46" s="174"/>
      <c r="H46" s="174"/>
      <c r="I46" s="174"/>
      <c r="J46" s="174"/>
      <c r="K46" s="174"/>
      <c r="L46" s="174"/>
      <c r="M46" s="175"/>
      <c r="N46" s="144"/>
      <c r="O46" s="145"/>
      <c r="P46" s="145"/>
      <c r="Q46" s="146"/>
      <c r="R46" s="119"/>
      <c r="S46" s="119"/>
      <c r="T46" s="119"/>
      <c r="U46" s="316"/>
      <c r="V46" s="317"/>
      <c r="W46" s="317"/>
      <c r="X46" s="317"/>
      <c r="Y46" s="317"/>
      <c r="Z46" s="317"/>
      <c r="AA46" s="317"/>
      <c r="AB46" s="317"/>
      <c r="AC46" s="317"/>
      <c r="AD46" s="317"/>
      <c r="AE46" s="317"/>
      <c r="AF46" s="317"/>
      <c r="AG46" s="317"/>
      <c r="AH46" s="317"/>
      <c r="AI46" s="317"/>
      <c r="AJ46" s="318"/>
      <c r="AK46" s="136"/>
      <c r="AL46" s="136"/>
      <c r="AM46" s="160" t="str">
        <f>IF([2]回答表!X43="●",[2]回答表!AG71,IF([2]回答表!AA43="●",[2]回答表!AG91,""))</f>
        <v>●</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21" customHeight="1" x14ac:dyDescent="0.4">
      <c r="A47" s="92"/>
      <c r="B47" s="92"/>
      <c r="C47" s="101"/>
      <c r="D47" s="176"/>
      <c r="E47" s="177"/>
      <c r="F47" s="177"/>
      <c r="G47" s="177"/>
      <c r="H47" s="177"/>
      <c r="I47" s="177"/>
      <c r="J47" s="177"/>
      <c r="K47" s="177"/>
      <c r="L47" s="177"/>
      <c r="M47" s="178"/>
      <c r="N47" s="154"/>
      <c r="O47" s="155"/>
      <c r="P47" s="155"/>
      <c r="Q47" s="156"/>
      <c r="R47" s="119"/>
      <c r="S47" s="119"/>
      <c r="T47" s="119"/>
      <c r="U47" s="319"/>
      <c r="V47" s="320"/>
      <c r="W47" s="320"/>
      <c r="X47" s="320"/>
      <c r="Y47" s="320"/>
      <c r="Z47" s="320"/>
      <c r="AA47" s="320"/>
      <c r="AB47" s="320"/>
      <c r="AC47" s="320"/>
      <c r="AD47" s="320"/>
      <c r="AE47" s="320"/>
      <c r="AF47" s="320"/>
      <c r="AG47" s="320"/>
      <c r="AH47" s="320"/>
      <c r="AI47" s="320"/>
      <c r="AJ47" s="321"/>
      <c r="AK47" s="136"/>
      <c r="AL47" s="136"/>
      <c r="AM47" s="160" t="str">
        <f>IF([2]回答表!X43="●",[2]回答表!AG72,IF([2]回答表!AA43="●",[2]回答表!AG92,""))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357E1-5ABA-4457-B697-00C03A61F682}">
  <sheetPr>
    <pageSetUpPr fitToPage="1"/>
  </sheetPr>
  <dimension ref="A1:CN315"/>
  <sheetViews>
    <sheetView showZeros="0" view="pageBreakPreview" topLeftCell="A142" zoomScale="60" zoomScaleNormal="55" workbookViewId="0">
      <selection activeCell="U168" sqref="U16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三種町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22.5" customHeight="1" x14ac:dyDescent="0.4">
      <c r="C164" s="101"/>
      <c r="D164" s="194" t="s">
        <v>33</v>
      </c>
      <c r="E164" s="194"/>
      <c r="F164" s="194"/>
      <c r="G164" s="194"/>
      <c r="H164" s="194"/>
      <c r="I164" s="194"/>
      <c r="J164" s="194"/>
      <c r="K164" s="194"/>
      <c r="L164" s="194"/>
      <c r="M164" s="213"/>
      <c r="N164" s="130" t="str">
        <f>IF([3]回答表!F17="下水道事業",IF([3]回答表!AD45="●","●",""),"")</f>
        <v>●</v>
      </c>
      <c r="O164" s="131"/>
      <c r="P164" s="131"/>
      <c r="Q164" s="132"/>
      <c r="R164" s="119"/>
      <c r="S164" s="119"/>
      <c r="T164" s="119"/>
      <c r="U164" s="313" t="str">
        <f>IF([3]回答表!F17="下水道事業",IF([3]回答表!AD45="●",[3]回答表!B289,""),"")</f>
        <v>秋田湾雄物川流域下水道臨海処理区の構成市町村と県とが共同で、管路施設の包括管理を検討している。</v>
      </c>
      <c r="V164" s="314"/>
      <c r="W164" s="314"/>
      <c r="X164" s="314"/>
      <c r="Y164" s="314"/>
      <c r="Z164" s="314"/>
      <c r="AA164" s="314"/>
      <c r="AB164" s="314"/>
      <c r="AC164" s="314"/>
      <c r="AD164" s="314"/>
      <c r="AE164" s="314"/>
      <c r="AF164" s="314"/>
      <c r="AG164" s="314"/>
      <c r="AH164" s="314"/>
      <c r="AI164" s="314"/>
      <c r="AJ164" s="315"/>
      <c r="AK164" s="183"/>
      <c r="AL164" s="183"/>
      <c r="AM164" s="133" t="str">
        <f>IF([3]回答表!F17="下水道事業",IF([3]回答表!AD45="●",[3]回答表!B295,""),"")</f>
        <v>令和３年度の上半期に県から各市町村へ導入へ向けた詳細協議を行い、結果によって発注業務の準備を進める予定である。</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22.5" customHeight="1" x14ac:dyDescent="0.4">
      <c r="C165" s="101"/>
      <c r="D165" s="194"/>
      <c r="E165" s="194"/>
      <c r="F165" s="194"/>
      <c r="G165" s="194"/>
      <c r="H165" s="194"/>
      <c r="I165" s="194"/>
      <c r="J165" s="194"/>
      <c r="K165" s="194"/>
      <c r="L165" s="194"/>
      <c r="M165" s="213"/>
      <c r="N165" s="144"/>
      <c r="O165" s="145"/>
      <c r="P165" s="145"/>
      <c r="Q165" s="146"/>
      <c r="R165" s="119"/>
      <c r="S165" s="119"/>
      <c r="T165" s="119"/>
      <c r="U165" s="316"/>
      <c r="V165" s="317"/>
      <c r="W165" s="317"/>
      <c r="X165" s="317"/>
      <c r="Y165" s="317"/>
      <c r="Z165" s="317"/>
      <c r="AA165" s="317"/>
      <c r="AB165" s="317"/>
      <c r="AC165" s="317"/>
      <c r="AD165" s="317"/>
      <c r="AE165" s="317"/>
      <c r="AF165" s="317"/>
      <c r="AG165" s="317"/>
      <c r="AH165" s="317"/>
      <c r="AI165" s="317"/>
      <c r="AJ165" s="318"/>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22.5" customHeight="1" x14ac:dyDescent="0.4">
      <c r="C166" s="101"/>
      <c r="D166" s="194"/>
      <c r="E166" s="194"/>
      <c r="F166" s="194"/>
      <c r="G166" s="194"/>
      <c r="H166" s="194"/>
      <c r="I166" s="194"/>
      <c r="J166" s="194"/>
      <c r="K166" s="194"/>
      <c r="L166" s="194"/>
      <c r="M166" s="213"/>
      <c r="N166" s="144"/>
      <c r="O166" s="145"/>
      <c r="P166" s="145"/>
      <c r="Q166" s="146"/>
      <c r="R166" s="119"/>
      <c r="S166" s="119"/>
      <c r="T166" s="119"/>
      <c r="U166" s="316"/>
      <c r="V166" s="317"/>
      <c r="W166" s="317"/>
      <c r="X166" s="317"/>
      <c r="Y166" s="317"/>
      <c r="Z166" s="317"/>
      <c r="AA166" s="317"/>
      <c r="AB166" s="317"/>
      <c r="AC166" s="317"/>
      <c r="AD166" s="317"/>
      <c r="AE166" s="317"/>
      <c r="AF166" s="317"/>
      <c r="AG166" s="317"/>
      <c r="AH166" s="317"/>
      <c r="AI166" s="317"/>
      <c r="AJ166" s="318"/>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22.5" customHeight="1" x14ac:dyDescent="0.4">
      <c r="C167" s="101"/>
      <c r="D167" s="194"/>
      <c r="E167" s="194"/>
      <c r="F167" s="194"/>
      <c r="G167" s="194"/>
      <c r="H167" s="194"/>
      <c r="I167" s="194"/>
      <c r="J167" s="194"/>
      <c r="K167" s="194"/>
      <c r="L167" s="194"/>
      <c r="M167" s="213"/>
      <c r="N167" s="154"/>
      <c r="O167" s="155"/>
      <c r="P167" s="155"/>
      <c r="Q167" s="156"/>
      <c r="R167" s="119"/>
      <c r="S167" s="119"/>
      <c r="T167" s="119"/>
      <c r="U167" s="319"/>
      <c r="V167" s="320"/>
      <c r="W167" s="320"/>
      <c r="X167" s="320"/>
      <c r="Y167" s="320"/>
      <c r="Z167" s="320"/>
      <c r="AA167" s="320"/>
      <c r="AB167" s="320"/>
      <c r="AC167" s="320"/>
      <c r="AD167" s="320"/>
      <c r="AE167" s="320"/>
      <c r="AF167" s="320"/>
      <c r="AG167" s="320"/>
      <c r="AH167" s="320"/>
      <c r="AI167" s="320"/>
      <c r="AJ167" s="32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D60A-7B58-430B-842D-51357ACE3C1E}">
  <sheetPr>
    <pageSetUpPr fitToPage="1"/>
  </sheetPr>
  <dimension ref="A1:CN315"/>
  <sheetViews>
    <sheetView showZeros="0" view="pageBreakPreview" zoomScale="60" zoomScaleNormal="55" workbookViewId="0">
      <selection activeCell="U164" sqref="U164:AJ16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三種町</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農業集落排水施設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31.5" customHeight="1" x14ac:dyDescent="0.4">
      <c r="C164" s="101"/>
      <c r="D164" s="194" t="s">
        <v>33</v>
      </c>
      <c r="E164" s="194"/>
      <c r="F164" s="194"/>
      <c r="G164" s="194"/>
      <c r="H164" s="194"/>
      <c r="I164" s="194"/>
      <c r="J164" s="194"/>
      <c r="K164" s="194"/>
      <c r="L164" s="194"/>
      <c r="M164" s="213"/>
      <c r="N164" s="130" t="str">
        <f>IF([4]回答表!F17="下水道事業",IF([4]回答表!AD45="●","●",""),"")</f>
        <v>●</v>
      </c>
      <c r="O164" s="131"/>
      <c r="P164" s="131"/>
      <c r="Q164" s="132"/>
      <c r="R164" s="119"/>
      <c r="S164" s="119"/>
      <c r="T164" s="119"/>
      <c r="U164" s="313" t="str">
        <f>IF([4]回答表!F17="下水道事業",IF([4]回答表!AD45="●",[4]回答表!B289,""),"")</f>
        <v>秋田湾雄物川流域下水道臨海処理区の構成市町村と県とが共同で、管路施設の包括管理を検討している。（流域下水道に接続していない各市町村単独の下水道事業を含む。）</v>
      </c>
      <c r="V164" s="314"/>
      <c r="W164" s="314"/>
      <c r="X164" s="314"/>
      <c r="Y164" s="314"/>
      <c r="Z164" s="314"/>
      <c r="AA164" s="314"/>
      <c r="AB164" s="314"/>
      <c r="AC164" s="314"/>
      <c r="AD164" s="314"/>
      <c r="AE164" s="314"/>
      <c r="AF164" s="314"/>
      <c r="AG164" s="314"/>
      <c r="AH164" s="314"/>
      <c r="AI164" s="314"/>
      <c r="AJ164" s="315"/>
      <c r="AK164" s="183"/>
      <c r="AL164" s="183"/>
      <c r="AM164" s="133" t="str">
        <f>IF([4]回答表!F17="下水道事業",IF([4]回答表!AD45="●",[4]回答表!B295,""),"")</f>
        <v>令和３年度の上半期に県から各市町村へ導入へ向けた詳細協議を行い、結果によって発注業務の準備を進める予定である。</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31.5" customHeight="1" x14ac:dyDescent="0.4">
      <c r="C165" s="101"/>
      <c r="D165" s="194"/>
      <c r="E165" s="194"/>
      <c r="F165" s="194"/>
      <c r="G165" s="194"/>
      <c r="H165" s="194"/>
      <c r="I165" s="194"/>
      <c r="J165" s="194"/>
      <c r="K165" s="194"/>
      <c r="L165" s="194"/>
      <c r="M165" s="213"/>
      <c r="N165" s="144"/>
      <c r="O165" s="145"/>
      <c r="P165" s="145"/>
      <c r="Q165" s="146"/>
      <c r="R165" s="119"/>
      <c r="S165" s="119"/>
      <c r="T165" s="119"/>
      <c r="U165" s="316"/>
      <c r="V165" s="317"/>
      <c r="W165" s="317"/>
      <c r="X165" s="317"/>
      <c r="Y165" s="317"/>
      <c r="Z165" s="317"/>
      <c r="AA165" s="317"/>
      <c r="AB165" s="317"/>
      <c r="AC165" s="317"/>
      <c r="AD165" s="317"/>
      <c r="AE165" s="317"/>
      <c r="AF165" s="317"/>
      <c r="AG165" s="317"/>
      <c r="AH165" s="317"/>
      <c r="AI165" s="317"/>
      <c r="AJ165" s="318"/>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31.5" customHeight="1" x14ac:dyDescent="0.4">
      <c r="C166" s="101"/>
      <c r="D166" s="194"/>
      <c r="E166" s="194"/>
      <c r="F166" s="194"/>
      <c r="G166" s="194"/>
      <c r="H166" s="194"/>
      <c r="I166" s="194"/>
      <c r="J166" s="194"/>
      <c r="K166" s="194"/>
      <c r="L166" s="194"/>
      <c r="M166" s="213"/>
      <c r="N166" s="144"/>
      <c r="O166" s="145"/>
      <c r="P166" s="145"/>
      <c r="Q166" s="146"/>
      <c r="R166" s="119"/>
      <c r="S166" s="119"/>
      <c r="T166" s="119"/>
      <c r="U166" s="316"/>
      <c r="V166" s="317"/>
      <c r="W166" s="317"/>
      <c r="X166" s="317"/>
      <c r="Y166" s="317"/>
      <c r="Z166" s="317"/>
      <c r="AA166" s="317"/>
      <c r="AB166" s="317"/>
      <c r="AC166" s="317"/>
      <c r="AD166" s="317"/>
      <c r="AE166" s="317"/>
      <c r="AF166" s="317"/>
      <c r="AG166" s="317"/>
      <c r="AH166" s="317"/>
      <c r="AI166" s="317"/>
      <c r="AJ166" s="318"/>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31.5" customHeight="1" x14ac:dyDescent="0.4">
      <c r="C167" s="101"/>
      <c r="D167" s="194"/>
      <c r="E167" s="194"/>
      <c r="F167" s="194"/>
      <c r="G167" s="194"/>
      <c r="H167" s="194"/>
      <c r="I167" s="194"/>
      <c r="J167" s="194"/>
      <c r="K167" s="194"/>
      <c r="L167" s="194"/>
      <c r="M167" s="213"/>
      <c r="N167" s="154"/>
      <c r="O167" s="155"/>
      <c r="P167" s="155"/>
      <c r="Q167" s="156"/>
      <c r="R167" s="119"/>
      <c r="S167" s="119"/>
      <c r="T167" s="119"/>
      <c r="U167" s="319"/>
      <c r="V167" s="320"/>
      <c r="W167" s="320"/>
      <c r="X167" s="320"/>
      <c r="Y167" s="320"/>
      <c r="Z167" s="320"/>
      <c r="AA167" s="320"/>
      <c r="AB167" s="320"/>
      <c r="AC167" s="320"/>
      <c r="AD167" s="320"/>
      <c r="AE167" s="320"/>
      <c r="AF167" s="320"/>
      <c r="AG167" s="320"/>
      <c r="AH167" s="320"/>
      <c r="AI167" s="320"/>
      <c r="AJ167" s="32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5B71F-AF26-458C-AA44-EE9CF69C864A}">
  <sheetPr>
    <pageSetUpPr fitToPage="1"/>
  </sheetPr>
  <dimension ref="A1:CN315"/>
  <sheetViews>
    <sheetView showZeros="0" tabSelected="1" view="pageBreakPreview" zoomScale="60" zoomScaleNormal="55" workbookViewId="0">
      <selection activeCell="K20" sqref="K20:Q2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三種町</v>
      </c>
      <c r="D11" s="8"/>
      <c r="E11" s="8"/>
      <c r="F11" s="8"/>
      <c r="G11" s="8"/>
      <c r="H11" s="8"/>
      <c r="I11" s="8"/>
      <c r="J11" s="8"/>
      <c r="K11" s="8"/>
      <c r="L11" s="8"/>
      <c r="M11" s="8"/>
      <c r="N11" s="8"/>
      <c r="O11" s="8"/>
      <c r="P11" s="8"/>
      <c r="Q11" s="8"/>
      <c r="R11" s="8"/>
      <c r="S11" s="8"/>
      <c r="T11" s="8"/>
      <c r="U11" s="22" t="str">
        <f>IF(COUNTIF([5]回答表!F17,"*")&gt;0,[5]回答表!F17,"")</f>
        <v>観光施設事業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その他観光</v>
      </c>
      <c r="AP11" s="10"/>
      <c r="AQ11" s="10"/>
      <c r="AR11" s="10"/>
      <c r="AS11" s="10"/>
      <c r="AT11" s="10"/>
      <c r="AU11" s="10"/>
      <c r="AV11" s="10"/>
      <c r="AW11" s="10"/>
      <c r="AX11" s="10"/>
      <c r="AY11" s="10"/>
      <c r="AZ11" s="10"/>
      <c r="BA11" s="10"/>
      <c r="BB11" s="10"/>
      <c r="BC11" s="10"/>
      <c r="BD11" s="10"/>
      <c r="BE11" s="10"/>
      <c r="BF11" s="11"/>
      <c r="BG11" s="21" t="str">
        <f>IF(COUNTIF([5]回答表!F19,"*")&gt;0,[5]回答表!F19,"")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
      </c>
      <c r="S24" s="80"/>
      <c r="T24" s="80"/>
      <c r="U24" s="80"/>
      <c r="V24" s="80"/>
      <c r="W24" s="80"/>
      <c r="X24" s="81"/>
      <c r="Y24" s="79" t="str">
        <f>IF([5]回答表!R46="●","●","")</f>
        <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
      </c>
      <c r="O200" s="131"/>
      <c r="P200" s="131"/>
      <c r="Q200" s="132"/>
      <c r="R200" s="119"/>
      <c r="S200" s="119"/>
      <c r="T200" s="119"/>
      <c r="U200" s="133" t="str">
        <f>IF([5]回答表!X46="●",[5]回答表!B307,IF([5]回答表!AA46="●",[5]回答表!B324,""))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c>
      <c r="AN203" s="83"/>
      <c r="AO203" s="83"/>
      <c r="AP203" s="83"/>
      <c r="AQ203" s="83"/>
      <c r="AR203" s="83"/>
      <c r="AS203" s="83"/>
      <c r="AT203" s="153"/>
      <c r="AU203" s="82" t="str">
        <f>IF([5]回答表!X46="●",[5]回答表!G314,IF([5]回答表!AA46="●",[5]回答表!G331,""))</f>
        <v/>
      </c>
      <c r="AV203" s="83"/>
      <c r="AW203" s="83"/>
      <c r="AX203" s="83"/>
      <c r="AY203" s="83"/>
      <c r="AZ203" s="83"/>
      <c r="BA203" s="83"/>
      <c r="BB203" s="153"/>
      <c r="BC203" s="120"/>
      <c r="BD203" s="109"/>
      <c r="BE203" s="109"/>
      <c r="BF203" s="150" t="str">
        <f>IF([5]回答表!X46="●",[5]回答表!X313,IF([5]回答表!AA46="●",[5]回答表!X330,""))</f>
        <v/>
      </c>
      <c r="BG203" s="151"/>
      <c r="BH203" s="151"/>
      <c r="BI203" s="151"/>
      <c r="BJ203" s="150" t="str">
        <f>IF([5]回答表!X46="●",[5]回答表!X314,IF([5]回答表!AA46="●",[5]回答表!X331,""))</f>
        <v/>
      </c>
      <c r="BK203" s="151"/>
      <c r="BL203" s="151"/>
      <c r="BM203" s="152"/>
      <c r="BN203" s="150" t="str">
        <f>IF([5]回答表!X46="●",[5]回答表!X315,IF([5]回答表!AA46="●",[5]回答表!X332,""))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温泉の源泉が限られているため現行の経営体制・手法を継続します。将来的には、民間資金・ノウハウの活用について、温泉受給者へのサービス水準の維持向上及び温泉事業経営の負担軽減が図られることが見込まれる場合に、委託可能な業務範囲の検討をすることとし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下水道（特定環境保全公共下水道）</vt:lpstr>
      <vt:lpstr>下水道（農業集落排水施設）</vt:lpstr>
      <vt:lpstr>観光</vt:lpstr>
      <vt:lpstr>'下水道（特定環境保全公共下水道）'!Print_Area</vt:lpstr>
      <vt:lpstr>'下水道（農業集落排水施設）'!Print_Area</vt:lpstr>
      <vt:lpstr>簡易水道!Print_Area</vt:lpstr>
      <vt:lpstr>観光!Print_Area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2021-10-29T10:24:18Z</dcterms:created>
  <dcterms:modified xsi:type="dcterms:W3CDTF">2021-10-29T10:28:37Z</dcterms:modified>
</cp:coreProperties>
</file>