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akitasv01\障害福祉課\●地域生活支援班\☆★☆鷲谷\37　 新型コロナウイルス\31サービス継続支援事業\（作成中）県要綱\03_別記様式\"/>
    </mc:Choice>
  </mc:AlternateContent>
  <xr:revisionPtr revIDLastSave="0" documentId="13_ncr:1_{E31643E4-B544-4B6F-9BC4-38478B9841F4}" xr6:coauthVersionLast="46" xr6:coauthVersionMax="46" xr10:uidLastSave="{00000000-0000-0000-0000-000000000000}"/>
  <bookViews>
    <workbookView xWindow="-120" yWindow="-120" windowWidth="29040" windowHeight="15840" tabRatio="898" activeTab="1" xr2:uid="{00000000-000D-0000-FFFF-FFFF0000000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7" i="19" l="1"/>
  <c r="M15" i="24"/>
  <c r="M8" i="24"/>
  <c r="M9" i="24"/>
  <c r="M10" i="24"/>
  <c r="M20" i="24"/>
  <c r="M17" i="24"/>
  <c r="M12" i="24"/>
  <c r="M13" i="24"/>
  <c r="M11" i="24"/>
  <c r="M16" i="24"/>
  <c r="M7" i="24"/>
  <c r="M19" i="24"/>
  <c r="M14" i="24"/>
  <c r="M18" i="24"/>
  <c r="AA47" i="19" l="1"/>
  <c r="C19" i="24"/>
  <c r="G14" i="24"/>
  <c r="L15" i="24"/>
  <c r="D14" i="24"/>
  <c r="G20" i="24"/>
  <c r="G19" i="24"/>
  <c r="E19" i="24"/>
  <c r="C13" i="24"/>
  <c r="D13" i="24"/>
  <c r="D17" i="24"/>
  <c r="C7" i="24"/>
  <c r="L8" i="24"/>
  <c r="G10" i="24"/>
  <c r="E20" i="24"/>
  <c r="L20" i="24"/>
  <c r="C16" i="24"/>
  <c r="C15" i="24"/>
  <c r="E13" i="24"/>
  <c r="L11" i="24"/>
  <c r="L13" i="24"/>
  <c r="L14" i="24"/>
  <c r="E9" i="24"/>
  <c r="L17" i="24"/>
  <c r="D16" i="24"/>
  <c r="D19" i="24"/>
  <c r="C14" i="24"/>
  <c r="G8" i="24"/>
  <c r="C8" i="24"/>
  <c r="D20" i="24"/>
  <c r="C11" i="24"/>
  <c r="L16" i="24"/>
  <c r="G9" i="24"/>
  <c r="D11" i="24"/>
  <c r="D9" i="24"/>
  <c r="C10" i="24"/>
  <c r="E8" i="24"/>
  <c r="C20" i="24"/>
  <c r="E18" i="24"/>
  <c r="L19" i="24"/>
  <c r="E11" i="24"/>
  <c r="D12" i="24"/>
  <c r="C18" i="24"/>
  <c r="G18" i="24"/>
  <c r="G12" i="24"/>
  <c r="E14" i="24"/>
  <c r="L7" i="24"/>
  <c r="E16" i="24"/>
  <c r="G15" i="24"/>
  <c r="G13" i="24"/>
  <c r="D10" i="24"/>
  <c r="G16" i="24"/>
  <c r="E15" i="24"/>
  <c r="L18" i="24"/>
  <c r="E10" i="24"/>
  <c r="L9" i="24"/>
  <c r="L10" i="24"/>
  <c r="D15" i="24"/>
  <c r="D18" i="24"/>
  <c r="C17" i="24"/>
  <c r="L12" i="24"/>
  <c r="G17" i="24"/>
  <c r="C9" i="24"/>
  <c r="E17" i="24"/>
  <c r="C12" i="24"/>
  <c r="D7" i="24"/>
  <c r="E7" i="24"/>
  <c r="D8" i="24"/>
  <c r="G11" i="24"/>
  <c r="E12" i="24"/>
  <c r="G7" i="24"/>
  <c r="N14" i="24" l="1"/>
  <c r="N17" i="24"/>
  <c r="N16" i="24"/>
  <c r="N19" i="24"/>
  <c r="N18" i="24"/>
  <c r="N9" i="24"/>
  <c r="N8" i="24"/>
  <c r="N11" i="24"/>
  <c r="N20" i="24"/>
  <c r="N10" i="24"/>
  <c r="N13" i="24"/>
  <c r="N12" i="24"/>
  <c r="N15" i="24"/>
  <c r="N7" i="24"/>
  <c r="AA13" i="19"/>
  <c r="F14" i="24"/>
  <c r="F13" i="24"/>
  <c r="F19" i="24"/>
  <c r="F8" i="24"/>
  <c r="F10" i="24"/>
  <c r="F16" i="24"/>
  <c r="F17" i="24"/>
  <c r="F12" i="24"/>
  <c r="F9" i="24"/>
  <c r="F15" i="24"/>
  <c r="F18" i="24"/>
  <c r="F20" i="24"/>
  <c r="F7" i="24"/>
  <c r="F11" i="24"/>
  <c r="H11" i="24" l="1"/>
  <c r="O11" i="24" s="1"/>
  <c r="H8" i="24"/>
  <c r="O8" i="24" s="1"/>
  <c r="H13" i="24"/>
  <c r="O13" i="24" s="1"/>
  <c r="H20" i="24"/>
  <c r="O20" i="24" s="1"/>
  <c r="H18" i="24"/>
  <c r="O18" i="24" s="1"/>
  <c r="H14" i="24"/>
  <c r="O14" i="24" s="1"/>
  <c r="H12" i="24"/>
  <c r="O12" i="24" s="1"/>
  <c r="H17" i="24"/>
  <c r="O17" i="24" s="1"/>
  <c r="H9" i="24"/>
  <c r="O9" i="24" s="1"/>
  <c r="H7" i="24"/>
  <c r="H15" i="24"/>
  <c r="O15" i="24" s="1"/>
  <c r="H16" i="24"/>
  <c r="O16" i="24" s="1"/>
  <c r="H10" i="24"/>
  <c r="O10" i="24" s="1"/>
  <c r="H19" i="24"/>
  <c r="O19" i="24" s="1"/>
  <c r="E6" i="24"/>
  <c r="O7" i="24" l="1"/>
  <c r="AD33" i="20"/>
  <c r="T33" i="20"/>
  <c r="D6" i="24"/>
  <c r="C6" i="24"/>
  <c r="X33" i="20" l="1"/>
  <c r="AH33" i="20"/>
  <c r="AI47" i="19" l="1"/>
  <c r="J45" i="19"/>
  <c r="M6" i="24"/>
  <c r="AI13" i="19" l="1"/>
  <c r="L6" i="24"/>
  <c r="G6" i="24"/>
  <c r="N6" i="24" l="1"/>
  <c r="AD23" i="20" s="1"/>
  <c r="AD25" i="20"/>
  <c r="AH25" i="20"/>
  <c r="T26" i="20"/>
  <c r="X26" i="20"/>
  <c r="AD26" i="20"/>
  <c r="AH26" i="20"/>
  <c r="F6" i="24"/>
  <c r="H6" i="24" l="1"/>
  <c r="H21" i="24" s="1"/>
  <c r="AH23" i="20"/>
  <c r="N21" i="24"/>
  <c r="T50" i="20"/>
  <c r="T46" i="20"/>
  <c r="T48" i="20"/>
  <c r="T49" i="20"/>
  <c r="T51" i="20"/>
  <c r="T47" i="20"/>
  <c r="X50" i="20"/>
  <c r="X46" i="20"/>
  <c r="X49" i="20"/>
  <c r="X48" i="20"/>
  <c r="X51" i="20"/>
  <c r="X47" i="20"/>
  <c r="AD48" i="20"/>
  <c r="AD50" i="20"/>
  <c r="AD46" i="20"/>
  <c r="AD49" i="20"/>
  <c r="AD51" i="20"/>
  <c r="AD47" i="20"/>
  <c r="AH48" i="20"/>
  <c r="AH47" i="20"/>
  <c r="AH50" i="20"/>
  <c r="AH46" i="20"/>
  <c r="AH51" i="20"/>
  <c r="AH49" i="20"/>
  <c r="T43" i="20"/>
  <c r="T40" i="20"/>
  <c r="X42" i="20"/>
  <c r="X41" i="20"/>
  <c r="T42" i="20"/>
  <c r="T41" i="20"/>
  <c r="X43" i="20"/>
  <c r="X40" i="20"/>
  <c r="AH42" i="20"/>
  <c r="AH41" i="20"/>
  <c r="AD42" i="20"/>
  <c r="AD41" i="20"/>
  <c r="AD43" i="20"/>
  <c r="AD40" i="20"/>
  <c r="AH43" i="20"/>
  <c r="AH40" i="20"/>
  <c r="T38" i="20"/>
  <c r="T34" i="20"/>
  <c r="T37" i="20"/>
  <c r="T36" i="20"/>
  <c r="T39" i="20"/>
  <c r="T35" i="20"/>
  <c r="X37" i="20"/>
  <c r="X36" i="20"/>
  <c r="X39" i="20"/>
  <c r="X35" i="20"/>
  <c r="X38" i="20"/>
  <c r="X34" i="20"/>
  <c r="AD37" i="20"/>
  <c r="AD36" i="20"/>
  <c r="AD39" i="20"/>
  <c r="AD35" i="20"/>
  <c r="AD38" i="20"/>
  <c r="AD34" i="20"/>
  <c r="AH36" i="20"/>
  <c r="AH34" i="20"/>
  <c r="AH39" i="20"/>
  <c r="AH35" i="20"/>
  <c r="AH38" i="20"/>
  <c r="AH37" i="20"/>
  <c r="X31" i="20"/>
  <c r="T31" i="20"/>
  <c r="AH31" i="20"/>
  <c r="AD31" i="20"/>
  <c r="X45" i="20"/>
  <c r="T45" i="20"/>
  <c r="T32" i="20"/>
  <c r="X32" i="20"/>
  <c r="AH32" i="20"/>
  <c r="AD45" i="20"/>
  <c r="AH30" i="20"/>
  <c r="AD32" i="20"/>
  <c r="AH45" i="20"/>
  <c r="AD30" i="20"/>
  <c r="T44" i="20"/>
  <c r="T29" i="20"/>
  <c r="T28" i="20"/>
  <c r="T27" i="20"/>
  <c r="X27" i="20"/>
  <c r="X44" i="20"/>
  <c r="X29" i="20"/>
  <c r="X28" i="20"/>
  <c r="T24" i="20"/>
  <c r="X24" i="20"/>
  <c r="T23" i="20"/>
  <c r="X23" i="20"/>
  <c r="AD27" i="20"/>
  <c r="AD44" i="20"/>
  <c r="AD29" i="20"/>
  <c r="AD28" i="20"/>
  <c r="AH29" i="20"/>
  <c r="AH28" i="20"/>
  <c r="AH27" i="20"/>
  <c r="AH44" i="20"/>
  <c r="X25" i="20"/>
  <c r="T25" i="20"/>
  <c r="T30" i="20" l="1"/>
  <c r="T52" i="20" s="1"/>
  <c r="X30" i="20"/>
  <c r="X52" i="20" s="1"/>
  <c r="O6" i="24"/>
  <c r="AD24" i="20" l="1"/>
  <c r="AD52" i="20" s="1"/>
  <c r="O21" i="24"/>
  <c r="AH24" i="20"/>
  <c r="AH52" i="20" s="1"/>
  <c r="T53" i="20" s="1"/>
</calcChain>
</file>

<file path=xl/sharedStrings.xml><?xml version="1.0" encoding="utf-8"?>
<sst xmlns="http://schemas.openxmlformats.org/spreadsheetml/2006/main" count="404" uniqueCount="225">
  <si>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</si>
  <si>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</si>
  <si>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</si>
  <si>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</si>
  <si>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</si>
  <si>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</si>
  <si>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</si>
  <si>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</si>
  <si>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</si>
  <si>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</si>
  <si>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</si>
  <si>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</si>
  <si>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</si>
  <si>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</si>
  <si>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</si>
  <si>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</si>
  <si>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</si>
  <si>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</si>
  <si>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</si>
  <si>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</si>
  <si>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</si>
  <si>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</si>
  <si>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</si>
  <si>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</si>
  <si>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</si>
  <si>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</si>
  <si>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</si>
  <si>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</si>
  <si>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</si>
  <si>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</si>
  <si>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</si>
  <si>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</si>
  <si>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</si>
  <si>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</si>
  <si>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</si>
  <si>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</si>
  <si>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</si>
  <si>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</si>
  <si>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</si>
  <si>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</si>
  <si>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</si>
  <si>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</si>
  <si>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</si>
  <si>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</si>
  <si>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</si>
  <si>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</si>
  <si>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</si>
  <si>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</si>
  <si>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</si>
  <si>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</si>
  <si>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</si>
  <si>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</si>
  <si>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</si>
  <si>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</si>
  <si>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</si>
  <si>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</si>
  <si>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</si>
  <si>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</si>
  <si>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</si>
  <si>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</si>
  <si>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</si>
  <si>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</si>
  <si>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</si>
  <si>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</si>
  <si>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</si>
  <si>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</si>
  <si>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</si>
  <si>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</si>
  <si>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</si>
  <si>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</si>
  <si>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</si>
  <si>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</si>
  <si>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</si>
  <si>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</si>
  <si>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</si>
  <si>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</si>
  <si>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</si>
  <si>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</si>
  <si>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</si>
  <si>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</si>
  <si>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</si>
  <si>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</si>
  <si>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</si>
  <si>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</si>
  <si>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</si>
  <si>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</si>
  <si>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</si>
  <si>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</si>
  <si>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</si>
  <si>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</si>
  <si>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</si>
  <si>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</si>
  <si>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</si>
  <si>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</si>
  <si>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</si>
  <si>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</si>
  <si>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</si>
  <si>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</si>
  <si>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</si>
  <si>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</si>
  <si>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</si>
  <si>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</si>
  <si>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</si>
  <si>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</si>
  <si>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</si>
  <si>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</si>
  <si>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</si>
  <si>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</si>
  <si>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</si>
  <si>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</si>
  <si>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</si>
  <si>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</si>
  <si>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</si>
  <si>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</si>
  <si>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</si>
  <si>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</si>
  <si>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</si>
  <si>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</si>
  <si>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</si>
  <si>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</si>
  <si>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</si>
  <si>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</si>
  <si>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</si>
  <si>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</si>
  <si>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</si>
  <si>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</si>
  <si>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</si>
  <si>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</si>
  <si>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</si>
  <si>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</si>
  <si>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</si>
  <si>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</si>
  <si>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</si>
  <si>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</si>
  <si>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</si>
  <si>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</si>
  <si>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</si>
  <si>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</si>
  <si>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</si>
  <si>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</si>
  <si>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</si>
  <si>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</si>
  <si>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</si>
  <si>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</si>
  <si>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</si>
  <si>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</si>
  <si>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</si>
  <si>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</si>
  <si>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</si>
  <si>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</si>
  <si>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</si>
  <si>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</si>
  <si>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</si>
  <si>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</si>
  <si>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</si>
  <si>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</si>
  <si>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別記</t>
    <rPh sb="0" eb="2">
      <t>ベッキ</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</si>
  <si>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</si>
  <si>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</si>
  <si>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</si>
  <si>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申請（実績）額</t>
    <rPh sb="0" eb="2">
      <t>シンセイ</t>
    </rPh>
    <rPh sb="3" eb="5">
      <t>ジッセキ</t>
    </rPh>
    <rPh sb="6" eb="7">
      <t>ガク</t>
    </rPh>
    <phoneticPr fontId="3"/>
  </si>
  <si>
    <t>合　　計</t>
    <rPh sb="0" eb="1">
      <t>ゴウ</t>
    </rPh>
    <rPh sb="3" eb="4">
      <t>ケイ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</si>
  <si>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</si>
  <si>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</si>
  <si>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phoneticPr fontId="3"/>
  </si>
  <si>
    <t>障害福祉サービス施設・事業所等のサービス継続支援</t>
    <phoneticPr fontId="3"/>
  </si>
  <si>
    <t>障害福祉サービス施設・事業所等との協力支援</t>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</si>
  <si>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</si>
  <si>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</si>
  <si>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①</t>
    <phoneticPr fontId="3"/>
  </si>
  <si>
    <t>②</t>
    <phoneticPr fontId="3"/>
  </si>
  <si>
    <t>③</t>
    <phoneticPr fontId="3"/>
  </si>
  <si>
    <t>④</t>
    <phoneticPr fontId="3"/>
  </si>
  <si>
    <t>⑤</t>
    <phoneticPr fontId="3"/>
  </si>
  <si>
    <t>積算内訳</t>
    <rPh sb="0" eb="2">
      <t>セキサン</t>
    </rPh>
    <rPh sb="2" eb="4">
      <t>ウチワケ</t>
    </rPh>
    <phoneticPr fontId="3"/>
  </si>
  <si>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</si>
  <si>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</si>
  <si>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</si>
  <si>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</si>
  <si>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</si>
  <si>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</si>
  <si>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phoneticPr fontId="3"/>
  </si>
  <si>
    <t>（１）障害福祉サービス施設・事業所等のサービス継続支援</t>
    <phoneticPr fontId="3"/>
  </si>
  <si>
    <t>①～④の事業</t>
    <rPh sb="4" eb="6">
      <t>ジギョウ</t>
    </rPh>
    <phoneticPr fontId="3"/>
  </si>
  <si>
    <t>⑤の事業</t>
    <rPh sb="2" eb="4">
      <t>ジギョウ</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</si>
  <si>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</si>
  <si>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rFont val="ＭＳ Ｐ明朝"/>
        <family val="1"/>
        <charset val="128"/>
      </rPr>
      <t>→ （２）を記載</t>
    </r>
    <rPh sb="28" eb="30">
      <t>キサイ</t>
    </rPh>
    <phoneticPr fontId="3"/>
  </si>
  <si>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</si>
  <si>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２　申請（実績）額</t>
    <rPh sb="2" eb="4">
      <t>シンセイ</t>
    </rPh>
    <rPh sb="5" eb="7">
      <t>ジッセキ</t>
    </rPh>
    <rPh sb="8" eb="9">
      <t>ガク</t>
    </rPh>
    <phoneticPr fontId="3"/>
  </si>
  <si>
    <t>①から③に該当する施設・事業所等の場合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・感染者又は濃厚接触者への対応に伴い在庫不足が見込まれる衛生・防護用品の購入費用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④に該当する事業所・施設等の場合
・一定の要件に該当する自費検査費用（別添２のとおり、障害者支援施設等に限る）</t>
    <phoneticPr fontId="3"/>
  </si>
  <si>
    <t>○利用者受入や職員の応援派遣に係る費用
・追加で必要な人員確保のための緊急雇用に係る費用、割増賃金・手当、職業紹介料、旅費・宿泊費、損害賠償保険の加入費用</t>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</si>
  <si>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</si>
  <si>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
　所（①、②の場合を除く）
　　（対象サービス：No.12からNo.15）
⑤　①、③以外の事業所であって、当該事業所の職員により、居宅で生活している利用者に対して、できる限りのサービスを提供した事業所
　　（対象サービス：No.1からNo.10）</t>
    <phoneticPr fontId="3"/>
  </si>
  <si>
    <t>秋田県知事</t>
    <rPh sb="0" eb="2">
      <t>アキタ</t>
    </rPh>
    <rPh sb="2" eb="5">
      <t>ケンチジチジ</t>
    </rPh>
    <phoneticPr fontId="3"/>
  </si>
  <si>
    <t>事業計画書（補助事業実績報告書）</t>
    <rPh sb="0" eb="2">
      <t>ジギョウ</t>
    </rPh>
    <rPh sb="2" eb="4">
      <t>ケイカク</t>
    </rPh>
    <rPh sb="4" eb="5">
      <t>ショ</t>
    </rPh>
    <rPh sb="6" eb="8">
      <t>ホジョ</t>
    </rPh>
    <rPh sb="8" eb="10">
      <t>ジギョウ</t>
    </rPh>
    <rPh sb="10" eb="12">
      <t>ジッセキ</t>
    </rPh>
    <rPh sb="12" eb="14">
      <t>ホウコク</t>
    </rPh>
    <rPh sb="14" eb="15">
      <t>ショ</t>
    </rPh>
    <phoneticPr fontId="3"/>
  </si>
  <si>
    <t>様式第１号</t>
    <rPh sb="0" eb="2">
      <t>ヨウシキ</t>
    </rPh>
    <rPh sb="2" eb="3">
      <t>ダイ</t>
    </rPh>
    <rPh sb="4" eb="5">
      <t>ゴウ</t>
    </rPh>
    <phoneticPr fontId="3"/>
  </si>
  <si>
    <t>No.1</t>
    <phoneticPr fontId="3"/>
  </si>
  <si>
    <t>No.2</t>
  </si>
  <si>
    <t>No.3</t>
  </si>
  <si>
    <t>No.4</t>
  </si>
  <si>
    <t>No.5</t>
  </si>
  <si>
    <t>No.6</t>
  </si>
  <si>
    <t>No.7</t>
  </si>
  <si>
    <t>No.8</t>
  </si>
  <si>
    <t>No.9</t>
  </si>
  <si>
    <t>No.10</t>
  </si>
  <si>
    <t>No.11</t>
    <phoneticPr fontId="3"/>
  </si>
  <si>
    <t>No.12</t>
    <phoneticPr fontId="3"/>
  </si>
  <si>
    <t>No.14</t>
  </si>
  <si>
    <t>No.15</t>
  </si>
  <si>
    <t>No.16</t>
  </si>
  <si>
    <t>No.17</t>
  </si>
  <si>
    <t>No.18</t>
  </si>
  <si>
    <t>No.19</t>
  </si>
  <si>
    <t>No.20</t>
  </si>
  <si>
    <t>No.21</t>
  </si>
  <si>
    <t>No.22</t>
  </si>
  <si>
    <t>No.23</t>
  </si>
  <si>
    <t>No.24</t>
  </si>
  <si>
    <t>No.25</t>
  </si>
  <si>
    <t>No.26</t>
  </si>
  <si>
    <t>No.27</t>
  </si>
  <si>
    <t>No.28</t>
  </si>
  <si>
    <t>No.13</t>
    <phoneticPr fontId="3"/>
  </si>
  <si>
    <t>No.29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</si>
</sst>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u/>
      <sz val="11"/>
      <color theme="10"/>
      <name val="ＭＳ Ｐゴシック"/>
      <family val="3"/>
      <charset val="128"/>
    </font>
    <font>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2" fillId="0" borderId="0" applyNumberFormat="0" applyFill="0" applyBorder="0" applyAlignment="0" applyProtection="0">
      <alignment vertical="center"/>
    </xf>
  </cellStyleXfs>
  <cellXfs count="42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5" fillId="0" borderId="0" xfId="0" applyFont="1">
      <alignment vertical="center"/>
    </xf>
    <xf numFmtId="0" fontId="10" fillId="3" borderId="52"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49" fontId="17" fillId="0" borderId="36" xfId="0" applyNumberFormat="1" applyFont="1" applyBorder="1" applyAlignment="1">
      <alignment horizontal="center" vertical="top"/>
    </xf>
    <xf numFmtId="0" fontId="17" fillId="0" borderId="36" xfId="0" applyFont="1" applyBorder="1" applyAlignment="1">
      <alignment horizontal="center" vertical="top"/>
    </xf>
    <xf numFmtId="176" fontId="6" fillId="0" borderId="2" xfId="0" applyNumberFormat="1"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0" fontId="21" fillId="0" borderId="36" xfId="5" applyFont="1" applyBorder="1">
      <alignment vertical="center"/>
    </xf>
    <xf numFmtId="181" fontId="21" fillId="0" borderId="36"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0" borderId="5"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51"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40" xfId="0" applyNumberFormat="1" applyFont="1" applyBorder="1" applyAlignment="1" applyProtection="1">
      <alignment horizontal="center" vertical="center" shrinkToFit="1"/>
      <protection hidden="1"/>
    </xf>
    <xf numFmtId="178" fontId="9" fillId="0" borderId="49" xfId="0" applyNumberFormat="1" applyFont="1" applyBorder="1" applyAlignment="1" applyProtection="1">
      <alignment horizontal="center" vertical="center" shrinkToFit="1"/>
      <protection hidden="1"/>
    </xf>
    <xf numFmtId="178" fontId="9" fillId="0" borderId="40" xfId="4" applyNumberFormat="1" applyFont="1" applyBorder="1" applyAlignment="1" applyProtection="1">
      <alignment horizontal="right" vertical="center" shrinkToFit="1"/>
      <protection hidden="1"/>
    </xf>
    <xf numFmtId="178" fontId="9" fillId="0" borderId="53" xfId="4" applyNumberFormat="1" applyFont="1" applyBorder="1" applyAlignment="1" applyProtection="1">
      <alignment horizontal="right" vertical="center" shrinkToFit="1"/>
      <protection hidden="1"/>
    </xf>
    <xf numFmtId="178" fontId="9" fillId="0" borderId="50" xfId="4" applyNumberFormat="1" applyFont="1" applyBorder="1" applyAlignment="1" applyProtection="1">
      <alignment horizontal="right" vertical="center" shrinkToFit="1"/>
      <protection hidden="1"/>
    </xf>
    <xf numFmtId="178" fontId="9" fillId="4" borderId="50" xfId="4" applyNumberFormat="1" applyFont="1" applyFill="1" applyBorder="1" applyAlignment="1" applyProtection="1">
      <alignment horizontal="right" vertical="center" shrinkToFit="1"/>
      <protection hidden="1"/>
    </xf>
    <xf numFmtId="178" fontId="9" fillId="0" borderId="44" xfId="4" applyNumberFormat="1" applyFont="1" applyBorder="1" applyAlignment="1" applyProtection="1">
      <alignment horizontal="right" vertical="center" shrinkToFit="1"/>
      <protection hidden="1"/>
    </xf>
    <xf numFmtId="178" fontId="9" fillId="0" borderId="54" xfId="4" applyNumberFormat="1" applyFont="1" applyBorder="1" applyAlignment="1" applyProtection="1">
      <alignment horizontal="right" vertical="center" shrinkToFit="1"/>
      <protection hidden="1"/>
    </xf>
    <xf numFmtId="178" fontId="9" fillId="0" borderId="43" xfId="4" applyNumberFormat="1" applyFont="1" applyBorder="1" applyAlignment="1" applyProtection="1">
      <alignment horizontal="right" vertical="center" shrinkToFit="1"/>
      <protection hidden="1"/>
    </xf>
    <xf numFmtId="178" fontId="9" fillId="0" borderId="48" xfId="4" applyNumberFormat="1" applyFont="1" applyBorder="1" applyAlignment="1" applyProtection="1">
      <alignment horizontal="right" vertical="center" shrinkToFit="1"/>
      <protection hidden="1"/>
    </xf>
    <xf numFmtId="178" fontId="9" fillId="0" borderId="55" xfId="4" applyNumberFormat="1" applyFont="1" applyBorder="1" applyAlignment="1" applyProtection="1">
      <alignment horizontal="right" vertical="center" shrinkToFit="1"/>
      <protection hidden="1"/>
    </xf>
    <xf numFmtId="0" fontId="21" fillId="0" borderId="18" xfId="0" applyFont="1" applyBorder="1" applyAlignment="1">
      <alignment vertical="top" wrapText="1"/>
    </xf>
    <xf numFmtId="49" fontId="21" fillId="0" borderId="36" xfId="0" applyNumberFormat="1" applyFont="1" applyBorder="1" applyAlignment="1">
      <alignment horizontal="left" vertical="top" wrapText="1"/>
    </xf>
    <xf numFmtId="0" fontId="21" fillId="0" borderId="36" xfId="0" applyFont="1" applyBorder="1" applyAlignment="1">
      <alignment horizontal="left" vertical="top" wrapText="1"/>
    </xf>
    <xf numFmtId="49" fontId="21" fillId="0" borderId="18" xfId="0" applyNumberFormat="1" applyFont="1" applyBorder="1" applyAlignment="1">
      <alignment vertical="top" wrapText="1"/>
    </xf>
    <xf numFmtId="0" fontId="21" fillId="0" borderId="18" xfId="0" applyFont="1" applyBorder="1" applyAlignment="1">
      <alignment horizontal="left" vertical="top" wrapText="1"/>
    </xf>
    <xf numFmtId="0" fontId="5" fillId="0" borderId="0" xfId="0" applyFont="1" applyAlignment="1">
      <alignment horizontal="center" vertical="center"/>
    </xf>
    <xf numFmtId="0" fontId="5" fillId="0" borderId="0" xfId="0" applyFont="1" applyBorder="1" applyAlignment="1">
      <alignment vertical="center"/>
    </xf>
    <xf numFmtId="0" fontId="10" fillId="3" borderId="36" xfId="0" applyFont="1" applyFill="1" applyBorder="1" applyAlignment="1">
      <alignment horizontal="center" vertical="center"/>
    </xf>
    <xf numFmtId="0" fontId="10" fillId="0" borderId="2" xfId="0" applyFont="1" applyFill="1" applyBorder="1" applyAlignment="1" applyProtection="1">
      <alignment horizontal="center" vertical="center"/>
      <protection hidden="1"/>
    </xf>
    <xf numFmtId="0" fontId="10" fillId="3" borderId="3" xfId="0" applyFont="1" applyFill="1" applyBorder="1" applyAlignment="1">
      <alignment horizontal="center" vertical="center"/>
    </xf>
    <xf numFmtId="0" fontId="10" fillId="3" borderId="38" xfId="0" applyFont="1" applyFill="1" applyBorder="1" applyAlignment="1">
      <alignment horizontal="center" vertical="center"/>
    </xf>
    <xf numFmtId="0" fontId="0" fillId="0" borderId="0" xfId="0" applyFont="1">
      <alignment vertical="center"/>
    </xf>
    <xf numFmtId="0" fontId="10" fillId="4" borderId="5" xfId="0" applyFont="1" applyFill="1" applyBorder="1" applyProtection="1">
      <alignment vertical="center"/>
      <protection hidden="1"/>
    </xf>
    <xf numFmtId="0" fontId="10" fillId="4" borderId="8"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4" fillId="2" borderId="0" xfId="0" applyFont="1" applyFill="1" applyBorder="1" applyAlignment="1" applyProtection="1">
      <alignment vertical="top"/>
      <protection hidden="1"/>
    </xf>
    <xf numFmtId="0" fontId="9" fillId="2"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14" fillId="2" borderId="10" xfId="0" applyFont="1" applyFill="1" applyBorder="1" applyAlignment="1" applyProtection="1">
      <alignment vertical="top"/>
      <protection hidden="1"/>
    </xf>
    <xf numFmtId="179" fontId="5" fillId="0" borderId="36" xfId="5" applyNumberFormat="1" applyFont="1" applyBorder="1">
      <alignment vertical="center"/>
    </xf>
    <xf numFmtId="181" fontId="5" fillId="0" borderId="36" xfId="5" applyNumberFormat="1" applyFont="1" applyBorder="1">
      <alignment vertical="center"/>
    </xf>
    <xf numFmtId="0" fontId="10" fillId="0" borderId="2" xfId="0" applyFont="1" applyFill="1" applyBorder="1" applyAlignment="1" applyProtection="1">
      <alignment horizontal="center" vertical="center"/>
      <protection hidden="1"/>
    </xf>
    <xf numFmtId="0" fontId="23" fillId="0" borderId="0" xfId="0" applyFont="1" applyProtection="1">
      <alignment vertical="center"/>
      <protection hidden="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shrinkToFit="1"/>
    </xf>
    <xf numFmtId="0" fontId="5" fillId="4" borderId="7" xfId="0" applyFont="1" applyFill="1" applyBorder="1" applyAlignment="1">
      <alignment vertical="center" shrinkToFit="1"/>
    </xf>
    <xf numFmtId="0" fontId="5" fillId="4" borderId="17" xfId="0" applyFont="1" applyFill="1" applyBorder="1" applyAlignment="1">
      <alignment vertical="center" shrinkToFit="1"/>
    </xf>
    <xf numFmtId="0" fontId="5" fillId="4" borderId="13" xfId="0" applyFont="1" applyFill="1" applyBorder="1" applyAlignment="1">
      <alignment vertical="center" shrinkToFit="1"/>
    </xf>
    <xf numFmtId="0" fontId="5" fillId="4" borderId="14" xfId="0" applyFont="1" applyFill="1" applyBorder="1" applyAlignment="1">
      <alignment vertical="center" shrinkToFit="1"/>
    </xf>
    <xf numFmtId="0" fontId="5" fillId="4" borderId="16" xfId="0" applyFont="1" applyFill="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0" fontId="22" fillId="4" borderId="1" xfId="7" applyFill="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2" borderId="0" xfId="0" applyFont="1" applyFill="1" applyAlignment="1">
      <alignment horizontal="right"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1" fillId="3" borderId="4"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0" borderId="36"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4" fillId="0" borderId="36" xfId="0" applyFont="1" applyFill="1" applyBorder="1" applyAlignment="1" applyProtection="1">
      <alignment horizontal="left" vertical="top" wrapText="1"/>
      <protection hidden="1"/>
    </xf>
    <xf numFmtId="0" fontId="14" fillId="2" borderId="9" xfId="0" applyFont="1" applyFill="1" applyBorder="1" applyAlignment="1" applyProtection="1">
      <alignment horizontal="left" vertical="top"/>
      <protection hidden="1"/>
    </xf>
    <xf numFmtId="0" fontId="14" fillId="2" borderId="0" xfId="0" applyFont="1" applyFill="1" applyBorder="1" applyAlignment="1" applyProtection="1">
      <alignment horizontal="left" vertical="top"/>
      <protection hidden="1"/>
    </xf>
    <xf numFmtId="0" fontId="11" fillId="4" borderId="1" xfId="0" applyFont="1" applyFill="1" applyBorder="1" applyAlignment="1" applyProtection="1">
      <alignment horizontal="center" vertical="center" shrinkToFit="1"/>
      <protection hidden="1"/>
    </xf>
    <xf numFmtId="0" fontId="11" fillId="4" borderId="2"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49" fontId="12" fillId="0" borderId="60"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horizontal="center" vertical="center" wrapText="1"/>
      <protection hidden="1"/>
    </xf>
    <xf numFmtId="49" fontId="12" fillId="0" borderId="62" xfId="0" applyNumberFormat="1" applyFont="1" applyFill="1" applyBorder="1" applyAlignment="1" applyProtection="1">
      <alignment horizontal="center" vertical="center" wrapText="1"/>
      <protection hidden="1"/>
    </xf>
    <xf numFmtId="49" fontId="12" fillId="0" borderId="57" xfId="0" applyNumberFormat="1" applyFont="1" applyFill="1" applyBorder="1" applyAlignment="1" applyProtection="1">
      <alignment vertical="center" wrapText="1"/>
      <protection hidden="1"/>
    </xf>
    <xf numFmtId="49" fontId="12" fillId="0" borderId="58" xfId="0" applyNumberFormat="1" applyFont="1" applyFill="1" applyBorder="1" applyAlignment="1" applyProtection="1">
      <alignment vertical="center" wrapText="1"/>
      <protection hidden="1"/>
    </xf>
    <xf numFmtId="49" fontId="12" fillId="0" borderId="59" xfId="0" applyNumberFormat="1" applyFont="1" applyFill="1" applyBorder="1" applyAlignment="1" applyProtection="1">
      <alignment vertical="center" wrapText="1"/>
      <protection hidden="1"/>
    </xf>
    <xf numFmtId="177" fontId="9" fillId="0" borderId="60" xfId="4" applyNumberFormat="1" applyFont="1" applyFill="1" applyBorder="1" applyAlignment="1" applyProtection="1">
      <alignment vertical="center" shrinkToFit="1"/>
      <protection hidden="1"/>
    </xf>
    <xf numFmtId="177" fontId="9" fillId="0" borderId="61" xfId="4" applyNumberFormat="1" applyFont="1" applyFill="1" applyBorder="1" applyAlignment="1" applyProtection="1">
      <alignment vertical="center" shrinkToFit="1"/>
      <protection hidden="1"/>
    </xf>
    <xf numFmtId="177" fontId="9" fillId="0" borderId="62" xfId="4" applyNumberFormat="1" applyFont="1" applyFill="1" applyBorder="1" applyAlignment="1" applyProtection="1">
      <alignment vertical="center" shrinkToFit="1"/>
      <protection hidden="1"/>
    </xf>
    <xf numFmtId="0" fontId="9" fillId="0" borderId="57" xfId="0" applyFont="1" applyFill="1" applyBorder="1" applyAlignment="1" applyProtection="1">
      <alignment vertical="center"/>
      <protection hidden="1"/>
    </xf>
    <xf numFmtId="0" fontId="9" fillId="0" borderId="58" xfId="0" applyFont="1" applyFill="1" applyBorder="1" applyAlignment="1" applyProtection="1">
      <alignment vertical="center"/>
      <protection hidden="1"/>
    </xf>
    <xf numFmtId="0" fontId="9" fillId="0" borderId="59" xfId="0" applyFont="1" applyFill="1" applyBorder="1" applyAlignment="1" applyProtection="1">
      <alignment vertical="center"/>
      <protection hidden="1"/>
    </xf>
    <xf numFmtId="0" fontId="11" fillId="4" borderId="36" xfId="0" applyFont="1" applyFill="1" applyBorder="1" applyAlignment="1" applyProtection="1">
      <alignment vertical="center" shrinkToFit="1"/>
      <protection hidden="1"/>
    </xf>
    <xf numFmtId="177" fontId="11" fillId="4" borderId="1" xfId="4" applyNumberFormat="1" applyFont="1" applyFill="1" applyBorder="1" applyAlignment="1" applyProtection="1">
      <alignment vertical="center" shrinkToFit="1"/>
      <protection hidden="1"/>
    </xf>
    <xf numFmtId="177" fontId="11" fillId="4" borderId="2" xfId="4" applyNumberFormat="1" applyFont="1" applyFill="1" applyBorder="1" applyAlignment="1" applyProtection="1">
      <alignment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1" fillId="4" borderId="45" xfId="0" applyFont="1" applyFill="1" applyBorder="1" applyAlignment="1" applyProtection="1">
      <alignment horizontal="center" vertical="center" shrinkToFit="1"/>
      <protection hidden="1"/>
    </xf>
    <xf numFmtId="0" fontId="11" fillId="4" borderId="46" xfId="0" applyFont="1" applyFill="1" applyBorder="1" applyAlignment="1" applyProtection="1">
      <alignment horizontal="center" vertical="center" shrinkToFit="1"/>
      <protection hidden="1"/>
    </xf>
    <xf numFmtId="0" fontId="11" fillId="4" borderId="47"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9" fillId="0" borderId="36" xfId="0" applyFont="1" applyFill="1" applyBorder="1" applyAlignment="1" applyProtection="1">
      <alignment horizontal="center" vertical="center"/>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41" xfId="0" applyNumberFormat="1" applyFont="1" applyFill="1" applyBorder="1" applyAlignment="1" applyProtection="1">
      <alignment vertical="center" wrapText="1"/>
      <protection hidden="1"/>
    </xf>
    <xf numFmtId="49" fontId="12" fillId="0" borderId="42" xfId="0" applyNumberFormat="1" applyFont="1" applyFill="1" applyBorder="1" applyAlignment="1" applyProtection="1">
      <alignment vertical="center" wrapText="1"/>
      <protection hidden="1"/>
    </xf>
    <xf numFmtId="49" fontId="12" fillId="0" borderId="4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9" fillId="0" borderId="44" xfId="0" applyFont="1" applyFill="1" applyBorder="1" applyAlignment="1" applyProtection="1">
      <alignment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77" fontId="11" fillId="4" borderId="45" xfId="4" applyNumberFormat="1" applyFont="1" applyFill="1" applyBorder="1" applyAlignment="1" applyProtection="1">
      <alignment vertical="center" shrinkToFit="1"/>
      <protection hidden="1"/>
    </xf>
    <xf numFmtId="177" fontId="11" fillId="4" borderId="46" xfId="4" applyNumberFormat="1"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22" fillId="4" borderId="1" xfId="7" applyFill="1" applyBorder="1" applyAlignment="1" applyProtection="1">
      <alignment vertical="center" shrinkToFi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xf numFmtId="0" fontId="5" fillId="0" borderId="63" xfId="0" applyFont="1" applyBorder="1" applyAlignment="1">
      <alignment horizontal="left" vertical="justify" wrapText="1"/>
    </xf>
    <xf numFmtId="0" fontId="5" fillId="0" borderId="64" xfId="0" applyFont="1" applyBorder="1" applyAlignment="1">
      <alignment horizontal="left" vertical="justify" wrapText="1"/>
    </xf>
    <xf numFmtId="0" fontId="5" fillId="0" borderId="65" xfId="0" applyFont="1" applyBorder="1" applyAlignment="1">
      <alignment horizontal="left" vertical="justify" wrapText="1"/>
    </xf>
    <xf numFmtId="0" fontId="5" fillId="0" borderId="36" xfId="0" applyFont="1" applyBorder="1" applyAlignment="1">
      <alignment horizontal="left" vertical="center" wrapText="1"/>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50</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6"/>
  <sheetViews>
    <sheetView view="pageBreakPreview" zoomScale="70" zoomScaleNormal="100" zoomScaleSheetLayoutView="70" workbookViewId="0">
      <selection activeCell="G7" sqref="G7"/>
    </sheetView>
  </sheetViews>
  <sheetFormatPr defaultColWidth="9" defaultRowHeight="13.5" x14ac:dyDescent="0.15"/>
  <cols>
    <col min="1" max="1" width="3.125" style="42" customWidth="1"/>
    <col min="2" max="2" width="7.75" style="42" customWidth="1"/>
    <col min="3" max="3" width="27.5" style="49" customWidth="1"/>
    <col min="4" max="4" width="32.375" style="49" customWidth="1"/>
    <col min="5" max="5" width="27.5" style="49" customWidth="1"/>
    <col min="6" max="6" width="4.25" style="42" customWidth="1"/>
    <col min="7" max="16384" width="9" style="42"/>
  </cols>
  <sheetData>
    <row r="2" spans="2:5" ht="17.25" x14ac:dyDescent="0.15">
      <c r="B2" s="48" t="s">
        <v>67</v>
      </c>
      <c r="D2" s="50"/>
    </row>
    <row r="3" spans="2:5" ht="14.25" x14ac:dyDescent="0.15">
      <c r="C3" s="50"/>
      <c r="D3" s="50"/>
    </row>
    <row r="4" spans="2:5" ht="14.25" x14ac:dyDescent="0.15">
      <c r="B4" s="51" t="s">
        <v>59</v>
      </c>
      <c r="C4" s="52" t="s">
        <v>58</v>
      </c>
      <c r="D4" s="53" t="s">
        <v>61</v>
      </c>
      <c r="E4" s="53" t="s">
        <v>57</v>
      </c>
    </row>
    <row r="5" spans="2:5" ht="42" customHeight="1" x14ac:dyDescent="0.15">
      <c r="B5" s="51">
        <v>1</v>
      </c>
      <c r="C5" s="181" t="s">
        <v>60</v>
      </c>
      <c r="D5" s="182"/>
      <c r="E5" s="182"/>
    </row>
    <row r="6" spans="2:5" ht="36" customHeight="1" x14ac:dyDescent="0.15">
      <c r="B6" s="51">
        <v>2</v>
      </c>
      <c r="C6" s="181"/>
      <c r="D6" s="182" t="s">
        <v>62</v>
      </c>
      <c r="E6" s="182"/>
    </row>
    <row r="7" spans="2:5" ht="110.25" customHeight="1" x14ac:dyDescent="0.15">
      <c r="B7" s="51">
        <v>3</v>
      </c>
      <c r="C7" s="181"/>
      <c r="D7" s="182"/>
      <c r="E7" s="182" t="s">
        <v>69</v>
      </c>
    </row>
    <row r="8" spans="2:5" ht="39" customHeight="1" x14ac:dyDescent="0.15">
      <c r="B8" s="51">
        <v>4</v>
      </c>
      <c r="C8" s="181"/>
      <c r="D8" s="182" t="s">
        <v>70</v>
      </c>
      <c r="E8" s="182"/>
    </row>
    <row r="9" spans="2:5" ht="48.75" customHeight="1" x14ac:dyDescent="0.15">
      <c r="B9" s="51">
        <v>5</v>
      </c>
      <c r="C9" s="181"/>
      <c r="D9" s="182" t="s">
        <v>63</v>
      </c>
      <c r="E9" s="182"/>
    </row>
    <row r="10" spans="2:5" ht="34.5" customHeight="1" x14ac:dyDescent="0.15">
      <c r="B10" s="51">
        <v>6</v>
      </c>
      <c r="C10" s="181"/>
      <c r="D10" s="182" t="s">
        <v>64</v>
      </c>
      <c r="E10" s="182"/>
    </row>
    <row r="11" spans="2:5" ht="93" customHeight="1" x14ac:dyDescent="0.15">
      <c r="B11" s="51">
        <v>7</v>
      </c>
      <c r="C11" s="183"/>
      <c r="D11" s="184" t="s">
        <v>71</v>
      </c>
      <c r="E11" s="180"/>
    </row>
    <row r="12" spans="2:5" ht="81.75" customHeight="1" x14ac:dyDescent="0.15">
      <c r="B12" s="51">
        <v>8</v>
      </c>
      <c r="C12" s="181"/>
      <c r="D12" s="182" t="s">
        <v>65</v>
      </c>
      <c r="E12" s="182"/>
    </row>
    <row r="13" spans="2:5" ht="37.5" customHeight="1" x14ac:dyDescent="0.15">
      <c r="B13" s="51">
        <v>9</v>
      </c>
      <c r="C13" s="181"/>
      <c r="D13" s="182" t="s">
        <v>66</v>
      </c>
      <c r="E13" s="182"/>
    </row>
    <row r="14" spans="2:5" ht="39" customHeight="1" x14ac:dyDescent="0.15">
      <c r="B14" s="51">
        <v>10</v>
      </c>
      <c r="C14" s="181" t="s">
        <v>68</v>
      </c>
      <c r="D14" s="182"/>
      <c r="E14" s="182"/>
    </row>
    <row r="15" spans="2:5" ht="39" customHeight="1" x14ac:dyDescent="0.15">
      <c r="B15" s="51">
        <v>11</v>
      </c>
      <c r="C15" s="181" t="s">
        <v>155</v>
      </c>
      <c r="D15" s="182"/>
      <c r="E15" s="182"/>
    </row>
    <row r="16" spans="2:5"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tabSelected="1" view="pageBreakPreview" topLeftCell="A22" zoomScaleNormal="120" zoomScaleSheetLayoutView="100" workbookViewId="0">
      <selection activeCell="BA41" sqref="BA41"/>
    </sheetView>
  </sheetViews>
  <sheetFormatPr defaultColWidth="2.25" defaultRowHeight="12" x14ac:dyDescent="0.15"/>
  <cols>
    <col min="1" max="1" width="4" style="1" customWidth="1"/>
    <col min="2" max="2" width="6" style="1" customWidth="1"/>
    <col min="3" max="16384" width="2.25" style="1"/>
  </cols>
  <sheetData>
    <row r="1" spans="1:39" ht="13.5" customHeight="1" x14ac:dyDescent="0.15">
      <c r="A1" s="31" t="s">
        <v>156</v>
      </c>
      <c r="B1" s="2"/>
      <c r="C1" s="29"/>
      <c r="D1" s="29"/>
      <c r="AK1" s="186"/>
      <c r="AL1" s="186"/>
      <c r="AM1" s="186"/>
    </row>
    <row r="2" spans="1:39" ht="18" customHeight="1" x14ac:dyDescent="0.15">
      <c r="A2" s="31" t="s">
        <v>195</v>
      </c>
      <c r="B2" s="2"/>
      <c r="C2" s="29"/>
      <c r="D2" s="29"/>
    </row>
    <row r="3" spans="1:39" ht="18" customHeight="1" x14ac:dyDescent="0.15">
      <c r="A3" s="31"/>
      <c r="B3" s="2"/>
      <c r="C3" s="29"/>
      <c r="D3" s="29"/>
    </row>
    <row r="4" spans="1:39" ht="18" customHeight="1" x14ac:dyDescent="0.15">
      <c r="A4" s="241" t="s">
        <v>164</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row>
    <row r="5" spans="1:39" ht="18" customHeight="1" x14ac:dyDescent="0.15">
      <c r="A5" s="241" t="s">
        <v>194</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row>
    <row r="6" spans="1:39" ht="12" customHeight="1" x14ac:dyDescent="0.15">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row>
    <row r="7" spans="1:39" x14ac:dyDescent="0.15">
      <c r="B7" s="2"/>
      <c r="C7" s="29"/>
      <c r="D7" s="29"/>
      <c r="AB7" s="41"/>
      <c r="AC7" s="3" t="s">
        <v>56</v>
      </c>
      <c r="AD7" s="262"/>
      <c r="AE7" s="262"/>
      <c r="AF7" s="185" t="s">
        <v>4</v>
      </c>
      <c r="AG7" s="262"/>
      <c r="AH7" s="262"/>
      <c r="AI7" s="185" t="s">
        <v>3</v>
      </c>
      <c r="AJ7" s="262"/>
      <c r="AK7" s="262"/>
      <c r="AL7" s="185" t="s">
        <v>2</v>
      </c>
      <c r="AM7" s="185"/>
    </row>
    <row r="8" spans="1:39" ht="18" customHeight="1" x14ac:dyDescent="0.15">
      <c r="A8" s="291" t="s">
        <v>193</v>
      </c>
      <c r="B8" s="291"/>
      <c r="C8" s="291"/>
      <c r="D8" s="291"/>
      <c r="E8" s="291"/>
      <c r="F8" s="291"/>
      <c r="G8" s="291"/>
      <c r="I8" s="1" t="s">
        <v>1</v>
      </c>
    </row>
    <row r="9" spans="1:39" ht="18" customHeight="1" x14ac:dyDescent="0.15">
      <c r="B9" s="2"/>
      <c r="C9" s="29"/>
      <c r="D9" s="29"/>
    </row>
    <row r="10" spans="1:39" x14ac:dyDescent="0.15">
      <c r="A10" s="1" t="s">
        <v>157</v>
      </c>
      <c r="B10" s="2"/>
      <c r="C10" s="29"/>
      <c r="D10" s="29"/>
    </row>
    <row r="11" spans="1:39" ht="11.25" customHeight="1" x14ac:dyDescent="0.15">
      <c r="B11" s="2"/>
      <c r="C11" s="29"/>
      <c r="D11" s="29"/>
    </row>
    <row r="12" spans="1:39" ht="13.5" customHeight="1" x14ac:dyDescent="0.15">
      <c r="A12" s="203" t="s">
        <v>29</v>
      </c>
      <c r="B12" s="14" t="s">
        <v>5</v>
      </c>
      <c r="C12" s="15"/>
      <c r="D12" s="15"/>
      <c r="E12" s="16"/>
      <c r="F12" s="16"/>
      <c r="G12" s="16"/>
      <c r="H12" s="16"/>
      <c r="I12" s="16"/>
      <c r="J12" s="16"/>
      <c r="K12" s="17"/>
      <c r="L12" s="252"/>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4"/>
    </row>
    <row r="13" spans="1:39" ht="21" customHeight="1" x14ac:dyDescent="0.15">
      <c r="A13" s="204"/>
      <c r="B13" s="13" t="s">
        <v>6</v>
      </c>
      <c r="C13" s="8"/>
      <c r="D13" s="8"/>
      <c r="E13" s="9"/>
      <c r="F13" s="9"/>
      <c r="G13" s="9"/>
      <c r="H13" s="9"/>
      <c r="I13" s="9"/>
      <c r="J13" s="9"/>
      <c r="K13" s="10"/>
      <c r="L13" s="249"/>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1"/>
    </row>
    <row r="14" spans="1:39" x14ac:dyDescent="0.15">
      <c r="A14" s="204"/>
      <c r="B14" s="255" t="s">
        <v>30</v>
      </c>
      <c r="C14" s="256"/>
      <c r="D14" s="256"/>
      <c r="E14" s="256"/>
      <c r="F14" s="256"/>
      <c r="G14" s="256"/>
      <c r="H14" s="256"/>
      <c r="I14" s="256"/>
      <c r="J14" s="256"/>
      <c r="K14" s="257"/>
      <c r="L14" s="11" t="s">
        <v>7</v>
      </c>
      <c r="M14" s="11"/>
      <c r="N14" s="11"/>
      <c r="O14" s="11"/>
      <c r="P14" s="11"/>
      <c r="Q14" s="242"/>
      <c r="R14" s="242"/>
      <c r="S14" s="11" t="s">
        <v>8</v>
      </c>
      <c r="T14" s="242"/>
      <c r="U14" s="242"/>
      <c r="V14" s="242"/>
      <c r="W14" s="11" t="s">
        <v>9</v>
      </c>
      <c r="X14" s="11"/>
      <c r="Y14" s="11"/>
      <c r="Z14" s="11"/>
      <c r="AA14" s="11"/>
      <c r="AB14" s="11"/>
      <c r="AC14" s="11"/>
      <c r="AD14" s="11"/>
      <c r="AE14" s="11"/>
      <c r="AF14" s="11"/>
      <c r="AG14" s="11"/>
      <c r="AH14" s="11"/>
      <c r="AI14" s="11"/>
      <c r="AJ14" s="11"/>
      <c r="AK14" s="11"/>
      <c r="AL14" s="11"/>
      <c r="AM14" s="12"/>
    </row>
    <row r="15" spans="1:39" ht="13.5" customHeight="1" x14ac:dyDescent="0.15">
      <c r="A15" s="204"/>
      <c r="B15" s="239"/>
      <c r="C15" s="240"/>
      <c r="D15" s="240"/>
      <c r="E15" s="240"/>
      <c r="F15" s="240"/>
      <c r="G15" s="240"/>
      <c r="H15" s="240"/>
      <c r="I15" s="240"/>
      <c r="J15" s="240"/>
      <c r="K15" s="258"/>
      <c r="L15" s="243"/>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5"/>
    </row>
    <row r="16" spans="1:39" ht="13.5" customHeight="1" x14ac:dyDescent="0.15">
      <c r="A16" s="204"/>
      <c r="B16" s="259"/>
      <c r="C16" s="260"/>
      <c r="D16" s="260"/>
      <c r="E16" s="260"/>
      <c r="F16" s="260"/>
      <c r="G16" s="260"/>
      <c r="H16" s="260"/>
      <c r="I16" s="260"/>
      <c r="J16" s="260"/>
      <c r="K16" s="261"/>
      <c r="L16" s="246"/>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8"/>
    </row>
    <row r="17" spans="1:39" ht="18" customHeight="1" x14ac:dyDescent="0.15">
      <c r="A17" s="204"/>
      <c r="B17" s="4" t="s">
        <v>10</v>
      </c>
      <c r="C17" s="5"/>
      <c r="D17" s="5"/>
      <c r="E17" s="6"/>
      <c r="F17" s="6"/>
      <c r="G17" s="6"/>
      <c r="H17" s="6"/>
      <c r="I17" s="6"/>
      <c r="J17" s="6"/>
      <c r="K17" s="6"/>
      <c r="L17" s="4" t="s">
        <v>11</v>
      </c>
      <c r="M17" s="6"/>
      <c r="N17" s="6"/>
      <c r="O17" s="6"/>
      <c r="P17" s="6"/>
      <c r="Q17" s="6"/>
      <c r="R17" s="7"/>
      <c r="S17" s="267"/>
      <c r="T17" s="268"/>
      <c r="U17" s="268"/>
      <c r="V17" s="268"/>
      <c r="W17" s="268"/>
      <c r="X17" s="268"/>
      <c r="Y17" s="269"/>
      <c r="Z17" s="4" t="s">
        <v>31</v>
      </c>
      <c r="AA17" s="6"/>
      <c r="AB17" s="6"/>
      <c r="AC17" s="6"/>
      <c r="AD17" s="6"/>
      <c r="AE17" s="6"/>
      <c r="AF17" s="7"/>
      <c r="AG17" s="270"/>
      <c r="AH17" s="268"/>
      <c r="AI17" s="268"/>
      <c r="AJ17" s="268"/>
      <c r="AK17" s="268"/>
      <c r="AL17" s="268"/>
      <c r="AM17" s="269"/>
    </row>
    <row r="18" spans="1:39" ht="18" customHeight="1" x14ac:dyDescent="0.15">
      <c r="A18" s="204"/>
      <c r="B18" s="4" t="s">
        <v>12</v>
      </c>
      <c r="C18" s="5"/>
      <c r="D18" s="5"/>
      <c r="E18" s="6"/>
      <c r="F18" s="6"/>
      <c r="G18" s="6"/>
      <c r="H18" s="6"/>
      <c r="I18" s="6"/>
      <c r="J18" s="6"/>
      <c r="K18" s="6"/>
      <c r="L18" s="4" t="s">
        <v>13</v>
      </c>
      <c r="M18" s="6"/>
      <c r="N18" s="6"/>
      <c r="O18" s="6"/>
      <c r="P18" s="6"/>
      <c r="Q18" s="6"/>
      <c r="R18" s="7"/>
      <c r="S18" s="267"/>
      <c r="T18" s="268"/>
      <c r="U18" s="268"/>
      <c r="V18" s="268"/>
      <c r="W18" s="268"/>
      <c r="X18" s="268"/>
      <c r="Y18" s="269"/>
      <c r="Z18" s="4" t="s">
        <v>14</v>
      </c>
      <c r="AA18" s="6"/>
      <c r="AB18" s="6"/>
      <c r="AC18" s="6"/>
      <c r="AD18" s="6"/>
      <c r="AE18" s="6"/>
      <c r="AF18" s="7"/>
      <c r="AG18" s="267"/>
      <c r="AH18" s="268"/>
      <c r="AI18" s="268"/>
      <c r="AJ18" s="268"/>
      <c r="AK18" s="268"/>
      <c r="AL18" s="268"/>
      <c r="AM18" s="269"/>
    </row>
    <row r="19" spans="1:39" ht="18.75" customHeight="1" x14ac:dyDescent="0.15">
      <c r="A19" s="205"/>
      <c r="B19" s="4" t="s">
        <v>15</v>
      </c>
      <c r="C19" s="5"/>
      <c r="D19" s="5"/>
      <c r="E19" s="6"/>
      <c r="F19" s="6"/>
      <c r="G19" s="6"/>
      <c r="H19" s="6"/>
      <c r="I19" s="6"/>
      <c r="J19" s="6"/>
      <c r="K19" s="6"/>
      <c r="L19" s="4" t="s">
        <v>13</v>
      </c>
      <c r="M19" s="6"/>
      <c r="N19" s="6"/>
      <c r="O19" s="6"/>
      <c r="P19" s="6"/>
      <c r="Q19" s="6"/>
      <c r="R19" s="7"/>
      <c r="S19" s="267"/>
      <c r="T19" s="268"/>
      <c r="U19" s="268"/>
      <c r="V19" s="268"/>
      <c r="W19" s="268"/>
      <c r="X19" s="268"/>
      <c r="Y19" s="269"/>
      <c r="Z19" s="4" t="s">
        <v>14</v>
      </c>
      <c r="AA19" s="6"/>
      <c r="AB19" s="6"/>
      <c r="AC19" s="6"/>
      <c r="AD19" s="6"/>
      <c r="AE19" s="6"/>
      <c r="AF19" s="7"/>
      <c r="AG19" s="267"/>
      <c r="AH19" s="268"/>
      <c r="AI19" s="268"/>
      <c r="AJ19" s="268"/>
      <c r="AK19" s="268"/>
      <c r="AL19" s="268"/>
      <c r="AM19" s="269"/>
    </row>
    <row r="20" spans="1:39" ht="18" customHeight="1" x14ac:dyDescent="0.15">
      <c r="A20" s="6" t="s">
        <v>188</v>
      </c>
      <c r="B20" s="6"/>
      <c r="C20" s="6"/>
      <c r="D20" s="6"/>
      <c r="E20" s="6"/>
      <c r="F20" s="6"/>
      <c r="G20" s="28"/>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7"/>
    </row>
    <row r="21" spans="1:39" ht="22.5" customHeight="1" x14ac:dyDescent="0.15">
      <c r="A21" s="285" t="s">
        <v>158</v>
      </c>
      <c r="B21" s="286"/>
      <c r="C21" s="286"/>
      <c r="D21" s="286"/>
      <c r="E21" s="286"/>
      <c r="F21" s="286"/>
      <c r="G21" s="286"/>
      <c r="H21" s="286"/>
      <c r="I21" s="286"/>
      <c r="J21" s="286"/>
      <c r="K21" s="286"/>
      <c r="L21" s="286"/>
      <c r="M21" s="286"/>
      <c r="N21" s="286"/>
      <c r="O21" s="286"/>
      <c r="P21" s="286"/>
      <c r="Q21" s="286"/>
      <c r="R21" s="286"/>
      <c r="S21" s="287"/>
      <c r="T21" s="292" t="s">
        <v>165</v>
      </c>
      <c r="U21" s="293"/>
      <c r="V21" s="293"/>
      <c r="W21" s="293"/>
      <c r="X21" s="293"/>
      <c r="Y21" s="293"/>
      <c r="Z21" s="293"/>
      <c r="AA21" s="293"/>
      <c r="AB21" s="293"/>
      <c r="AC21" s="294"/>
      <c r="AD21" s="292" t="s">
        <v>166</v>
      </c>
      <c r="AE21" s="293"/>
      <c r="AF21" s="293"/>
      <c r="AG21" s="293"/>
      <c r="AH21" s="293"/>
      <c r="AI21" s="293"/>
      <c r="AJ21" s="293"/>
      <c r="AK21" s="293"/>
      <c r="AL21" s="293"/>
      <c r="AM21" s="294"/>
    </row>
    <row r="22" spans="1:39" ht="12.75" customHeight="1" x14ac:dyDescent="0.15">
      <c r="A22" s="288"/>
      <c r="B22" s="289"/>
      <c r="C22" s="289"/>
      <c r="D22" s="289"/>
      <c r="E22" s="289"/>
      <c r="F22" s="289"/>
      <c r="G22" s="289"/>
      <c r="H22" s="289"/>
      <c r="I22" s="289"/>
      <c r="J22" s="289"/>
      <c r="K22" s="289"/>
      <c r="L22" s="289"/>
      <c r="M22" s="289"/>
      <c r="N22" s="289"/>
      <c r="O22" s="289"/>
      <c r="P22" s="289"/>
      <c r="Q22" s="289"/>
      <c r="R22" s="289"/>
      <c r="S22" s="290"/>
      <c r="T22" s="271" t="s">
        <v>32</v>
      </c>
      <c r="U22" s="272"/>
      <c r="V22" s="272"/>
      <c r="W22" s="273"/>
      <c r="X22" s="276" t="s">
        <v>160</v>
      </c>
      <c r="Y22" s="276"/>
      <c r="Z22" s="276"/>
      <c r="AA22" s="276"/>
      <c r="AB22" s="276"/>
      <c r="AC22" s="277"/>
      <c r="AD22" s="271" t="s">
        <v>32</v>
      </c>
      <c r="AE22" s="272"/>
      <c r="AF22" s="272"/>
      <c r="AG22" s="273"/>
      <c r="AH22" s="274" t="s">
        <v>160</v>
      </c>
      <c r="AI22" s="274"/>
      <c r="AJ22" s="274"/>
      <c r="AK22" s="274"/>
      <c r="AL22" s="274"/>
      <c r="AM22" s="275"/>
    </row>
    <row r="23" spans="1:39" ht="12.75" customHeight="1" x14ac:dyDescent="0.15">
      <c r="A23" s="203" t="s">
        <v>73</v>
      </c>
      <c r="B23" s="424" t="s">
        <v>196</v>
      </c>
      <c r="C23" s="14" t="s">
        <v>74</v>
      </c>
      <c r="D23" s="16"/>
      <c r="E23" s="16"/>
      <c r="F23" s="16"/>
      <c r="G23" s="16"/>
      <c r="H23" s="16"/>
      <c r="I23" s="16"/>
      <c r="J23" s="16"/>
      <c r="K23" s="16"/>
      <c r="L23" s="16"/>
      <c r="M23" s="16"/>
      <c r="N23" s="16"/>
      <c r="O23" s="16"/>
      <c r="P23" s="16"/>
      <c r="Q23" s="16"/>
      <c r="R23" s="16"/>
      <c r="S23" s="16"/>
      <c r="T23" s="221">
        <f ca="1">COUNTIFS('申請額一覧 '!$E$6:$E$20,C23,'申請額一覧 '!$H$6:$H$20,"&gt;0")</f>
        <v>0</v>
      </c>
      <c r="U23" s="222"/>
      <c r="V23" s="223" t="s">
        <v>16</v>
      </c>
      <c r="W23" s="224"/>
      <c r="X23" s="211">
        <f ca="1">SUMIF('申請額一覧 '!$E$6:$E$20,C23,'申請額一覧 '!$H$6:$H$20)</f>
        <v>0</v>
      </c>
      <c r="Y23" s="212"/>
      <c r="Z23" s="212"/>
      <c r="AA23" s="212"/>
      <c r="AB23" s="34" t="s">
        <v>41</v>
      </c>
      <c r="AC23" s="24"/>
      <c r="AD23" s="221">
        <f ca="1">COUNTIFS('申請額一覧 '!$E$6:$E$20,C23,'申請額一覧 '!$N$6:$N$20,"&gt;0")</f>
        <v>0</v>
      </c>
      <c r="AE23" s="222"/>
      <c r="AF23" s="223" t="s">
        <v>16</v>
      </c>
      <c r="AG23" s="224"/>
      <c r="AH23" s="211">
        <f ca="1">SUMIF('申請額一覧 '!$E$6:$E$20,C23,'申請額一覧 '!$N$6:$N$20)</f>
        <v>0</v>
      </c>
      <c r="AI23" s="212"/>
      <c r="AJ23" s="212"/>
      <c r="AK23" s="212"/>
      <c r="AL23" s="34" t="s">
        <v>41</v>
      </c>
      <c r="AM23" s="24"/>
    </row>
    <row r="24" spans="1:39" ht="12.75" customHeight="1" x14ac:dyDescent="0.15">
      <c r="A24" s="204"/>
      <c r="B24" s="425" t="s">
        <v>197</v>
      </c>
      <c r="C24" s="18" t="s">
        <v>75</v>
      </c>
      <c r="D24" s="19"/>
      <c r="E24" s="19"/>
      <c r="F24" s="19"/>
      <c r="G24" s="19"/>
      <c r="H24" s="19"/>
      <c r="I24" s="19"/>
      <c r="J24" s="19"/>
      <c r="K24" s="19"/>
      <c r="L24" s="19"/>
      <c r="M24" s="19"/>
      <c r="N24" s="19"/>
      <c r="O24" s="19"/>
      <c r="P24" s="19"/>
      <c r="Q24" s="19"/>
      <c r="R24" s="19"/>
      <c r="S24" s="19"/>
      <c r="T24" s="235">
        <f ca="1">COUNTIFS('申請額一覧 '!$E$6:$E$20,C24,'申請額一覧 '!$H$6:$H$20,"&gt;0")</f>
        <v>0</v>
      </c>
      <c r="U24" s="236"/>
      <c r="V24" s="237" t="s">
        <v>16</v>
      </c>
      <c r="W24" s="238"/>
      <c r="X24" s="217">
        <f ca="1">SUMIF('申請額一覧 '!$E$6:$E$20,C24,'申請額一覧 '!$H$6:$H$20)</f>
        <v>0</v>
      </c>
      <c r="Y24" s="218"/>
      <c r="Z24" s="218"/>
      <c r="AA24" s="218"/>
      <c r="AB24" s="35" t="s">
        <v>41</v>
      </c>
      <c r="AC24" s="25"/>
      <c r="AD24" s="235">
        <f ca="1">COUNTIFS('申請額一覧 '!$E$6:$E$20,C24,'申請額一覧 '!$N$6:$N$20,"&gt;0")</f>
        <v>0</v>
      </c>
      <c r="AE24" s="236"/>
      <c r="AF24" s="237" t="s">
        <v>16</v>
      </c>
      <c r="AG24" s="238"/>
      <c r="AH24" s="209">
        <f ca="1">SUMIF('申請額一覧 '!$E$6:$E$20,C24,'申請額一覧 '!$N$6:$N$20)</f>
        <v>0</v>
      </c>
      <c r="AI24" s="210"/>
      <c r="AJ24" s="210"/>
      <c r="AK24" s="210"/>
      <c r="AL24" s="35" t="s">
        <v>41</v>
      </c>
      <c r="AM24" s="25"/>
    </row>
    <row r="25" spans="1:39" ht="12.75" customHeight="1" x14ac:dyDescent="0.15">
      <c r="A25" s="204"/>
      <c r="B25" s="425" t="s">
        <v>198</v>
      </c>
      <c r="C25" s="18" t="s">
        <v>76</v>
      </c>
      <c r="D25" s="19"/>
      <c r="E25" s="19"/>
      <c r="F25" s="19"/>
      <c r="G25" s="19"/>
      <c r="H25" s="19"/>
      <c r="I25" s="19"/>
      <c r="J25" s="19"/>
      <c r="K25" s="19"/>
      <c r="L25" s="19"/>
      <c r="M25" s="19"/>
      <c r="N25" s="19"/>
      <c r="O25" s="19"/>
      <c r="P25" s="19"/>
      <c r="Q25" s="19"/>
      <c r="R25" s="19"/>
      <c r="S25" s="19"/>
      <c r="T25" s="235">
        <f ca="1">COUNTIFS('申請額一覧 '!$E$6:$E$20,C25,'申請額一覧 '!$H$6:$H$20,"&gt;0")</f>
        <v>0</v>
      </c>
      <c r="U25" s="236"/>
      <c r="V25" s="237" t="s">
        <v>16</v>
      </c>
      <c r="W25" s="238"/>
      <c r="X25" s="209">
        <f ca="1">SUMIF('申請額一覧 '!$E$6:$E$20,C25,'申請額一覧 '!$H$6:$H$20)</f>
        <v>0</v>
      </c>
      <c r="Y25" s="210"/>
      <c r="Z25" s="210"/>
      <c r="AA25" s="210"/>
      <c r="AB25" s="35" t="s">
        <v>41</v>
      </c>
      <c r="AC25" s="25"/>
      <c r="AD25" s="235">
        <f ca="1">COUNTIFS('申請額一覧 '!$E$6:$E$20,C25,'申請額一覧 '!$N$6:$N$20,"&gt;0")</f>
        <v>0</v>
      </c>
      <c r="AE25" s="236"/>
      <c r="AF25" s="237" t="s">
        <v>16</v>
      </c>
      <c r="AG25" s="238"/>
      <c r="AH25" s="209">
        <f ca="1">SUMIF('申請額一覧 '!$E$6:$E$20,C25,'申請額一覧 '!$N$6:$N$20)</f>
        <v>0</v>
      </c>
      <c r="AI25" s="210"/>
      <c r="AJ25" s="210"/>
      <c r="AK25" s="210"/>
      <c r="AL25" s="35" t="s">
        <v>41</v>
      </c>
      <c r="AM25" s="25"/>
    </row>
    <row r="26" spans="1:39" ht="12.75" customHeight="1" x14ac:dyDescent="0.15">
      <c r="A26" s="204"/>
      <c r="B26" s="425" t="s">
        <v>199</v>
      </c>
      <c r="C26" s="18" t="s">
        <v>77</v>
      </c>
      <c r="D26" s="19"/>
      <c r="E26" s="19"/>
      <c r="F26" s="19"/>
      <c r="G26" s="19"/>
      <c r="H26" s="19"/>
      <c r="I26" s="19"/>
      <c r="J26" s="19"/>
      <c r="K26" s="19"/>
      <c r="L26" s="19"/>
      <c r="M26" s="19"/>
      <c r="N26" s="19"/>
      <c r="O26" s="19"/>
      <c r="P26" s="19"/>
      <c r="Q26" s="19"/>
      <c r="R26" s="19"/>
      <c r="S26" s="19"/>
      <c r="T26" s="235">
        <f ca="1">COUNTIFS('申請額一覧 '!$E$6:$E$20,C26,'申請額一覧 '!$H$6:$H$20,"&gt;0")</f>
        <v>0</v>
      </c>
      <c r="U26" s="236"/>
      <c r="V26" s="237" t="s">
        <v>16</v>
      </c>
      <c r="W26" s="238"/>
      <c r="X26" s="209">
        <f ca="1">SUMIF('申請額一覧 '!$E$6:$E$20,C26,'申請額一覧 '!$H$6:$H$20)</f>
        <v>0</v>
      </c>
      <c r="Y26" s="210"/>
      <c r="Z26" s="210"/>
      <c r="AA26" s="210"/>
      <c r="AB26" s="37" t="s">
        <v>41</v>
      </c>
      <c r="AC26" s="25"/>
      <c r="AD26" s="235">
        <f ca="1">COUNTIFS('申請額一覧 '!$E$6:$E$20,C26,'申請額一覧 '!$N$6:$N$20,"&gt;0")</f>
        <v>0</v>
      </c>
      <c r="AE26" s="236"/>
      <c r="AF26" s="237" t="s">
        <v>16</v>
      </c>
      <c r="AG26" s="238"/>
      <c r="AH26" s="209">
        <f ca="1">SUMIF('申請額一覧 '!$E$6:$E$20,C26,'申請額一覧 '!$N$6:$N$20)</f>
        <v>0</v>
      </c>
      <c r="AI26" s="210"/>
      <c r="AJ26" s="210"/>
      <c r="AK26" s="210"/>
      <c r="AL26" s="37" t="s">
        <v>41</v>
      </c>
      <c r="AM26" s="25"/>
    </row>
    <row r="27" spans="1:39" ht="12.75" customHeight="1" x14ac:dyDescent="0.15">
      <c r="A27" s="204"/>
      <c r="B27" s="425" t="s">
        <v>200</v>
      </c>
      <c r="C27" s="18" t="s">
        <v>78</v>
      </c>
      <c r="D27" s="19"/>
      <c r="E27" s="19"/>
      <c r="F27" s="19"/>
      <c r="G27" s="19"/>
      <c r="H27" s="19"/>
      <c r="I27" s="19"/>
      <c r="J27" s="19"/>
      <c r="K27" s="19"/>
      <c r="L27" s="19"/>
      <c r="M27" s="19"/>
      <c r="N27" s="19"/>
      <c r="O27" s="19"/>
      <c r="P27" s="19"/>
      <c r="Q27" s="19"/>
      <c r="R27" s="19"/>
      <c r="S27" s="19"/>
      <c r="T27" s="235">
        <f ca="1">COUNTIFS('申請額一覧 '!$E$6:$E$20,C27,'申請額一覧 '!$H$6:$H$20,"&gt;0")</f>
        <v>0</v>
      </c>
      <c r="U27" s="236"/>
      <c r="V27" s="237" t="s">
        <v>16</v>
      </c>
      <c r="W27" s="238"/>
      <c r="X27" s="209">
        <f ca="1">SUMIF('申請額一覧 '!$E$6:$E$20,C27,'申請額一覧 '!$H$6:$H$20)</f>
        <v>0</v>
      </c>
      <c r="Y27" s="210"/>
      <c r="Z27" s="210"/>
      <c r="AA27" s="210"/>
      <c r="AB27" s="37" t="s">
        <v>41</v>
      </c>
      <c r="AC27" s="25"/>
      <c r="AD27" s="235">
        <f ca="1">COUNTIFS('申請額一覧 '!$E$6:$E$20,C27,'申請額一覧 '!$N$6:$N$20,"&gt;0")</f>
        <v>0</v>
      </c>
      <c r="AE27" s="236"/>
      <c r="AF27" s="237" t="s">
        <v>16</v>
      </c>
      <c r="AG27" s="238"/>
      <c r="AH27" s="209">
        <f ca="1">SUMIF('申請額一覧 '!$E$6:$E$20,C27,'申請額一覧 '!$N$6:$N$20)</f>
        <v>0</v>
      </c>
      <c r="AI27" s="210"/>
      <c r="AJ27" s="210"/>
      <c r="AK27" s="210"/>
      <c r="AL27" s="37" t="s">
        <v>41</v>
      </c>
      <c r="AM27" s="25"/>
    </row>
    <row r="28" spans="1:39" ht="12.75" customHeight="1" x14ac:dyDescent="0.15">
      <c r="A28" s="204"/>
      <c r="B28" s="425" t="s">
        <v>201</v>
      </c>
      <c r="C28" s="18" t="s">
        <v>79</v>
      </c>
      <c r="D28" s="19"/>
      <c r="E28" s="19"/>
      <c r="F28" s="19"/>
      <c r="G28" s="19"/>
      <c r="H28" s="19"/>
      <c r="I28" s="19"/>
      <c r="J28" s="19"/>
      <c r="K28" s="19"/>
      <c r="L28" s="19"/>
      <c r="M28" s="19"/>
      <c r="N28" s="19"/>
      <c r="O28" s="19"/>
      <c r="P28" s="19"/>
      <c r="Q28" s="19"/>
      <c r="R28" s="19"/>
      <c r="S28" s="19"/>
      <c r="T28" s="235">
        <f ca="1">COUNTIFS('申請額一覧 '!$E$6:$E$20,C28,'申請額一覧 '!$H$6:$H$20,"&gt;0")</f>
        <v>0</v>
      </c>
      <c r="U28" s="236"/>
      <c r="V28" s="237" t="s">
        <v>16</v>
      </c>
      <c r="W28" s="238"/>
      <c r="X28" s="209">
        <f ca="1">SUMIF('申請額一覧 '!$E$6:$E$20,C28,'申請額一覧 '!$H$6:$H$20)</f>
        <v>0</v>
      </c>
      <c r="Y28" s="210"/>
      <c r="Z28" s="210"/>
      <c r="AA28" s="210"/>
      <c r="AB28" s="35" t="s">
        <v>41</v>
      </c>
      <c r="AC28" s="25"/>
      <c r="AD28" s="235">
        <f ca="1">COUNTIFS('申請額一覧 '!$E$6:$E$20,C28,'申請額一覧 '!$N$6:$N$20,"&gt;0")</f>
        <v>0</v>
      </c>
      <c r="AE28" s="236"/>
      <c r="AF28" s="237" t="s">
        <v>16</v>
      </c>
      <c r="AG28" s="238"/>
      <c r="AH28" s="209">
        <f ca="1">SUMIF('申請額一覧 '!$E$6:$E$20,C28,'申請額一覧 '!$N$6:$N$20)</f>
        <v>0</v>
      </c>
      <c r="AI28" s="210"/>
      <c r="AJ28" s="210"/>
      <c r="AK28" s="210"/>
      <c r="AL28" s="35" t="s">
        <v>41</v>
      </c>
      <c r="AM28" s="25"/>
    </row>
    <row r="29" spans="1:39" ht="12.75" customHeight="1" x14ac:dyDescent="0.15">
      <c r="A29" s="204"/>
      <c r="B29" s="425" t="s">
        <v>202</v>
      </c>
      <c r="C29" s="18" t="s">
        <v>80</v>
      </c>
      <c r="D29" s="19"/>
      <c r="E29" s="19"/>
      <c r="F29" s="19"/>
      <c r="G29" s="19"/>
      <c r="H29" s="19"/>
      <c r="I29" s="19"/>
      <c r="J29" s="19"/>
      <c r="K29" s="19"/>
      <c r="L29" s="19"/>
      <c r="M29" s="19"/>
      <c r="N29" s="19"/>
      <c r="O29" s="19"/>
      <c r="P29" s="19"/>
      <c r="Q29" s="19"/>
      <c r="R29" s="19"/>
      <c r="S29" s="19"/>
      <c r="T29" s="235">
        <f ca="1">COUNTIFS('申請額一覧 '!$E$6:$E$20,C29,'申請額一覧 '!$H$6:$H$20,"&gt;0")</f>
        <v>0</v>
      </c>
      <c r="U29" s="236"/>
      <c r="V29" s="237" t="s">
        <v>16</v>
      </c>
      <c r="W29" s="238"/>
      <c r="X29" s="209">
        <f ca="1">SUMIF('申請額一覧 '!$E$6:$E$20,C29,'申請額一覧 '!$H$6:$H$20)</f>
        <v>0</v>
      </c>
      <c r="Y29" s="210"/>
      <c r="Z29" s="210"/>
      <c r="AA29" s="210"/>
      <c r="AB29" s="35" t="s">
        <v>41</v>
      </c>
      <c r="AC29" s="25"/>
      <c r="AD29" s="235">
        <f ca="1">COUNTIFS('申請額一覧 '!$E$6:$E$20,C29,'申請額一覧 '!$N$6:$N$20,"&gt;0")</f>
        <v>0</v>
      </c>
      <c r="AE29" s="236"/>
      <c r="AF29" s="237" t="s">
        <v>16</v>
      </c>
      <c r="AG29" s="238"/>
      <c r="AH29" s="209">
        <f ca="1">SUMIF('申請額一覧 '!$E$6:$E$20,C29,'申請額一覧 '!$N$6:$N$20)</f>
        <v>0</v>
      </c>
      <c r="AI29" s="210"/>
      <c r="AJ29" s="210"/>
      <c r="AK29" s="210"/>
      <c r="AL29" s="35" t="s">
        <v>41</v>
      </c>
      <c r="AM29" s="25"/>
    </row>
    <row r="30" spans="1:39" ht="12.75" customHeight="1" x14ac:dyDescent="0.15">
      <c r="A30" s="204"/>
      <c r="B30" s="425" t="s">
        <v>203</v>
      </c>
      <c r="C30" s="18" t="s">
        <v>83</v>
      </c>
      <c r="D30" s="19"/>
      <c r="E30" s="19"/>
      <c r="F30" s="19"/>
      <c r="G30" s="19"/>
      <c r="H30" s="19"/>
      <c r="I30" s="19"/>
      <c r="J30" s="19"/>
      <c r="K30" s="19"/>
      <c r="L30" s="19"/>
      <c r="M30" s="19"/>
      <c r="N30" s="19"/>
      <c r="O30" s="19"/>
      <c r="P30" s="19"/>
      <c r="Q30" s="19"/>
      <c r="R30" s="19"/>
      <c r="S30" s="19"/>
      <c r="T30" s="235">
        <f ca="1">COUNTIFS('申請額一覧 '!$E$6:$E$20,C30,'申請額一覧 '!$H$6:$H$20,"&gt;0")</f>
        <v>0</v>
      </c>
      <c r="U30" s="236"/>
      <c r="V30" s="237" t="s">
        <v>16</v>
      </c>
      <c r="W30" s="238"/>
      <c r="X30" s="209">
        <f ca="1">SUMIF('申請額一覧 '!$E$6:$E$20,C30,'申請額一覧 '!$H$6:$H$20)</f>
        <v>0</v>
      </c>
      <c r="Y30" s="210"/>
      <c r="Z30" s="210"/>
      <c r="AA30" s="210"/>
      <c r="AB30" s="35" t="s">
        <v>41</v>
      </c>
      <c r="AC30" s="25"/>
      <c r="AD30" s="235">
        <f ca="1">COUNTIFS('申請額一覧 '!$E$6:$E$20,C30,'申請額一覧 '!$N$6:$N$20,"&gt;0")</f>
        <v>0</v>
      </c>
      <c r="AE30" s="236"/>
      <c r="AF30" s="237" t="s">
        <v>16</v>
      </c>
      <c r="AG30" s="238"/>
      <c r="AH30" s="209">
        <f ca="1">SUMIF('申請額一覧 '!$E$6:$E$20,C30,'申請額一覧 '!$N$6:$N$20)</f>
        <v>0</v>
      </c>
      <c r="AI30" s="210"/>
      <c r="AJ30" s="210"/>
      <c r="AK30" s="210"/>
      <c r="AL30" s="35" t="s">
        <v>41</v>
      </c>
      <c r="AM30" s="25"/>
    </row>
    <row r="31" spans="1:39" ht="12.75" customHeight="1" x14ac:dyDescent="0.15">
      <c r="A31" s="204"/>
      <c r="B31" s="425" t="s">
        <v>204</v>
      </c>
      <c r="C31" s="18" t="s">
        <v>84</v>
      </c>
      <c r="D31" s="19"/>
      <c r="E31" s="19"/>
      <c r="F31" s="19"/>
      <c r="G31" s="19"/>
      <c r="H31" s="19"/>
      <c r="I31" s="19"/>
      <c r="J31" s="19"/>
      <c r="K31" s="19"/>
      <c r="L31" s="19"/>
      <c r="M31" s="19"/>
      <c r="N31" s="19"/>
      <c r="O31" s="19"/>
      <c r="P31" s="19"/>
      <c r="Q31" s="19"/>
      <c r="R31" s="19"/>
      <c r="S31" s="19"/>
      <c r="T31" s="235">
        <f ca="1">COUNTIFS('申請額一覧 '!$E$6:$E$20,C31,'申請額一覧 '!$H$6:$H$20,"&gt;0")</f>
        <v>0</v>
      </c>
      <c r="U31" s="236"/>
      <c r="V31" s="237" t="s">
        <v>16</v>
      </c>
      <c r="W31" s="238"/>
      <c r="X31" s="209">
        <f ca="1">SUMIF('申請額一覧 '!$E$6:$E$20,C31,'申請額一覧 '!$H$6:$H$20)</f>
        <v>0</v>
      </c>
      <c r="Y31" s="210"/>
      <c r="Z31" s="210"/>
      <c r="AA31" s="210"/>
      <c r="AB31" s="35" t="s">
        <v>41</v>
      </c>
      <c r="AC31" s="25"/>
      <c r="AD31" s="235">
        <f ca="1">COUNTIFS('申請額一覧 '!$E$6:$E$20,C31,'申請額一覧 '!$N$6:$N$20,"&gt;0")</f>
        <v>0</v>
      </c>
      <c r="AE31" s="236"/>
      <c r="AF31" s="237" t="s">
        <v>16</v>
      </c>
      <c r="AG31" s="238"/>
      <c r="AH31" s="209">
        <f ca="1">SUMIF('申請額一覧 '!$E$6:$E$20,C31,'申請額一覧 '!$N$6:$N$20)</f>
        <v>0</v>
      </c>
      <c r="AI31" s="210"/>
      <c r="AJ31" s="210"/>
      <c r="AK31" s="210"/>
      <c r="AL31" s="35" t="s">
        <v>41</v>
      </c>
      <c r="AM31" s="25"/>
    </row>
    <row r="32" spans="1:39" ht="12.75" customHeight="1" x14ac:dyDescent="0.15">
      <c r="A32" s="205"/>
      <c r="B32" s="426" t="s">
        <v>205</v>
      </c>
      <c r="C32" s="20" t="s">
        <v>85</v>
      </c>
      <c r="D32" s="21"/>
      <c r="E32" s="21"/>
      <c r="F32" s="21"/>
      <c r="G32" s="21"/>
      <c r="H32" s="21"/>
      <c r="I32" s="21"/>
      <c r="J32" s="21"/>
      <c r="K32" s="21"/>
      <c r="L32" s="21"/>
      <c r="M32" s="21"/>
      <c r="N32" s="21"/>
      <c r="O32" s="21"/>
      <c r="P32" s="21"/>
      <c r="Q32" s="21"/>
      <c r="R32" s="21"/>
      <c r="S32" s="21"/>
      <c r="T32" s="278">
        <f ca="1">COUNTIFS('申請額一覧 '!$E$6:$E$20,C32,'申請額一覧 '!$H$6:$H$20,"&gt;0")</f>
        <v>0</v>
      </c>
      <c r="U32" s="279"/>
      <c r="V32" s="280" t="s">
        <v>16</v>
      </c>
      <c r="W32" s="281"/>
      <c r="X32" s="213">
        <f ca="1">SUMIF('申請額一覧 '!$E$6:$E$20,C32,'申請額一覧 '!$H$6:$H$20)</f>
        <v>0</v>
      </c>
      <c r="Y32" s="214"/>
      <c r="Z32" s="214"/>
      <c r="AA32" s="214"/>
      <c r="AB32" s="36" t="s">
        <v>41</v>
      </c>
      <c r="AC32" s="26"/>
      <c r="AD32" s="225">
        <f ca="1">COUNTIFS('申請額一覧 '!$E$6:$E$20,C32,'申請額一覧 '!$N$6:$N$20,"&gt;0")</f>
        <v>0</v>
      </c>
      <c r="AE32" s="226"/>
      <c r="AF32" s="227" t="s">
        <v>16</v>
      </c>
      <c r="AG32" s="228"/>
      <c r="AH32" s="213">
        <f ca="1">SUMIF('申請額一覧 '!$E$6:$E$20,C32,'申請額一覧 '!$N$6:$N$20)</f>
        <v>0</v>
      </c>
      <c r="AI32" s="214"/>
      <c r="AJ32" s="214"/>
      <c r="AK32" s="214"/>
      <c r="AL32" s="36" t="s">
        <v>41</v>
      </c>
      <c r="AM32" s="26"/>
    </row>
    <row r="33" spans="1:39" ht="21.75" customHeight="1" x14ac:dyDescent="0.15">
      <c r="A33" s="58" t="s">
        <v>103</v>
      </c>
      <c r="B33" s="427" t="s">
        <v>206</v>
      </c>
      <c r="C33" s="4" t="s">
        <v>86</v>
      </c>
      <c r="D33" s="6"/>
      <c r="E33" s="6"/>
      <c r="F33" s="6"/>
      <c r="G33" s="6"/>
      <c r="H33" s="6"/>
      <c r="I33" s="6"/>
      <c r="J33" s="6"/>
      <c r="K33" s="6"/>
      <c r="L33" s="6"/>
      <c r="M33" s="6"/>
      <c r="N33" s="6"/>
      <c r="O33" s="6"/>
      <c r="P33" s="6"/>
      <c r="Q33" s="6"/>
      <c r="R33" s="6"/>
      <c r="S33" s="6"/>
      <c r="T33" s="263">
        <f ca="1">COUNTIFS('申請額一覧 '!$E$6:$E$20,C33,'申請額一覧 '!$H$6:$H$20,"&gt;0")</f>
        <v>0</v>
      </c>
      <c r="U33" s="264"/>
      <c r="V33" s="265" t="s">
        <v>16</v>
      </c>
      <c r="W33" s="266"/>
      <c r="X33" s="229">
        <f ca="1">SUMIF('申請額一覧 '!$E$6:$E$20,C33,'申請額一覧 '!$H$6:$H$20)</f>
        <v>0</v>
      </c>
      <c r="Y33" s="230"/>
      <c r="Z33" s="230"/>
      <c r="AA33" s="230"/>
      <c r="AB33" s="54" t="s">
        <v>41</v>
      </c>
      <c r="AC33" s="33"/>
      <c r="AD33" s="263">
        <f ca="1">COUNTIFS('申請額一覧 '!$E$6:$E$20,C33,'申請額一覧 '!$N$6:$N$20,"&gt;0")</f>
        <v>0</v>
      </c>
      <c r="AE33" s="264"/>
      <c r="AF33" s="265" t="s">
        <v>16</v>
      </c>
      <c r="AG33" s="266"/>
      <c r="AH33" s="229">
        <f ca="1">SUMIF('申請額一覧 '!$E$6:$E$20,C33,'申請額一覧 '!$N$6:$N$20)</f>
        <v>0</v>
      </c>
      <c r="AI33" s="230"/>
      <c r="AJ33" s="230"/>
      <c r="AK33" s="230"/>
      <c r="AL33" s="54" t="s">
        <v>41</v>
      </c>
      <c r="AM33" s="33"/>
    </row>
    <row r="34" spans="1:39" ht="12.75" customHeight="1" x14ac:dyDescent="0.15">
      <c r="A34" s="204" t="s">
        <v>87</v>
      </c>
      <c r="B34" s="424" t="s">
        <v>207</v>
      </c>
      <c r="C34" s="57" t="s">
        <v>88</v>
      </c>
      <c r="D34" s="57"/>
      <c r="E34" s="57"/>
      <c r="F34" s="57"/>
      <c r="G34" s="57"/>
      <c r="H34" s="57"/>
      <c r="I34" s="57"/>
      <c r="J34" s="57"/>
      <c r="K34" s="57"/>
      <c r="L34" s="57"/>
      <c r="M34" s="57"/>
      <c r="N34" s="57"/>
      <c r="O34" s="57"/>
      <c r="P34" s="57"/>
      <c r="Q34" s="57"/>
      <c r="R34" s="57"/>
      <c r="S34" s="57"/>
      <c r="T34" s="231">
        <f ca="1">COUNTIFS('申請額一覧 '!$E$6:$E$20,C34,'申請額一覧 '!$H$6:$H$20,"&gt;0")</f>
        <v>0</v>
      </c>
      <c r="U34" s="232"/>
      <c r="V34" s="233" t="s">
        <v>16</v>
      </c>
      <c r="W34" s="234"/>
      <c r="X34" s="217">
        <f ca="1">SUMIF('申請額一覧 '!$E$6:$E$20,C34,'申請額一覧 '!$H$6:$H$20)</f>
        <v>0</v>
      </c>
      <c r="Y34" s="218"/>
      <c r="Z34" s="218"/>
      <c r="AA34" s="218"/>
      <c r="AB34" s="39" t="s">
        <v>41</v>
      </c>
      <c r="AC34" s="27"/>
      <c r="AD34" s="231">
        <f ca="1">COUNTIFS('申請額一覧 '!$E$6:$E$20,C34,'申請額一覧 '!$N$6:$N$20,"&gt;0")</f>
        <v>0</v>
      </c>
      <c r="AE34" s="232"/>
      <c r="AF34" s="233" t="s">
        <v>16</v>
      </c>
      <c r="AG34" s="234"/>
      <c r="AH34" s="217">
        <f ca="1">SUMIF('申請額一覧 '!$E$6:$E$20,C34,'申請額一覧 '!$N$6:$N$20)</f>
        <v>0</v>
      </c>
      <c r="AI34" s="218"/>
      <c r="AJ34" s="218"/>
      <c r="AK34" s="218"/>
      <c r="AL34" s="39" t="s">
        <v>41</v>
      </c>
      <c r="AM34" s="27"/>
    </row>
    <row r="35" spans="1:39" ht="12.75" customHeight="1" x14ac:dyDescent="0.15">
      <c r="A35" s="204"/>
      <c r="B35" s="425" t="s">
        <v>223</v>
      </c>
      <c r="C35" s="19" t="s">
        <v>89</v>
      </c>
      <c r="D35" s="19"/>
      <c r="E35" s="19"/>
      <c r="F35" s="19"/>
      <c r="G35" s="19"/>
      <c r="H35" s="19"/>
      <c r="I35" s="19"/>
      <c r="J35" s="19"/>
      <c r="K35" s="19"/>
      <c r="L35" s="19"/>
      <c r="M35" s="19"/>
      <c r="N35" s="19"/>
      <c r="O35" s="19"/>
      <c r="P35" s="19"/>
      <c r="Q35" s="19"/>
      <c r="R35" s="19"/>
      <c r="S35" s="19"/>
      <c r="T35" s="235">
        <f ca="1">COUNTIFS('申請額一覧 '!$E$6:$E$20,C35,'申請額一覧 '!$H$6:$H$20,"&gt;0")</f>
        <v>0</v>
      </c>
      <c r="U35" s="236"/>
      <c r="V35" s="237" t="s">
        <v>16</v>
      </c>
      <c r="W35" s="238"/>
      <c r="X35" s="209">
        <f ca="1">SUMIF('申請額一覧 '!$E$6:$E$20,C35,'申請額一覧 '!$H$6:$H$20)</f>
        <v>0</v>
      </c>
      <c r="Y35" s="210"/>
      <c r="Z35" s="210"/>
      <c r="AA35" s="210"/>
      <c r="AB35" s="35" t="s">
        <v>41</v>
      </c>
      <c r="AC35" s="25"/>
      <c r="AD35" s="235">
        <f ca="1">COUNTIFS('申請額一覧 '!$E$6:$E$20,C35,'申請額一覧 '!$N$6:$N$20,"&gt;0")</f>
        <v>0</v>
      </c>
      <c r="AE35" s="236"/>
      <c r="AF35" s="237" t="s">
        <v>16</v>
      </c>
      <c r="AG35" s="238"/>
      <c r="AH35" s="209">
        <f ca="1">SUMIF('申請額一覧 '!$E$6:$E$20,C35,'申請額一覧 '!$N$6:$N$20)</f>
        <v>0</v>
      </c>
      <c r="AI35" s="210"/>
      <c r="AJ35" s="210"/>
      <c r="AK35" s="210"/>
      <c r="AL35" s="35" t="s">
        <v>41</v>
      </c>
      <c r="AM35" s="25"/>
    </row>
    <row r="36" spans="1:39" ht="12.75" customHeight="1" x14ac:dyDescent="0.15">
      <c r="A36" s="204"/>
      <c r="B36" s="425" t="s">
        <v>208</v>
      </c>
      <c r="C36" s="19" t="s">
        <v>90</v>
      </c>
      <c r="D36" s="19"/>
      <c r="E36" s="19"/>
      <c r="F36" s="19"/>
      <c r="G36" s="19"/>
      <c r="H36" s="19"/>
      <c r="I36" s="19"/>
      <c r="J36" s="19"/>
      <c r="K36" s="19"/>
      <c r="L36" s="19"/>
      <c r="M36" s="19"/>
      <c r="N36" s="19"/>
      <c r="O36" s="19"/>
      <c r="P36" s="19"/>
      <c r="Q36" s="19"/>
      <c r="R36" s="19"/>
      <c r="S36" s="19"/>
      <c r="T36" s="235">
        <f ca="1">COUNTIFS('申請額一覧 '!$E$6:$E$20,C36,'申請額一覧 '!$H$6:$H$20,"&gt;0")</f>
        <v>0</v>
      </c>
      <c r="U36" s="236"/>
      <c r="V36" s="237" t="s">
        <v>16</v>
      </c>
      <c r="W36" s="238"/>
      <c r="X36" s="209">
        <f ca="1">SUMIF('申請額一覧 '!$E$6:$E$20,C36,'申請額一覧 '!$H$6:$H$20)</f>
        <v>0</v>
      </c>
      <c r="Y36" s="210"/>
      <c r="Z36" s="210"/>
      <c r="AA36" s="210"/>
      <c r="AB36" s="35" t="s">
        <v>41</v>
      </c>
      <c r="AC36" s="25"/>
      <c r="AD36" s="235">
        <f ca="1">COUNTIFS('申請額一覧 '!$E$6:$E$20,C36,'申請額一覧 '!$N$6:$N$20,"&gt;0")</f>
        <v>0</v>
      </c>
      <c r="AE36" s="236"/>
      <c r="AF36" s="237" t="s">
        <v>16</v>
      </c>
      <c r="AG36" s="238"/>
      <c r="AH36" s="209">
        <f ca="1">SUMIF('申請額一覧 '!$E$6:$E$20,C36,'申請額一覧 '!$N$6:$N$20)</f>
        <v>0</v>
      </c>
      <c r="AI36" s="210"/>
      <c r="AJ36" s="210"/>
      <c r="AK36" s="210"/>
      <c r="AL36" s="35" t="s">
        <v>41</v>
      </c>
      <c r="AM36" s="25"/>
    </row>
    <row r="37" spans="1:39" ht="12.75" customHeight="1" x14ac:dyDescent="0.15">
      <c r="A37" s="204"/>
      <c r="B37" s="425" t="s">
        <v>209</v>
      </c>
      <c r="C37" s="19" t="s">
        <v>91</v>
      </c>
      <c r="D37" s="19"/>
      <c r="E37" s="19"/>
      <c r="F37" s="19"/>
      <c r="G37" s="19"/>
      <c r="H37" s="19"/>
      <c r="I37" s="19"/>
      <c r="J37" s="19"/>
      <c r="K37" s="19"/>
      <c r="L37" s="19"/>
      <c r="M37" s="19"/>
      <c r="N37" s="19"/>
      <c r="O37" s="19"/>
      <c r="P37" s="19"/>
      <c r="Q37" s="19"/>
      <c r="R37" s="19"/>
      <c r="S37" s="19"/>
      <c r="T37" s="235">
        <f ca="1">COUNTIFS('申請額一覧 '!$E$6:$E$20,C37,'申請額一覧 '!$H$6:$H$20,"&gt;0")</f>
        <v>0</v>
      </c>
      <c r="U37" s="236"/>
      <c r="V37" s="237" t="s">
        <v>16</v>
      </c>
      <c r="W37" s="238"/>
      <c r="X37" s="209">
        <f ca="1">SUMIF('申請額一覧 '!$E$6:$E$20,C37,'申請額一覧 '!$H$6:$H$20)</f>
        <v>0</v>
      </c>
      <c r="Y37" s="210"/>
      <c r="Z37" s="210"/>
      <c r="AA37" s="210"/>
      <c r="AB37" s="35" t="s">
        <v>41</v>
      </c>
      <c r="AC37" s="25"/>
      <c r="AD37" s="235">
        <f ca="1">COUNTIFS('申請額一覧 '!$E$6:$E$20,C37,'申請額一覧 '!$N$6:$N$20,"&gt;0")</f>
        <v>0</v>
      </c>
      <c r="AE37" s="236"/>
      <c r="AF37" s="237" t="s">
        <v>16</v>
      </c>
      <c r="AG37" s="238"/>
      <c r="AH37" s="209">
        <f ca="1">SUMIF('申請額一覧 '!$E$6:$E$20,C37,'申請額一覧 '!$N$6:$N$20)</f>
        <v>0</v>
      </c>
      <c r="AI37" s="210"/>
      <c r="AJ37" s="210"/>
      <c r="AK37" s="210"/>
      <c r="AL37" s="35" t="s">
        <v>41</v>
      </c>
      <c r="AM37" s="25"/>
    </row>
    <row r="38" spans="1:39" ht="12.75" customHeight="1" x14ac:dyDescent="0.15">
      <c r="A38" s="204"/>
      <c r="B38" s="425" t="s">
        <v>210</v>
      </c>
      <c r="C38" s="19" t="s">
        <v>92</v>
      </c>
      <c r="D38" s="19"/>
      <c r="E38" s="19"/>
      <c r="F38" s="19"/>
      <c r="G38" s="19"/>
      <c r="H38" s="19"/>
      <c r="I38" s="19"/>
      <c r="J38" s="19"/>
      <c r="K38" s="19"/>
      <c r="L38" s="19"/>
      <c r="M38" s="19"/>
      <c r="N38" s="19"/>
      <c r="O38" s="19"/>
      <c r="P38" s="19"/>
      <c r="Q38" s="19"/>
      <c r="R38" s="19"/>
      <c r="S38" s="19"/>
      <c r="T38" s="235">
        <f ca="1">COUNTIFS('申請額一覧 '!$E$6:$E$20,C38,'申請額一覧 '!$H$6:$H$20,"&gt;0")</f>
        <v>0</v>
      </c>
      <c r="U38" s="236"/>
      <c r="V38" s="237" t="s">
        <v>16</v>
      </c>
      <c r="W38" s="238"/>
      <c r="X38" s="209">
        <f ca="1">SUMIF('申請額一覧 '!$E$6:$E$20,C38,'申請額一覧 '!$H$6:$H$20)</f>
        <v>0</v>
      </c>
      <c r="Y38" s="210"/>
      <c r="Z38" s="210"/>
      <c r="AA38" s="210"/>
      <c r="AB38" s="35" t="s">
        <v>41</v>
      </c>
      <c r="AC38" s="25"/>
      <c r="AD38" s="235">
        <f ca="1">COUNTIFS('申請額一覧 '!$E$6:$E$20,C38,'申請額一覧 '!$N$6:$N$20,"&gt;0")</f>
        <v>0</v>
      </c>
      <c r="AE38" s="236"/>
      <c r="AF38" s="237" t="s">
        <v>16</v>
      </c>
      <c r="AG38" s="238"/>
      <c r="AH38" s="209">
        <f ca="1">SUMIF('申請額一覧 '!$E$6:$E$20,C38,'申請額一覧 '!$N$6:$N$20)</f>
        <v>0</v>
      </c>
      <c r="AI38" s="210"/>
      <c r="AJ38" s="210"/>
      <c r="AK38" s="210"/>
      <c r="AL38" s="35" t="s">
        <v>41</v>
      </c>
      <c r="AM38" s="25"/>
    </row>
    <row r="39" spans="1:39" ht="12.75" customHeight="1" x14ac:dyDescent="0.15">
      <c r="A39" s="205"/>
      <c r="B39" s="426" t="s">
        <v>211</v>
      </c>
      <c r="C39" s="19" t="s">
        <v>104</v>
      </c>
      <c r="D39" s="19"/>
      <c r="E39" s="19"/>
      <c r="F39" s="19"/>
      <c r="G39" s="19"/>
      <c r="H39" s="19"/>
      <c r="I39" s="19"/>
      <c r="J39" s="19"/>
      <c r="K39" s="19"/>
      <c r="L39" s="19"/>
      <c r="M39" s="19"/>
      <c r="N39" s="19"/>
      <c r="O39" s="19"/>
      <c r="P39" s="19"/>
      <c r="Q39" s="19"/>
      <c r="R39" s="19"/>
      <c r="S39" s="19"/>
      <c r="T39" s="235">
        <f ca="1">COUNTIFS('申請額一覧 '!$E$6:$E$20,C39,'申請額一覧 '!$H$6:$H$20,"&gt;0")</f>
        <v>0</v>
      </c>
      <c r="U39" s="236"/>
      <c r="V39" s="237" t="s">
        <v>16</v>
      </c>
      <c r="W39" s="238"/>
      <c r="X39" s="209">
        <f ca="1">SUMIF('申請額一覧 '!$E$6:$E$20,C39,'申請額一覧 '!$H$6:$H$20)</f>
        <v>0</v>
      </c>
      <c r="Y39" s="210"/>
      <c r="Z39" s="210"/>
      <c r="AA39" s="210"/>
      <c r="AB39" s="35" t="s">
        <v>41</v>
      </c>
      <c r="AC39" s="25"/>
      <c r="AD39" s="235">
        <f ca="1">COUNTIFS('申請額一覧 '!$E$6:$E$20,C39,'申請額一覧 '!$N$6:$N$20,"&gt;0")</f>
        <v>0</v>
      </c>
      <c r="AE39" s="236"/>
      <c r="AF39" s="237" t="s">
        <v>16</v>
      </c>
      <c r="AG39" s="238"/>
      <c r="AH39" s="209">
        <f ca="1">SUMIF('申請額一覧 '!$E$6:$E$20,C39,'申請額一覧 '!$N$6:$N$20)</f>
        <v>0</v>
      </c>
      <c r="AI39" s="210"/>
      <c r="AJ39" s="210"/>
      <c r="AK39" s="210"/>
      <c r="AL39" s="35" t="s">
        <v>41</v>
      </c>
      <c r="AM39" s="25"/>
    </row>
    <row r="40" spans="1:39" ht="12.75" customHeight="1" x14ac:dyDescent="0.15">
      <c r="A40" s="206" t="s">
        <v>17</v>
      </c>
      <c r="B40" s="424" t="s">
        <v>212</v>
      </c>
      <c r="C40" s="16" t="s">
        <v>93</v>
      </c>
      <c r="D40" s="16"/>
      <c r="E40" s="16"/>
      <c r="F40" s="16"/>
      <c r="G40" s="16"/>
      <c r="H40" s="16"/>
      <c r="I40" s="16"/>
      <c r="J40" s="16"/>
      <c r="K40" s="16"/>
      <c r="L40" s="16"/>
      <c r="M40" s="16"/>
      <c r="N40" s="16"/>
      <c r="O40" s="16"/>
      <c r="P40" s="16"/>
      <c r="Q40" s="16"/>
      <c r="R40" s="16"/>
      <c r="S40" s="16"/>
      <c r="T40" s="221">
        <f ca="1">COUNTIFS('申請額一覧 '!$E$6:$E$20,C40,'申請額一覧 '!$H$6:$H$20,"&gt;0")</f>
        <v>0</v>
      </c>
      <c r="U40" s="222"/>
      <c r="V40" s="223" t="s">
        <v>16</v>
      </c>
      <c r="W40" s="224"/>
      <c r="X40" s="211">
        <f ca="1">SUMIF('申請額一覧 '!$E$6:$E$20,C40,'申請額一覧 '!$H$6:$H$20)</f>
        <v>0</v>
      </c>
      <c r="Y40" s="212"/>
      <c r="Z40" s="212"/>
      <c r="AA40" s="212"/>
      <c r="AB40" s="38" t="s">
        <v>41</v>
      </c>
      <c r="AC40" s="24"/>
      <c r="AD40" s="221">
        <f ca="1">COUNTIFS('申請額一覧 '!$E$6:$E$20,C40,'申請額一覧 '!$N$6:$N$20,"&gt;0")</f>
        <v>0</v>
      </c>
      <c r="AE40" s="222"/>
      <c r="AF40" s="223" t="s">
        <v>16</v>
      </c>
      <c r="AG40" s="224"/>
      <c r="AH40" s="211">
        <f ca="1">SUMIF('申請額一覧 '!$E$6:$E$20,C40,'申請額一覧 '!$N$6:$N$20)</f>
        <v>0</v>
      </c>
      <c r="AI40" s="212"/>
      <c r="AJ40" s="212"/>
      <c r="AK40" s="212"/>
      <c r="AL40" s="38" t="s">
        <v>41</v>
      </c>
      <c r="AM40" s="24"/>
    </row>
    <row r="41" spans="1:39" ht="12.75" customHeight="1" x14ac:dyDescent="0.15">
      <c r="A41" s="207"/>
      <c r="B41" s="425" t="s">
        <v>213</v>
      </c>
      <c r="C41" s="18" t="s">
        <v>94</v>
      </c>
      <c r="D41" s="19"/>
      <c r="E41" s="19"/>
      <c r="F41" s="19"/>
      <c r="G41" s="19"/>
      <c r="H41" s="19"/>
      <c r="I41" s="19"/>
      <c r="J41" s="19"/>
      <c r="K41" s="19"/>
      <c r="L41" s="19"/>
      <c r="M41" s="19"/>
      <c r="N41" s="19"/>
      <c r="O41" s="19"/>
      <c r="P41" s="19"/>
      <c r="Q41" s="19"/>
      <c r="R41" s="19"/>
      <c r="S41" s="19"/>
      <c r="T41" s="235">
        <f ca="1">COUNTIFS('申請額一覧 '!$E$6:$E$20,C41,'申請額一覧 '!$H$6:$H$20,"&gt;0")</f>
        <v>0</v>
      </c>
      <c r="U41" s="236"/>
      <c r="V41" s="237" t="s">
        <v>16</v>
      </c>
      <c r="W41" s="238"/>
      <c r="X41" s="209">
        <f ca="1">SUMIF('申請額一覧 '!$E$6:$E$20,C41,'申請額一覧 '!$H$6:$H$20)</f>
        <v>0</v>
      </c>
      <c r="Y41" s="210"/>
      <c r="Z41" s="210"/>
      <c r="AA41" s="210"/>
      <c r="AB41" s="35" t="s">
        <v>41</v>
      </c>
      <c r="AC41" s="25"/>
      <c r="AD41" s="235">
        <f ca="1">COUNTIFS('申請額一覧 '!$E$6:$E$20,C41,'申請額一覧 '!$N$6:$N$20,"&gt;0")</f>
        <v>0</v>
      </c>
      <c r="AE41" s="236"/>
      <c r="AF41" s="237" t="s">
        <v>16</v>
      </c>
      <c r="AG41" s="238"/>
      <c r="AH41" s="209">
        <f ca="1">SUMIF('申請額一覧 '!$E$6:$E$20,C41,'申請額一覧 '!$N$6:$N$20)</f>
        <v>0</v>
      </c>
      <c r="AI41" s="210"/>
      <c r="AJ41" s="210"/>
      <c r="AK41" s="210"/>
      <c r="AL41" s="35" t="s">
        <v>41</v>
      </c>
      <c r="AM41" s="25"/>
    </row>
    <row r="42" spans="1:39" ht="12.75" customHeight="1" x14ac:dyDescent="0.15">
      <c r="A42" s="207"/>
      <c r="B42" s="425" t="s">
        <v>214</v>
      </c>
      <c r="C42" s="18" t="s">
        <v>95</v>
      </c>
      <c r="D42" s="19"/>
      <c r="E42" s="19"/>
      <c r="F42" s="19"/>
      <c r="G42" s="19"/>
      <c r="H42" s="19"/>
      <c r="I42" s="19"/>
      <c r="J42" s="19"/>
      <c r="K42" s="19"/>
      <c r="L42" s="19"/>
      <c r="M42" s="19"/>
      <c r="N42" s="19"/>
      <c r="O42" s="19"/>
      <c r="P42" s="19"/>
      <c r="Q42" s="19"/>
      <c r="R42" s="19"/>
      <c r="S42" s="19"/>
      <c r="T42" s="235">
        <f ca="1">COUNTIFS('申請額一覧 '!$E$6:$E$20,C42,'申請額一覧 '!$H$6:$H$20,"&gt;0")</f>
        <v>0</v>
      </c>
      <c r="U42" s="236"/>
      <c r="V42" s="237" t="s">
        <v>16</v>
      </c>
      <c r="W42" s="238"/>
      <c r="X42" s="209">
        <f ca="1">SUMIF('申請額一覧 '!$E$6:$E$20,C42,'申請額一覧 '!$H$6:$H$20)</f>
        <v>0</v>
      </c>
      <c r="Y42" s="210"/>
      <c r="Z42" s="210"/>
      <c r="AA42" s="210"/>
      <c r="AB42" s="35" t="s">
        <v>41</v>
      </c>
      <c r="AC42" s="25"/>
      <c r="AD42" s="235">
        <f ca="1">COUNTIFS('申請額一覧 '!$E$6:$E$20,C42,'申請額一覧 '!$N$6:$N$20,"&gt;0")</f>
        <v>0</v>
      </c>
      <c r="AE42" s="236"/>
      <c r="AF42" s="237" t="s">
        <v>16</v>
      </c>
      <c r="AG42" s="238"/>
      <c r="AH42" s="209">
        <f ca="1">SUMIF('申請額一覧 '!$E$6:$E$20,C42,'申請額一覧 '!$N$6:$N$20)</f>
        <v>0</v>
      </c>
      <c r="AI42" s="210"/>
      <c r="AJ42" s="210"/>
      <c r="AK42" s="210"/>
      <c r="AL42" s="35" t="s">
        <v>41</v>
      </c>
      <c r="AM42" s="25"/>
    </row>
    <row r="43" spans="1:39" ht="12.75" customHeight="1" x14ac:dyDescent="0.15">
      <c r="A43" s="207"/>
      <c r="B43" s="425" t="s">
        <v>215</v>
      </c>
      <c r="C43" s="18" t="s">
        <v>96</v>
      </c>
      <c r="D43" s="19"/>
      <c r="E43" s="19"/>
      <c r="F43" s="19"/>
      <c r="G43" s="19"/>
      <c r="H43" s="19"/>
      <c r="I43" s="19"/>
      <c r="J43" s="19"/>
      <c r="K43" s="19"/>
      <c r="L43" s="19"/>
      <c r="M43" s="19"/>
      <c r="N43" s="19"/>
      <c r="O43" s="19"/>
      <c r="P43" s="19"/>
      <c r="Q43" s="19"/>
      <c r="R43" s="19"/>
      <c r="S43" s="19"/>
      <c r="T43" s="235">
        <f ca="1">COUNTIFS('申請額一覧 '!$E$6:$E$20,C43,'申請額一覧 '!$H$6:$H$20,"&gt;0")</f>
        <v>0</v>
      </c>
      <c r="U43" s="236"/>
      <c r="V43" s="237" t="s">
        <v>16</v>
      </c>
      <c r="W43" s="238"/>
      <c r="X43" s="209">
        <f ca="1">SUMIF('申請額一覧 '!$E$6:$E$20,C43,'申請額一覧 '!$H$6:$H$20)</f>
        <v>0</v>
      </c>
      <c r="Y43" s="210"/>
      <c r="Z43" s="210"/>
      <c r="AA43" s="210"/>
      <c r="AB43" s="35" t="s">
        <v>41</v>
      </c>
      <c r="AC43" s="25"/>
      <c r="AD43" s="235">
        <f ca="1">COUNTIFS('申請額一覧 '!$E$6:$E$20,C43,'申請額一覧 '!$N$6:$N$20,"&gt;0")</f>
        <v>0</v>
      </c>
      <c r="AE43" s="236"/>
      <c r="AF43" s="237" t="s">
        <v>16</v>
      </c>
      <c r="AG43" s="238"/>
      <c r="AH43" s="209">
        <f ca="1">SUMIF('申請額一覧 '!$E$6:$E$20,C43,'申請額一覧 '!$N$6:$N$20)</f>
        <v>0</v>
      </c>
      <c r="AI43" s="210"/>
      <c r="AJ43" s="210"/>
      <c r="AK43" s="210"/>
      <c r="AL43" s="35" t="s">
        <v>41</v>
      </c>
      <c r="AM43" s="25"/>
    </row>
    <row r="44" spans="1:39" ht="12.75" customHeight="1" x14ac:dyDescent="0.15">
      <c r="A44" s="207"/>
      <c r="B44" s="425" t="s">
        <v>216</v>
      </c>
      <c r="C44" s="18" t="s">
        <v>81</v>
      </c>
      <c r="D44" s="19"/>
      <c r="E44" s="19"/>
      <c r="F44" s="19"/>
      <c r="G44" s="19"/>
      <c r="H44" s="19"/>
      <c r="I44" s="19"/>
      <c r="J44" s="19"/>
      <c r="K44" s="19"/>
      <c r="L44" s="19"/>
      <c r="M44" s="19"/>
      <c r="N44" s="19"/>
      <c r="O44" s="19"/>
      <c r="P44" s="19"/>
      <c r="Q44" s="19"/>
      <c r="R44" s="19"/>
      <c r="S44" s="19"/>
      <c r="T44" s="235">
        <f ca="1">COUNTIFS('申請額一覧 '!$E$6:$E$20,C44,'申請額一覧 '!$H$6:$H$20,"&gt;0")</f>
        <v>0</v>
      </c>
      <c r="U44" s="236"/>
      <c r="V44" s="237" t="s">
        <v>16</v>
      </c>
      <c r="W44" s="238"/>
      <c r="X44" s="209">
        <f ca="1">SUMIF('申請額一覧 '!$E$6:$E$20,C44,'申請額一覧 '!$H$6:$H$20)</f>
        <v>0</v>
      </c>
      <c r="Y44" s="210"/>
      <c r="Z44" s="210"/>
      <c r="AA44" s="210"/>
      <c r="AB44" s="35" t="s">
        <v>41</v>
      </c>
      <c r="AC44" s="25"/>
      <c r="AD44" s="235">
        <f ca="1">COUNTIFS('申請額一覧 '!$E$6:$E$20,C44,'申請額一覧 '!$N$6:$N$20,"&gt;0")</f>
        <v>0</v>
      </c>
      <c r="AE44" s="236"/>
      <c r="AF44" s="237" t="s">
        <v>16</v>
      </c>
      <c r="AG44" s="238"/>
      <c r="AH44" s="209">
        <f ca="1">SUMIF('申請額一覧 '!$E$6:$E$20,C44,'申請額一覧 '!$N$6:$N$20)</f>
        <v>0</v>
      </c>
      <c r="AI44" s="210"/>
      <c r="AJ44" s="210"/>
      <c r="AK44" s="210"/>
      <c r="AL44" s="35" t="s">
        <v>41</v>
      </c>
      <c r="AM44" s="25"/>
    </row>
    <row r="45" spans="1:39" ht="12.75" customHeight="1" x14ac:dyDescent="0.15">
      <c r="A45" s="207"/>
      <c r="B45" s="425" t="s">
        <v>217</v>
      </c>
      <c r="C45" s="18" t="s">
        <v>82</v>
      </c>
      <c r="D45" s="19"/>
      <c r="E45" s="19"/>
      <c r="F45" s="19"/>
      <c r="G45" s="19"/>
      <c r="H45" s="19"/>
      <c r="I45" s="19"/>
      <c r="J45" s="19"/>
      <c r="K45" s="19"/>
      <c r="L45" s="19"/>
      <c r="M45" s="19"/>
      <c r="N45" s="19"/>
      <c r="O45" s="19"/>
      <c r="P45" s="19"/>
      <c r="Q45" s="19"/>
      <c r="R45" s="19"/>
      <c r="S45" s="19"/>
      <c r="T45" s="235">
        <f ca="1">COUNTIFS('申請額一覧 '!$E$6:$E$20,C45,'申請額一覧 '!$H$6:$H$20,"&gt;0")</f>
        <v>0</v>
      </c>
      <c r="U45" s="236"/>
      <c r="V45" s="237" t="s">
        <v>16</v>
      </c>
      <c r="W45" s="238"/>
      <c r="X45" s="209">
        <f ca="1">SUMIF('申請額一覧 '!$E$6:$E$20,C45,'申請額一覧 '!$H$6:$H$20)</f>
        <v>0</v>
      </c>
      <c r="Y45" s="210"/>
      <c r="Z45" s="210"/>
      <c r="AA45" s="210"/>
      <c r="AB45" s="35" t="s">
        <v>41</v>
      </c>
      <c r="AC45" s="25"/>
      <c r="AD45" s="235">
        <f ca="1">COUNTIFS('申請額一覧 '!$E$6:$E$20,C45,'申請額一覧 '!$N$6:$N$20,"&gt;0")</f>
        <v>0</v>
      </c>
      <c r="AE45" s="236"/>
      <c r="AF45" s="237" t="s">
        <v>16</v>
      </c>
      <c r="AG45" s="238"/>
      <c r="AH45" s="209">
        <f ca="1">SUMIF('申請額一覧 '!$E$6:$E$20,C45,'申請額一覧 '!$N$6:$N$20)</f>
        <v>0</v>
      </c>
      <c r="AI45" s="210"/>
      <c r="AJ45" s="210"/>
      <c r="AK45" s="210"/>
      <c r="AL45" s="35" t="s">
        <v>41</v>
      </c>
      <c r="AM45" s="25"/>
    </row>
    <row r="46" spans="1:39" ht="12.75" customHeight="1" x14ac:dyDescent="0.15">
      <c r="A46" s="207"/>
      <c r="B46" s="425" t="s">
        <v>218</v>
      </c>
      <c r="C46" s="18" t="s">
        <v>97</v>
      </c>
      <c r="D46" s="19"/>
      <c r="E46" s="19"/>
      <c r="F46" s="19"/>
      <c r="G46" s="19"/>
      <c r="H46" s="19"/>
      <c r="I46" s="19"/>
      <c r="J46" s="19"/>
      <c r="K46" s="19"/>
      <c r="L46" s="19"/>
      <c r="M46" s="19"/>
      <c r="N46" s="19"/>
      <c r="O46" s="19"/>
      <c r="P46" s="19"/>
      <c r="Q46" s="19"/>
      <c r="R46" s="19"/>
      <c r="S46" s="19"/>
      <c r="T46" s="235">
        <f ca="1">COUNTIFS('申請額一覧 '!$E$6:$E$20,C46,'申請額一覧 '!$H$6:$H$20,"&gt;0")</f>
        <v>0</v>
      </c>
      <c r="U46" s="236"/>
      <c r="V46" s="237" t="s">
        <v>16</v>
      </c>
      <c r="W46" s="238"/>
      <c r="X46" s="209">
        <f ca="1">SUMIF('申請額一覧 '!$E$6:$E$20,C46,'申請額一覧 '!$H$6:$H$20)</f>
        <v>0</v>
      </c>
      <c r="Y46" s="210"/>
      <c r="Z46" s="210"/>
      <c r="AA46" s="210"/>
      <c r="AB46" s="35" t="s">
        <v>41</v>
      </c>
      <c r="AC46" s="25"/>
      <c r="AD46" s="235">
        <f ca="1">COUNTIFS('申請額一覧 '!$E$6:$E$20,C46,'申請額一覧 '!$N$6:$N$20,"&gt;0")</f>
        <v>0</v>
      </c>
      <c r="AE46" s="236"/>
      <c r="AF46" s="237" t="s">
        <v>16</v>
      </c>
      <c r="AG46" s="238"/>
      <c r="AH46" s="209">
        <f ca="1">SUMIF('申請額一覧 '!$E$6:$E$20,C46,'申請額一覧 '!$N$6:$N$20)</f>
        <v>0</v>
      </c>
      <c r="AI46" s="210"/>
      <c r="AJ46" s="210"/>
      <c r="AK46" s="210"/>
      <c r="AL46" s="35" t="s">
        <v>41</v>
      </c>
      <c r="AM46" s="25"/>
    </row>
    <row r="47" spans="1:39" ht="12.75" customHeight="1" x14ac:dyDescent="0.15">
      <c r="A47" s="208"/>
      <c r="B47" s="426" t="s">
        <v>219</v>
      </c>
      <c r="C47" s="22" t="s">
        <v>98</v>
      </c>
      <c r="D47" s="23"/>
      <c r="E47" s="23"/>
      <c r="F47" s="23"/>
      <c r="G47" s="23"/>
      <c r="H47" s="23"/>
      <c r="I47" s="23"/>
      <c r="J47" s="23"/>
      <c r="K47" s="23"/>
      <c r="L47" s="23"/>
      <c r="M47" s="23"/>
      <c r="N47" s="23"/>
      <c r="O47" s="23"/>
      <c r="P47" s="23"/>
      <c r="Q47" s="23"/>
      <c r="R47" s="23"/>
      <c r="S47" s="23"/>
      <c r="T47" s="225">
        <f ca="1">COUNTIFS('申請額一覧 '!$E$6:$E$20,C47,'申請額一覧 '!$H$6:$H$20,"&gt;0")</f>
        <v>0</v>
      </c>
      <c r="U47" s="226"/>
      <c r="V47" s="227" t="s">
        <v>16</v>
      </c>
      <c r="W47" s="228"/>
      <c r="X47" s="213">
        <f ca="1">SUMIF('申請額一覧 '!$E$6:$E$20,C47,'申請額一覧 '!$H$6:$H$20)</f>
        <v>0</v>
      </c>
      <c r="Y47" s="214"/>
      <c r="Z47" s="214"/>
      <c r="AA47" s="214"/>
      <c r="AB47" s="36" t="s">
        <v>41</v>
      </c>
      <c r="AC47" s="26"/>
      <c r="AD47" s="225">
        <f ca="1">COUNTIFS('申請額一覧 '!$E$6:$E$20,C47,'申請額一覧 '!$N$6:$N$20,"&gt;0")</f>
        <v>0</v>
      </c>
      <c r="AE47" s="226"/>
      <c r="AF47" s="227" t="s">
        <v>16</v>
      </c>
      <c r="AG47" s="228"/>
      <c r="AH47" s="213">
        <f ca="1">SUMIF('申請額一覧 '!$E$6:$E$20,C47,'申請額一覧 '!$N$6:$N$20)</f>
        <v>0</v>
      </c>
      <c r="AI47" s="214"/>
      <c r="AJ47" s="214"/>
      <c r="AK47" s="214"/>
      <c r="AL47" s="36" t="s">
        <v>41</v>
      </c>
      <c r="AM47" s="26"/>
    </row>
    <row r="48" spans="1:39" ht="12.75" customHeight="1" x14ac:dyDescent="0.15">
      <c r="A48" s="203" t="s">
        <v>105</v>
      </c>
      <c r="B48" s="424" t="s">
        <v>220</v>
      </c>
      <c r="C48" s="14" t="s">
        <v>99</v>
      </c>
      <c r="D48" s="16"/>
      <c r="E48" s="16"/>
      <c r="F48" s="16"/>
      <c r="G48" s="16"/>
      <c r="H48" s="16"/>
      <c r="I48" s="16"/>
      <c r="J48" s="16"/>
      <c r="K48" s="16"/>
      <c r="L48" s="16"/>
      <c r="M48" s="16"/>
      <c r="N48" s="16"/>
      <c r="O48" s="16"/>
      <c r="P48" s="16"/>
      <c r="Q48" s="16"/>
      <c r="R48" s="16"/>
      <c r="S48" s="16"/>
      <c r="T48" s="221">
        <f ca="1">COUNTIFS('申請額一覧 '!$E$6:$E$20,C48,'申請額一覧 '!$H$6:$H$20,"&gt;0")</f>
        <v>0</v>
      </c>
      <c r="U48" s="222"/>
      <c r="V48" s="223" t="s">
        <v>16</v>
      </c>
      <c r="W48" s="224"/>
      <c r="X48" s="211">
        <f ca="1">SUMIF('申請額一覧 '!$E$6:$E$20,C48,'申請額一覧 '!$H$6:$H$20)</f>
        <v>0</v>
      </c>
      <c r="Y48" s="212"/>
      <c r="Z48" s="212"/>
      <c r="AA48" s="212"/>
      <c r="AB48" s="38" t="s">
        <v>41</v>
      </c>
      <c r="AC48" s="24"/>
      <c r="AD48" s="221">
        <f ca="1">COUNTIFS('申請額一覧 '!$E$6:$E$20,C48,'申請額一覧 '!$N$6:$N$20,"&gt;0")</f>
        <v>0</v>
      </c>
      <c r="AE48" s="222"/>
      <c r="AF48" s="223" t="s">
        <v>16</v>
      </c>
      <c r="AG48" s="224"/>
      <c r="AH48" s="211">
        <f ca="1">SUMIF('申請額一覧 '!$E$6:$E$20,C48,'申請額一覧 '!$N$6:$N$20)</f>
        <v>0</v>
      </c>
      <c r="AI48" s="212"/>
      <c r="AJ48" s="212"/>
      <c r="AK48" s="212"/>
      <c r="AL48" s="38" t="s">
        <v>41</v>
      </c>
      <c r="AM48" s="24"/>
    </row>
    <row r="49" spans="1:39" ht="12.75" customHeight="1" x14ac:dyDescent="0.15">
      <c r="A49" s="204"/>
      <c r="B49" s="425" t="s">
        <v>221</v>
      </c>
      <c r="C49" s="18" t="s">
        <v>100</v>
      </c>
      <c r="D49" s="19"/>
      <c r="E49" s="19"/>
      <c r="F49" s="19"/>
      <c r="G49" s="19"/>
      <c r="H49" s="19"/>
      <c r="I49" s="19"/>
      <c r="J49" s="19"/>
      <c r="K49" s="19"/>
      <c r="L49" s="19"/>
      <c r="M49" s="19"/>
      <c r="N49" s="19"/>
      <c r="O49" s="19"/>
      <c r="P49" s="19"/>
      <c r="Q49" s="19"/>
      <c r="R49" s="19"/>
      <c r="S49" s="19"/>
      <c r="T49" s="235">
        <f ca="1">COUNTIFS('申請額一覧 '!$E$6:$E$20,C49,'申請額一覧 '!$H$6:$H$20,"&gt;0")</f>
        <v>0</v>
      </c>
      <c r="U49" s="236"/>
      <c r="V49" s="237" t="s">
        <v>16</v>
      </c>
      <c r="W49" s="238"/>
      <c r="X49" s="209">
        <f ca="1">SUMIF('申請額一覧 '!$E$6:$E$20,C49,'申請額一覧 '!$H$6:$H$20)</f>
        <v>0</v>
      </c>
      <c r="Y49" s="210"/>
      <c r="Z49" s="210"/>
      <c r="AA49" s="210"/>
      <c r="AB49" s="35" t="s">
        <v>41</v>
      </c>
      <c r="AC49" s="25"/>
      <c r="AD49" s="235">
        <f ca="1">COUNTIFS('申請額一覧 '!$E$6:$E$20,C49,'申請額一覧 '!$N$6:$N$20,"&gt;0")</f>
        <v>0</v>
      </c>
      <c r="AE49" s="236"/>
      <c r="AF49" s="237" t="s">
        <v>16</v>
      </c>
      <c r="AG49" s="238"/>
      <c r="AH49" s="209">
        <f ca="1">SUMIF('申請額一覧 '!$E$6:$E$20,C49,'申請額一覧 '!$N$6:$N$20)</f>
        <v>0</v>
      </c>
      <c r="AI49" s="210"/>
      <c r="AJ49" s="210"/>
      <c r="AK49" s="210"/>
      <c r="AL49" s="35" t="s">
        <v>41</v>
      </c>
      <c r="AM49" s="25"/>
    </row>
    <row r="50" spans="1:39" ht="12.75" customHeight="1" x14ac:dyDescent="0.15">
      <c r="A50" s="204"/>
      <c r="B50" s="425" t="s">
        <v>222</v>
      </c>
      <c r="C50" s="18" t="s">
        <v>101</v>
      </c>
      <c r="D50" s="19"/>
      <c r="E50" s="19"/>
      <c r="F50" s="19"/>
      <c r="G50" s="19"/>
      <c r="H50" s="19"/>
      <c r="I50" s="19"/>
      <c r="J50" s="19"/>
      <c r="K50" s="19"/>
      <c r="L50" s="19"/>
      <c r="M50" s="19"/>
      <c r="N50" s="19"/>
      <c r="O50" s="19"/>
      <c r="P50" s="19"/>
      <c r="Q50" s="19"/>
      <c r="R50" s="19"/>
      <c r="S50" s="19"/>
      <c r="T50" s="235">
        <f ca="1">COUNTIFS('申請額一覧 '!$E$6:$E$20,C50,'申請額一覧 '!$H$6:$H$20,"&gt;0")</f>
        <v>0</v>
      </c>
      <c r="U50" s="236"/>
      <c r="V50" s="237" t="s">
        <v>16</v>
      </c>
      <c r="W50" s="238"/>
      <c r="X50" s="209">
        <f ca="1">SUMIF('申請額一覧 '!$E$6:$E$20,C50,'申請額一覧 '!$H$6:$H$20)</f>
        <v>0</v>
      </c>
      <c r="Y50" s="210"/>
      <c r="Z50" s="210"/>
      <c r="AA50" s="210"/>
      <c r="AB50" s="35" t="s">
        <v>41</v>
      </c>
      <c r="AC50" s="25"/>
      <c r="AD50" s="235">
        <f ca="1">COUNTIFS('申請額一覧 '!$E$6:$E$20,C50,'申請額一覧 '!$N$6:$N$20,"&gt;0")</f>
        <v>0</v>
      </c>
      <c r="AE50" s="236"/>
      <c r="AF50" s="237" t="s">
        <v>16</v>
      </c>
      <c r="AG50" s="238"/>
      <c r="AH50" s="209">
        <f ca="1">SUMIF('申請額一覧 '!$E$6:$E$20,C50,'申請額一覧 '!$N$6:$N$20)</f>
        <v>0</v>
      </c>
      <c r="AI50" s="210"/>
      <c r="AJ50" s="210"/>
      <c r="AK50" s="210"/>
      <c r="AL50" s="35" t="s">
        <v>41</v>
      </c>
      <c r="AM50" s="25"/>
    </row>
    <row r="51" spans="1:39" ht="12.75" customHeight="1" x14ac:dyDescent="0.15">
      <c r="A51" s="205"/>
      <c r="B51" s="426" t="s">
        <v>224</v>
      </c>
      <c r="C51" s="20" t="s">
        <v>102</v>
      </c>
      <c r="D51" s="21"/>
      <c r="E51" s="21"/>
      <c r="F51" s="21"/>
      <c r="G51" s="21"/>
      <c r="H51" s="21"/>
      <c r="I51" s="21"/>
      <c r="J51" s="21"/>
      <c r="K51" s="21"/>
      <c r="L51" s="21"/>
      <c r="M51" s="21"/>
      <c r="N51" s="21"/>
      <c r="O51" s="21"/>
      <c r="P51" s="21"/>
      <c r="Q51" s="21"/>
      <c r="R51" s="21"/>
      <c r="S51" s="21"/>
      <c r="T51" s="278">
        <f ca="1">COUNTIFS('申請額一覧 '!$E$6:$E$20,C51,'申請額一覧 '!$H$6:$H$20,"&gt;0")</f>
        <v>0</v>
      </c>
      <c r="U51" s="279"/>
      <c r="V51" s="280" t="s">
        <v>16</v>
      </c>
      <c r="W51" s="281"/>
      <c r="X51" s="219">
        <f ca="1">SUMIF('申請額一覧 '!$E$6:$E$20,C51,'申請額一覧 '!$H$6:$H$20)</f>
        <v>0</v>
      </c>
      <c r="Y51" s="220"/>
      <c r="Z51" s="220"/>
      <c r="AA51" s="220"/>
      <c r="AB51" s="55" t="s">
        <v>41</v>
      </c>
      <c r="AC51" s="56"/>
      <c r="AD51" s="278">
        <f ca="1">COUNTIFS('申請額一覧 '!$E$6:$E$20,C51,'申請額一覧 '!$N$6:$N$20,"&gt;0")</f>
        <v>0</v>
      </c>
      <c r="AE51" s="279"/>
      <c r="AF51" s="280" t="s">
        <v>16</v>
      </c>
      <c r="AG51" s="281"/>
      <c r="AH51" s="219">
        <f ca="1">SUMIF('申請額一覧 '!$E$6:$E$20,C51,'申請額一覧 '!$N$6:$N$20)</f>
        <v>0</v>
      </c>
      <c r="AI51" s="220"/>
      <c r="AJ51" s="220"/>
      <c r="AK51" s="220"/>
      <c r="AL51" s="55" t="s">
        <v>41</v>
      </c>
      <c r="AM51" s="56"/>
    </row>
    <row r="52" spans="1:39" ht="15.75" customHeight="1" x14ac:dyDescent="0.15">
      <c r="A52" s="282" t="s">
        <v>18</v>
      </c>
      <c r="B52" s="283"/>
      <c r="C52" s="283"/>
      <c r="D52" s="283"/>
      <c r="E52" s="283"/>
      <c r="F52" s="283"/>
      <c r="G52" s="283"/>
      <c r="H52" s="283"/>
      <c r="I52" s="283"/>
      <c r="J52" s="283"/>
      <c r="K52" s="283"/>
      <c r="L52" s="283"/>
      <c r="M52" s="283"/>
      <c r="N52" s="283"/>
      <c r="O52" s="283"/>
      <c r="P52" s="283"/>
      <c r="Q52" s="283"/>
      <c r="R52" s="283"/>
      <c r="S52" s="284"/>
      <c r="T52" s="263">
        <f ca="1">SUM(T23:U51)</f>
        <v>0</v>
      </c>
      <c r="U52" s="264"/>
      <c r="V52" s="265" t="s">
        <v>16</v>
      </c>
      <c r="W52" s="266"/>
      <c r="X52" s="229">
        <f ca="1">SUM(X23:AA51)</f>
        <v>0</v>
      </c>
      <c r="Y52" s="230"/>
      <c r="Z52" s="230"/>
      <c r="AA52" s="230"/>
      <c r="AB52" s="54" t="s">
        <v>41</v>
      </c>
      <c r="AC52" s="33"/>
      <c r="AD52" s="263">
        <f ca="1">SUM(AD23:AE51)</f>
        <v>0</v>
      </c>
      <c r="AE52" s="264"/>
      <c r="AF52" s="265" t="s">
        <v>16</v>
      </c>
      <c r="AG52" s="266"/>
      <c r="AH52" s="229">
        <f ca="1">SUM(AH23:AK51)</f>
        <v>0</v>
      </c>
      <c r="AI52" s="230"/>
      <c r="AJ52" s="230"/>
      <c r="AK52" s="230"/>
      <c r="AL52" s="54" t="s">
        <v>41</v>
      </c>
      <c r="AM52" s="33"/>
    </row>
    <row r="53" spans="1:39" ht="15.75" customHeight="1" x14ac:dyDescent="0.15">
      <c r="A53" s="282" t="s">
        <v>161</v>
      </c>
      <c r="B53" s="283"/>
      <c r="C53" s="283"/>
      <c r="D53" s="283"/>
      <c r="E53" s="283"/>
      <c r="F53" s="283"/>
      <c r="G53" s="283"/>
      <c r="H53" s="283"/>
      <c r="I53" s="283"/>
      <c r="J53" s="283"/>
      <c r="K53" s="283"/>
      <c r="L53" s="283"/>
      <c r="M53" s="283"/>
      <c r="N53" s="283"/>
      <c r="O53" s="283"/>
      <c r="P53" s="283"/>
      <c r="Q53" s="283"/>
      <c r="R53" s="283"/>
      <c r="S53" s="284"/>
      <c r="T53" s="215">
        <f ca="1">X52+AH52</f>
        <v>0</v>
      </c>
      <c r="U53" s="216"/>
      <c r="V53" s="216"/>
      <c r="W53" s="216"/>
      <c r="X53" s="216"/>
      <c r="Y53" s="216"/>
      <c r="Z53" s="216"/>
      <c r="AA53" s="216"/>
      <c r="AB53" s="216"/>
      <c r="AC53" s="216"/>
      <c r="AD53" s="216"/>
      <c r="AE53" s="216"/>
      <c r="AF53" s="216"/>
      <c r="AG53" s="216"/>
      <c r="AH53" s="216"/>
      <c r="AI53" s="216"/>
      <c r="AJ53" s="216"/>
      <c r="AK53" s="216"/>
      <c r="AL53" s="54" t="s">
        <v>41</v>
      </c>
      <c r="AM53" s="33"/>
    </row>
  </sheetData>
  <mergeCells count="214">
    <mergeCell ref="A34:A39"/>
    <mergeCell ref="A48:A51"/>
    <mergeCell ref="X43:AA43"/>
    <mergeCell ref="T47:U47"/>
    <mergeCell ref="V47:W47"/>
    <mergeCell ref="AD47:AE47"/>
    <mergeCell ref="AF47:AG47"/>
    <mergeCell ref="T46:U46"/>
    <mergeCell ref="V46:W46"/>
    <mergeCell ref="AD46:AE46"/>
    <mergeCell ref="AF46:AG46"/>
    <mergeCell ref="X46:AA46"/>
    <mergeCell ref="X41:AA41"/>
    <mergeCell ref="AD41:AE41"/>
    <mergeCell ref="AF41:AG41"/>
    <mergeCell ref="T42:U42"/>
    <mergeCell ref="V42:W42"/>
    <mergeCell ref="AD39:AE39"/>
    <mergeCell ref="AF39:AG39"/>
    <mergeCell ref="X39:AA39"/>
    <mergeCell ref="AF50:AG50"/>
    <mergeCell ref="AF43:AG43"/>
    <mergeCell ref="A52:S52"/>
    <mergeCell ref="A21:S22"/>
    <mergeCell ref="A53:S53"/>
    <mergeCell ref="A8:G8"/>
    <mergeCell ref="T52:U52"/>
    <mergeCell ref="V52:W52"/>
    <mergeCell ref="AD52:AE52"/>
    <mergeCell ref="T43:U43"/>
    <mergeCell ref="V43:W43"/>
    <mergeCell ref="AD43:AE43"/>
    <mergeCell ref="T35:U35"/>
    <mergeCell ref="V35:W35"/>
    <mergeCell ref="T32:U32"/>
    <mergeCell ref="V32:W32"/>
    <mergeCell ref="T21:AC21"/>
    <mergeCell ref="AD21:AM21"/>
    <mergeCell ref="AF24:AG24"/>
    <mergeCell ref="AD24:AE24"/>
    <mergeCell ref="AF23:AG23"/>
    <mergeCell ref="AD23:AE23"/>
    <mergeCell ref="T23:U23"/>
    <mergeCell ref="AF49:AG49"/>
    <mergeCell ref="T48:U48"/>
    <mergeCell ref="V48:W48"/>
    <mergeCell ref="AF52:AG52"/>
    <mergeCell ref="T51:U51"/>
    <mergeCell ref="V51:W51"/>
    <mergeCell ref="AD51:AE51"/>
    <mergeCell ref="AF51:AG51"/>
    <mergeCell ref="T50:U50"/>
    <mergeCell ref="V50:W50"/>
    <mergeCell ref="AD50:AE50"/>
    <mergeCell ref="X47:AA47"/>
    <mergeCell ref="X48:AA48"/>
    <mergeCell ref="T49:U49"/>
    <mergeCell ref="V49:W49"/>
    <mergeCell ref="AD49:AE49"/>
    <mergeCell ref="X52:AA52"/>
    <mergeCell ref="AD48:AE48"/>
    <mergeCell ref="AF48:AG48"/>
    <mergeCell ref="T30:U30"/>
    <mergeCell ref="V30:W30"/>
    <mergeCell ref="X34:AA34"/>
    <mergeCell ref="X35:AA35"/>
    <mergeCell ref="T31:U3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X38:AA38"/>
    <mergeCell ref="V23:W23"/>
    <mergeCell ref="T26:U26"/>
    <mergeCell ref="AH26:AK26"/>
    <mergeCell ref="V25:W25"/>
    <mergeCell ref="AD25:AE25"/>
    <mergeCell ref="AF25:AG25"/>
    <mergeCell ref="T24:U24"/>
    <mergeCell ref="AH22:AM22"/>
    <mergeCell ref="X22:AC22"/>
    <mergeCell ref="T22:W22"/>
    <mergeCell ref="X23:AA23"/>
    <mergeCell ref="X24:AA24"/>
    <mergeCell ref="S19:Y19"/>
    <mergeCell ref="AG19:AM19"/>
    <mergeCell ref="A12:A19"/>
    <mergeCell ref="S17:Y17"/>
    <mergeCell ref="AG17:AM17"/>
    <mergeCell ref="S18:Y18"/>
    <mergeCell ref="AG18:AM18"/>
    <mergeCell ref="AH27:AK27"/>
    <mergeCell ref="AH28:AK28"/>
    <mergeCell ref="AD22:AG22"/>
    <mergeCell ref="X26:AA26"/>
    <mergeCell ref="X27:AA27"/>
    <mergeCell ref="X28:AA28"/>
    <mergeCell ref="V27:W27"/>
    <mergeCell ref="AD27:AE27"/>
    <mergeCell ref="AF27:AG27"/>
    <mergeCell ref="X25:AA25"/>
    <mergeCell ref="AH23:AK23"/>
    <mergeCell ref="AD26:AE26"/>
    <mergeCell ref="AF26:AG26"/>
    <mergeCell ref="T25:U25"/>
    <mergeCell ref="V28:W28"/>
    <mergeCell ref="AD28:AE28"/>
    <mergeCell ref="AF28:AG28"/>
    <mergeCell ref="X29:AA29"/>
    <mergeCell ref="X44:AA44"/>
    <mergeCell ref="X33:AA33"/>
    <mergeCell ref="V33:W33"/>
    <mergeCell ref="AD33:AE33"/>
    <mergeCell ref="X30:AA30"/>
    <mergeCell ref="AD30:AE30"/>
    <mergeCell ref="AF30:AG30"/>
    <mergeCell ref="V31:W31"/>
    <mergeCell ref="X31:AA31"/>
    <mergeCell ref="AD31:AE31"/>
    <mergeCell ref="AD44:AE44"/>
    <mergeCell ref="AF44:AG44"/>
    <mergeCell ref="V29:W29"/>
    <mergeCell ref="AD29:AE29"/>
    <mergeCell ref="AF33:AG33"/>
    <mergeCell ref="V44:W44"/>
    <mergeCell ref="AD35:AE35"/>
    <mergeCell ref="AF35:AG35"/>
    <mergeCell ref="V34:W34"/>
    <mergeCell ref="AD34:AE34"/>
    <mergeCell ref="AF34:AG34"/>
    <mergeCell ref="AF31:AG31"/>
    <mergeCell ref="AF29:AG29"/>
    <mergeCell ref="AH30:AK30"/>
    <mergeCell ref="AH38:AK38"/>
    <mergeCell ref="A4:AM4"/>
    <mergeCell ref="A5:AM5"/>
    <mergeCell ref="Q14:R14"/>
    <mergeCell ref="T14:V14"/>
    <mergeCell ref="L15:AM15"/>
    <mergeCell ref="L16:AM16"/>
    <mergeCell ref="L13:AM13"/>
    <mergeCell ref="L12:AM12"/>
    <mergeCell ref="B14:K16"/>
    <mergeCell ref="AJ7:AK7"/>
    <mergeCell ref="AG7:AH7"/>
    <mergeCell ref="AD7:AE7"/>
    <mergeCell ref="AH29:AK29"/>
    <mergeCell ref="AH33:AK33"/>
    <mergeCell ref="AH24:AK24"/>
    <mergeCell ref="AH25:AK25"/>
    <mergeCell ref="T27:U27"/>
    <mergeCell ref="T28:U28"/>
    <mergeCell ref="T29:U29"/>
    <mergeCell ref="T33:U33"/>
    <mergeCell ref="V24:W24"/>
    <mergeCell ref="V26:W26"/>
    <mergeCell ref="AH34:AK34"/>
    <mergeCell ref="AH35:AK35"/>
    <mergeCell ref="AH36:AK36"/>
    <mergeCell ref="AH37:AK37"/>
    <mergeCell ref="AH32:AK32"/>
    <mergeCell ref="AH31:AK31"/>
    <mergeCell ref="AH45:AK45"/>
    <mergeCell ref="AH44:AK44"/>
    <mergeCell ref="T44:U44"/>
    <mergeCell ref="T34:U34"/>
    <mergeCell ref="T45:U45"/>
    <mergeCell ref="V45:W45"/>
    <mergeCell ref="X45:AA45"/>
    <mergeCell ref="AD45:AE45"/>
    <mergeCell ref="AF45:AG45"/>
    <mergeCell ref="X32:AA32"/>
    <mergeCell ref="AD32:AE32"/>
    <mergeCell ref="AF32:AG32"/>
    <mergeCell ref="X42:AA42"/>
    <mergeCell ref="AD42:AE42"/>
    <mergeCell ref="AF42:AG42"/>
    <mergeCell ref="X40:AA40"/>
    <mergeCell ref="T39:U39"/>
    <mergeCell ref="V39:W39"/>
    <mergeCell ref="A23:A32"/>
    <mergeCell ref="A40:A47"/>
    <mergeCell ref="AH39:AK39"/>
    <mergeCell ref="AH40:AK40"/>
    <mergeCell ref="AH43:AK43"/>
    <mergeCell ref="AH41:AK41"/>
    <mergeCell ref="AH42:AK42"/>
    <mergeCell ref="T53:AK53"/>
    <mergeCell ref="AH46:AK46"/>
    <mergeCell ref="AH47:AK47"/>
    <mergeCell ref="AH48:AK48"/>
    <mergeCell ref="AH49:AK49"/>
    <mergeCell ref="AH50:AK50"/>
    <mergeCell ref="AH51:AK51"/>
    <mergeCell ref="X49:AA49"/>
    <mergeCell ref="X50:AA50"/>
    <mergeCell ref="X51:AA51"/>
    <mergeCell ref="T40:U40"/>
    <mergeCell ref="V40:W40"/>
    <mergeCell ref="AD40:AE40"/>
    <mergeCell ref="AF40:AG40"/>
    <mergeCell ref="T41:U41"/>
    <mergeCell ref="V41:W41"/>
    <mergeCell ref="AH52:AK52"/>
  </mergeCells>
  <phoneticPr fontId="3"/>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85" zoomScaleNormal="140" zoomScaleSheetLayoutView="85" workbookViewId="0">
      <selection activeCell="L7" sqref="L7"/>
    </sheetView>
  </sheetViews>
  <sheetFormatPr defaultColWidth="2.25" defaultRowHeight="13.5" x14ac:dyDescent="0.15"/>
  <cols>
    <col min="1" max="1" width="2.25" style="32"/>
    <col min="2" max="2" width="3.125" style="32" customWidth="1"/>
    <col min="3" max="3" width="12.875" style="32" customWidth="1"/>
    <col min="4" max="4" width="16.875" style="32" customWidth="1"/>
    <col min="5" max="5" width="18.875" style="32" customWidth="1"/>
    <col min="6" max="8" width="11.25" style="32" customWidth="1"/>
    <col min="9" max="11" width="11.25" style="32" hidden="1" customWidth="1"/>
    <col min="12" max="14" width="11.25" style="32" customWidth="1"/>
    <col min="15" max="15" width="12.625" style="32" customWidth="1"/>
    <col min="16" max="16" width="18.75" style="32" customWidth="1"/>
    <col min="17" max="16384" width="2.25" style="32"/>
  </cols>
  <sheetData>
    <row r="1" spans="1:16" x14ac:dyDescent="0.15">
      <c r="A1" s="32" t="s">
        <v>187</v>
      </c>
    </row>
    <row r="3" spans="1:16" ht="18" customHeight="1" thickBot="1" x14ac:dyDescent="0.2">
      <c r="B3" s="30"/>
      <c r="P3" s="40" t="s">
        <v>55</v>
      </c>
    </row>
    <row r="4" spans="1:16" ht="32.25" customHeight="1" thickBot="1" x14ac:dyDescent="0.2">
      <c r="B4" s="299" t="s">
        <v>44</v>
      </c>
      <c r="C4" s="300" t="s">
        <v>72</v>
      </c>
      <c r="D4" s="301" t="s">
        <v>36</v>
      </c>
      <c r="E4" s="302" t="s">
        <v>42</v>
      </c>
      <c r="F4" s="303" t="s">
        <v>167</v>
      </c>
      <c r="G4" s="303"/>
      <c r="H4" s="304"/>
      <c r="I4" s="305"/>
      <c r="J4" s="306"/>
      <c r="K4" s="307"/>
      <c r="L4" s="303" t="s">
        <v>168</v>
      </c>
      <c r="M4" s="303"/>
      <c r="N4" s="304"/>
      <c r="O4" s="297" t="s">
        <v>50</v>
      </c>
      <c r="P4" s="298" t="s">
        <v>52</v>
      </c>
    </row>
    <row r="5" spans="1:16" ht="27.75" customHeight="1" x14ac:dyDescent="0.15">
      <c r="B5" s="299"/>
      <c r="C5" s="300"/>
      <c r="D5" s="301"/>
      <c r="E5" s="302"/>
      <c r="F5" s="187" t="s">
        <v>38</v>
      </c>
      <c r="G5" s="187" t="s">
        <v>39</v>
      </c>
      <c r="H5" s="43" t="s">
        <v>40</v>
      </c>
      <c r="I5" s="187"/>
      <c r="J5" s="187"/>
      <c r="K5" s="43"/>
      <c r="L5" s="189" t="s">
        <v>46</v>
      </c>
      <c r="M5" s="187" t="s">
        <v>47</v>
      </c>
      <c r="N5" s="190" t="s">
        <v>48</v>
      </c>
      <c r="O5" s="298"/>
      <c r="P5" s="298"/>
    </row>
    <row r="6" spans="1:16" ht="22.5" customHeight="1" x14ac:dyDescent="0.15">
      <c r="B6" s="162">
        <v>1</v>
      </c>
      <c r="C6" s="163">
        <f ca="1">IFERROR(INDIRECT("個票"&amp;$B6&amp;"！$AG$4"),"")</f>
        <v>0</v>
      </c>
      <c r="D6" s="163">
        <f ca="1">IFERROR(INDIRECT("個票"&amp;$B6&amp;"！$L$4"),"")</f>
        <v>0</v>
      </c>
      <c r="E6" s="162">
        <f ca="1">IFERROR(INDIRECT("個票"&amp;$B6&amp;"！$L$5"),"")</f>
        <v>0</v>
      </c>
      <c r="F6" s="164">
        <f ca="1">IF(G6&lt;&gt;0,IFERROR(INDIRECT("個票"&amp;$B6&amp;"！$AA$13"),""),0)</f>
        <v>0</v>
      </c>
      <c r="G6" s="164">
        <f ca="1">IFERROR(INDIRECT("個票"&amp;$B6&amp;"！$AI$13"),"")</f>
        <v>0</v>
      </c>
      <c r="H6" s="165">
        <f ca="1">MIN(F6:G6)</f>
        <v>0</v>
      </c>
      <c r="I6" s="164"/>
      <c r="J6" s="164"/>
      <c r="K6" s="165"/>
      <c r="L6" s="166">
        <f ca="1">IF(M6&lt;&gt;0,IFERROR(INDIRECT("個票"&amp;$B6&amp;"！$AA$４７"),""),0)</f>
        <v>0</v>
      </c>
      <c r="M6" s="164">
        <f ca="1">IFERROR(INDIRECT("個票"&amp;$B6&amp;"！$AI$47"),"")</f>
        <v>0</v>
      </c>
      <c r="N6" s="167">
        <f ca="1">MIN(L6:M6)</f>
        <v>0</v>
      </c>
      <c r="O6" s="167">
        <f ca="1">SUM(H6,K6,N6)</f>
        <v>0</v>
      </c>
      <c r="P6" s="168"/>
    </row>
    <row r="7" spans="1:16" ht="22.5" customHeight="1" x14ac:dyDescent="0.15">
      <c r="B7" s="162">
        <v>2</v>
      </c>
      <c r="C7" s="163" t="str">
        <f t="shared" ref="C7:C20" ca="1" si="0">IFERROR(INDIRECT("個票"&amp;$B7&amp;"！$AG$4"),"")</f>
        <v/>
      </c>
      <c r="D7" s="163" t="str">
        <f t="shared" ref="D7:D20" ca="1" si="1">IFERROR(INDIRECT("個票"&amp;$B7&amp;"！$L$4"),"")</f>
        <v/>
      </c>
      <c r="E7" s="162" t="str">
        <f t="shared" ref="E7:E20" ca="1" si="2">IFERROR(INDIRECT("個票"&amp;$B7&amp;"！$L$5"),"")</f>
        <v/>
      </c>
      <c r="F7" s="164" t="str">
        <f t="shared" ref="F7:F20" ca="1" si="3">IF(G7&lt;&gt;0,IFERROR(INDIRECT("個票"&amp;$B7&amp;"！$AA$13"),""),0)</f>
        <v/>
      </c>
      <c r="G7" s="164" t="str">
        <f t="shared" ref="G7:G20" ca="1" si="4">IFERROR(INDIRECT("個票"&amp;$B7&amp;"！$AI$13"),"")</f>
        <v/>
      </c>
      <c r="H7" s="165">
        <f t="shared" ref="H7:H20" ca="1" si="5">MIN(F7:G7)</f>
        <v>0</v>
      </c>
      <c r="I7" s="164"/>
      <c r="J7" s="164"/>
      <c r="K7" s="165"/>
      <c r="L7" s="166" t="str">
        <f ca="1">IF(M7&lt;&gt;0,IFERROR(INDIRECT("個票"&amp;$B7&amp;"！$AA$47"),""),0)</f>
        <v/>
      </c>
      <c r="M7" s="164" t="str">
        <f ca="1">IFERROR(INDIRECT("個票"&amp;$B7&amp;"！$AI$47"),"")</f>
        <v/>
      </c>
      <c r="N7" s="167">
        <f ca="1">MIN(L7:M7)</f>
        <v>0</v>
      </c>
      <c r="O7" s="167">
        <f ca="1">SUM(H7,K7,N7)</f>
        <v>0</v>
      </c>
      <c r="P7" s="168"/>
    </row>
    <row r="8" spans="1:16" ht="22.5" customHeight="1" x14ac:dyDescent="0.15">
      <c r="B8" s="162">
        <v>3</v>
      </c>
      <c r="C8" s="163" t="str">
        <f t="shared" ca="1" si="0"/>
        <v/>
      </c>
      <c r="D8" s="163" t="str">
        <f t="shared" ca="1" si="1"/>
        <v/>
      </c>
      <c r="E8" s="162" t="str">
        <f t="shared" ca="1" si="2"/>
        <v/>
      </c>
      <c r="F8" s="164" t="str">
        <f t="shared" ca="1" si="3"/>
        <v/>
      </c>
      <c r="G8" s="164" t="str">
        <f t="shared" ca="1" si="4"/>
        <v/>
      </c>
      <c r="H8" s="165">
        <f t="shared" ca="1" si="5"/>
        <v>0</v>
      </c>
      <c r="I8" s="164"/>
      <c r="J8" s="164"/>
      <c r="K8" s="165"/>
      <c r="L8" s="166" t="str">
        <f t="shared" ref="L8:L20" ca="1" si="6">IF(M8&lt;&gt;0,IFERROR(INDIRECT("個票"&amp;$B8&amp;"！$AA$47"),""),0)</f>
        <v/>
      </c>
      <c r="M8" s="164" t="str">
        <f t="shared" ref="M8:M20" ca="1" si="7">IFERROR(INDIRECT("個票"&amp;$B8&amp;"！$AI$47"),"")</f>
        <v/>
      </c>
      <c r="N8" s="167">
        <f t="shared" ref="N8:N20" ca="1" si="8">MIN(L8:M8)</f>
        <v>0</v>
      </c>
      <c r="O8" s="167">
        <f t="shared" ref="O8:O20" ca="1" si="9">SUM(H8,K8,N8)</f>
        <v>0</v>
      </c>
      <c r="P8" s="168"/>
    </row>
    <row r="9" spans="1:16" ht="22.5" customHeight="1" x14ac:dyDescent="0.15">
      <c r="B9" s="162">
        <v>4</v>
      </c>
      <c r="C9" s="163" t="str">
        <f t="shared" ca="1" si="0"/>
        <v/>
      </c>
      <c r="D9" s="163" t="str">
        <f t="shared" ca="1" si="1"/>
        <v/>
      </c>
      <c r="E9" s="162" t="str">
        <f t="shared" ca="1" si="2"/>
        <v/>
      </c>
      <c r="F9" s="164" t="str">
        <f t="shared" ca="1" si="3"/>
        <v/>
      </c>
      <c r="G9" s="164" t="str">
        <f t="shared" ca="1" si="4"/>
        <v/>
      </c>
      <c r="H9" s="165">
        <f t="shared" ca="1" si="5"/>
        <v>0</v>
      </c>
      <c r="I9" s="164"/>
      <c r="J9" s="164"/>
      <c r="K9" s="165"/>
      <c r="L9" s="166" t="str">
        <f t="shared" ca="1" si="6"/>
        <v/>
      </c>
      <c r="M9" s="164" t="str">
        <f t="shared" ca="1" si="7"/>
        <v/>
      </c>
      <c r="N9" s="167">
        <f t="shared" ca="1" si="8"/>
        <v>0</v>
      </c>
      <c r="O9" s="167">
        <f t="shared" ca="1" si="9"/>
        <v>0</v>
      </c>
      <c r="P9" s="168"/>
    </row>
    <row r="10" spans="1:16" ht="22.5" customHeight="1" x14ac:dyDescent="0.15">
      <c r="B10" s="162">
        <v>5</v>
      </c>
      <c r="C10" s="163" t="str">
        <f t="shared" ca="1" si="0"/>
        <v/>
      </c>
      <c r="D10" s="163" t="str">
        <f t="shared" ca="1" si="1"/>
        <v/>
      </c>
      <c r="E10" s="162" t="str">
        <f t="shared" ca="1" si="2"/>
        <v/>
      </c>
      <c r="F10" s="164" t="str">
        <f t="shared" ca="1" si="3"/>
        <v/>
      </c>
      <c r="G10" s="164" t="str">
        <f t="shared" ca="1" si="4"/>
        <v/>
      </c>
      <c r="H10" s="165">
        <f t="shared" ca="1" si="5"/>
        <v>0</v>
      </c>
      <c r="I10" s="164"/>
      <c r="J10" s="164"/>
      <c r="K10" s="165"/>
      <c r="L10" s="166" t="str">
        <f t="shared" ca="1" si="6"/>
        <v/>
      </c>
      <c r="M10" s="164" t="str">
        <f t="shared" ca="1" si="7"/>
        <v/>
      </c>
      <c r="N10" s="167">
        <f t="shared" ca="1" si="8"/>
        <v>0</v>
      </c>
      <c r="O10" s="167">
        <f t="shared" ca="1" si="9"/>
        <v>0</v>
      </c>
      <c r="P10" s="168"/>
    </row>
    <row r="11" spans="1:16" ht="22.5" customHeight="1" x14ac:dyDescent="0.15">
      <c r="B11" s="162">
        <v>6</v>
      </c>
      <c r="C11" s="163" t="str">
        <f t="shared" ca="1" si="0"/>
        <v/>
      </c>
      <c r="D11" s="163" t="str">
        <f t="shared" ca="1" si="1"/>
        <v/>
      </c>
      <c r="E11" s="162" t="str">
        <f t="shared" ca="1" si="2"/>
        <v/>
      </c>
      <c r="F11" s="164" t="str">
        <f t="shared" ca="1" si="3"/>
        <v/>
      </c>
      <c r="G11" s="164" t="str">
        <f t="shared" ca="1" si="4"/>
        <v/>
      </c>
      <c r="H11" s="165">
        <f t="shared" ca="1" si="5"/>
        <v>0</v>
      </c>
      <c r="I11" s="164"/>
      <c r="J11" s="164"/>
      <c r="K11" s="165"/>
      <c r="L11" s="166" t="str">
        <f t="shared" ca="1" si="6"/>
        <v/>
      </c>
      <c r="M11" s="164" t="str">
        <f t="shared" ca="1" si="7"/>
        <v/>
      </c>
      <c r="N11" s="167">
        <f t="shared" ca="1" si="8"/>
        <v>0</v>
      </c>
      <c r="O11" s="167">
        <f t="shared" ca="1" si="9"/>
        <v>0</v>
      </c>
      <c r="P11" s="168"/>
    </row>
    <row r="12" spans="1:16" ht="22.5" customHeight="1" x14ac:dyDescent="0.15">
      <c r="B12" s="162">
        <v>7</v>
      </c>
      <c r="C12" s="163" t="str">
        <f t="shared" ca="1" si="0"/>
        <v/>
      </c>
      <c r="D12" s="163" t="str">
        <f t="shared" ca="1" si="1"/>
        <v/>
      </c>
      <c r="E12" s="162" t="str">
        <f t="shared" ca="1" si="2"/>
        <v/>
      </c>
      <c r="F12" s="164" t="str">
        <f t="shared" ca="1" si="3"/>
        <v/>
      </c>
      <c r="G12" s="164" t="str">
        <f t="shared" ca="1" si="4"/>
        <v/>
      </c>
      <c r="H12" s="165">
        <f t="shared" ca="1" si="5"/>
        <v>0</v>
      </c>
      <c r="I12" s="164"/>
      <c r="J12" s="164"/>
      <c r="K12" s="165"/>
      <c r="L12" s="166" t="str">
        <f t="shared" ca="1" si="6"/>
        <v/>
      </c>
      <c r="M12" s="164" t="str">
        <f t="shared" ca="1" si="7"/>
        <v/>
      </c>
      <c r="N12" s="167">
        <f t="shared" ca="1" si="8"/>
        <v>0</v>
      </c>
      <c r="O12" s="167">
        <f t="shared" ca="1" si="9"/>
        <v>0</v>
      </c>
      <c r="P12" s="168"/>
    </row>
    <row r="13" spans="1:16" ht="22.5" customHeight="1" x14ac:dyDescent="0.15">
      <c r="B13" s="162">
        <v>8</v>
      </c>
      <c r="C13" s="163" t="str">
        <f t="shared" ca="1" si="0"/>
        <v/>
      </c>
      <c r="D13" s="163" t="str">
        <f t="shared" ca="1" si="1"/>
        <v/>
      </c>
      <c r="E13" s="162" t="str">
        <f t="shared" ca="1" si="2"/>
        <v/>
      </c>
      <c r="F13" s="164" t="str">
        <f t="shared" ca="1" si="3"/>
        <v/>
      </c>
      <c r="G13" s="164" t="str">
        <f t="shared" ca="1" si="4"/>
        <v/>
      </c>
      <c r="H13" s="165">
        <f t="shared" ca="1" si="5"/>
        <v>0</v>
      </c>
      <c r="I13" s="164"/>
      <c r="J13" s="164"/>
      <c r="K13" s="165"/>
      <c r="L13" s="166" t="str">
        <f t="shared" ca="1" si="6"/>
        <v/>
      </c>
      <c r="M13" s="164" t="str">
        <f t="shared" ca="1" si="7"/>
        <v/>
      </c>
      <c r="N13" s="167">
        <f t="shared" ca="1" si="8"/>
        <v>0</v>
      </c>
      <c r="O13" s="167">
        <f t="shared" ca="1" si="9"/>
        <v>0</v>
      </c>
      <c r="P13" s="168"/>
    </row>
    <row r="14" spans="1:16" ht="22.5" customHeight="1" x14ac:dyDescent="0.15">
      <c r="B14" s="162">
        <v>9</v>
      </c>
      <c r="C14" s="163" t="str">
        <f t="shared" ca="1" si="0"/>
        <v/>
      </c>
      <c r="D14" s="163" t="str">
        <f t="shared" ca="1" si="1"/>
        <v/>
      </c>
      <c r="E14" s="162" t="str">
        <f t="shared" ca="1" si="2"/>
        <v/>
      </c>
      <c r="F14" s="164" t="str">
        <f t="shared" ca="1" si="3"/>
        <v/>
      </c>
      <c r="G14" s="164" t="str">
        <f t="shared" ca="1" si="4"/>
        <v/>
      </c>
      <c r="H14" s="165">
        <f t="shared" ca="1" si="5"/>
        <v>0</v>
      </c>
      <c r="I14" s="164"/>
      <c r="J14" s="164"/>
      <c r="K14" s="165"/>
      <c r="L14" s="166" t="str">
        <f t="shared" ca="1" si="6"/>
        <v/>
      </c>
      <c r="M14" s="164" t="str">
        <f t="shared" ca="1" si="7"/>
        <v/>
      </c>
      <c r="N14" s="167">
        <f t="shared" ca="1" si="8"/>
        <v>0</v>
      </c>
      <c r="O14" s="167">
        <f t="shared" ca="1" si="9"/>
        <v>0</v>
      </c>
      <c r="P14" s="168"/>
    </row>
    <row r="15" spans="1:16" ht="22.5" customHeight="1" x14ac:dyDescent="0.15">
      <c r="B15" s="162">
        <v>10</v>
      </c>
      <c r="C15" s="163" t="str">
        <f t="shared" ca="1" si="0"/>
        <v/>
      </c>
      <c r="D15" s="163" t="str">
        <f t="shared" ca="1" si="1"/>
        <v/>
      </c>
      <c r="E15" s="162" t="str">
        <f t="shared" ca="1" si="2"/>
        <v/>
      </c>
      <c r="F15" s="164" t="str">
        <f t="shared" ca="1" si="3"/>
        <v/>
      </c>
      <c r="G15" s="164" t="str">
        <f t="shared" ca="1" si="4"/>
        <v/>
      </c>
      <c r="H15" s="165">
        <f t="shared" ca="1" si="5"/>
        <v>0</v>
      </c>
      <c r="I15" s="164"/>
      <c r="J15" s="164"/>
      <c r="K15" s="165"/>
      <c r="L15" s="166" t="str">
        <f t="shared" ca="1" si="6"/>
        <v/>
      </c>
      <c r="M15" s="164" t="str">
        <f t="shared" ca="1" si="7"/>
        <v/>
      </c>
      <c r="N15" s="167">
        <f t="shared" ca="1" si="8"/>
        <v>0</v>
      </c>
      <c r="O15" s="167">
        <f t="shared" ca="1" si="9"/>
        <v>0</v>
      </c>
      <c r="P15" s="168"/>
    </row>
    <row r="16" spans="1:16" ht="22.5" customHeight="1" x14ac:dyDescent="0.15">
      <c r="B16" s="162">
        <v>11</v>
      </c>
      <c r="C16" s="163" t="str">
        <f t="shared" ca="1" si="0"/>
        <v/>
      </c>
      <c r="D16" s="163" t="str">
        <f t="shared" ca="1" si="1"/>
        <v/>
      </c>
      <c r="E16" s="162" t="str">
        <f t="shared" ca="1" si="2"/>
        <v/>
      </c>
      <c r="F16" s="164" t="str">
        <f t="shared" ca="1" si="3"/>
        <v/>
      </c>
      <c r="G16" s="164" t="str">
        <f t="shared" ca="1" si="4"/>
        <v/>
      </c>
      <c r="H16" s="165">
        <f t="shared" ca="1" si="5"/>
        <v>0</v>
      </c>
      <c r="I16" s="164"/>
      <c r="J16" s="164"/>
      <c r="K16" s="165"/>
      <c r="L16" s="166" t="str">
        <f t="shared" ca="1" si="6"/>
        <v/>
      </c>
      <c r="M16" s="164" t="str">
        <f t="shared" ca="1" si="7"/>
        <v/>
      </c>
      <c r="N16" s="167">
        <f t="shared" ca="1" si="8"/>
        <v>0</v>
      </c>
      <c r="O16" s="167">
        <f t="shared" ca="1" si="9"/>
        <v>0</v>
      </c>
      <c r="P16" s="168"/>
    </row>
    <row r="17" spans="1:16" ht="22.5" customHeight="1" x14ac:dyDescent="0.15">
      <c r="B17" s="162">
        <v>12</v>
      </c>
      <c r="C17" s="163" t="str">
        <f t="shared" ca="1" si="0"/>
        <v/>
      </c>
      <c r="D17" s="163" t="str">
        <f t="shared" ca="1" si="1"/>
        <v/>
      </c>
      <c r="E17" s="162" t="str">
        <f t="shared" ca="1" si="2"/>
        <v/>
      </c>
      <c r="F17" s="164" t="str">
        <f t="shared" ca="1" si="3"/>
        <v/>
      </c>
      <c r="G17" s="164" t="str">
        <f t="shared" ca="1" si="4"/>
        <v/>
      </c>
      <c r="H17" s="165">
        <f t="shared" ca="1" si="5"/>
        <v>0</v>
      </c>
      <c r="I17" s="164"/>
      <c r="J17" s="164"/>
      <c r="K17" s="165"/>
      <c r="L17" s="166" t="str">
        <f t="shared" ca="1" si="6"/>
        <v/>
      </c>
      <c r="M17" s="164" t="str">
        <f t="shared" ca="1" si="7"/>
        <v/>
      </c>
      <c r="N17" s="167">
        <f t="shared" ca="1" si="8"/>
        <v>0</v>
      </c>
      <c r="O17" s="167">
        <f t="shared" ca="1" si="9"/>
        <v>0</v>
      </c>
      <c r="P17" s="168"/>
    </row>
    <row r="18" spans="1:16" ht="22.5" customHeight="1" x14ac:dyDescent="0.15">
      <c r="B18" s="162">
        <v>13</v>
      </c>
      <c r="C18" s="163" t="str">
        <f t="shared" ca="1" si="0"/>
        <v/>
      </c>
      <c r="D18" s="163" t="str">
        <f t="shared" ca="1" si="1"/>
        <v/>
      </c>
      <c r="E18" s="162" t="str">
        <f t="shared" ca="1" si="2"/>
        <v/>
      </c>
      <c r="F18" s="164" t="str">
        <f t="shared" ca="1" si="3"/>
        <v/>
      </c>
      <c r="G18" s="164" t="str">
        <f t="shared" ca="1" si="4"/>
        <v/>
      </c>
      <c r="H18" s="165">
        <f t="shared" ca="1" si="5"/>
        <v>0</v>
      </c>
      <c r="I18" s="164"/>
      <c r="J18" s="164"/>
      <c r="K18" s="165"/>
      <c r="L18" s="166" t="str">
        <f t="shared" ca="1" si="6"/>
        <v/>
      </c>
      <c r="M18" s="164" t="str">
        <f t="shared" ca="1" si="7"/>
        <v/>
      </c>
      <c r="N18" s="167">
        <f t="shared" ca="1" si="8"/>
        <v>0</v>
      </c>
      <c r="O18" s="167">
        <f t="shared" ca="1" si="9"/>
        <v>0</v>
      </c>
      <c r="P18" s="168"/>
    </row>
    <row r="19" spans="1:16" ht="22.5" customHeight="1" x14ac:dyDescent="0.15">
      <c r="B19" s="162">
        <v>14</v>
      </c>
      <c r="C19" s="163" t="str">
        <f t="shared" ca="1" si="0"/>
        <v/>
      </c>
      <c r="D19" s="163" t="str">
        <f t="shared" ca="1" si="1"/>
        <v/>
      </c>
      <c r="E19" s="162" t="str">
        <f t="shared" ca="1" si="2"/>
        <v/>
      </c>
      <c r="F19" s="164" t="str">
        <f t="shared" ca="1" si="3"/>
        <v/>
      </c>
      <c r="G19" s="164" t="str">
        <f t="shared" ca="1" si="4"/>
        <v/>
      </c>
      <c r="H19" s="165">
        <f t="shared" ca="1" si="5"/>
        <v>0</v>
      </c>
      <c r="I19" s="164"/>
      <c r="J19" s="164"/>
      <c r="K19" s="165"/>
      <c r="L19" s="166" t="str">
        <f t="shared" ca="1" si="6"/>
        <v/>
      </c>
      <c r="M19" s="164" t="str">
        <f t="shared" ca="1" si="7"/>
        <v/>
      </c>
      <c r="N19" s="167">
        <f t="shared" ca="1" si="8"/>
        <v>0</v>
      </c>
      <c r="O19" s="167">
        <f t="shared" ca="1" si="9"/>
        <v>0</v>
      </c>
      <c r="P19" s="168"/>
    </row>
    <row r="20" spans="1:16" ht="22.5" customHeight="1" thickBot="1" x14ac:dyDescent="0.2">
      <c r="B20" s="169">
        <v>15</v>
      </c>
      <c r="C20" s="170" t="str">
        <f t="shared" ca="1" si="0"/>
        <v/>
      </c>
      <c r="D20" s="170" t="str">
        <f t="shared" ca="1" si="1"/>
        <v/>
      </c>
      <c r="E20" s="169" t="str">
        <f t="shared" ca="1" si="2"/>
        <v/>
      </c>
      <c r="F20" s="171" t="str">
        <f t="shared" ca="1" si="3"/>
        <v/>
      </c>
      <c r="G20" s="171" t="str">
        <f t="shared" ca="1" si="4"/>
        <v/>
      </c>
      <c r="H20" s="172">
        <f t="shared" ca="1" si="5"/>
        <v>0</v>
      </c>
      <c r="I20" s="171"/>
      <c r="J20" s="171"/>
      <c r="K20" s="172"/>
      <c r="L20" s="173" t="str">
        <f t="shared" ca="1" si="6"/>
        <v/>
      </c>
      <c r="M20" s="171" t="str">
        <f t="shared" ca="1" si="7"/>
        <v/>
      </c>
      <c r="N20" s="173">
        <f t="shared" ca="1" si="8"/>
        <v>0</v>
      </c>
      <c r="O20" s="172">
        <f t="shared" ca="1" si="9"/>
        <v>0</v>
      </c>
      <c r="P20" s="174"/>
    </row>
    <row r="21" spans="1:16" ht="22.5" customHeight="1" thickTop="1" thickBot="1" x14ac:dyDescent="0.2">
      <c r="B21" s="295" t="s">
        <v>49</v>
      </c>
      <c r="C21" s="296"/>
      <c r="D21" s="296"/>
      <c r="E21" s="296"/>
      <c r="F21" s="175"/>
      <c r="G21" s="175"/>
      <c r="H21" s="176">
        <f ca="1">SUM(H6:H20)</f>
        <v>0</v>
      </c>
      <c r="I21" s="175"/>
      <c r="J21" s="175"/>
      <c r="K21" s="176"/>
      <c r="L21" s="177"/>
      <c r="M21" s="175"/>
      <c r="N21" s="178">
        <f ca="1">SUM(N6:N20)</f>
        <v>0</v>
      </c>
      <c r="O21" s="178">
        <f ca="1">SUM(H21,N21)</f>
        <v>0</v>
      </c>
      <c r="P21" s="179"/>
    </row>
    <row r="22" spans="1:16" ht="19.5" customHeight="1" x14ac:dyDescent="0.15"/>
    <row r="23" spans="1:16" s="191" customFormat="1" ht="18" customHeight="1" x14ac:dyDescent="0.15">
      <c r="A23" s="32" t="s">
        <v>45</v>
      </c>
      <c r="B23" s="32"/>
      <c r="C23" s="32"/>
      <c r="D23" s="32"/>
    </row>
    <row r="24" spans="1:16" s="191" customFormat="1" ht="16.5" customHeight="1" x14ac:dyDescent="0.15">
      <c r="A24" s="32"/>
      <c r="B24" s="44">
        <v>1</v>
      </c>
      <c r="C24" s="45" t="s">
        <v>53</v>
      </c>
      <c r="D24" s="32"/>
    </row>
    <row r="25" spans="1:16" s="191" customFormat="1" ht="16.5" customHeight="1" x14ac:dyDescent="0.15">
      <c r="A25" s="32"/>
      <c r="B25" s="44">
        <v>2</v>
      </c>
      <c r="C25" s="45" t="s">
        <v>191</v>
      </c>
      <c r="D25" s="32"/>
    </row>
    <row r="26" spans="1:16" s="191" customFormat="1" ht="16.5" customHeight="1" x14ac:dyDescent="0.15">
      <c r="A26" s="32"/>
      <c r="B26" s="44">
        <v>3</v>
      </c>
      <c r="C26" s="45" t="s">
        <v>162</v>
      </c>
      <c r="D26" s="32"/>
    </row>
    <row r="27" spans="1:16" s="191" customFormat="1" ht="16.5" customHeight="1" x14ac:dyDescent="0.15">
      <c r="A27" s="32"/>
      <c r="B27" s="46">
        <v>4</v>
      </c>
      <c r="C27" s="47" t="s">
        <v>163</v>
      </c>
      <c r="D27" s="32"/>
    </row>
    <row r="28" spans="1:16" s="191" customFormat="1" ht="16.5" customHeight="1" x14ac:dyDescent="0.15">
      <c r="A28" s="32"/>
      <c r="B28" s="46">
        <v>5</v>
      </c>
      <c r="C28" s="47" t="s">
        <v>51</v>
      </c>
      <c r="D28" s="32"/>
    </row>
    <row r="29" spans="1:16" s="191" customFormat="1" ht="22.5" customHeight="1" x14ac:dyDescent="0.15"/>
    <row r="30" spans="1:16" s="191" customFormat="1" ht="22.5" customHeight="1" x14ac:dyDescent="0.15"/>
    <row r="31" spans="1:16" s="191" customFormat="1" ht="22.5" customHeight="1" x14ac:dyDescent="0.15"/>
    <row r="32" spans="1:16" s="191" customFormat="1" ht="22.5" customHeight="1" x14ac:dyDescent="0.15"/>
    <row r="33" s="191" customFormat="1" ht="22.5" customHeight="1" x14ac:dyDescent="0.15"/>
    <row r="34" s="191" customFormat="1" ht="22.5" customHeight="1" x14ac:dyDescent="0.15"/>
    <row r="35" s="191" customFormat="1" ht="22.5" customHeight="1" x14ac:dyDescent="0.15"/>
    <row r="36" s="191" customFormat="1" ht="22.5" customHeight="1" x14ac:dyDescent="0.15"/>
    <row r="37" s="191" customFormat="1" ht="22.5" customHeight="1" x14ac:dyDescent="0.15"/>
    <row r="38" s="191" customFormat="1" ht="22.5" customHeight="1" x14ac:dyDescent="0.15"/>
    <row r="39" s="191" customFormat="1" ht="22.5" customHeight="1" x14ac:dyDescent="0.15"/>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6"/>
  <sheetViews>
    <sheetView view="pageBreakPreview" zoomScale="115" zoomScaleNormal="120" zoomScaleSheetLayoutView="115" workbookViewId="0">
      <selection activeCell="L5" sqref="L5:AM5"/>
    </sheetView>
  </sheetViews>
  <sheetFormatPr defaultColWidth="2.25" defaultRowHeight="13.5" x14ac:dyDescent="0.15"/>
  <cols>
    <col min="1" max="39" width="2.375" style="89" customWidth="1"/>
    <col min="40" max="40" width="2.25" style="89"/>
    <col min="41" max="41" width="2.25" style="89" customWidth="1"/>
    <col min="42" max="42" width="0" style="89" hidden="1" customWidth="1"/>
    <col min="43" max="16384" width="2.25" style="89"/>
  </cols>
  <sheetData>
    <row r="1" spans="1:42" ht="14.25" x14ac:dyDescent="0.15">
      <c r="A1" s="202" t="s">
        <v>159</v>
      </c>
    </row>
    <row r="3" spans="1:42" s="94" customFormat="1" ht="12" customHeight="1" x14ac:dyDescent="0.15">
      <c r="A3" s="359" t="s">
        <v>21</v>
      </c>
      <c r="B3" s="90" t="s">
        <v>0</v>
      </c>
      <c r="C3" s="91"/>
      <c r="D3" s="91"/>
      <c r="E3" s="92"/>
      <c r="F3" s="92"/>
      <c r="G3" s="92"/>
      <c r="H3" s="92"/>
      <c r="I3" s="92"/>
      <c r="J3" s="92"/>
      <c r="K3" s="93"/>
      <c r="L3" s="387"/>
      <c r="M3" s="388"/>
      <c r="N3" s="388"/>
      <c r="O3" s="388"/>
      <c r="P3" s="388"/>
      <c r="Q3" s="388"/>
      <c r="R3" s="388"/>
      <c r="S3" s="388"/>
      <c r="T3" s="388"/>
      <c r="U3" s="388"/>
      <c r="V3" s="388"/>
      <c r="W3" s="388"/>
      <c r="X3" s="388"/>
      <c r="Y3" s="388"/>
      <c r="Z3" s="388"/>
      <c r="AA3" s="388"/>
      <c r="AB3" s="388"/>
      <c r="AC3" s="388"/>
      <c r="AD3" s="388"/>
      <c r="AE3" s="388"/>
      <c r="AF3" s="389"/>
      <c r="AG3" s="369" t="s">
        <v>106</v>
      </c>
      <c r="AH3" s="370"/>
      <c r="AI3" s="370"/>
      <c r="AJ3" s="370"/>
      <c r="AK3" s="370"/>
      <c r="AL3" s="370"/>
      <c r="AM3" s="371"/>
    </row>
    <row r="4" spans="1:42" s="94" customFormat="1" ht="20.25" customHeight="1" x14ac:dyDescent="0.15">
      <c r="A4" s="360"/>
      <c r="B4" s="95" t="s">
        <v>19</v>
      </c>
      <c r="C4" s="96"/>
      <c r="D4" s="96"/>
      <c r="E4" s="97"/>
      <c r="F4" s="97"/>
      <c r="G4" s="97"/>
      <c r="H4" s="97"/>
      <c r="I4" s="97"/>
      <c r="J4" s="97"/>
      <c r="K4" s="98"/>
      <c r="L4" s="384"/>
      <c r="M4" s="385"/>
      <c r="N4" s="385"/>
      <c r="O4" s="385"/>
      <c r="P4" s="385"/>
      <c r="Q4" s="385"/>
      <c r="R4" s="385"/>
      <c r="S4" s="385"/>
      <c r="T4" s="385"/>
      <c r="U4" s="385"/>
      <c r="V4" s="385"/>
      <c r="W4" s="385"/>
      <c r="X4" s="385"/>
      <c r="Y4" s="385"/>
      <c r="Z4" s="385"/>
      <c r="AA4" s="385"/>
      <c r="AB4" s="385"/>
      <c r="AC4" s="385"/>
      <c r="AD4" s="385"/>
      <c r="AE4" s="385"/>
      <c r="AF4" s="386"/>
      <c r="AG4" s="372"/>
      <c r="AH4" s="373"/>
      <c r="AI4" s="373"/>
      <c r="AJ4" s="373"/>
      <c r="AK4" s="373"/>
      <c r="AL4" s="373"/>
      <c r="AM4" s="374"/>
    </row>
    <row r="5" spans="1:42" s="94" customFormat="1" ht="20.25" customHeight="1" x14ac:dyDescent="0.15">
      <c r="A5" s="360"/>
      <c r="B5" s="99" t="s">
        <v>33</v>
      </c>
      <c r="C5" s="100"/>
      <c r="D5" s="100"/>
      <c r="E5" s="101"/>
      <c r="F5" s="101"/>
      <c r="G5" s="101"/>
      <c r="H5" s="101"/>
      <c r="I5" s="101"/>
      <c r="J5" s="101"/>
      <c r="K5" s="102"/>
      <c r="L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2"/>
    </row>
    <row r="6" spans="1:42" s="94" customFormat="1" ht="13.5" customHeight="1" x14ac:dyDescent="0.15">
      <c r="A6" s="360"/>
      <c r="B6" s="393" t="s">
        <v>34</v>
      </c>
      <c r="C6" s="394"/>
      <c r="D6" s="394"/>
      <c r="E6" s="394"/>
      <c r="F6" s="394"/>
      <c r="G6" s="394"/>
      <c r="H6" s="394"/>
      <c r="I6" s="394"/>
      <c r="J6" s="394"/>
      <c r="K6" s="395"/>
      <c r="L6" s="103" t="s">
        <v>7</v>
      </c>
      <c r="M6" s="103"/>
      <c r="N6" s="103"/>
      <c r="O6" s="103"/>
      <c r="P6" s="103"/>
      <c r="Q6" s="368"/>
      <c r="R6" s="368"/>
      <c r="S6" s="103" t="s">
        <v>8</v>
      </c>
      <c r="T6" s="368"/>
      <c r="U6" s="368"/>
      <c r="V6" s="368"/>
      <c r="W6" s="103" t="s">
        <v>9</v>
      </c>
      <c r="X6" s="103"/>
      <c r="Y6" s="103"/>
      <c r="Z6" s="103"/>
      <c r="AA6" s="103"/>
      <c r="AB6" s="103"/>
      <c r="AC6" s="104"/>
      <c r="AD6" s="103"/>
      <c r="AE6" s="103"/>
      <c r="AF6" s="103"/>
      <c r="AG6" s="103"/>
      <c r="AH6" s="103"/>
      <c r="AI6" s="103"/>
      <c r="AJ6" s="103"/>
      <c r="AK6" s="103"/>
      <c r="AL6" s="103"/>
      <c r="AM6" s="105"/>
    </row>
    <row r="7" spans="1:42" s="94" customFormat="1" ht="20.25" customHeight="1" x14ac:dyDescent="0.15">
      <c r="A7" s="360"/>
      <c r="B7" s="396"/>
      <c r="C7" s="397"/>
      <c r="D7" s="397"/>
      <c r="E7" s="397"/>
      <c r="F7" s="397"/>
      <c r="G7" s="397"/>
      <c r="H7" s="397"/>
      <c r="I7" s="397"/>
      <c r="J7" s="397"/>
      <c r="K7" s="398"/>
      <c r="L7" s="384"/>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6"/>
      <c r="AP7" s="94" t="s">
        <v>169</v>
      </c>
    </row>
    <row r="8" spans="1:42" s="94" customFormat="1" ht="20.25" customHeight="1" x14ac:dyDescent="0.15">
      <c r="A8" s="360"/>
      <c r="B8" s="106" t="s">
        <v>10</v>
      </c>
      <c r="C8" s="107"/>
      <c r="D8" s="107"/>
      <c r="E8" s="108"/>
      <c r="F8" s="108"/>
      <c r="G8" s="108"/>
      <c r="H8" s="108"/>
      <c r="I8" s="108"/>
      <c r="J8" s="108"/>
      <c r="K8" s="108"/>
      <c r="L8" s="106" t="s">
        <v>11</v>
      </c>
      <c r="M8" s="108"/>
      <c r="N8" s="108"/>
      <c r="O8" s="108"/>
      <c r="P8" s="108"/>
      <c r="Q8" s="108"/>
      <c r="R8" s="109"/>
      <c r="S8" s="380"/>
      <c r="T8" s="381"/>
      <c r="U8" s="381"/>
      <c r="V8" s="381"/>
      <c r="W8" s="381"/>
      <c r="X8" s="381"/>
      <c r="Y8" s="382"/>
      <c r="Z8" s="106" t="s">
        <v>31</v>
      </c>
      <c r="AA8" s="108"/>
      <c r="AB8" s="108"/>
      <c r="AC8" s="108"/>
      <c r="AD8" s="108"/>
      <c r="AE8" s="108"/>
      <c r="AF8" s="109"/>
      <c r="AG8" s="402"/>
      <c r="AH8" s="381"/>
      <c r="AI8" s="381"/>
      <c r="AJ8" s="381"/>
      <c r="AK8" s="381"/>
      <c r="AL8" s="381"/>
      <c r="AM8" s="382"/>
      <c r="AP8" s="94" t="s">
        <v>170</v>
      </c>
    </row>
    <row r="9" spans="1:42" s="94" customFormat="1" ht="20.25" customHeight="1" x14ac:dyDescent="0.15">
      <c r="A9" s="361"/>
      <c r="B9" s="106" t="s">
        <v>20</v>
      </c>
      <c r="C9" s="107"/>
      <c r="D9" s="107"/>
      <c r="E9" s="108"/>
      <c r="F9" s="108"/>
      <c r="G9" s="108"/>
      <c r="H9" s="108"/>
      <c r="I9" s="108"/>
      <c r="J9" s="108"/>
      <c r="K9" s="108"/>
      <c r="L9" s="380"/>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2"/>
      <c r="AP9" s="94" t="s">
        <v>171</v>
      </c>
    </row>
    <row r="10" spans="1:42" s="94" customFormat="1" ht="18" customHeight="1" x14ac:dyDescent="0.15">
      <c r="A10" s="362" t="s">
        <v>22</v>
      </c>
      <c r="B10" s="363"/>
      <c r="C10" s="363"/>
      <c r="D10" s="363"/>
      <c r="E10" s="363"/>
      <c r="F10" s="363"/>
      <c r="G10" s="363"/>
      <c r="H10" s="364"/>
      <c r="I10" s="192"/>
      <c r="J10" s="110" t="s">
        <v>185</v>
      </c>
      <c r="K10" s="103"/>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2"/>
      <c r="AP10" s="94" t="s">
        <v>172</v>
      </c>
    </row>
    <row r="11" spans="1:42" s="94" customFormat="1" ht="18" customHeight="1" x14ac:dyDescent="0.15">
      <c r="A11" s="365"/>
      <c r="B11" s="366"/>
      <c r="C11" s="366"/>
      <c r="D11" s="366"/>
      <c r="E11" s="366"/>
      <c r="F11" s="366"/>
      <c r="G11" s="366"/>
      <c r="H11" s="367"/>
      <c r="I11" s="193"/>
      <c r="J11" s="113" t="s">
        <v>186</v>
      </c>
      <c r="K11" s="97"/>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114"/>
      <c r="AP11" s="94" t="s">
        <v>173</v>
      </c>
    </row>
    <row r="12" spans="1:42" s="94" customFormat="1" ht="5.25" customHeight="1" x14ac:dyDescent="0.15">
      <c r="A12" s="115"/>
      <c r="B12" s="115"/>
      <c r="C12" s="115"/>
      <c r="D12" s="115"/>
      <c r="E12" s="115"/>
      <c r="F12" s="115"/>
      <c r="G12" s="115"/>
      <c r="H12" s="115"/>
      <c r="I12" s="110"/>
      <c r="J12" s="116"/>
      <c r="K12" s="103"/>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P12" s="94" t="s">
        <v>169</v>
      </c>
    </row>
    <row r="13" spans="1:42" s="94" customFormat="1" ht="20.25" customHeight="1" x14ac:dyDescent="0.15">
      <c r="A13" s="117" t="s">
        <v>180</v>
      </c>
      <c r="B13" s="118"/>
      <c r="C13" s="119"/>
      <c r="D13" s="119"/>
      <c r="E13" s="119"/>
      <c r="F13" s="119"/>
      <c r="G13" s="119"/>
      <c r="H13" s="119"/>
      <c r="I13" s="120"/>
      <c r="J13" s="113"/>
      <c r="K13" s="97"/>
      <c r="L13" s="96"/>
      <c r="M13" s="96"/>
      <c r="N13" s="96"/>
      <c r="O13" s="96"/>
      <c r="P13" s="96"/>
      <c r="Q13" s="96"/>
      <c r="R13" s="96"/>
      <c r="S13" s="96"/>
      <c r="T13" s="96"/>
      <c r="U13" s="96"/>
      <c r="V13" s="96"/>
      <c r="W13" s="383" t="s">
        <v>37</v>
      </c>
      <c r="X13" s="375"/>
      <c r="Y13" s="375"/>
      <c r="Z13" s="376"/>
      <c r="AA13" s="357" t="str">
        <f>IF($L$5="","",VLOOKUP($L$5,基準単価!$D$7:$F$35,2,0))</f>
        <v/>
      </c>
      <c r="AB13" s="358"/>
      <c r="AC13" s="358"/>
      <c r="AD13" s="375" t="s">
        <v>28</v>
      </c>
      <c r="AE13" s="376"/>
      <c r="AF13" s="383" t="s">
        <v>26</v>
      </c>
      <c r="AG13" s="375"/>
      <c r="AH13" s="376"/>
      <c r="AI13" s="377">
        <f>ROUNDDOWN($J$45/1000,0)</f>
        <v>0</v>
      </c>
      <c r="AJ13" s="378"/>
      <c r="AK13" s="378"/>
      <c r="AL13" s="375" t="s">
        <v>28</v>
      </c>
      <c r="AM13" s="376"/>
      <c r="AP13" s="94" t="s">
        <v>170</v>
      </c>
    </row>
    <row r="14" spans="1:42" s="94" customFormat="1" ht="20.25" customHeight="1" x14ac:dyDescent="0.15">
      <c r="A14" s="121" t="s">
        <v>23</v>
      </c>
      <c r="B14" s="188"/>
      <c r="C14" s="122"/>
      <c r="D14" s="122"/>
      <c r="E14" s="122"/>
      <c r="F14" s="122"/>
      <c r="G14" s="122"/>
      <c r="H14" s="332"/>
      <c r="I14" s="333"/>
      <c r="J14" s="334"/>
      <c r="K14" s="341" t="s">
        <v>43</v>
      </c>
      <c r="L14" s="342"/>
      <c r="M14" s="342"/>
      <c r="N14" s="342"/>
      <c r="O14" s="342"/>
      <c r="P14" s="342"/>
      <c r="Q14" s="342"/>
      <c r="R14" s="342"/>
      <c r="S14" s="342"/>
      <c r="T14" s="342"/>
      <c r="U14" s="342"/>
      <c r="V14" s="342"/>
      <c r="W14" s="342"/>
      <c r="X14" s="342"/>
      <c r="Y14" s="342"/>
      <c r="Z14" s="342"/>
      <c r="AA14" s="342"/>
      <c r="AB14" s="342"/>
      <c r="AC14" s="342"/>
      <c r="AD14" s="342"/>
      <c r="AE14" s="342"/>
      <c r="AF14" s="123" t="s">
        <v>176</v>
      </c>
      <c r="AG14" s="124"/>
      <c r="AH14" s="124"/>
      <c r="AI14" s="125"/>
      <c r="AJ14" s="125"/>
      <c r="AK14" s="107"/>
      <c r="AL14" s="122"/>
      <c r="AM14" s="126"/>
    </row>
    <row r="15" spans="1:42" s="94" customFormat="1" ht="14.25" customHeight="1" x14ac:dyDescent="0.15">
      <c r="A15" s="127"/>
      <c r="B15" s="128"/>
      <c r="C15" s="344" t="s">
        <v>192</v>
      </c>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5"/>
    </row>
    <row r="16" spans="1:42" s="94" customFormat="1" ht="14.25" customHeight="1" x14ac:dyDescent="0.15">
      <c r="A16" s="129"/>
      <c r="B16" s="130"/>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5"/>
    </row>
    <row r="17" spans="1:39" s="94" customFormat="1" ht="14.25" customHeight="1" x14ac:dyDescent="0.15">
      <c r="A17" s="129"/>
      <c r="B17" s="130"/>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5"/>
    </row>
    <row r="18" spans="1:39" s="94" customFormat="1" ht="14.25" customHeight="1" x14ac:dyDescent="0.15">
      <c r="A18" s="129"/>
      <c r="B18" s="130"/>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5"/>
    </row>
    <row r="19" spans="1:39" s="94" customFormat="1" ht="14.25" customHeight="1" x14ac:dyDescent="0.15">
      <c r="A19" s="129"/>
      <c r="B19" s="130"/>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5"/>
    </row>
    <row r="20" spans="1:39" s="94" customFormat="1" ht="14.25" customHeight="1" x14ac:dyDescent="0.15">
      <c r="A20" s="129"/>
      <c r="B20" s="130"/>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5"/>
    </row>
    <row r="21" spans="1:39" s="94" customFormat="1" ht="14.25" customHeight="1" x14ac:dyDescent="0.15">
      <c r="A21" s="129"/>
      <c r="B21" s="130"/>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5"/>
    </row>
    <row r="22" spans="1:39" s="94" customFormat="1" ht="30.75" customHeight="1" x14ac:dyDescent="0.15">
      <c r="A22" s="131"/>
      <c r="B22" s="132"/>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7"/>
    </row>
    <row r="23" spans="1:39" ht="18" customHeight="1" x14ac:dyDescent="0.15">
      <c r="A23" s="151" t="s">
        <v>174</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1:39" ht="18" customHeight="1" x14ac:dyDescent="0.15">
      <c r="A24" s="338" t="s">
        <v>24</v>
      </c>
      <c r="B24" s="339"/>
      <c r="C24" s="339"/>
      <c r="D24" s="339"/>
      <c r="E24" s="339"/>
      <c r="F24" s="339"/>
      <c r="G24" s="339"/>
      <c r="H24" s="339"/>
      <c r="I24" s="340"/>
      <c r="J24" s="338" t="s">
        <v>27</v>
      </c>
      <c r="K24" s="339"/>
      <c r="L24" s="339"/>
      <c r="M24" s="339"/>
      <c r="N24" s="339"/>
      <c r="O24" s="348" t="s">
        <v>25</v>
      </c>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row>
    <row r="25" spans="1:39" ht="15.6" customHeight="1" x14ac:dyDescent="0.15">
      <c r="A25" s="314"/>
      <c r="B25" s="315"/>
      <c r="C25" s="315"/>
      <c r="D25" s="315"/>
      <c r="E25" s="315"/>
      <c r="F25" s="315"/>
      <c r="G25" s="315"/>
      <c r="H25" s="315"/>
      <c r="I25" s="316"/>
      <c r="J25" s="330"/>
      <c r="K25" s="331"/>
      <c r="L25" s="331"/>
      <c r="M25" s="331"/>
      <c r="N25" s="331"/>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row>
    <row r="26" spans="1:39" ht="15.6" customHeight="1" x14ac:dyDescent="0.15">
      <c r="A26" s="314"/>
      <c r="B26" s="315"/>
      <c r="C26" s="315"/>
      <c r="D26" s="315"/>
      <c r="E26" s="315"/>
      <c r="F26" s="315"/>
      <c r="G26" s="315"/>
      <c r="H26" s="315"/>
      <c r="I26" s="316"/>
      <c r="J26" s="330"/>
      <c r="K26" s="331"/>
      <c r="L26" s="331"/>
      <c r="M26" s="331"/>
      <c r="N26" s="331"/>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row>
    <row r="27" spans="1:39" ht="15.6" customHeight="1" x14ac:dyDescent="0.15">
      <c r="A27" s="314"/>
      <c r="B27" s="315"/>
      <c r="C27" s="315"/>
      <c r="D27" s="315"/>
      <c r="E27" s="315"/>
      <c r="F27" s="315"/>
      <c r="G27" s="315"/>
      <c r="H27" s="315"/>
      <c r="I27" s="316"/>
      <c r="J27" s="330"/>
      <c r="K27" s="331"/>
      <c r="L27" s="331"/>
      <c r="M27" s="331"/>
      <c r="N27" s="331"/>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row>
    <row r="28" spans="1:39" ht="15.6" customHeight="1" x14ac:dyDescent="0.15">
      <c r="A28" s="314"/>
      <c r="B28" s="315"/>
      <c r="C28" s="315"/>
      <c r="D28" s="315"/>
      <c r="E28" s="315"/>
      <c r="F28" s="315"/>
      <c r="G28" s="315"/>
      <c r="H28" s="315"/>
      <c r="I28" s="316"/>
      <c r="J28" s="330"/>
      <c r="K28" s="331"/>
      <c r="L28" s="331"/>
      <c r="M28" s="331"/>
      <c r="N28" s="331"/>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row>
    <row r="29" spans="1:39" ht="15.6" customHeight="1" x14ac:dyDescent="0.15">
      <c r="A29" s="314"/>
      <c r="B29" s="315"/>
      <c r="C29" s="315"/>
      <c r="D29" s="315"/>
      <c r="E29" s="315"/>
      <c r="F29" s="315"/>
      <c r="G29" s="315"/>
      <c r="H29" s="315"/>
      <c r="I29" s="316"/>
      <c r="J29" s="330"/>
      <c r="K29" s="331"/>
      <c r="L29" s="331"/>
      <c r="M29" s="331"/>
      <c r="N29" s="331"/>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row>
    <row r="30" spans="1:39" ht="15.6" customHeight="1" x14ac:dyDescent="0.15">
      <c r="A30" s="314"/>
      <c r="B30" s="315"/>
      <c r="C30" s="315"/>
      <c r="D30" s="315"/>
      <c r="E30" s="315"/>
      <c r="F30" s="315"/>
      <c r="G30" s="315"/>
      <c r="H30" s="315"/>
      <c r="I30" s="316"/>
      <c r="J30" s="330"/>
      <c r="K30" s="331"/>
      <c r="L30" s="331"/>
      <c r="M30" s="331"/>
      <c r="N30" s="331"/>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row>
    <row r="31" spans="1:39" ht="15.6" customHeight="1" x14ac:dyDescent="0.15">
      <c r="A31" s="314"/>
      <c r="B31" s="315"/>
      <c r="C31" s="315"/>
      <c r="D31" s="315"/>
      <c r="E31" s="315"/>
      <c r="F31" s="315"/>
      <c r="G31" s="315"/>
      <c r="H31" s="315"/>
      <c r="I31" s="316"/>
      <c r="J31" s="330"/>
      <c r="K31" s="331"/>
      <c r="L31" s="331"/>
      <c r="M31" s="331"/>
      <c r="N31" s="331"/>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row>
    <row r="32" spans="1:39" ht="15.6" customHeight="1" x14ac:dyDescent="0.15">
      <c r="A32" s="314"/>
      <c r="B32" s="315"/>
      <c r="C32" s="315"/>
      <c r="D32" s="315"/>
      <c r="E32" s="315"/>
      <c r="F32" s="315"/>
      <c r="G32" s="315"/>
      <c r="H32" s="315"/>
      <c r="I32" s="316"/>
      <c r="J32" s="330"/>
      <c r="K32" s="331"/>
      <c r="L32" s="331"/>
      <c r="M32" s="331"/>
      <c r="N32" s="331"/>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row>
    <row r="33" spans="1:39" ht="15.6" customHeight="1" x14ac:dyDescent="0.15">
      <c r="A33" s="314"/>
      <c r="B33" s="315"/>
      <c r="C33" s="315"/>
      <c r="D33" s="315"/>
      <c r="E33" s="315"/>
      <c r="F33" s="315"/>
      <c r="G33" s="315"/>
      <c r="H33" s="315"/>
      <c r="I33" s="316"/>
      <c r="J33" s="330"/>
      <c r="K33" s="331"/>
      <c r="L33" s="331"/>
      <c r="M33" s="331"/>
      <c r="N33" s="331"/>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row>
    <row r="34" spans="1:39" ht="15.6" customHeight="1" x14ac:dyDescent="0.15">
      <c r="A34" s="314"/>
      <c r="B34" s="315"/>
      <c r="C34" s="315"/>
      <c r="D34" s="315"/>
      <c r="E34" s="315"/>
      <c r="F34" s="315"/>
      <c r="G34" s="315"/>
      <c r="H34" s="315"/>
      <c r="I34" s="316"/>
      <c r="J34" s="330"/>
      <c r="K34" s="331"/>
      <c r="L34" s="331"/>
      <c r="M34" s="331"/>
      <c r="N34" s="331"/>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row>
    <row r="35" spans="1:39" ht="15.6" customHeight="1" x14ac:dyDescent="0.15">
      <c r="A35" s="314"/>
      <c r="B35" s="315"/>
      <c r="C35" s="315"/>
      <c r="D35" s="315"/>
      <c r="E35" s="315"/>
      <c r="F35" s="315"/>
      <c r="G35" s="315"/>
      <c r="H35" s="315"/>
      <c r="I35" s="316"/>
      <c r="J35" s="330"/>
      <c r="K35" s="331"/>
      <c r="L35" s="331"/>
      <c r="M35" s="331"/>
      <c r="N35" s="331"/>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row>
    <row r="36" spans="1:39" ht="15.6" customHeight="1" x14ac:dyDescent="0.15">
      <c r="A36" s="314"/>
      <c r="B36" s="315"/>
      <c r="C36" s="315"/>
      <c r="D36" s="315"/>
      <c r="E36" s="315"/>
      <c r="F36" s="315"/>
      <c r="G36" s="315"/>
      <c r="H36" s="315"/>
      <c r="I36" s="316"/>
      <c r="J36" s="330"/>
      <c r="K36" s="331"/>
      <c r="L36" s="331"/>
      <c r="M36" s="331"/>
      <c r="N36" s="331"/>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row>
    <row r="37" spans="1:39" ht="15.6" customHeight="1" x14ac:dyDescent="0.15">
      <c r="A37" s="314"/>
      <c r="B37" s="315"/>
      <c r="C37" s="315"/>
      <c r="D37" s="315"/>
      <c r="E37" s="315"/>
      <c r="F37" s="315"/>
      <c r="G37" s="315"/>
      <c r="H37" s="315"/>
      <c r="I37" s="316"/>
      <c r="J37" s="330"/>
      <c r="K37" s="331"/>
      <c r="L37" s="331"/>
      <c r="M37" s="331"/>
      <c r="N37" s="331"/>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row>
    <row r="38" spans="1:39" ht="15.6" customHeight="1" x14ac:dyDescent="0.15">
      <c r="A38" s="314"/>
      <c r="B38" s="315"/>
      <c r="C38" s="315"/>
      <c r="D38" s="315"/>
      <c r="E38" s="315"/>
      <c r="F38" s="315"/>
      <c r="G38" s="315"/>
      <c r="H38" s="315"/>
      <c r="I38" s="316"/>
      <c r="J38" s="330"/>
      <c r="K38" s="331"/>
      <c r="L38" s="331"/>
      <c r="M38" s="331"/>
      <c r="N38" s="331"/>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row>
    <row r="39" spans="1:39" ht="15.6" customHeight="1" x14ac:dyDescent="0.15">
      <c r="A39" s="314"/>
      <c r="B39" s="315"/>
      <c r="C39" s="315"/>
      <c r="D39" s="315"/>
      <c r="E39" s="315"/>
      <c r="F39" s="315"/>
      <c r="G39" s="315"/>
      <c r="H39" s="315"/>
      <c r="I39" s="316"/>
      <c r="J39" s="330"/>
      <c r="K39" s="331"/>
      <c r="L39" s="331"/>
      <c r="M39" s="331"/>
      <c r="N39" s="331"/>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row>
    <row r="40" spans="1:39" ht="15.6" customHeight="1" x14ac:dyDescent="0.15">
      <c r="A40" s="314"/>
      <c r="B40" s="315"/>
      <c r="C40" s="315"/>
      <c r="D40" s="315"/>
      <c r="E40" s="315"/>
      <c r="F40" s="315"/>
      <c r="G40" s="315"/>
      <c r="H40" s="315"/>
      <c r="I40" s="316"/>
      <c r="J40" s="330"/>
      <c r="K40" s="331"/>
      <c r="L40" s="331"/>
      <c r="M40" s="331"/>
      <c r="N40" s="331"/>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row>
    <row r="41" spans="1:39" ht="15.6" customHeight="1" x14ac:dyDescent="0.15">
      <c r="A41" s="314"/>
      <c r="B41" s="315"/>
      <c r="C41" s="315"/>
      <c r="D41" s="315"/>
      <c r="E41" s="315"/>
      <c r="F41" s="315"/>
      <c r="G41" s="315"/>
      <c r="H41" s="315"/>
      <c r="I41" s="316"/>
      <c r="J41" s="330"/>
      <c r="K41" s="331"/>
      <c r="L41" s="331"/>
      <c r="M41" s="331"/>
      <c r="N41" s="331"/>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row>
    <row r="42" spans="1:39" ht="15.6" customHeight="1" x14ac:dyDescent="0.15">
      <c r="A42" s="314"/>
      <c r="B42" s="315"/>
      <c r="C42" s="315"/>
      <c r="D42" s="315"/>
      <c r="E42" s="315"/>
      <c r="F42" s="315"/>
      <c r="G42" s="315"/>
      <c r="H42" s="315"/>
      <c r="I42" s="316"/>
      <c r="J42" s="330"/>
      <c r="K42" s="331"/>
      <c r="L42" s="331"/>
      <c r="M42" s="331"/>
      <c r="N42" s="331"/>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row>
    <row r="43" spans="1:39" ht="15.6" customHeight="1" x14ac:dyDescent="0.15">
      <c r="A43" s="314"/>
      <c r="B43" s="315"/>
      <c r="C43" s="315"/>
      <c r="D43" s="315"/>
      <c r="E43" s="315"/>
      <c r="F43" s="315"/>
      <c r="G43" s="315"/>
      <c r="H43" s="315"/>
      <c r="I43" s="316"/>
      <c r="J43" s="330"/>
      <c r="K43" s="331"/>
      <c r="L43" s="331"/>
      <c r="M43" s="331"/>
      <c r="N43" s="331"/>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row>
    <row r="44" spans="1:39" ht="15.6" customHeight="1" thickBot="1" x14ac:dyDescent="0.2">
      <c r="A44" s="335"/>
      <c r="B44" s="336"/>
      <c r="C44" s="336"/>
      <c r="D44" s="336"/>
      <c r="E44" s="336"/>
      <c r="F44" s="336"/>
      <c r="G44" s="336"/>
      <c r="H44" s="336"/>
      <c r="I44" s="337"/>
      <c r="J44" s="399"/>
      <c r="K44" s="400"/>
      <c r="L44" s="400"/>
      <c r="M44" s="400"/>
      <c r="N44" s="400"/>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row>
    <row r="45" spans="1:39" ht="22.5" customHeight="1" thickTop="1" x14ac:dyDescent="0.15">
      <c r="A45" s="349" t="s">
        <v>54</v>
      </c>
      <c r="B45" s="350"/>
      <c r="C45" s="350"/>
      <c r="D45" s="351"/>
      <c r="E45" s="352"/>
      <c r="F45" s="353"/>
      <c r="G45" s="353"/>
      <c r="H45" s="353"/>
      <c r="I45" s="354"/>
      <c r="J45" s="355">
        <f>SUM(J25:N44)</f>
        <v>0</v>
      </c>
      <c r="K45" s="356"/>
      <c r="L45" s="356"/>
      <c r="M45" s="356"/>
      <c r="N45" s="356"/>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row>
    <row r="46" spans="1:39" ht="4.5" customHeight="1" x14ac:dyDescent="0.15">
      <c r="A46" s="147"/>
      <c r="B46" s="115"/>
      <c r="C46" s="135"/>
      <c r="D46" s="115"/>
      <c r="E46" s="140"/>
      <c r="F46" s="115"/>
      <c r="G46" s="115"/>
      <c r="H46" s="115"/>
      <c r="I46" s="115"/>
      <c r="J46" s="136"/>
      <c r="K46" s="136"/>
      <c r="L46" s="136"/>
      <c r="M46" s="136"/>
      <c r="N46" s="136"/>
      <c r="O46" s="142"/>
      <c r="P46" s="143"/>
      <c r="Q46" s="147"/>
      <c r="R46" s="147"/>
      <c r="S46" s="136"/>
      <c r="T46" s="116"/>
      <c r="U46" s="136"/>
      <c r="V46" s="136"/>
      <c r="W46" s="136"/>
      <c r="X46" s="136"/>
      <c r="Y46" s="115"/>
      <c r="Z46" s="115"/>
      <c r="AA46" s="115"/>
      <c r="AB46" s="115"/>
      <c r="AC46" s="135"/>
      <c r="AD46" s="136"/>
      <c r="AE46" s="136"/>
      <c r="AF46" s="136"/>
      <c r="AG46" s="136"/>
      <c r="AH46" s="136"/>
      <c r="AI46" s="148"/>
      <c r="AJ46" s="148"/>
      <c r="AK46" s="148"/>
      <c r="AL46" s="148"/>
      <c r="AM46" s="136"/>
    </row>
    <row r="47" spans="1:39" ht="18.75" customHeight="1" x14ac:dyDescent="0.15">
      <c r="A47" s="149" t="s">
        <v>181</v>
      </c>
      <c r="B47" s="119"/>
      <c r="C47" s="138"/>
      <c r="D47" s="119"/>
      <c r="E47" s="139"/>
      <c r="F47" s="119"/>
      <c r="G47" s="119"/>
      <c r="H47" s="119"/>
      <c r="I47" s="119"/>
      <c r="J47" s="141"/>
      <c r="K47" s="141"/>
      <c r="L47" s="141"/>
      <c r="M47" s="141"/>
      <c r="N47" s="141"/>
      <c r="O47" s="144"/>
      <c r="P47" s="145"/>
      <c r="Q47" s="146"/>
      <c r="R47" s="146"/>
      <c r="S47" s="141"/>
      <c r="T47" s="113"/>
      <c r="U47" s="141"/>
      <c r="V47" s="141"/>
      <c r="W47" s="383" t="s">
        <v>37</v>
      </c>
      <c r="X47" s="375"/>
      <c r="Y47" s="375"/>
      <c r="Z47" s="376"/>
      <c r="AA47" s="357" t="str">
        <f>IF($L$5="","",VLOOKUP($L$5,基準単価!$D$7:$H$35,5,0))</f>
        <v/>
      </c>
      <c r="AB47" s="358"/>
      <c r="AC47" s="358"/>
      <c r="AD47" s="375" t="s">
        <v>28</v>
      </c>
      <c r="AE47" s="376"/>
      <c r="AF47" s="383" t="s">
        <v>26</v>
      </c>
      <c r="AG47" s="375"/>
      <c r="AH47" s="376"/>
      <c r="AI47" s="377">
        <f>ROUNDDOWN($J$67/1000,0)</f>
        <v>0</v>
      </c>
      <c r="AJ47" s="378"/>
      <c r="AK47" s="378"/>
      <c r="AL47" s="375" t="s">
        <v>28</v>
      </c>
      <c r="AM47" s="376"/>
    </row>
    <row r="48" spans="1:39" ht="18.75" customHeight="1" x14ac:dyDescent="0.15">
      <c r="A48" s="121" t="s">
        <v>23</v>
      </c>
      <c r="B48" s="201"/>
      <c r="C48" s="122"/>
      <c r="D48" s="122"/>
      <c r="E48" s="122"/>
      <c r="F48" s="122"/>
      <c r="G48" s="122"/>
      <c r="H48" s="332"/>
      <c r="I48" s="333"/>
      <c r="J48" s="334"/>
      <c r="K48" s="341" t="s">
        <v>43</v>
      </c>
      <c r="L48" s="342"/>
      <c r="M48" s="342"/>
      <c r="N48" s="342"/>
      <c r="O48" s="342"/>
      <c r="P48" s="342"/>
      <c r="Q48" s="342"/>
      <c r="R48" s="342"/>
      <c r="S48" s="342"/>
      <c r="T48" s="342"/>
      <c r="U48" s="342"/>
      <c r="V48" s="342"/>
      <c r="W48" s="342"/>
      <c r="X48" s="342"/>
      <c r="Y48" s="342"/>
      <c r="Z48" s="342"/>
      <c r="AA48" s="342"/>
      <c r="AB48" s="342"/>
      <c r="AC48" s="342"/>
      <c r="AD48" s="342"/>
      <c r="AE48" s="342"/>
      <c r="AF48" s="123" t="s">
        <v>177</v>
      </c>
      <c r="AG48" s="124"/>
      <c r="AH48" s="124"/>
      <c r="AI48" s="125"/>
      <c r="AJ48" s="125"/>
      <c r="AK48" s="107"/>
      <c r="AL48" s="122"/>
      <c r="AM48" s="126"/>
    </row>
    <row r="49" spans="1:39" ht="13.5" customHeight="1" x14ac:dyDescent="0.15">
      <c r="A49" s="127"/>
      <c r="B49" s="128"/>
      <c r="C49" s="310" t="s">
        <v>175</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43"/>
    </row>
    <row r="50" spans="1:39" ht="13.5" customHeight="1" x14ac:dyDescent="0.15">
      <c r="A50" s="127"/>
      <c r="B50" s="128"/>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5"/>
    </row>
    <row r="51" spans="1:39" ht="13.5" customHeight="1" x14ac:dyDescent="0.15">
      <c r="A51" s="131"/>
      <c r="B51" s="132"/>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7"/>
    </row>
    <row r="52" spans="1:39" ht="2.25" customHeight="1" x14ac:dyDescent="0.15">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row>
    <row r="53" spans="1:39" ht="18" customHeight="1" x14ac:dyDescent="0.15">
      <c r="A53" s="151" t="s">
        <v>174</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row>
    <row r="54" spans="1:39" ht="18" customHeight="1" x14ac:dyDescent="0.15">
      <c r="A54" s="338" t="s">
        <v>24</v>
      </c>
      <c r="B54" s="339"/>
      <c r="C54" s="339"/>
      <c r="D54" s="339"/>
      <c r="E54" s="339"/>
      <c r="F54" s="339"/>
      <c r="G54" s="339"/>
      <c r="H54" s="339"/>
      <c r="I54" s="340"/>
      <c r="J54" s="338" t="s">
        <v>27</v>
      </c>
      <c r="K54" s="339"/>
      <c r="L54" s="339"/>
      <c r="M54" s="339"/>
      <c r="N54" s="339"/>
      <c r="O54" s="348" t="s">
        <v>25</v>
      </c>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row>
    <row r="55" spans="1:39" ht="15.6" customHeight="1" x14ac:dyDescent="0.15">
      <c r="A55" s="314"/>
      <c r="B55" s="315"/>
      <c r="C55" s="315"/>
      <c r="D55" s="315"/>
      <c r="E55" s="315"/>
      <c r="F55" s="315"/>
      <c r="G55" s="315"/>
      <c r="H55" s="315"/>
      <c r="I55" s="316"/>
      <c r="J55" s="330"/>
      <c r="K55" s="331"/>
      <c r="L55" s="331"/>
      <c r="M55" s="331"/>
      <c r="N55" s="331"/>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row>
    <row r="56" spans="1:39" ht="15.6" customHeight="1" x14ac:dyDescent="0.15">
      <c r="A56" s="314"/>
      <c r="B56" s="315"/>
      <c r="C56" s="315"/>
      <c r="D56" s="315"/>
      <c r="E56" s="315"/>
      <c r="F56" s="315"/>
      <c r="G56" s="315"/>
      <c r="H56" s="315"/>
      <c r="I56" s="316"/>
      <c r="J56" s="330"/>
      <c r="K56" s="331"/>
      <c r="L56" s="331"/>
      <c r="M56" s="331"/>
      <c r="N56" s="331"/>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row>
    <row r="57" spans="1:39" ht="15.6" customHeight="1" x14ac:dyDescent="0.15">
      <c r="A57" s="314"/>
      <c r="B57" s="315"/>
      <c r="C57" s="315"/>
      <c r="D57" s="315"/>
      <c r="E57" s="315"/>
      <c r="F57" s="315"/>
      <c r="G57" s="315"/>
      <c r="H57" s="315"/>
      <c r="I57" s="316"/>
      <c r="J57" s="330"/>
      <c r="K57" s="331"/>
      <c r="L57" s="331"/>
      <c r="M57" s="331"/>
      <c r="N57" s="331"/>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row>
    <row r="58" spans="1:39" ht="15.6" customHeight="1" x14ac:dyDescent="0.15">
      <c r="A58" s="314"/>
      <c r="B58" s="315"/>
      <c r="C58" s="315"/>
      <c r="D58" s="315"/>
      <c r="E58" s="315"/>
      <c r="F58" s="315"/>
      <c r="G58" s="315"/>
      <c r="H58" s="315"/>
      <c r="I58" s="316"/>
      <c r="J58" s="330"/>
      <c r="K58" s="331"/>
      <c r="L58" s="331"/>
      <c r="M58" s="331"/>
      <c r="N58" s="331"/>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row>
    <row r="59" spans="1:39" ht="15.6" customHeight="1" x14ac:dyDescent="0.15">
      <c r="A59" s="314"/>
      <c r="B59" s="315"/>
      <c r="C59" s="315"/>
      <c r="D59" s="315"/>
      <c r="E59" s="315"/>
      <c r="F59" s="315"/>
      <c r="G59" s="315"/>
      <c r="H59" s="315"/>
      <c r="I59" s="316"/>
      <c r="J59" s="330"/>
      <c r="K59" s="331"/>
      <c r="L59" s="331"/>
      <c r="M59" s="331"/>
      <c r="N59" s="331"/>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row>
    <row r="60" spans="1:39" ht="15.6" customHeight="1" x14ac:dyDescent="0.15">
      <c r="A60" s="314"/>
      <c r="B60" s="315"/>
      <c r="C60" s="315"/>
      <c r="D60" s="315"/>
      <c r="E60" s="315"/>
      <c r="F60" s="315"/>
      <c r="G60" s="315"/>
      <c r="H60" s="315"/>
      <c r="I60" s="316"/>
      <c r="J60" s="330"/>
      <c r="K60" s="331"/>
      <c r="L60" s="331"/>
      <c r="M60" s="331"/>
      <c r="N60" s="331"/>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row>
    <row r="61" spans="1:39" ht="15.6" customHeight="1" x14ac:dyDescent="0.15">
      <c r="A61" s="314"/>
      <c r="B61" s="315"/>
      <c r="C61" s="315"/>
      <c r="D61" s="315"/>
      <c r="E61" s="315"/>
      <c r="F61" s="315"/>
      <c r="G61" s="315"/>
      <c r="H61" s="315"/>
      <c r="I61" s="316"/>
      <c r="J61" s="330"/>
      <c r="K61" s="331"/>
      <c r="L61" s="331"/>
      <c r="M61" s="331"/>
      <c r="N61" s="331"/>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row>
    <row r="62" spans="1:39" ht="15.6" customHeight="1" x14ac:dyDescent="0.15">
      <c r="A62" s="314"/>
      <c r="B62" s="315"/>
      <c r="C62" s="315"/>
      <c r="D62" s="315"/>
      <c r="E62" s="315"/>
      <c r="F62" s="315"/>
      <c r="G62" s="315"/>
      <c r="H62" s="315"/>
      <c r="I62" s="316"/>
      <c r="J62" s="330"/>
      <c r="K62" s="331"/>
      <c r="L62" s="331"/>
      <c r="M62" s="331"/>
      <c r="N62" s="331"/>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row>
    <row r="63" spans="1:39" ht="15.6" customHeight="1" x14ac:dyDescent="0.15">
      <c r="A63" s="314"/>
      <c r="B63" s="315"/>
      <c r="C63" s="315"/>
      <c r="D63" s="315"/>
      <c r="E63" s="315"/>
      <c r="F63" s="315"/>
      <c r="G63" s="315"/>
      <c r="H63" s="315"/>
      <c r="I63" s="316"/>
      <c r="J63" s="330"/>
      <c r="K63" s="331"/>
      <c r="L63" s="331"/>
      <c r="M63" s="331"/>
      <c r="N63" s="331"/>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row>
    <row r="64" spans="1:39" ht="15.6" customHeight="1" x14ac:dyDescent="0.15">
      <c r="A64" s="314"/>
      <c r="B64" s="315"/>
      <c r="C64" s="315"/>
      <c r="D64" s="315"/>
      <c r="E64" s="315"/>
      <c r="F64" s="315"/>
      <c r="G64" s="315"/>
      <c r="H64" s="315"/>
      <c r="I64" s="316"/>
      <c r="J64" s="330"/>
      <c r="K64" s="331"/>
      <c r="L64" s="331"/>
      <c r="M64" s="331"/>
      <c r="N64" s="331"/>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row>
    <row r="65" spans="1:39" ht="15.6" customHeight="1" x14ac:dyDescent="0.15">
      <c r="A65" s="314"/>
      <c r="B65" s="315"/>
      <c r="C65" s="315"/>
      <c r="D65" s="315"/>
      <c r="E65" s="315"/>
      <c r="F65" s="315"/>
      <c r="G65" s="315"/>
      <c r="H65" s="315"/>
      <c r="I65" s="316"/>
      <c r="J65" s="330"/>
      <c r="K65" s="331"/>
      <c r="L65" s="331"/>
      <c r="M65" s="331"/>
      <c r="N65" s="331"/>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row>
    <row r="66" spans="1:39" ht="15.6" customHeight="1" thickBot="1" x14ac:dyDescent="0.2">
      <c r="A66" s="314"/>
      <c r="B66" s="315"/>
      <c r="C66" s="315"/>
      <c r="D66" s="315"/>
      <c r="E66" s="315"/>
      <c r="F66" s="315"/>
      <c r="G66" s="315"/>
      <c r="H66" s="315"/>
      <c r="I66" s="316"/>
      <c r="J66" s="330"/>
      <c r="K66" s="331"/>
      <c r="L66" s="331"/>
      <c r="M66" s="331"/>
      <c r="N66" s="331"/>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row>
    <row r="67" spans="1:39" ht="22.5" customHeight="1" thickTop="1" x14ac:dyDescent="0.15">
      <c r="A67" s="317" t="s">
        <v>35</v>
      </c>
      <c r="B67" s="318"/>
      <c r="C67" s="318"/>
      <c r="D67" s="319"/>
      <c r="E67" s="320"/>
      <c r="F67" s="321"/>
      <c r="G67" s="321"/>
      <c r="H67" s="321"/>
      <c r="I67" s="322"/>
      <c r="J67" s="323">
        <f>SUM(J55:N66)</f>
        <v>0</v>
      </c>
      <c r="K67" s="324"/>
      <c r="L67" s="324"/>
      <c r="M67" s="324"/>
      <c r="N67" s="325"/>
      <c r="O67" s="326"/>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8"/>
    </row>
    <row r="68" spans="1:39" ht="10.5" customHeight="1" thickBot="1" x14ac:dyDescent="0.2">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3"/>
      <c r="AL68" s="153"/>
      <c r="AM68" s="153"/>
    </row>
    <row r="69" spans="1:39" ht="11.45" customHeight="1" x14ac:dyDescent="0.15">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row>
    <row r="70" spans="1:39" s="156" customFormat="1" ht="11.45" customHeight="1" x14ac:dyDescent="0.15">
      <c r="A70" s="155" t="s">
        <v>178</v>
      </c>
      <c r="B70" s="154"/>
      <c r="C70" s="154"/>
      <c r="D70" s="154"/>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spans="1:39" s="156" customFormat="1" ht="11.45" customHeight="1" x14ac:dyDescent="0.15">
      <c r="A71" s="308" t="s">
        <v>182</v>
      </c>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137"/>
    </row>
    <row r="72" spans="1:39" s="156" customFormat="1" ht="11.45" customHeight="1" x14ac:dyDescent="0.15">
      <c r="A72" s="309" t="s">
        <v>183</v>
      </c>
      <c r="B72" s="310"/>
      <c r="C72" s="310"/>
      <c r="D72" s="310"/>
      <c r="E72" s="310"/>
      <c r="F72" s="310"/>
      <c r="G72" s="310"/>
      <c r="H72" s="310"/>
      <c r="I72" s="310"/>
      <c r="J72" s="310"/>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4"/>
      <c r="AM72" s="137"/>
    </row>
    <row r="73" spans="1:39" ht="11.45" customHeight="1" x14ac:dyDescent="0.15">
      <c r="A73" s="311" t="s">
        <v>189</v>
      </c>
      <c r="B73" s="311"/>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159"/>
    </row>
    <row r="74" spans="1:39" ht="11.45" customHeight="1" x14ac:dyDescent="0.15">
      <c r="A74" s="311"/>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159"/>
    </row>
    <row r="75" spans="1:39" ht="11.45" customHeight="1" x14ac:dyDescent="0.15">
      <c r="A75" s="311"/>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159"/>
    </row>
    <row r="76" spans="1:39" ht="11.45" customHeight="1" x14ac:dyDescent="0.15">
      <c r="A76" s="311"/>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159"/>
    </row>
    <row r="77" spans="1:39" ht="11.45" customHeight="1" x14ac:dyDescent="0.15">
      <c r="A77" s="311"/>
      <c r="B77" s="311"/>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159"/>
    </row>
    <row r="78" spans="1:39" ht="11.45" customHeight="1" x14ac:dyDescent="0.15">
      <c r="A78" s="311"/>
      <c r="B78" s="311"/>
      <c r="C78" s="311"/>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159"/>
    </row>
    <row r="79" spans="1:39" ht="11.45" customHeight="1" x14ac:dyDescent="0.15">
      <c r="A79" s="311"/>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159"/>
    </row>
    <row r="80" spans="1:39" ht="11.45" customHeight="1" x14ac:dyDescent="0.15">
      <c r="A80" s="311"/>
      <c r="B80" s="311"/>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159"/>
    </row>
    <row r="81" spans="1:39" ht="11.45" customHeight="1" x14ac:dyDescent="0.15">
      <c r="A81" s="311"/>
      <c r="B81" s="311"/>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159"/>
    </row>
    <row r="82" spans="1:39" ht="11.45" customHeight="1" x14ac:dyDescent="0.15">
      <c r="A82" s="311"/>
      <c r="B82" s="311"/>
      <c r="C82" s="311"/>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159"/>
    </row>
    <row r="83" spans="1:39" ht="11.45" customHeight="1" x14ac:dyDescent="0.15">
      <c r="A83" s="311"/>
      <c r="B83" s="311"/>
      <c r="C83" s="311"/>
      <c r="D83" s="311"/>
      <c r="E83" s="311"/>
      <c r="F83" s="311"/>
      <c r="G83" s="311"/>
      <c r="H83" s="311"/>
      <c r="I83" s="311"/>
      <c r="J83" s="311"/>
      <c r="K83" s="311"/>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159"/>
    </row>
    <row r="84" spans="1:39" ht="11.45" customHeight="1" x14ac:dyDescent="0.15">
      <c r="A84" s="311"/>
      <c r="B84" s="311"/>
      <c r="C84" s="311"/>
      <c r="D84" s="311"/>
      <c r="E84" s="311"/>
      <c r="F84" s="311"/>
      <c r="G84" s="311"/>
      <c r="H84" s="311"/>
      <c r="I84" s="311"/>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159"/>
    </row>
    <row r="85" spans="1:39" ht="11.45" customHeight="1" x14ac:dyDescent="0.15">
      <c r="A85" s="311"/>
      <c r="B85" s="311"/>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159"/>
    </row>
    <row r="86" spans="1:39" ht="35.25" customHeight="1" x14ac:dyDescent="0.15">
      <c r="A86" s="311"/>
      <c r="B86" s="311"/>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159"/>
    </row>
    <row r="87" spans="1:39" ht="11.45" customHeight="1" x14ac:dyDescent="0.15">
      <c r="A87" s="312" t="s">
        <v>184</v>
      </c>
      <c r="B87" s="313"/>
      <c r="C87" s="313"/>
      <c r="D87" s="313"/>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8"/>
      <c r="AM87" s="159"/>
    </row>
    <row r="88" spans="1:39" ht="11.45" customHeight="1" x14ac:dyDescent="0.15">
      <c r="A88" s="311" t="s">
        <v>179</v>
      </c>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K88" s="311"/>
      <c r="AL88" s="311"/>
      <c r="AM88" s="159"/>
    </row>
    <row r="89" spans="1:39" ht="11.45" customHeight="1" x14ac:dyDescent="0.15">
      <c r="A89" s="311"/>
      <c r="B89" s="311"/>
      <c r="C89" s="311"/>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159"/>
    </row>
    <row r="90" spans="1:39" ht="11.45" customHeight="1" x14ac:dyDescent="0.15">
      <c r="A90" s="311"/>
      <c r="B90" s="311"/>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c r="AM90" s="159"/>
    </row>
    <row r="91" spans="1:39" ht="11.45" customHeight="1" x14ac:dyDescent="0.15">
      <c r="A91" s="311"/>
      <c r="B91" s="311"/>
      <c r="C91" s="311"/>
      <c r="D91" s="311"/>
      <c r="E91" s="311"/>
      <c r="F91" s="311"/>
      <c r="G91" s="311"/>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159"/>
    </row>
    <row r="92" spans="1:39" ht="11.45" customHeight="1" x14ac:dyDescent="0.15">
      <c r="A92" s="311"/>
      <c r="B92" s="311"/>
      <c r="C92" s="311"/>
      <c r="D92" s="311"/>
      <c r="E92" s="311"/>
      <c r="F92" s="311"/>
      <c r="G92" s="311"/>
      <c r="H92" s="311"/>
      <c r="I92" s="311"/>
      <c r="J92" s="311"/>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159"/>
    </row>
    <row r="93" spans="1:39" ht="11.45" customHeight="1" x14ac:dyDescent="0.15">
      <c r="A93" s="311"/>
      <c r="B93" s="311"/>
      <c r="C93" s="311"/>
      <c r="D93" s="311"/>
      <c r="E93" s="311"/>
      <c r="F93" s="311"/>
      <c r="G93" s="311"/>
      <c r="H93" s="311"/>
      <c r="I93" s="311"/>
      <c r="J93" s="311"/>
      <c r="K93" s="311"/>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159"/>
    </row>
    <row r="94" spans="1:39" ht="33" customHeight="1" x14ac:dyDescent="0.15">
      <c r="A94" s="311"/>
      <c r="B94" s="311"/>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159"/>
    </row>
    <row r="95" spans="1:39" ht="11.45" customHeight="1" x14ac:dyDescent="0.15">
      <c r="A95" s="157"/>
      <c r="B95" s="194"/>
      <c r="C95" s="158"/>
      <c r="D95" s="158"/>
      <c r="E95" s="158"/>
      <c r="F95" s="158"/>
      <c r="G95" s="158"/>
      <c r="H95" s="158"/>
      <c r="I95" s="158"/>
      <c r="J95" s="158"/>
      <c r="K95" s="158"/>
      <c r="L95" s="158"/>
      <c r="M95" s="158"/>
      <c r="N95" s="158"/>
      <c r="O95" s="158"/>
      <c r="P95" s="158"/>
      <c r="Q95" s="158"/>
      <c r="R95" s="158"/>
      <c r="S95" s="158"/>
      <c r="T95" s="159"/>
      <c r="U95" s="159"/>
      <c r="V95" s="159"/>
      <c r="W95" s="159"/>
      <c r="X95" s="159"/>
      <c r="Y95" s="159"/>
      <c r="Z95" s="159"/>
      <c r="AA95" s="159"/>
      <c r="AB95" s="159"/>
      <c r="AC95" s="159"/>
      <c r="AD95" s="159"/>
      <c r="AE95" s="159"/>
      <c r="AF95" s="159"/>
      <c r="AG95" s="159"/>
      <c r="AH95" s="159"/>
      <c r="AI95" s="159"/>
      <c r="AJ95" s="159"/>
      <c r="AK95" s="159"/>
      <c r="AL95" s="159"/>
      <c r="AM95" s="159"/>
    </row>
    <row r="96" spans="1:39" ht="11.45" customHeight="1" x14ac:dyDescent="0.15">
      <c r="A96" s="308" t="s">
        <v>181</v>
      </c>
      <c r="B96" s="308"/>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159"/>
    </row>
    <row r="97" spans="1:39" ht="11.45" customHeight="1" x14ac:dyDescent="0.15">
      <c r="A97" s="311" t="s">
        <v>190</v>
      </c>
      <c r="B97" s="311"/>
      <c r="C97" s="311"/>
      <c r="D97" s="311"/>
      <c r="E97" s="311"/>
      <c r="F97" s="311"/>
      <c r="G97" s="311"/>
      <c r="H97" s="311"/>
      <c r="I97" s="311"/>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159"/>
    </row>
    <row r="98" spans="1:39" s="197" customFormat="1" ht="11.45" customHeight="1" x14ac:dyDescent="0.15">
      <c r="A98" s="311"/>
      <c r="B98" s="311"/>
      <c r="C98" s="311"/>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row>
    <row r="99" spans="1:39" s="197" customFormat="1" ht="11.45" customHeight="1" x14ac:dyDescent="0.15">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row>
    <row r="100" spans="1:39" s="197" customFormat="1" ht="11.45" customHeight="1" x14ac:dyDescent="0.15">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1:39" s="197" customFormat="1" ht="11.45" customHeight="1" x14ac:dyDescent="0.15">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row>
    <row r="102" spans="1:39" s="197" customFormat="1" ht="11.45" customHeight="1" x14ac:dyDescent="0.15">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row>
    <row r="103" spans="1:39" s="197" customFormat="1" ht="11.45" customHeight="1" x14ac:dyDescent="0.15">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row>
    <row r="104" spans="1:39" s="197" customFormat="1" ht="11.45" customHeight="1" x14ac:dyDescent="0.15">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row>
    <row r="105" spans="1:39" s="197" customFormat="1" ht="11.45" customHeight="1" x14ac:dyDescent="0.15">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row>
    <row r="106" spans="1:39" ht="11.45" customHeight="1" x14ac:dyDescent="0.15">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row>
    <row r="107" spans="1:39" ht="11.45" customHeight="1" x14ac:dyDescent="0.15">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row>
    <row r="108" spans="1:39" ht="11.45" customHeight="1" x14ac:dyDescent="0.15">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row>
    <row r="109" spans="1:39" ht="11.45" customHeight="1" x14ac:dyDescent="0.15">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row>
    <row r="110" spans="1:39" ht="11.45" customHeight="1" x14ac:dyDescent="0.15">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row>
    <row r="111" spans="1:39" ht="11.45" customHeight="1" x14ac:dyDescent="0.15">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row>
    <row r="112" spans="1:39" ht="11.45" customHeight="1" x14ac:dyDescent="0.15">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row>
    <row r="113" spans="1:36" ht="11.45" customHeight="1" x14ac:dyDescent="0.15">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row>
    <row r="114" spans="1:36" ht="11.45" customHeight="1" x14ac:dyDescent="0.15">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row>
    <row r="115" spans="1:36" ht="11.45" customHeight="1" x14ac:dyDescent="0.15">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row>
    <row r="116" spans="1:36" ht="11.45" customHeight="1" x14ac:dyDescent="0.15">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row>
    <row r="117" spans="1:36" ht="11.45" customHeight="1" x14ac:dyDescent="0.15">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row>
    <row r="118" spans="1:36" ht="11.45" customHeight="1" x14ac:dyDescent="0.15">
      <c r="A118" s="161"/>
      <c r="B118" s="160"/>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row>
    <row r="119" spans="1:36" ht="11.45" customHeight="1" x14ac:dyDescent="0.15">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row>
    <row r="120" spans="1:36" ht="11.45" customHeight="1" x14ac:dyDescent="0.15">
      <c r="B120" s="161"/>
    </row>
    <row r="121" spans="1:36" ht="11.45" customHeight="1" x14ac:dyDescent="0.15"/>
    <row r="122" spans="1:36" ht="11.45" customHeight="1" x14ac:dyDescent="0.15"/>
    <row r="123" spans="1:36" ht="11.45" customHeight="1" x14ac:dyDescent="0.15"/>
    <row r="124" spans="1:36" ht="11.45" customHeight="1" x14ac:dyDescent="0.15"/>
    <row r="125" spans="1:36" ht="11.45" customHeight="1" x14ac:dyDescent="0.15"/>
    <row r="126" spans="1:36" ht="11.45" customHeight="1" x14ac:dyDescent="0.15"/>
    <row r="127" spans="1:36" ht="11.45" customHeight="1" x14ac:dyDescent="0.15"/>
    <row r="128" spans="1:36" ht="11.45" customHeight="1" x14ac:dyDescent="0.15"/>
    <row r="129" ht="11.45" customHeight="1" x14ac:dyDescent="0.15"/>
    <row r="130" ht="11.45" customHeight="1" x14ac:dyDescent="0.15"/>
    <row r="131" ht="11.45" customHeight="1" x14ac:dyDescent="0.15"/>
    <row r="132" ht="11.45" customHeight="1" x14ac:dyDescent="0.15"/>
    <row r="133" ht="11.45" customHeight="1" x14ac:dyDescent="0.15"/>
    <row r="134" ht="11.45" customHeight="1" x14ac:dyDescent="0.15"/>
    <row r="135" ht="11.45" customHeight="1" x14ac:dyDescent="0.15"/>
    <row r="136" ht="11.45" customHeight="1" x14ac:dyDescent="0.15"/>
  </sheetData>
  <sheetProtection formatCells="0" formatColumns="0" formatRows="0" insertColumns="0" insertRows="0" autoFilter="0"/>
  <mergeCells count="149">
    <mergeCell ref="J42:N42"/>
    <mergeCell ref="O42:AM42"/>
    <mergeCell ref="J43:N43"/>
    <mergeCell ref="O43:AM43"/>
    <mergeCell ref="J44:N44"/>
    <mergeCell ref="O44:AM44"/>
    <mergeCell ref="S8:Y8"/>
    <mergeCell ref="AG8:AM8"/>
    <mergeCell ref="L7:AM7"/>
    <mergeCell ref="O27:AM27"/>
    <mergeCell ref="J28:N28"/>
    <mergeCell ref="J40:N40"/>
    <mergeCell ref="O40:AM40"/>
    <mergeCell ref="O35:AM35"/>
    <mergeCell ref="J36:N36"/>
    <mergeCell ref="O36:AM36"/>
    <mergeCell ref="L4:AF4"/>
    <mergeCell ref="L3:AF3"/>
    <mergeCell ref="J41:N41"/>
    <mergeCell ref="O41:AM41"/>
    <mergeCell ref="A33:I33"/>
    <mergeCell ref="A34:I34"/>
    <mergeCell ref="A35:I35"/>
    <mergeCell ref="A36:I36"/>
    <mergeCell ref="J37:N37"/>
    <mergeCell ref="O37:AM37"/>
    <mergeCell ref="J38:N38"/>
    <mergeCell ref="O38:AM38"/>
    <mergeCell ref="J39:N39"/>
    <mergeCell ref="O39:AM39"/>
    <mergeCell ref="O32:AM32"/>
    <mergeCell ref="J33:N33"/>
    <mergeCell ref="O33:AM33"/>
    <mergeCell ref="J34:N34"/>
    <mergeCell ref="O34:AM34"/>
    <mergeCell ref="J35:N35"/>
    <mergeCell ref="L5:AM5"/>
    <mergeCell ref="B6:K7"/>
    <mergeCell ref="T6:V6"/>
    <mergeCell ref="A30:I30"/>
    <mergeCell ref="O45:AM45"/>
    <mergeCell ref="AA13:AC13"/>
    <mergeCell ref="AD13:AE13"/>
    <mergeCell ref="L9:AM9"/>
    <mergeCell ref="J26:N26"/>
    <mergeCell ref="O26:AM26"/>
    <mergeCell ref="AL47:AM47"/>
    <mergeCell ref="W47:Z47"/>
    <mergeCell ref="W13:Z13"/>
    <mergeCell ref="AF13:AH13"/>
    <mergeCell ref="AF47:AH47"/>
    <mergeCell ref="K14:AE14"/>
    <mergeCell ref="J27:N27"/>
    <mergeCell ref="C15:AM22"/>
    <mergeCell ref="AI47:AK47"/>
    <mergeCell ref="AD47:AE47"/>
    <mergeCell ref="O28:AM28"/>
    <mergeCell ref="J29:N29"/>
    <mergeCell ref="A24:I24"/>
    <mergeCell ref="A25:I25"/>
    <mergeCell ref="A26:I26"/>
    <mergeCell ref="A27:I27"/>
    <mergeCell ref="A37:I37"/>
    <mergeCell ref="A38:I38"/>
    <mergeCell ref="A45:D45"/>
    <mergeCell ref="E45:I45"/>
    <mergeCell ref="J45:N45"/>
    <mergeCell ref="AA47:AC47"/>
    <mergeCell ref="A3:A9"/>
    <mergeCell ref="A10:H11"/>
    <mergeCell ref="Q6:R6"/>
    <mergeCell ref="O24:AM24"/>
    <mergeCell ref="J24:N24"/>
    <mergeCell ref="J25:N25"/>
    <mergeCell ref="O25:AM25"/>
    <mergeCell ref="H14:J14"/>
    <mergeCell ref="AG3:AM3"/>
    <mergeCell ref="AG4:AM4"/>
    <mergeCell ref="AL13:AM13"/>
    <mergeCell ref="AI13:AK13"/>
    <mergeCell ref="O29:AM29"/>
    <mergeCell ref="J30:N30"/>
    <mergeCell ref="O30:AM30"/>
    <mergeCell ref="J31:N31"/>
    <mergeCell ref="O31:AM31"/>
    <mergeCell ref="J32:N32"/>
    <mergeCell ref="A28:I28"/>
    <mergeCell ref="A29:I29"/>
    <mergeCell ref="A31:I31"/>
    <mergeCell ref="A32:I32"/>
    <mergeCell ref="A41:I41"/>
    <mergeCell ref="A42:I42"/>
    <mergeCell ref="A43:I43"/>
    <mergeCell ref="A44:I44"/>
    <mergeCell ref="A39:I39"/>
    <mergeCell ref="A40:I40"/>
    <mergeCell ref="O66:AM66"/>
    <mergeCell ref="J66:N66"/>
    <mergeCell ref="O65:AM65"/>
    <mergeCell ref="J65:N65"/>
    <mergeCell ref="O64:AM64"/>
    <mergeCell ref="J64:N64"/>
    <mergeCell ref="O63:AM63"/>
    <mergeCell ref="J63:N63"/>
    <mergeCell ref="J62:N62"/>
    <mergeCell ref="A54:I54"/>
    <mergeCell ref="A55:I55"/>
    <mergeCell ref="A56:I56"/>
    <mergeCell ref="K48:AE48"/>
    <mergeCell ref="C49:AM51"/>
    <mergeCell ref="J54:N54"/>
    <mergeCell ref="O54:AM54"/>
    <mergeCell ref="J61:N61"/>
    <mergeCell ref="O61:AM61"/>
    <mergeCell ref="O59:AM59"/>
    <mergeCell ref="J59:N59"/>
    <mergeCell ref="J57:N57"/>
    <mergeCell ref="H48:J48"/>
    <mergeCell ref="O57:AM57"/>
    <mergeCell ref="J58:N58"/>
    <mergeCell ref="O58:AM58"/>
    <mergeCell ref="J55:N55"/>
    <mergeCell ref="O55:AM55"/>
    <mergeCell ref="J56:N56"/>
    <mergeCell ref="O56:AM56"/>
    <mergeCell ref="A71:AL71"/>
    <mergeCell ref="A72:J72"/>
    <mergeCell ref="A73:AL86"/>
    <mergeCell ref="A87:D87"/>
    <mergeCell ref="A88:AL94"/>
    <mergeCell ref="A96:AL96"/>
    <mergeCell ref="A97:AL98"/>
    <mergeCell ref="A66:I66"/>
    <mergeCell ref="A57:I57"/>
    <mergeCell ref="A58:I58"/>
    <mergeCell ref="A59:I59"/>
    <mergeCell ref="A60:I60"/>
    <mergeCell ref="A61:I61"/>
    <mergeCell ref="A62:I62"/>
    <mergeCell ref="A63:I63"/>
    <mergeCell ref="A64:I64"/>
    <mergeCell ref="A65:I65"/>
    <mergeCell ref="A67:D67"/>
    <mergeCell ref="E67:I67"/>
    <mergeCell ref="J67:N67"/>
    <mergeCell ref="O67:AM67"/>
    <mergeCell ref="O62:AM62"/>
    <mergeCell ref="J60:N60"/>
    <mergeCell ref="O60:AM60"/>
  </mergeCells>
  <phoneticPr fontId="3"/>
  <dataValidations count="3">
    <dataValidation imeMode="halfAlpha" allowBlank="1" showInputMessage="1" showErrorMessage="1" sqref="S46:V47 W46:X46 AD46:AH46 J46:N47 AM46" xr:uid="{00000000-0002-0000-0300-000000000000}"/>
    <dataValidation type="list" allowBlank="1" showInputMessage="1" showErrorMessage="1" sqref="H14:J14" xr:uid="{00000000-0002-0000-0300-000001000000}">
      <formula1>$AP$7:$AP$11</formula1>
    </dataValidation>
    <dataValidation type="list" allowBlank="1" showInputMessage="1" showErrorMessage="1" sqref="H48:J48" xr:uid="{00000000-0002-0000-0300-000002000000}">
      <formula1>$AP$12:$AP$13</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25" x14ac:dyDescent="0.15"/>
  <cols>
    <col min="1" max="1" width="5.5" style="59" customWidth="1"/>
    <col min="2" max="2" width="13.875" style="59" bestFit="1" customWidth="1"/>
    <col min="3" max="3" width="3.5" style="60" bestFit="1" customWidth="1"/>
    <col min="4" max="4" width="33.625" style="61" bestFit="1" customWidth="1"/>
    <col min="5" max="5" width="28.625" style="59" customWidth="1"/>
    <col min="6" max="6" width="23.625" style="59" customWidth="1"/>
    <col min="7" max="7" width="28.625" style="59" customWidth="1"/>
    <col min="8" max="8" width="37.875" style="59" customWidth="1"/>
    <col min="9" max="16384" width="9" style="59"/>
  </cols>
  <sheetData>
    <row r="1" spans="1:8" x14ac:dyDescent="0.15">
      <c r="A1" s="59" t="s">
        <v>107</v>
      </c>
    </row>
    <row r="3" spans="1:8" s="81" customFormat="1" x14ac:dyDescent="0.15">
      <c r="A3" s="85" t="s">
        <v>108</v>
      </c>
      <c r="B3" s="86"/>
      <c r="C3" s="87"/>
      <c r="D3" s="62"/>
      <c r="E3" s="86"/>
      <c r="F3" s="86"/>
      <c r="G3" s="86"/>
      <c r="H3" s="88"/>
    </row>
    <row r="4" spans="1:8" s="81" customFormat="1" ht="13.5" x14ac:dyDescent="0.15">
      <c r="A4" s="79"/>
      <c r="B4" s="406" t="s">
        <v>109</v>
      </c>
      <c r="C4" s="407"/>
      <c r="D4" s="408"/>
      <c r="E4" s="419" t="s">
        <v>153</v>
      </c>
      <c r="F4" s="419"/>
      <c r="G4" s="420"/>
      <c r="H4" s="80" t="s">
        <v>152</v>
      </c>
    </row>
    <row r="5" spans="1:8" s="81" customFormat="1" ht="100.5" customHeight="1" x14ac:dyDescent="0.15">
      <c r="A5" s="79"/>
      <c r="B5" s="409"/>
      <c r="C5" s="410"/>
      <c r="D5" s="411"/>
      <c r="E5" s="412" t="s">
        <v>110</v>
      </c>
      <c r="F5" s="413"/>
      <c r="G5" s="414" t="s">
        <v>111</v>
      </c>
      <c r="H5" s="80" t="s">
        <v>112</v>
      </c>
    </row>
    <row r="6" spans="1:8" s="81" customFormat="1" ht="48" x14ac:dyDescent="0.15">
      <c r="A6" s="79"/>
      <c r="B6" s="416" t="s">
        <v>113</v>
      </c>
      <c r="C6" s="417"/>
      <c r="D6" s="418"/>
      <c r="E6" s="82" t="s">
        <v>114</v>
      </c>
      <c r="F6" s="84" t="s">
        <v>154</v>
      </c>
      <c r="G6" s="415"/>
      <c r="H6" s="83" t="s">
        <v>114</v>
      </c>
    </row>
    <row r="7" spans="1:8" ht="13.5" x14ac:dyDescent="0.15">
      <c r="A7" s="63"/>
      <c r="B7" s="421" t="s">
        <v>115</v>
      </c>
      <c r="C7" s="65">
        <v>1</v>
      </c>
      <c r="D7" s="66" t="s">
        <v>116</v>
      </c>
      <c r="E7" s="67">
        <v>1978</v>
      </c>
      <c r="F7" s="68">
        <v>1978</v>
      </c>
      <c r="G7" s="68">
        <v>1978</v>
      </c>
      <c r="H7" s="67">
        <v>989</v>
      </c>
    </row>
    <row r="8" spans="1:8" ht="13.5" x14ac:dyDescent="0.15">
      <c r="A8" s="63"/>
      <c r="B8" s="422"/>
      <c r="C8" s="64">
        <v>2</v>
      </c>
      <c r="D8" s="69" t="s">
        <v>117</v>
      </c>
      <c r="E8" s="67">
        <v>631</v>
      </c>
      <c r="F8" s="70">
        <v>631</v>
      </c>
      <c r="G8" s="70">
        <v>631</v>
      </c>
      <c r="H8" s="67">
        <v>316</v>
      </c>
    </row>
    <row r="9" spans="1:8" ht="13.5" x14ac:dyDescent="0.15">
      <c r="A9" s="63"/>
      <c r="B9" s="422"/>
      <c r="C9" s="64">
        <v>3</v>
      </c>
      <c r="D9" s="71" t="s">
        <v>118</v>
      </c>
      <c r="E9" s="67">
        <v>288</v>
      </c>
      <c r="F9" s="70">
        <v>288</v>
      </c>
      <c r="G9" s="70">
        <v>288</v>
      </c>
      <c r="H9" s="67">
        <v>144</v>
      </c>
    </row>
    <row r="10" spans="1:8" ht="13.5" x14ac:dyDescent="0.15">
      <c r="A10" s="63"/>
      <c r="B10" s="422"/>
      <c r="C10" s="65">
        <v>4</v>
      </c>
      <c r="D10" s="71" t="s">
        <v>119</v>
      </c>
      <c r="E10" s="67">
        <v>228</v>
      </c>
      <c r="F10" s="70">
        <v>228</v>
      </c>
      <c r="G10" s="70">
        <v>228</v>
      </c>
      <c r="H10" s="67">
        <v>114</v>
      </c>
    </row>
    <row r="11" spans="1:8" ht="13.5" x14ac:dyDescent="0.15">
      <c r="A11" s="63"/>
      <c r="B11" s="422"/>
      <c r="C11" s="64">
        <v>5</v>
      </c>
      <c r="D11" s="71" t="s">
        <v>120</v>
      </c>
      <c r="E11" s="67">
        <v>221</v>
      </c>
      <c r="F11" s="70">
        <v>221</v>
      </c>
      <c r="G11" s="70">
        <v>221</v>
      </c>
      <c r="H11" s="67">
        <v>110</v>
      </c>
    </row>
    <row r="12" spans="1:8" ht="13.5" x14ac:dyDescent="0.15">
      <c r="A12" s="63"/>
      <c r="B12" s="422"/>
      <c r="C12" s="64">
        <v>6</v>
      </c>
      <c r="D12" s="71" t="s">
        <v>121</v>
      </c>
      <c r="E12" s="67">
        <v>279</v>
      </c>
      <c r="F12" s="68">
        <v>279</v>
      </c>
      <c r="G12" s="68">
        <v>279</v>
      </c>
      <c r="H12" s="67">
        <v>140</v>
      </c>
    </row>
    <row r="13" spans="1:8" ht="13.5" x14ac:dyDescent="0.15">
      <c r="A13" s="63"/>
      <c r="B13" s="422"/>
      <c r="C13" s="65">
        <v>7</v>
      </c>
      <c r="D13" s="71" t="s">
        <v>122</v>
      </c>
      <c r="E13" s="67">
        <v>294</v>
      </c>
      <c r="F13" s="70">
        <v>294</v>
      </c>
      <c r="G13" s="70">
        <v>294</v>
      </c>
      <c r="H13" s="67">
        <v>147</v>
      </c>
    </row>
    <row r="14" spans="1:8" ht="13.5" x14ac:dyDescent="0.15">
      <c r="A14" s="63"/>
      <c r="B14" s="422"/>
      <c r="C14" s="64">
        <v>8</v>
      </c>
      <c r="D14" s="69" t="s">
        <v>125</v>
      </c>
      <c r="E14" s="67">
        <v>271</v>
      </c>
      <c r="F14" s="70">
        <v>271</v>
      </c>
      <c r="G14" s="70">
        <v>271</v>
      </c>
      <c r="H14" s="67">
        <v>136</v>
      </c>
    </row>
    <row r="15" spans="1:8" ht="13.5" x14ac:dyDescent="0.15">
      <c r="A15" s="63"/>
      <c r="B15" s="422"/>
      <c r="C15" s="64">
        <v>9</v>
      </c>
      <c r="D15" s="69" t="s">
        <v>126</v>
      </c>
      <c r="E15" s="67">
        <v>172</v>
      </c>
      <c r="F15" s="70">
        <v>172</v>
      </c>
      <c r="G15" s="70">
        <v>172</v>
      </c>
      <c r="H15" s="67">
        <v>86</v>
      </c>
    </row>
    <row r="16" spans="1:8" ht="13.5" x14ac:dyDescent="0.15">
      <c r="A16" s="63"/>
      <c r="B16" s="423"/>
      <c r="C16" s="65">
        <v>10</v>
      </c>
      <c r="D16" s="69" t="s">
        <v>127</v>
      </c>
      <c r="E16" s="67">
        <v>257</v>
      </c>
      <c r="F16" s="70">
        <v>257</v>
      </c>
      <c r="G16" s="70">
        <v>257</v>
      </c>
      <c r="H16" s="67">
        <v>128</v>
      </c>
    </row>
    <row r="17" spans="1:8" ht="13.5" x14ac:dyDescent="0.15">
      <c r="A17" s="63"/>
      <c r="B17" s="72" t="s">
        <v>128</v>
      </c>
      <c r="C17" s="64">
        <v>11</v>
      </c>
      <c r="D17" s="69" t="s">
        <v>128</v>
      </c>
      <c r="E17" s="67">
        <v>146</v>
      </c>
      <c r="F17" s="76" t="s">
        <v>138</v>
      </c>
      <c r="G17" s="76" t="s">
        <v>138</v>
      </c>
      <c r="H17" s="67">
        <v>73</v>
      </c>
    </row>
    <row r="18" spans="1:8" ht="13.5" x14ac:dyDescent="0.15">
      <c r="A18" s="63"/>
      <c r="B18" s="403" t="s">
        <v>129</v>
      </c>
      <c r="C18" s="64">
        <v>12</v>
      </c>
      <c r="D18" s="71" t="s">
        <v>130</v>
      </c>
      <c r="E18" s="73">
        <v>1013</v>
      </c>
      <c r="F18" s="76" t="s">
        <v>138</v>
      </c>
      <c r="G18" s="76" t="s">
        <v>138</v>
      </c>
      <c r="H18" s="73">
        <v>506</v>
      </c>
    </row>
    <row r="19" spans="1:8" ht="13.5" x14ac:dyDescent="0.15">
      <c r="A19" s="63"/>
      <c r="B19" s="404"/>
      <c r="C19" s="65">
        <v>13</v>
      </c>
      <c r="D19" s="74" t="s">
        <v>131</v>
      </c>
      <c r="E19" s="67">
        <v>335</v>
      </c>
      <c r="F19" s="76" t="s">
        <v>138</v>
      </c>
      <c r="G19" s="76" t="s">
        <v>138</v>
      </c>
      <c r="H19" s="67">
        <v>167</v>
      </c>
    </row>
    <row r="20" spans="1:8" ht="13.5" x14ac:dyDescent="0.15">
      <c r="A20" s="63"/>
      <c r="B20" s="404"/>
      <c r="C20" s="64">
        <v>14</v>
      </c>
      <c r="D20" s="71" t="s">
        <v>132</v>
      </c>
      <c r="E20" s="199">
        <v>259</v>
      </c>
      <c r="F20" s="77" t="s">
        <v>138</v>
      </c>
      <c r="G20" s="77" t="s">
        <v>138</v>
      </c>
      <c r="H20" s="67">
        <v>129</v>
      </c>
    </row>
    <row r="21" spans="1:8" ht="13.5" x14ac:dyDescent="0.15">
      <c r="A21" s="63"/>
      <c r="B21" s="404"/>
      <c r="C21" s="64">
        <v>15</v>
      </c>
      <c r="D21" s="71" t="s">
        <v>133</v>
      </c>
      <c r="E21" s="199">
        <v>150</v>
      </c>
      <c r="F21" s="76" t="s">
        <v>138</v>
      </c>
      <c r="G21" s="76" t="s">
        <v>138</v>
      </c>
      <c r="H21" s="67">
        <v>75</v>
      </c>
    </row>
    <row r="22" spans="1:8" ht="13.5" x14ac:dyDescent="0.15">
      <c r="A22" s="63"/>
      <c r="B22" s="404"/>
      <c r="C22" s="65">
        <v>16</v>
      </c>
      <c r="D22" s="75" t="s">
        <v>134</v>
      </c>
      <c r="E22" s="200">
        <v>985</v>
      </c>
      <c r="F22" s="76" t="s">
        <v>138</v>
      </c>
      <c r="G22" s="76" t="s">
        <v>138</v>
      </c>
      <c r="H22" s="73">
        <v>493</v>
      </c>
    </row>
    <row r="23" spans="1:8" ht="13.5" x14ac:dyDescent="0.15">
      <c r="A23" s="63"/>
      <c r="B23" s="405"/>
      <c r="C23" s="64">
        <v>17</v>
      </c>
      <c r="D23" s="75" t="s">
        <v>135</v>
      </c>
      <c r="E23" s="200">
        <v>529</v>
      </c>
      <c r="F23" s="76" t="s">
        <v>138</v>
      </c>
      <c r="G23" s="76" t="s">
        <v>138</v>
      </c>
      <c r="H23" s="73">
        <v>264</v>
      </c>
    </row>
    <row r="24" spans="1:8" ht="13.5" x14ac:dyDescent="0.15">
      <c r="A24" s="63"/>
      <c r="B24" s="421" t="s">
        <v>136</v>
      </c>
      <c r="C24" s="64">
        <v>18</v>
      </c>
      <c r="D24" s="74" t="s">
        <v>137</v>
      </c>
      <c r="E24" s="199">
        <v>107</v>
      </c>
      <c r="F24" s="77" t="s">
        <v>138</v>
      </c>
      <c r="G24" s="77" t="s">
        <v>138</v>
      </c>
      <c r="H24" s="67">
        <v>41</v>
      </c>
    </row>
    <row r="25" spans="1:8" ht="13.5" x14ac:dyDescent="0.15">
      <c r="A25" s="63"/>
      <c r="B25" s="422"/>
      <c r="C25" s="65">
        <v>19</v>
      </c>
      <c r="D25" s="74" t="s">
        <v>139</v>
      </c>
      <c r="E25" s="199">
        <v>175</v>
      </c>
      <c r="F25" s="76" t="s">
        <v>138</v>
      </c>
      <c r="G25" s="76" t="s">
        <v>138</v>
      </c>
      <c r="H25" s="67">
        <v>67</v>
      </c>
    </row>
    <row r="26" spans="1:8" ht="13.5" x14ac:dyDescent="0.15">
      <c r="A26" s="63"/>
      <c r="B26" s="422"/>
      <c r="C26" s="64">
        <v>20</v>
      </c>
      <c r="D26" s="69" t="s">
        <v>141</v>
      </c>
      <c r="E26" s="199">
        <v>60</v>
      </c>
      <c r="F26" s="76" t="s">
        <v>138</v>
      </c>
      <c r="G26" s="76" t="s">
        <v>138</v>
      </c>
      <c r="H26" s="67">
        <v>23</v>
      </c>
    </row>
    <row r="27" spans="1:8" ht="13.5" x14ac:dyDescent="0.15">
      <c r="A27" s="63"/>
      <c r="B27" s="422"/>
      <c r="C27" s="64">
        <v>21</v>
      </c>
      <c r="D27" s="74" t="s">
        <v>143</v>
      </c>
      <c r="E27" s="199">
        <v>106</v>
      </c>
      <c r="F27" s="76" t="s">
        <v>138</v>
      </c>
      <c r="G27" s="76" t="s">
        <v>138</v>
      </c>
      <c r="H27" s="67">
        <v>41</v>
      </c>
    </row>
    <row r="28" spans="1:8" ht="13.5" x14ac:dyDescent="0.15">
      <c r="A28" s="63"/>
      <c r="B28" s="422"/>
      <c r="C28" s="65">
        <v>22</v>
      </c>
      <c r="D28" s="69" t="s">
        <v>123</v>
      </c>
      <c r="E28" s="199">
        <v>35</v>
      </c>
      <c r="F28" s="77" t="s">
        <v>138</v>
      </c>
      <c r="G28" s="77" t="s">
        <v>138</v>
      </c>
      <c r="H28" s="67">
        <v>17</v>
      </c>
    </row>
    <row r="29" spans="1:8" ht="13.5" x14ac:dyDescent="0.15">
      <c r="A29" s="63"/>
      <c r="B29" s="422"/>
      <c r="C29" s="64">
        <v>23</v>
      </c>
      <c r="D29" s="69" t="s">
        <v>124</v>
      </c>
      <c r="E29" s="199">
        <v>19</v>
      </c>
      <c r="F29" s="76" t="s">
        <v>138</v>
      </c>
      <c r="G29" s="76" t="s">
        <v>138</v>
      </c>
      <c r="H29" s="67">
        <v>9</v>
      </c>
    </row>
    <row r="30" spans="1:8" ht="13.5" x14ac:dyDescent="0.15">
      <c r="A30" s="63"/>
      <c r="B30" s="422"/>
      <c r="C30" s="64">
        <v>24</v>
      </c>
      <c r="D30" s="69" t="s">
        <v>145</v>
      </c>
      <c r="E30" s="199">
        <v>30</v>
      </c>
      <c r="F30" s="76" t="s">
        <v>144</v>
      </c>
      <c r="G30" s="76" t="s">
        <v>138</v>
      </c>
      <c r="H30" s="67">
        <v>11</v>
      </c>
    </row>
    <row r="31" spans="1:8" ht="13.5" x14ac:dyDescent="0.15">
      <c r="A31" s="63"/>
      <c r="B31" s="423"/>
      <c r="C31" s="65">
        <v>25</v>
      </c>
      <c r="D31" s="69" t="s">
        <v>146</v>
      </c>
      <c r="E31" s="199">
        <v>35</v>
      </c>
      <c r="F31" s="76" t="s">
        <v>138</v>
      </c>
      <c r="G31" s="76" t="s">
        <v>138</v>
      </c>
      <c r="H31" s="67">
        <v>13</v>
      </c>
    </row>
    <row r="32" spans="1:8" ht="13.5" x14ac:dyDescent="0.15">
      <c r="A32" s="63"/>
      <c r="B32" s="403" t="s">
        <v>147</v>
      </c>
      <c r="C32" s="64">
        <v>26</v>
      </c>
      <c r="D32" s="74" t="s">
        <v>148</v>
      </c>
      <c r="E32" s="67">
        <v>50</v>
      </c>
      <c r="F32" s="76" t="s">
        <v>142</v>
      </c>
      <c r="G32" s="76" t="s">
        <v>138</v>
      </c>
      <c r="H32" s="67">
        <v>25</v>
      </c>
    </row>
    <row r="33" spans="1:8" ht="13.5" x14ac:dyDescent="0.15">
      <c r="A33" s="63"/>
      <c r="B33" s="404"/>
      <c r="C33" s="64">
        <v>27</v>
      </c>
      <c r="D33" s="69" t="s">
        <v>149</v>
      </c>
      <c r="E33" s="67">
        <v>36</v>
      </c>
      <c r="F33" s="77" t="s">
        <v>140</v>
      </c>
      <c r="G33" s="77" t="s">
        <v>138</v>
      </c>
      <c r="H33" s="67">
        <v>18</v>
      </c>
    </row>
    <row r="34" spans="1:8" ht="13.5" x14ac:dyDescent="0.15">
      <c r="A34" s="63"/>
      <c r="B34" s="404"/>
      <c r="C34" s="65">
        <v>28</v>
      </c>
      <c r="D34" s="69" t="s">
        <v>150</v>
      </c>
      <c r="E34" s="67">
        <v>38</v>
      </c>
      <c r="F34" s="76" t="s">
        <v>138</v>
      </c>
      <c r="G34" s="76" t="s">
        <v>138</v>
      </c>
      <c r="H34" s="67">
        <v>19</v>
      </c>
    </row>
    <row r="35" spans="1:8" ht="13.5" x14ac:dyDescent="0.15">
      <c r="A35" s="78"/>
      <c r="B35" s="405"/>
      <c r="C35" s="64">
        <v>29</v>
      </c>
      <c r="D35" s="69" t="s">
        <v>151</v>
      </c>
      <c r="E35" s="67">
        <v>37</v>
      </c>
      <c r="F35" s="76" t="s">
        <v>138</v>
      </c>
      <c r="G35" s="76" t="s">
        <v>138</v>
      </c>
      <c r="H35" s="67">
        <v>18</v>
      </c>
    </row>
  </sheetData>
  <mergeCells count="9">
    <mergeCell ref="B32:B35"/>
    <mergeCell ref="B4:D5"/>
    <mergeCell ref="E5:F5"/>
    <mergeCell ref="G5:G6"/>
    <mergeCell ref="B6:D6"/>
    <mergeCell ref="E4:G4"/>
    <mergeCell ref="B18:B23"/>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（はじめにお読みください）本申請書の使い方</vt:lpstr>
      <vt:lpstr>総括表</vt:lpstr>
      <vt:lpstr>申請額一覧 </vt:lpstr>
      <vt:lpstr>個票１</vt:lpstr>
      <vt:lpstr>基準単価</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増村　伸宏</cp:lastModifiedBy>
  <cp:lastPrinted>2021-09-06T02:00:57Z</cp:lastPrinted>
  <dcterms:created xsi:type="dcterms:W3CDTF">2021-09-02T05:57:56Z</dcterms:created>
  <dcterms:modified xsi:type="dcterms:W3CDTF">2021-09-06T02:45:54Z</dcterms:modified>
</cp:coreProperties>
</file>