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
    </mc:Choice>
  </mc:AlternateContent>
  <bookViews>
    <workbookView xWindow="0" yWindow="0" windowWidth="19560" windowHeight="7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C38" i="10"/>
  <c r="BE37" i="10"/>
  <c r="AM37" i="10"/>
  <c r="C37" i="10"/>
  <c r="C36" i="10"/>
  <c r="C34" i="10"/>
  <c r="U34" i="10" l="1"/>
  <c r="U35" i="10" s="1"/>
  <c r="U36" i="10" s="1"/>
  <c r="U37" i="10" s="1"/>
  <c r="U38"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W34" i="10"/>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<sst xmlns="http://schemas.openxmlformats.org/spreadsheetml/2006/main" count="1134" uniqueCount="642">
  <si>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</si>
  <si>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</si>
  <si>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</si>
  <si>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</si>
  <si>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</si>
  <si>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</si>
  <si>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</si>
  <si>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</si>
  <si>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</si>
  <si>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</si>
  <si>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</si>
  <si>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</si>
  <si>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</si>
  <si>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</si>
  <si>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</si>
  <si>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</si>
  <si>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</si>
  <si>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</si>
  <si>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</si>
  <si>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</si>
  <si>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</si>
  <si>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</si>
  <si>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</si>
  <si>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</si>
  <si>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</si>
  <si>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</si>
  <si>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</si>
  <si>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</si>
  <si>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</si>
  <si>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</si>
  <si>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</si>
  <si>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</si>
  <si>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</si>
  <si>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</si>
  <si>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</si>
  <si>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</si>
  <si>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</si>
  <si>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</si>
  <si>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</si>
  <si>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</si>
  <si>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</si>
  <si>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</si>
  <si>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</si>
  <si>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</si>
  <si>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</si>
  <si>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</si>
  <si>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</si>
  <si>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</si>
  <si>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</si>
  <si>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</si>
  <si>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</si>
  <si>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</si>
  <si>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</si>
  <si>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</si>
  <si>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</si>
  <si>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</si>
  <si>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</si>
  <si>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</si>
  <si>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</si>
  <si>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</si>
  <si>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</si>
  <si>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</si>
  <si>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</si>
  <si>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</si>
  <si>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</si>
  <si>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</si>
  <si>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</si>
  <si>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</si>
  <si>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</si>
  <si>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</si>
  <si>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</si>
  <si>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</si>
  <si>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</si>
  <si>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</si>
  <si>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</si>
  <si>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</si>
  <si>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</si>
  <si>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</si>
  <si>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</si>
  <si>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</si>
  <si>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</si>
  <si>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</si>
  <si>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</si>
  <si>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</si>
  <si>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</si>
  <si>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</si>
  <si>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</si>
  <si>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</si>
  <si>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</si>
  <si>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</si>
  <si>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</si>
  <si>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</si>
  <si>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</si>
  <si>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</si>
  <si>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</si>
  <si>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</si>
  <si>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</si>
  <si>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</si>
  <si>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</si>
  <si>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</si>
  <si>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</si>
  <si>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</si>
  <si>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</si>
  <si>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</si>
  <si>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</si>
  <si>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</si>
  <si>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</si>
  <si>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</si>
  <si>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</si>
  <si>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</si>
  <si>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</si>
  <si>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</si>
  <si>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</si>
  <si>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</si>
  <si>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</si>
  <si>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</si>
  <si>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</si>
  <si>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</si>
  <si>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</si>
  <si>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</si>
  <si>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</si>
  <si>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</si>
  <si>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</si>
  <si>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</si>
  <si>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</si>
  <si>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</si>
  <si>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</si>
  <si>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</si>
  <si>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</si>
  <si>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</si>
  <si>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</si>
  <si>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</si>
  <si>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</si>
  <si>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</si>
  <si>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</si>
  <si>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</si>
  <si>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</si>
  <si>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</si>
  <si>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</si>
  <si>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</si>
  <si>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</si>
  <si>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</si>
  <si>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</si>
  <si>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</si>
  <si>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</si>
  <si>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</si>
  <si>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</si>
  <si>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</si>
  <si>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</si>
  <si>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</si>
  <si>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</si>
  <si>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</si>
  <si>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</si>
  <si>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</si>
  <si>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仙北市病院事業会計</t>
    <phoneticPr fontId="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</si>
  <si>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</si>
  <si>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</si>
  <si>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</si>
  <si>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</si>
  <si>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</si>
  <si>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</si>
  <si>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</si>
  <si>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</si>
  <si>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</si>
  <si>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</si>
  <si>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</si>
  <si>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</si>
  <si>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</si>
  <si>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</si>
  <si>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</si>
  <si>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</si>
  <si>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</si>
  <si>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</si>
  <si>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</si>
  <si>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</si>
  <si>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</si>
  <si>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</si>
  <si>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</si>
  <si>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</si>
  <si>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</si>
  <si>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</si>
  <si>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</si>
  <si>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</si>
  <si>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</si>
  <si>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</si>
  <si>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</si>
  <si>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</si>
  <si>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</si>
  <si>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</si>
  <si>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</si>
  <si>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</si>
  <si>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</si>
  <si>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</si>
  <si>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</si>
  <si>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</si>
  <si>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</si>
  <si>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</si>
  <si>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</si>
  <si>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</si>
  <si>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</si>
  <si>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</si>
  <si>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</si>
  <si>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</si>
  <si>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</si>
  <si>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</si>
  <si>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</si>
  <si>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</si>
  <si>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</si>
  <si>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</si>
  <si>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</si>
  <si>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</si>
  <si>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</si>
  <si>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</si>
  <si>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</si>
  <si>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秋田県仙北市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</si>
  <si>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</si>
  <si>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</si>
  <si>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</si>
  <si>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</si>
  <si>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</si>
  <si>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</si>
  <si>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</si>
  <si>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</si>
  <si>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</si>
  <si>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</si>
  <si>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</si>
  <si>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</si>
  <si>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</si>
  <si>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</si>
  <si>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</si>
  <si>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</si>
  <si>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</si>
  <si>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</si>
  <si>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</si>
  <si>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</si>
  <si>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</si>
  <si>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</si>
  <si>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</si>
  <si>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</si>
  <si>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</si>
  <si>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</si>
  <si>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</si>
  <si>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</si>
  <si>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</si>
  <si>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</si>
  <si>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</si>
  <si>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</si>
  <si>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</si>
  <si>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</si>
  <si>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</si>
  <si>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</si>
  <si>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</si>
  <si>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</si>
  <si>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</si>
  <si>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</si>
  <si>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</si>
  <si>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</si>
  <si>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</si>
  <si>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</si>
  <si>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</si>
  <si>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</si>
  <si>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</si>
  <si>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</si>
  <si>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</si>
  <si>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</si>
  <si>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</si>
  <si>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</si>
  <si>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</si>
  <si>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</si>
  <si>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</si>
  <si>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</si>
  <si>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</si>
  <si>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</si>
  <si>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</si>
  <si>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</si>
  <si>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</si>
  <si>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</si>
  <si>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</si>
  <si>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</si>
  <si>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</si>
  <si>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</si>
  <si>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</si>
  <si>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</si>
  <si>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</si>
  <si>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</si>
  <si>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</si>
  <si>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</si>
  <si>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</si>
  <si>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</si>
  <si>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</si>
  <si>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</si>
  <si>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</si>
  <si>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</si>
  <si>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</si>
  <si>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</si>
  <si>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</si>
  <si>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</si>
  <si>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</si>
  <si>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</si>
  <si>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</si>
  <si>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</si>
  <si>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</si>
  <si>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</si>
  <si>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</si>
  <si>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</si>
  <si>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</si>
  <si>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</si>
  <si>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</si>
  <si>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</si>
  <si>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</si>
  <si>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</si>
  <si>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</si>
  <si>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</si>
  <si>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</si>
  <si>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</si>
  <si>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</si>
  <si>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</si>
  <si>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</si>
  <si>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</si>
  <si>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</si>
  <si>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</si>
  <si>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</si>
  <si>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</si>
  <si>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</si>
  <si>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</si>
  <si>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</si>
  <si>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</si>
  <si>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</si>
  <si>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</si>
  <si>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</si>
  <si>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</si>
  <si>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</si>
  <si>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</si>
  <si>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</si>
  <si>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</si>
  <si>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</si>
  <si>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</si>
  <si>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</si>
  <si>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</si>
  <si>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</si>
  <si>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</si>
  <si>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</si>
  <si>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</si>
  <si>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</si>
  <si>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</si>
  <si>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</si>
  <si>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</si>
  <si>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</si>
  <si>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</si>
  <si>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</si>
  <si>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</si>
  <si>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</si>
  <si>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</si>
  <si>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</si>
  <si>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</si>
  <si>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</si>
  <si>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</si>
  <si>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</si>
  <si>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</si>
  <si>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</si>
  <si>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</si>
  <si>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</si>
  <si>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</si>
  <si>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</si>
  <si>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</si>
  <si>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</si>
  <si>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</si>
  <si>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</si>
  <si>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秋田県仙北市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</si>
  <si>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</si>
  <si>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</si>
  <si>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</si>
  <si>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</si>
  <si>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</si>
  <si>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</si>
  <si>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</si>
  <si>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</si>
  <si>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</si>
  <si>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</si>
  <si>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</si>
  <si>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</si>
  <si>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</si>
  <si>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</si>
  <si>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</si>
  <si>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</si>
  <si>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</si>
  <si>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</si>
  <si>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</si>
  <si>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</si>
  <si>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仙北市集中管理特別会計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</si>
  <si>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</si>
  <si>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</si>
  <si>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</si>
  <si>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</si>
  <si>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</si>
  <si>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</si>
  <si>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</si>
  <si>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</si>
  <si>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</si>
  <si>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</si>
  <si>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</si>
  <si>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</si>
  <si>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</si>
  <si>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</si>
  <si>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</si>
  <si>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</si>
  <si>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仙北市国民健康保険特別会計（田沢診療施設勘定）</t>
    <phoneticPr fontId="5"/>
  </si>
  <si>
    <t>-</t>
    <phoneticPr fontId="5"/>
  </si>
  <si>
    <t>仙北市国民健康保険特別会計（神代診療施設勘定）</t>
    <phoneticPr fontId="5"/>
  </si>
  <si>
    <t>仙北市後期高齢者医療特別会計</t>
    <phoneticPr fontId="5"/>
  </si>
  <si>
    <t>仙北市介護保険特別会計（介護サービス事業）</t>
    <phoneticPr fontId="5"/>
  </si>
  <si>
    <t>仙北市水道事業会計</t>
    <phoneticPr fontId="5"/>
  </si>
  <si>
    <t>法適用企業</t>
    <phoneticPr fontId="5"/>
  </si>
  <si>
    <t>仙北市温泉事業会計</t>
    <phoneticPr fontId="5"/>
  </si>
  <si>
    <t>法適用企業</t>
    <phoneticPr fontId="5"/>
  </si>
  <si>
    <t>仙北市病院事業会計</t>
    <phoneticPr fontId="5"/>
  </si>
  <si>
    <t>法適用企業</t>
    <phoneticPr fontId="5"/>
  </si>
  <si>
    <t>下水道事業特別会計</t>
    <phoneticPr fontId="5"/>
  </si>
  <si>
    <t>法非適用企業</t>
    <phoneticPr fontId="5"/>
  </si>
  <si>
    <t>集落排水事業特別会計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</si>
  <si>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</si>
  <si>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</si>
  <si>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</si>
  <si>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</si>
  <si>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</si>
  <si>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</si>
  <si>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</si>
  <si>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</si>
  <si>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</si>
  <si>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</si>
  <si>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</si>
  <si>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</si>
  <si>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</si>
  <si>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</si>
  <si>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</si>
  <si>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</si>
  <si>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</si>
  <si>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</si>
  <si>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</si>
  <si>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</si>
  <si>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</si>
  <si>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</si>
  <si>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</si>
  <si>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</si>
  <si>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</si>
  <si>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</si>
  <si>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</si>
  <si>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</si>
  <si>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</si>
  <si>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</si>
  <si>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</si>
  <si>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</si>
  <si>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</si>
  <si>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</si>
  <si>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</si>
  <si>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</si>
  <si>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</si>
  <si>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</si>
  <si>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</si>
  <si>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</si>
  <si>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</si>
  <si>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</si>
  <si>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</si>
  <si>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</si>
  <si>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</si>
  <si>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</si>
  <si>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</si>
  <si>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</si>
  <si>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</si>
  <si>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</si>
  <si>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</si>
  <si>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</si>
  <si>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</si>
  <si>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</si>
  <si>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</si>
  <si>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</si>
  <si>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</si>
  <si>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</si>
  <si>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</si>
  <si>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</si>
  <si>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</si>
  <si>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</si>
  <si>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</si>
  <si>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</si>
  <si>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</si>
  <si>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</si>
  <si>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仙北市病院事業会計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</si>
  <si>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</si>
  <si>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</si>
  <si>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</si>
  <si>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</si>
  <si>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集落排水事業特別会計</t>
    <phoneticPr fontId="5"/>
  </si>
  <si>
    <t>(Ｆ)</t>
    <phoneticPr fontId="5"/>
  </si>
  <si>
    <t>仙北市水道事業会計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</si>
  <si>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</si>
  <si>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</si>
  <si>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</si>
  <si>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</si>
  <si>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</si>
  <si>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</si>
  <si>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</si>
  <si>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</si>
  <si>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</si>
  <si>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</si>
  <si>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</si>
  <si>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</si>
  <si>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</si>
  <si>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</si>
  <si>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</si>
  <si>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</si>
  <si>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</si>
  <si>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</si>
  <si>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</si>
  <si>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</si>
  <si>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</si>
  <si>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</si>
  <si>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</si>
  <si>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</si>
  <si>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</si>
  <si>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</si>
  <si>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</si>
  <si>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</si>
  <si>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</si>
  <si>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</si>
  <si>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</si>
  <si>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</si>
  <si>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</si>
  <si>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</si>
  <si>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</si>
  <si>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</si>
  <si>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</si>
  <si>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</si>
  <si>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</si>
  <si>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</si>
  <si>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</si>
  <si>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</si>
  <si>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</si>
  <si>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</si>
  <si>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</si>
  <si>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</si>
  <si>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</si>
  <si>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</si>
  <si>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</si>
  <si>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</si>
  <si>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</si>
  <si>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</si>
  <si>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</si>
  <si>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</si>
  <si>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</si>
  <si>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</si>
  <si>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</si>
  <si>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</si>
  <si>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</si>
  <si>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</si>
  <si>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</si>
  <si>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</si>
  <si>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</si>
  <si>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</si>
  <si>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</si>
  <si>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</si>
  <si>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</si>
  <si>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</si>
  <si>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</si>
  <si>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</si>
  <si>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</si>
  <si>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</si>
  <si>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</si>
  <si>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</si>
  <si>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</si>
  <si>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</si>
  <si>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</si>
  <si>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</si>
  <si>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</si>
  <si>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</si>
  <si>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</si>
  <si>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</si>
  <si>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</si>
  <si>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</si>
  <si>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</si>
  <si>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</si>
  <si>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</si>
  <si>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</si>
  <si>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</si>
  <si>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3.89</t>
  </si>
  <si>
    <t>▲ 4.62</t>
  </si>
  <si>
    <t>▲ 10.00</t>
  </si>
  <si>
    <t>▲ 4.70</t>
  </si>
  <si>
    <t>仙北市病院事業会計</t>
  </si>
  <si>
    <t>▲ 2.99</t>
  </si>
  <si>
    <t>▲ 4.67</t>
  </si>
  <si>
    <t>▲ 5.58</t>
  </si>
  <si>
    <t>▲ 5.93</t>
  </si>
  <si>
    <t>▲ 5.41</t>
  </si>
  <si>
    <t>仙北市水道事業会計</t>
  </si>
  <si>
    <t>一般会計</t>
  </si>
  <si>
    <t>仙北市国民健康保険特別会計（事業勘定）</t>
  </si>
  <si>
    <t>仙北市温泉事業会計</t>
  </si>
  <si>
    <t>集落排水事業特別会計</t>
  </si>
  <si>
    <t>下水道事業特別会計</t>
  </si>
  <si>
    <t>浄化槽事業特別会計</t>
  </si>
  <si>
    <t>その他会計（赤字）</t>
  </si>
  <si>
    <t>▲ 0.06</t>
  </si>
  <si>
    <t>その他会計（黒字）</t>
  </si>
  <si>
    <t>（百万円）</t>
    <phoneticPr fontId="5"/>
  </si>
  <si>
    <t>H26末</t>
    <phoneticPr fontId="5"/>
  </si>
  <si>
    <t>H27末</t>
    <phoneticPr fontId="5"/>
  </si>
  <si>
    <t>H28末</t>
    <phoneticPr fontId="5"/>
  </si>
  <si>
    <t>H29末</t>
    <phoneticPr fontId="5"/>
  </si>
  <si>
    <t>H30末</t>
    <phoneticPr fontId="5"/>
  </si>
  <si>
    <t>-</t>
    <phoneticPr fontId="2"/>
  </si>
  <si>
    <t>花葉館</t>
    <rPh sb="0" eb="3">
      <t>カヨウカン</t>
    </rPh>
    <phoneticPr fontId="2"/>
  </si>
  <si>
    <t>西宮家</t>
    <rPh sb="0" eb="1">
      <t>ニシ</t>
    </rPh>
    <rPh sb="1" eb="2">
      <t>ミヤ</t>
    </rPh>
    <rPh sb="2" eb="3">
      <t>ケ</t>
    </rPh>
    <phoneticPr fontId="2"/>
  </si>
  <si>
    <t>アロマ田沢湖</t>
    <rPh sb="3" eb="6">
      <t>タザワコ</t>
    </rPh>
    <phoneticPr fontId="2"/>
  </si>
  <si>
    <t>西木村総合公社</t>
    <rPh sb="0" eb="3">
      <t>ニシキムラ</t>
    </rPh>
    <rPh sb="3" eb="5">
      <t>ソウゴウ</t>
    </rPh>
    <rPh sb="5" eb="7">
      <t>コウシャ</t>
    </rPh>
    <phoneticPr fontId="2"/>
  </si>
  <si>
    <t>秋田内陸縦貫鉄道株式会社</t>
    <rPh sb="0" eb="2">
      <t>アキタ</t>
    </rPh>
    <rPh sb="2" eb="4">
      <t>ナイリク</t>
    </rPh>
    <rPh sb="4" eb="6">
      <t>ジュウカン</t>
    </rPh>
    <rPh sb="6" eb="8">
      <t>テツドウ</t>
    </rPh>
    <rPh sb="8" eb="12">
      <t>カブシキガイシャ</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</si>
  <si>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</si>
  <si>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</si>
  <si>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</si>
  <si>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</si>
  <si>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</si>
  <si>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</si>
  <si>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</si>
  <si>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仙北市ふるさと振興基金</t>
    <rPh sb="0" eb="3">
      <t>センボクシ</t>
    </rPh>
    <rPh sb="7" eb="9">
      <t>シンコウ</t>
    </rPh>
    <rPh sb="9" eb="11">
      <t>キキン</t>
    </rPh>
    <phoneticPr fontId="2"/>
  </si>
  <si>
    <t>ふるさと仙北応援基金</t>
    <rPh sb="4" eb="6">
      <t>センボク</t>
    </rPh>
    <rPh sb="6" eb="8">
      <t>オウエン</t>
    </rPh>
    <rPh sb="8" eb="10">
      <t>キキン</t>
    </rPh>
    <phoneticPr fontId="2"/>
  </si>
  <si>
    <t>仙北市公共施設等総合管理基金</t>
    <rPh sb="0" eb="3">
      <t>センボクシ</t>
    </rPh>
    <rPh sb="3" eb="5">
      <t>コウキョウ</t>
    </rPh>
    <rPh sb="5" eb="7">
      <t>シセツ</t>
    </rPh>
    <rPh sb="7" eb="8">
      <t>トウ</t>
    </rPh>
    <rPh sb="8" eb="10">
      <t>ソウゴウ</t>
    </rPh>
    <rPh sb="10" eb="12">
      <t>カンリ</t>
    </rPh>
    <rPh sb="12" eb="14">
      <t>キキン</t>
    </rPh>
    <phoneticPr fontId="2"/>
  </si>
  <si>
    <t>仙北市温泉事業施設整備基金</t>
    <rPh sb="0" eb="3">
      <t>センボクシ</t>
    </rPh>
    <rPh sb="3" eb="5">
      <t>オンセン</t>
    </rPh>
    <rPh sb="5" eb="7">
      <t>ジギョウ</t>
    </rPh>
    <rPh sb="7" eb="9">
      <t>シセツ</t>
    </rPh>
    <rPh sb="9" eb="11">
      <t>セイビ</t>
    </rPh>
    <rPh sb="11" eb="13">
      <t>キキン</t>
    </rPh>
    <phoneticPr fontId="2"/>
  </si>
  <si>
    <t>－</t>
    <phoneticPr fontId="2"/>
  </si>
  <si>
    <t>-</t>
    <phoneticPr fontId="2"/>
  </si>
  <si>
    <t>仙北市森林環境譲与税基金</t>
    <rPh sb="0" eb="3">
      <t>センボクシ</t>
    </rPh>
    <rPh sb="3" eb="5">
      <t>シンリン</t>
    </rPh>
    <rPh sb="5" eb="7">
      <t>カンキョウ</t>
    </rPh>
    <rPh sb="7" eb="9">
      <t>ジョウヨ</t>
    </rPh>
    <rPh sb="9" eb="10">
      <t>ゼイ</t>
    </rPh>
    <rPh sb="10" eb="12">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</si>
  <si>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</si>
  <si>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</si>
  <si>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</si>
  <si>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</si>
  <si>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</si>
  <si>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</si>
  <si>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</si>
  <si>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</si>
  <si>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</si>
  <si>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</si>
  <si>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</si>
  <si>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大規模建設事業の実施に伴う地方債発行の増加による将来負担比率の増加に加え、一般廃棄物処理施設の一部事務組合への移管等により有形固定資産減価償却率も増加している。推移としては類似団体平均と同様だが、両比率ともにこれを大きく上回る数値となった。
　今後は庁舎整備事業の終了に伴う償却資産額の増加により有形固定資産減価償却率の減少が想定される一方で、当該事業に係る地方債発行の増加により将来負担比率は令和２年度をピークとして増加が見込まれる。地方債残高については令和２年度末をピークと見込んでいることから、以降の地方債発行の抑制と仙北市公共施設等総合管理計画に基づく適切な長寿命化改良の実施により長期的に両比率を減少させていく。</t>
    <rPh sb="1" eb="4">
      <t>ダイキボ</t>
    </rPh>
    <rPh sb="4" eb="6">
      <t>ケンセツ</t>
    </rPh>
    <rPh sb="6" eb="8">
      <t>ジギョウ</t>
    </rPh>
    <rPh sb="9" eb="11">
      <t>ジッシ</t>
    </rPh>
    <rPh sb="12" eb="13">
      <t>トモナ</t>
    </rPh>
    <rPh sb="14" eb="17">
      <t>チホウサイ</t>
    </rPh>
    <rPh sb="17" eb="19">
      <t>ハッコウ</t>
    </rPh>
    <rPh sb="20" eb="22">
      <t>ゾウカ</t>
    </rPh>
    <rPh sb="25" eb="27">
      <t>ショウライ</t>
    </rPh>
    <rPh sb="27" eb="29">
      <t>フタン</t>
    </rPh>
    <rPh sb="29" eb="31">
      <t>ヒリツ</t>
    </rPh>
    <rPh sb="32" eb="34">
      <t>ゾウカ</t>
    </rPh>
    <rPh sb="35" eb="36">
      <t>クワ</t>
    </rPh>
    <rPh sb="38" eb="40">
      <t>イッパン</t>
    </rPh>
    <rPh sb="40" eb="43">
      <t>ハイキブツ</t>
    </rPh>
    <rPh sb="43" eb="45">
      <t>ショリ</t>
    </rPh>
    <rPh sb="45" eb="47">
      <t>シセツ</t>
    </rPh>
    <rPh sb="48" eb="50">
      <t>イチブ</t>
    </rPh>
    <rPh sb="50" eb="52">
      <t>ジム</t>
    </rPh>
    <rPh sb="52" eb="54">
      <t>クミアイ</t>
    </rPh>
    <rPh sb="56" eb="58">
      <t>イカン</t>
    </rPh>
    <rPh sb="58" eb="59">
      <t>トウ</t>
    </rPh>
    <rPh sb="62" eb="64">
      <t>ユウケイ</t>
    </rPh>
    <rPh sb="64" eb="68">
      <t>コテイシサン</t>
    </rPh>
    <rPh sb="68" eb="70">
      <t>ゲンカ</t>
    </rPh>
    <rPh sb="70" eb="73">
      <t>ショウキャクリツ</t>
    </rPh>
    <rPh sb="74" eb="76">
      <t>ゾウカ</t>
    </rPh>
    <rPh sb="81" eb="83">
      <t>スイイ</t>
    </rPh>
    <rPh sb="87" eb="89">
      <t>ルイジ</t>
    </rPh>
    <rPh sb="89" eb="91">
      <t>ダンタイ</t>
    </rPh>
    <rPh sb="91" eb="93">
      <t>ヘイキン</t>
    </rPh>
    <rPh sb="94" eb="96">
      <t>ドウヨウ</t>
    </rPh>
    <rPh sb="99" eb="100">
      <t>リョウ</t>
    </rPh>
    <rPh sb="100" eb="102">
      <t>ヒリツ</t>
    </rPh>
    <rPh sb="108" eb="109">
      <t>オオ</t>
    </rPh>
    <rPh sb="111" eb="113">
      <t>ウワマワ</t>
    </rPh>
    <rPh sb="114" eb="116">
      <t>スウチ</t>
    </rPh>
    <rPh sb="123" eb="125">
      <t>コンゴ</t>
    </rPh>
    <rPh sb="126" eb="128">
      <t>チョウシャ</t>
    </rPh>
    <rPh sb="130" eb="132">
      <t>ジギョウ</t>
    </rPh>
    <rPh sb="133" eb="135">
      <t>シュウリョウ</t>
    </rPh>
    <rPh sb="136" eb="137">
      <t>トモナ</t>
    </rPh>
    <rPh sb="138" eb="140">
      <t>ショウキャク</t>
    </rPh>
    <rPh sb="140" eb="142">
      <t>シサン</t>
    </rPh>
    <rPh sb="142" eb="143">
      <t>ガク</t>
    </rPh>
    <rPh sb="144" eb="146">
      <t>ゾウカ</t>
    </rPh>
    <rPh sb="149" eb="151">
      <t>ユウケイ</t>
    </rPh>
    <rPh sb="151" eb="155">
      <t>コテイシサン</t>
    </rPh>
    <rPh sb="155" eb="157">
      <t>ゲンカ</t>
    </rPh>
    <rPh sb="157" eb="160">
      <t>ショウキャクリツ</t>
    </rPh>
    <rPh sb="161" eb="163">
      <t>ゲンショウ</t>
    </rPh>
    <rPh sb="164" eb="166">
      <t>ソウテイ</t>
    </rPh>
    <rPh sb="169" eb="171">
      <t>イッポウ</t>
    </rPh>
    <rPh sb="173" eb="175">
      <t>トウガイ</t>
    </rPh>
    <rPh sb="175" eb="177">
      <t>ジギョウ</t>
    </rPh>
    <rPh sb="178" eb="179">
      <t>カカ</t>
    </rPh>
    <rPh sb="180" eb="183">
      <t>チホウサイ</t>
    </rPh>
    <rPh sb="183" eb="185">
      <t>ハッコウ</t>
    </rPh>
    <rPh sb="186" eb="188">
      <t>ゾウカ</t>
    </rPh>
    <rPh sb="191" eb="193">
      <t>ショウライ</t>
    </rPh>
    <rPh sb="193" eb="195">
      <t>フタン</t>
    </rPh>
    <rPh sb="195" eb="197">
      <t>ヒリツ</t>
    </rPh>
    <rPh sb="198" eb="200">
      <t>レイワ</t>
    </rPh>
    <rPh sb="201" eb="203">
      <t>ネンド</t>
    </rPh>
    <rPh sb="210" eb="212">
      <t>ゾウカ</t>
    </rPh>
    <rPh sb="213" eb="215">
      <t>ミコ</t>
    </rPh>
    <rPh sb="219" eb="222">
      <t>チホウサイ</t>
    </rPh>
    <rPh sb="222" eb="224">
      <t>ザンダカ</t>
    </rPh>
    <rPh sb="229" eb="231">
      <t>レイワ</t>
    </rPh>
    <rPh sb="232" eb="235">
      <t>ネンドマツ</t>
    </rPh>
    <rPh sb="240" eb="242">
      <t>ミコ</t>
    </rPh>
    <rPh sb="251" eb="253">
      <t>イコウ</t>
    </rPh>
    <rPh sb="254" eb="257">
      <t>チホウサイ</t>
    </rPh>
    <rPh sb="257" eb="259">
      <t>ハッコウ</t>
    </rPh>
    <rPh sb="260" eb="262">
      <t>ヨクセイ</t>
    </rPh>
    <rPh sb="263" eb="265">
      <t>センボク</t>
    </rPh>
    <rPh sb="265" eb="266">
      <t>シ</t>
    </rPh>
    <rPh sb="266" eb="268">
      <t>コウキョウ</t>
    </rPh>
    <rPh sb="268" eb="270">
      <t>シセツ</t>
    </rPh>
    <rPh sb="270" eb="271">
      <t>トウ</t>
    </rPh>
    <rPh sb="271" eb="273">
      <t>ソウゴウ</t>
    </rPh>
    <rPh sb="273" eb="275">
      <t>カンリ</t>
    </rPh>
    <rPh sb="275" eb="277">
      <t>ケイカク</t>
    </rPh>
    <rPh sb="278" eb="279">
      <t>モト</t>
    </rPh>
    <rPh sb="281" eb="283">
      <t>テキセツ</t>
    </rPh>
    <rPh sb="284" eb="288">
      <t>チョウジュミョウカ</t>
    </rPh>
    <rPh sb="288" eb="290">
      <t>カイリョウ</t>
    </rPh>
    <rPh sb="291" eb="293">
      <t>ジッシ</t>
    </rPh>
    <rPh sb="296" eb="299">
      <t>チョウキテキ</t>
    </rPh>
    <rPh sb="300" eb="301">
      <t>リョウ</t>
    </rPh>
    <rPh sb="301" eb="303">
      <t>ヒリツ</t>
    </rPh>
    <rPh sb="304" eb="306">
      <t>ゲンショウ</t>
    </rPh>
    <phoneticPr fontId="5"/>
  </si>
  <si>
    <t>　全国防災事業債の元金償還開始に伴う一般会計元利償還額の増、総合給食センター建設事業等に係る地方債発行額の大幅増による地方債残高の増に加え、合併算定替の縮減等に伴う普通交付税交付額及び臨時財政対策債発行可能額の減少により両比率とも増加しており、特に実質公債費比率についてはこれまで減少基調であったが増加に転じた。
　地方債残高は令和２年度末、一般会計債元利償還額は令和４年度をピークと見込んでおり、今後も両比率の増加が想定されるため、投資的経費の精査による地方債発行の抑制や交付税算入率の高い地方債の活用、予算見直しによる基金残高の確保等を図り、比率増加を抑制する。</t>
    <rPh sb="1" eb="3">
      <t>ゼンコク</t>
    </rPh>
    <rPh sb="3" eb="5">
      <t>ボウサイ</t>
    </rPh>
    <rPh sb="5" eb="8">
      <t>ジギョウサイ</t>
    </rPh>
    <rPh sb="9" eb="11">
      <t>ガンキン</t>
    </rPh>
    <rPh sb="11" eb="13">
      <t>ショウカン</t>
    </rPh>
    <rPh sb="13" eb="15">
      <t>カイシ</t>
    </rPh>
    <rPh sb="16" eb="17">
      <t>トモナ</t>
    </rPh>
    <rPh sb="18" eb="20">
      <t>イッパン</t>
    </rPh>
    <rPh sb="20" eb="22">
      <t>カイケイ</t>
    </rPh>
    <rPh sb="22" eb="24">
      <t>ガンリ</t>
    </rPh>
    <rPh sb="24" eb="27">
      <t>ショウカンガク</t>
    </rPh>
    <rPh sb="28" eb="29">
      <t>ゾウ</t>
    </rPh>
    <rPh sb="30" eb="32">
      <t>ソウゴウ</t>
    </rPh>
    <rPh sb="32" eb="34">
      <t>キュウショク</t>
    </rPh>
    <rPh sb="38" eb="40">
      <t>ケンセツ</t>
    </rPh>
    <rPh sb="40" eb="42">
      <t>ジギョウ</t>
    </rPh>
    <rPh sb="42" eb="43">
      <t>トウ</t>
    </rPh>
    <rPh sb="44" eb="45">
      <t>カカ</t>
    </rPh>
    <rPh sb="46" eb="49">
      <t>チホウサイ</t>
    </rPh>
    <rPh sb="49" eb="51">
      <t>ハッコウ</t>
    </rPh>
    <rPh sb="51" eb="52">
      <t>ガク</t>
    </rPh>
    <rPh sb="53" eb="56">
      <t>オオハバゾウ</t>
    </rPh>
    <rPh sb="59" eb="62">
      <t>チホウサイ</t>
    </rPh>
    <rPh sb="62" eb="64">
      <t>ザンダカ</t>
    </rPh>
    <rPh sb="65" eb="66">
      <t>ゾウ</t>
    </rPh>
    <rPh sb="67" eb="68">
      <t>クワ</t>
    </rPh>
    <rPh sb="70" eb="72">
      <t>ガッペイ</t>
    </rPh>
    <rPh sb="72" eb="74">
      <t>サンテイ</t>
    </rPh>
    <rPh sb="74" eb="75">
      <t>カ</t>
    </rPh>
    <rPh sb="76" eb="78">
      <t>シュクゲン</t>
    </rPh>
    <rPh sb="78" eb="79">
      <t>トウ</t>
    </rPh>
    <rPh sb="80" eb="81">
      <t>トモナ</t>
    </rPh>
    <rPh sb="82" eb="84">
      <t>フツウ</t>
    </rPh>
    <rPh sb="84" eb="87">
      <t>コウフゼイ</t>
    </rPh>
    <rPh sb="87" eb="90">
      <t>コウフガク</t>
    </rPh>
    <rPh sb="90" eb="91">
      <t>オヨ</t>
    </rPh>
    <rPh sb="92" eb="94">
      <t>リンジ</t>
    </rPh>
    <rPh sb="94" eb="96">
      <t>ザイセイ</t>
    </rPh>
    <rPh sb="96" eb="98">
      <t>タイサク</t>
    </rPh>
    <rPh sb="98" eb="99">
      <t>サイ</t>
    </rPh>
    <rPh sb="99" eb="101">
      <t>ハッコウ</t>
    </rPh>
    <rPh sb="101" eb="104">
      <t>カノウガク</t>
    </rPh>
    <rPh sb="105" eb="107">
      <t>ゲンショウ</t>
    </rPh>
    <rPh sb="110" eb="111">
      <t>リョウ</t>
    </rPh>
    <rPh sb="111" eb="113">
      <t>ヒリツ</t>
    </rPh>
    <rPh sb="115" eb="117">
      <t>ゾウカ</t>
    </rPh>
    <rPh sb="122" eb="123">
      <t>トク</t>
    </rPh>
    <rPh sb="124" eb="126">
      <t>ジッシツ</t>
    </rPh>
    <rPh sb="126" eb="129">
      <t>コウサイヒ</t>
    </rPh>
    <rPh sb="129" eb="131">
      <t>ヒリツ</t>
    </rPh>
    <rPh sb="140" eb="142">
      <t>ゲンショウ</t>
    </rPh>
    <rPh sb="142" eb="144">
      <t>キチョウ</t>
    </rPh>
    <rPh sb="149" eb="151">
      <t>ゾウカ</t>
    </rPh>
    <rPh sb="152" eb="153">
      <t>テン</t>
    </rPh>
    <rPh sb="158" eb="161">
      <t>チホウサイ</t>
    </rPh>
    <rPh sb="161" eb="163">
      <t>ザンダカ</t>
    </rPh>
    <rPh sb="164" eb="166">
      <t>レイワ</t>
    </rPh>
    <rPh sb="167" eb="169">
      <t>ネンド</t>
    </rPh>
    <rPh sb="169" eb="170">
      <t>マツ</t>
    </rPh>
    <rPh sb="171" eb="173">
      <t>イッパン</t>
    </rPh>
    <rPh sb="173" eb="175">
      <t>カイケイ</t>
    </rPh>
    <rPh sb="175" eb="176">
      <t>サイ</t>
    </rPh>
    <rPh sb="176" eb="178">
      <t>ガンリ</t>
    </rPh>
    <rPh sb="178" eb="181">
      <t>ショウカンガク</t>
    </rPh>
    <rPh sb="182" eb="184">
      <t>レイワ</t>
    </rPh>
    <rPh sb="185" eb="187">
      <t>ネンド</t>
    </rPh>
    <rPh sb="192" eb="194">
      <t>ミコ</t>
    </rPh>
    <rPh sb="199" eb="201">
      <t>コンゴ</t>
    </rPh>
    <rPh sb="202" eb="203">
      <t>リョウ</t>
    </rPh>
    <rPh sb="203" eb="205">
      <t>ヒリツ</t>
    </rPh>
    <rPh sb="206" eb="208">
      <t>ゾウカ</t>
    </rPh>
    <rPh sb="209" eb="211">
      <t>ソウテイ</t>
    </rPh>
    <rPh sb="217" eb="220">
      <t>トウシテキ</t>
    </rPh>
    <rPh sb="220" eb="222">
      <t>ケイヒ</t>
    </rPh>
    <rPh sb="223" eb="225">
      <t>セイサ</t>
    </rPh>
    <rPh sb="228" eb="231">
      <t>チホウサイ</t>
    </rPh>
    <rPh sb="231" eb="233">
      <t>ハッコウ</t>
    </rPh>
    <rPh sb="234" eb="236">
      <t>ヨクセイ</t>
    </rPh>
    <rPh sb="237" eb="240">
      <t>コウフゼイ</t>
    </rPh>
    <rPh sb="240" eb="243">
      <t>サンニュウリツ</t>
    </rPh>
    <rPh sb="244" eb="245">
      <t>タカ</t>
    </rPh>
    <rPh sb="246" eb="249">
      <t>チホウサイ</t>
    </rPh>
    <rPh sb="250" eb="252">
      <t>カツヨウ</t>
    </rPh>
    <rPh sb="253" eb="255">
      <t>ヨサン</t>
    </rPh>
    <rPh sb="255" eb="257">
      <t>ミナオ</t>
    </rPh>
    <rPh sb="261" eb="263">
      <t>キキン</t>
    </rPh>
    <rPh sb="263" eb="265">
      <t>ザンダカ</t>
    </rPh>
    <rPh sb="266" eb="268">
      <t>カクホ</t>
    </rPh>
    <rPh sb="268" eb="269">
      <t>トウ</t>
    </rPh>
    <rPh sb="270" eb="271">
      <t>ハカ</t>
    </rPh>
    <rPh sb="273" eb="275">
      <t>ヒリツ</t>
    </rPh>
    <rPh sb="275" eb="277">
      <t>ゾウカ</t>
    </rPh>
    <rPh sb="278" eb="280">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</si>
</sst>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6788-4463-BDC4-E836969895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52764</c:v>
                </c:pt>
                <c:pt idx="1">
                  <c:v>78853</c:v>
                </c:pt>
                <c:pt idx="2">
                  <c:v>81051</c:v>
                </c:pt>
                <c:pt idx="3">
                  <c:v>98739</c:v>
                </c:pt>
                <c:pt idx="4">
                  <c:v>143327</c:v>
                </c:pt>
              </c:numCache>
            </c:numRef>
          </c:val>
          <c:smooth val="0"/>
          <c:extLst>
            <c:ext xmlns:c16="http://schemas.microsoft.com/office/drawing/2014/chart" uri="{C3380CC4-5D6E-409C-BE32-E72D297353CC}">
              <c16:uniqueId val="{00000001-6788-4463-BDC4-E836969895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4.32</c:v>
                </c:pt>
                <c:pt idx="1">
                  <c:v>2.1800000000000002</c:v>
                </c:pt>
                <c:pt idx="2">
                  <c:v>6.49</c:v>
                </c:pt>
                <c:pt idx="3">
                  <c:v>4.8499999999999996</c:v>
                </c:pt>
                <c:pt idx="4">
                  <c:v>3.86</c:v>
                </c:pt>
              </c:numCache>
            </c:numRef>
          </c:val>
          <c:extLst>
            <c:ext xmlns:c16="http://schemas.microsoft.com/office/drawing/2014/chart" uri="{C3380CC4-5D6E-409C-BE32-E72D297353CC}">
              <c16:uniqueId val="{00000000-08C5-4701-8809-F5E5001224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20.86</c:v>
                </c:pt>
                <c:pt idx="1">
                  <c:v>22.16</c:v>
                </c:pt>
                <c:pt idx="2">
                  <c:v>14.82</c:v>
                </c:pt>
                <c:pt idx="3">
                  <c:v>9.9499999999999993</c:v>
                </c:pt>
                <c:pt idx="4">
                  <c:v>8.85</c:v>
                </c:pt>
              </c:numCache>
            </c:numRef>
          </c:val>
          <c:extLst>
            <c:ext xmlns:c16="http://schemas.microsoft.com/office/drawing/2014/chart" uri="{C3380CC4-5D6E-409C-BE32-E72D297353CC}">
              <c16:uniqueId val="{00000001-08C5-4701-8809-F5E5001224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0.53</c:v>
                </c:pt>
                <c:pt idx="1">
                  <c:v>-3.89</c:v>
                </c:pt>
                <c:pt idx="2">
                  <c:v>-4.62</c:v>
                </c:pt>
                <c:pt idx="3">
                  <c:v>-10</c:v>
                </c:pt>
                <c:pt idx="4">
                  <c:v>-4.7</c:v>
                </c:pt>
              </c:numCache>
            </c:numRef>
          </c:val>
          <c:smooth val="0"/>
          <c:extLst>
            <c:ext xmlns:c16="http://schemas.microsoft.com/office/drawing/2014/chart" uri="{C3380CC4-5D6E-409C-BE32-E72D297353CC}">
              <c16:uniqueId val="{00000002-08C5-4701-8809-F5E5001224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c:v>
                </c:pt>
                <c:pt idx="2">
                  <c:v>#N/A</c:v>
                </c:pt>
                <c:pt idx="3">
                  <c:v>0.08</c:v>
                </c:pt>
                <c:pt idx="4">
                  <c:v>#N/A</c:v>
                </c:pt>
                <c:pt idx="5">
                  <c:v>0</c:v>
                </c:pt>
                <c:pt idx="6">
                  <c:v>#N/A</c:v>
                </c:pt>
                <c:pt idx="7">
                  <c:v>0</c:v>
                </c:pt>
                <c:pt idx="8">
                  <c:v>#N/A</c:v>
                </c:pt>
                <c:pt idx="9">
                  <c:v>0.01</c:v>
                </c:pt>
              </c:numCache>
            </c:numRef>
          </c:val>
          <c:extLst>
            <c:ext xmlns:c16="http://schemas.microsoft.com/office/drawing/2014/chart" uri="{C3380CC4-5D6E-409C-BE32-E72D297353CC}">
              <c16:uniqueId val="{00000000-8818-4D25-84BD-E75D0E000D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0.06</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8818-4D25-84BD-E75D0E000D1A}"/>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c:ext xmlns:c16="http://schemas.microsoft.com/office/drawing/2014/chart" uri="{C3380CC4-5D6E-409C-BE32-E72D297353CC}">
              <c16:uniqueId val="{00000002-8818-4D25-84BD-E75D0E000D1A}"/>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c:ext xmlns:c16="http://schemas.microsoft.com/office/drawing/2014/chart" uri="{C3380CC4-5D6E-409C-BE32-E72D297353CC}">
              <c16:uniqueId val="{00000003-8818-4D25-84BD-E75D0E000D1A}"/>
            </c:ext>
          </c:extLst>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0.36</c:v>
                </c:pt>
              </c:numCache>
            </c:numRef>
          </c:val>
          <c:extLst>
            <c:ext xmlns:c16="http://schemas.microsoft.com/office/drawing/2014/chart" uri="{C3380CC4-5D6E-409C-BE32-E72D297353CC}">
              <c16:uniqueId val="{00000004-8818-4D25-84BD-E75D0E000D1A}"/>
            </c:ext>
          </c:extLst>
        </c:ser>
        <c:ser>
          <c:idx val="5"/>
          <c:order val="5"/>
          <c:tx>
            <c:strRef>
              <c:f>データシート!$A$32</c:f>
              <c:strCache>
                <c:ptCount val="1"/>
                <c:pt idx="0">
                  <c:v>仙北市温泉事業会計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0.93</c:v>
                </c:pt>
                <c:pt idx="2">
                  <c:v>#N/A</c:v>
                </c:pt>
                <c:pt idx="3">
                  <c:v>0.5</c:v>
                </c:pt>
                <c:pt idx="4">
                  <c:v>#N/A</c:v>
                </c:pt>
                <c:pt idx="5">
                  <c:v>0.52</c:v>
                </c:pt>
                <c:pt idx="6">
                  <c:v>#N/A</c:v>
                </c:pt>
                <c:pt idx="7">
                  <c:v>0.57999999999999996</c:v>
                </c:pt>
                <c:pt idx="8">
                  <c:v>#N/A</c:v>
                </c:pt>
                <c:pt idx="9">
                  <c:v>0.69</c:v>
                </c:pt>
              </c:numCache>
            </c:numRef>
          </c:val>
          <c:extLst>
            <c:ext xmlns:c16="http://schemas.microsoft.com/office/drawing/2014/chart" uri="{C3380CC4-5D6E-409C-BE32-E72D297353CC}">
              <c16:uniqueId val="{00000005-8818-4D25-84BD-E75D0E000D1A}"/>
            </c:ext>
          </c:extLst>
        </c:ser>
        <c:ser>
          <c:idx val="6"/>
          <c:order val="6"/>
          <c:tx>
            <c:strRef>
              <c:f>データシート!$A$33</c:f>
              <c:strCache>
                <c:ptCount val="1"/>
                <c:pt idx="0">
                  <c:v>仙北市国民健康保険特別会計（事業勘定）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1.02</c:v>
                </c:pt>
                <c:pt idx="2">
                  <c:v>#N/A</c:v>
                </c:pt>
                <c:pt idx="3">
                  <c:v>1.7</c:v>
                </c:pt>
                <c:pt idx="4">
                  <c:v>#N/A</c:v>
                </c:pt>
                <c:pt idx="5">
                  <c:v>1.92</c:v>
                </c:pt>
                <c:pt idx="6">
                  <c:v>#N/A</c:v>
                </c:pt>
                <c:pt idx="7">
                  <c:v>1.99</c:v>
                </c:pt>
                <c:pt idx="8">
                  <c:v>#N/A</c:v>
                </c:pt>
                <c:pt idx="9">
                  <c:v>3.14</c:v>
                </c:pt>
              </c:numCache>
            </c:numRef>
          </c:val>
          <c:extLst>
            <c:ext xmlns:c16="http://schemas.microsoft.com/office/drawing/2014/chart" uri="{C3380CC4-5D6E-409C-BE32-E72D297353CC}">
              <c16:uniqueId val="{00000006-8818-4D25-84BD-E75D0E000D1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4.32</c:v>
                </c:pt>
                <c:pt idx="2">
                  <c:v>#N/A</c:v>
                </c:pt>
                <c:pt idx="3">
                  <c:v>2.1800000000000002</c:v>
                </c:pt>
                <c:pt idx="4">
                  <c:v>#N/A</c:v>
                </c:pt>
                <c:pt idx="5">
                  <c:v>6.49</c:v>
                </c:pt>
                <c:pt idx="6">
                  <c:v>#N/A</c:v>
                </c:pt>
                <c:pt idx="7">
                  <c:v>4.84</c:v>
                </c:pt>
                <c:pt idx="8">
                  <c:v>#N/A</c:v>
                </c:pt>
                <c:pt idx="9">
                  <c:v>3.86</c:v>
                </c:pt>
              </c:numCache>
            </c:numRef>
          </c:val>
          <c:extLst>
            <c:ext xmlns:c16="http://schemas.microsoft.com/office/drawing/2014/chart" uri="{C3380CC4-5D6E-409C-BE32-E72D297353CC}">
              <c16:uniqueId val="{00000007-8818-4D25-84BD-E75D0E000D1A}"/>
            </c:ext>
          </c:extLst>
        </c:ser>
        <c:ser>
          <c:idx val="8"/>
          <c:order val="8"/>
          <c:tx>
            <c:strRef>
              <c:f>データシート!$A$35</c:f>
              <c:strCache>
                <c:ptCount val="1"/>
                <c:pt idx="0">
                  <c:v>仙北市水道事業会計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4.68</c:v>
                </c:pt>
                <c:pt idx="2">
                  <c:v>#N/A</c:v>
                </c:pt>
                <c:pt idx="3">
                  <c:v>4.95</c:v>
                </c:pt>
                <c:pt idx="4">
                  <c:v>#N/A</c:v>
                </c:pt>
                <c:pt idx="5">
                  <c:v>5.97</c:v>
                </c:pt>
                <c:pt idx="6">
                  <c:v>#N/A</c:v>
                </c:pt>
                <c:pt idx="7">
                  <c:v>6.38</c:v>
                </c:pt>
                <c:pt idx="8">
                  <c:v>#N/A</c:v>
                </c:pt>
                <c:pt idx="9">
                  <c:v>6.35</c:v>
                </c:pt>
              </c:numCache>
            </c:numRef>
          </c:val>
          <c:extLst>
            <c:ext xmlns:c16="http://schemas.microsoft.com/office/drawing/2014/chart" uri="{C3380CC4-5D6E-409C-BE32-E72D297353CC}">
              <c16:uniqueId val="{00000008-8818-4D25-84BD-E75D0E000D1A}"/>
            </c:ext>
          </c:extLst>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2.99</c:v>
                </c:pt>
                <c:pt idx="1">
                  <c:v>#N/A</c:v>
                </c:pt>
                <c:pt idx="2">
                  <c:v>4.67</c:v>
                </c:pt>
                <c:pt idx="3">
                  <c:v>#N/A</c:v>
                </c:pt>
                <c:pt idx="4">
                  <c:v>5.58</c:v>
                </c:pt>
                <c:pt idx="5">
                  <c:v>#N/A</c:v>
                </c:pt>
                <c:pt idx="6">
                  <c:v>5.93</c:v>
                </c:pt>
                <c:pt idx="7">
                  <c:v>#N/A</c:v>
                </c:pt>
                <c:pt idx="8">
                  <c:v>5.41</c:v>
                </c:pt>
                <c:pt idx="9">
                  <c:v>#N/A</c:v>
                </c:pt>
              </c:numCache>
            </c:numRef>
          </c:val>
          <c:extLst>
            <c:ext xmlns:c16="http://schemas.microsoft.com/office/drawing/2014/chart" uri="{C3380CC4-5D6E-409C-BE32-E72D297353CC}">
              <c16:uniqueId val="{00000009-8818-4D25-84BD-E75D0E000D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2231</c:v>
                </c:pt>
                <c:pt idx="5">
                  <c:v>2210</c:v>
                </c:pt>
                <c:pt idx="8">
                  <c:v>2153</c:v>
                </c:pt>
                <c:pt idx="11">
                  <c:v>2243</c:v>
                </c:pt>
                <c:pt idx="14">
                  <c:v>2216</c:v>
                </c:pt>
              </c:numCache>
            </c:numRef>
          </c:val>
          <c:extLst>
            <c:ext xmlns:c16="http://schemas.microsoft.com/office/drawing/2014/chart" uri="{C3380CC4-5D6E-409C-BE32-E72D297353CC}">
              <c16:uniqueId val="{00000000-84B0-47B1-BBE5-1434A37340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B0-47B1-BBE5-1434A37340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c:v>
                </c:pt>
                <c:pt idx="3">
                  <c:v>22</c:v>
                </c:pt>
                <c:pt idx="6">
                  <c:v>19</c:v>
                </c:pt>
                <c:pt idx="9">
                  <c:v>17</c:v>
                </c:pt>
                <c:pt idx="12">
                  <c:v>16</c:v>
                </c:pt>
              </c:numCache>
            </c:numRef>
          </c:val>
          <c:extLst>
            <c:ext xmlns:c16="http://schemas.microsoft.com/office/drawing/2014/chart" uri="{C3380CC4-5D6E-409C-BE32-E72D297353CC}">
              <c16:uniqueId val="{00000002-84B0-47B1-BBE5-1434A37340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16</c:v>
                </c:pt>
                <c:pt idx="6">
                  <c:v>10</c:v>
                </c:pt>
                <c:pt idx="9">
                  <c:v>7</c:v>
                </c:pt>
                <c:pt idx="12">
                  <c:v>6</c:v>
                </c:pt>
              </c:numCache>
            </c:numRef>
          </c:val>
          <c:extLst>
            <c:ext xmlns:c16="http://schemas.microsoft.com/office/drawing/2014/chart" uri="{C3380CC4-5D6E-409C-BE32-E72D297353CC}">
              <c16:uniqueId val="{00000003-84B0-47B1-BBE5-1434A37340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785</c:v>
                </c:pt>
                <c:pt idx="3">
                  <c:v>793</c:v>
                </c:pt>
                <c:pt idx="6">
                  <c:v>863</c:v>
                </c:pt>
                <c:pt idx="9">
                  <c:v>1075</c:v>
                </c:pt>
                <c:pt idx="12">
                  <c:v>1063</c:v>
                </c:pt>
              </c:numCache>
            </c:numRef>
          </c:val>
          <c:extLst>
            <c:ext xmlns:c16="http://schemas.microsoft.com/office/drawing/2014/chart" uri="{C3380CC4-5D6E-409C-BE32-E72D297353CC}">
              <c16:uniqueId val="{00000004-84B0-47B1-BBE5-1434A37340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B0-47B1-BBE5-1434A37340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B0-47B1-BBE5-1434A37340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2487</c:v>
                </c:pt>
                <c:pt idx="3">
                  <c:v>2291</c:v>
                </c:pt>
                <c:pt idx="6">
                  <c:v>2159</c:v>
                </c:pt>
                <c:pt idx="9">
                  <c:v>2122</c:v>
                </c:pt>
                <c:pt idx="12">
                  <c:v>2145</c:v>
                </c:pt>
              </c:numCache>
            </c:numRef>
          </c:val>
          <c:extLst>
            <c:ext xmlns:c16="http://schemas.microsoft.com/office/drawing/2014/chart" uri="{C3380CC4-5D6E-409C-BE32-E72D297353CC}">
              <c16:uniqueId val="{00000007-84B0-47B1-BBE5-1434A37340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1082</c:v>
                </c:pt>
                <c:pt idx="2">
                  <c:v>#N/A</c:v>
                </c:pt>
                <c:pt idx="3">
                  <c:v>#N/A</c:v>
                </c:pt>
                <c:pt idx="4">
                  <c:v>912</c:v>
                </c:pt>
                <c:pt idx="5">
                  <c:v>#N/A</c:v>
                </c:pt>
                <c:pt idx="6">
                  <c:v>#N/A</c:v>
                </c:pt>
                <c:pt idx="7">
                  <c:v>898</c:v>
                </c:pt>
                <c:pt idx="8">
                  <c:v>#N/A</c:v>
                </c:pt>
                <c:pt idx="9">
                  <c:v>#N/A</c:v>
                </c:pt>
                <c:pt idx="10">
                  <c:v>978</c:v>
                </c:pt>
                <c:pt idx="11">
                  <c:v>#N/A</c:v>
                </c:pt>
                <c:pt idx="12">
                  <c:v>#N/A</c:v>
                </c:pt>
                <c:pt idx="13">
                  <c:v>1014</c:v>
                </c:pt>
                <c:pt idx="14">
                  <c:v>#N/A</c:v>
                </c:pt>
              </c:numCache>
            </c:numRef>
          </c:val>
          <c:smooth val="0"/>
          <c:extLst>
            <c:ext xmlns:c16="http://schemas.microsoft.com/office/drawing/2014/chart" uri="{C3380CC4-5D6E-409C-BE32-E72D297353CC}">
              <c16:uniqueId val="{00000008-84B0-47B1-BBE5-1434A37340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23275</c:v>
                </c:pt>
                <c:pt idx="5">
                  <c:v>24420</c:v>
                </c:pt>
                <c:pt idx="8">
                  <c:v>23996</c:v>
                </c:pt>
                <c:pt idx="11">
                  <c:v>24076</c:v>
                </c:pt>
                <c:pt idx="14">
                  <c:v>24884</c:v>
                </c:pt>
              </c:numCache>
            </c:numRef>
          </c:val>
          <c:extLst>
            <c:ext xmlns:c16="http://schemas.microsoft.com/office/drawing/2014/chart" uri="{C3380CC4-5D6E-409C-BE32-E72D297353CC}">
              <c16:uniqueId val="{00000000-2CAE-4E04-9A8F-83071595E9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566</c:v>
                </c:pt>
                <c:pt idx="5">
                  <c:v>669</c:v>
                </c:pt>
                <c:pt idx="8">
                  <c:v>606</c:v>
                </c:pt>
                <c:pt idx="11">
                  <c:v>561</c:v>
                </c:pt>
                <c:pt idx="14">
                  <c:v>518</c:v>
                </c:pt>
              </c:numCache>
            </c:numRef>
          </c:val>
          <c:extLst>
            <c:ext xmlns:c16="http://schemas.microsoft.com/office/drawing/2014/chart" uri="{C3380CC4-5D6E-409C-BE32-E72D297353CC}">
              <c16:uniqueId val="{00000001-2CAE-4E04-9A8F-83071595E9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3267</c:v>
                </c:pt>
                <c:pt idx="5">
                  <c:v>3232</c:v>
                </c:pt>
                <c:pt idx="8">
                  <c:v>2381</c:v>
                </c:pt>
                <c:pt idx="11">
                  <c:v>1804</c:v>
                </c:pt>
                <c:pt idx="14">
                  <c:v>2075</c:v>
                </c:pt>
              </c:numCache>
            </c:numRef>
          </c:val>
          <c:extLst>
            <c:ext xmlns:c16="http://schemas.microsoft.com/office/drawing/2014/chart" uri="{C3380CC4-5D6E-409C-BE32-E72D297353CC}">
              <c16:uniqueId val="{00000002-2CAE-4E04-9A8F-83071595E9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AE-4E04-9A8F-83071595E9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AE-4E04-9A8F-83071595E9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AE-4E04-9A8F-83071595E9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2660</c:v>
                </c:pt>
                <c:pt idx="3">
                  <c:v>2527</c:v>
                </c:pt>
                <c:pt idx="6">
                  <c:v>2563</c:v>
                </c:pt>
                <c:pt idx="9">
                  <c:v>2430</c:v>
                </c:pt>
                <c:pt idx="12">
                  <c:v>2482</c:v>
                </c:pt>
              </c:numCache>
            </c:numRef>
          </c:val>
          <c:extLst>
            <c:ext xmlns:c16="http://schemas.microsoft.com/office/drawing/2014/chart" uri="{C3380CC4-5D6E-409C-BE32-E72D297353CC}">
              <c16:uniqueId val="{00000006-2CAE-4E04-9A8F-83071595E9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c:v>
                </c:pt>
                <c:pt idx="3">
                  <c:v>29</c:v>
                </c:pt>
                <c:pt idx="6">
                  <c:v>20</c:v>
                </c:pt>
                <c:pt idx="9">
                  <c:v>14</c:v>
                </c:pt>
                <c:pt idx="12">
                  <c:v>7</c:v>
                </c:pt>
              </c:numCache>
            </c:numRef>
          </c:val>
          <c:extLst>
            <c:ext xmlns:c16="http://schemas.microsoft.com/office/drawing/2014/chart" uri="{C3380CC4-5D6E-409C-BE32-E72D297353CC}">
              <c16:uniqueId val="{00000007-2CAE-4E04-9A8F-83071595E9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12675</c:v>
                </c:pt>
                <c:pt idx="3">
                  <c:v>14797</c:v>
                </c:pt>
                <c:pt idx="6">
                  <c:v>14610</c:v>
                </c:pt>
                <c:pt idx="9">
                  <c:v>14451</c:v>
                </c:pt>
                <c:pt idx="12">
                  <c:v>14370</c:v>
                </c:pt>
              </c:numCache>
            </c:numRef>
          </c:val>
          <c:extLst>
            <c:ext xmlns:c16="http://schemas.microsoft.com/office/drawing/2014/chart" uri="{C3380CC4-5D6E-409C-BE32-E72D297353CC}">
              <c16:uniqueId val="{00000008-2CAE-4E04-9A8F-83071595E9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c:v>
                </c:pt>
                <c:pt idx="3">
                  <c:v>24</c:v>
                </c:pt>
                <c:pt idx="6">
                  <c:v>15</c:v>
                </c:pt>
                <c:pt idx="9">
                  <c:v>8</c:v>
                </c:pt>
                <c:pt idx="12">
                  <c:v>0</c:v>
                </c:pt>
              </c:numCache>
            </c:numRef>
          </c:val>
          <c:extLst>
            <c:ext xmlns:c16="http://schemas.microsoft.com/office/drawing/2014/chart" uri="{C3380CC4-5D6E-409C-BE32-E72D297353CC}">
              <c16:uniqueId val="{00000009-2CAE-4E04-9A8F-83071595E9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20377</c:v>
                </c:pt>
                <c:pt idx="3">
                  <c:v>19956</c:v>
                </c:pt>
                <c:pt idx="6">
                  <c:v>20327</c:v>
                </c:pt>
                <c:pt idx="9">
                  <c:v>20610</c:v>
                </c:pt>
                <c:pt idx="12">
                  <c:v>22009</c:v>
                </c:pt>
              </c:numCache>
            </c:numRef>
          </c:val>
          <c:extLst>
            <c:ext xmlns:c16="http://schemas.microsoft.com/office/drawing/2014/chart" uri="{C3380CC4-5D6E-409C-BE32-E72D297353CC}">
              <c16:uniqueId val="{0000000A-2CAE-4E04-9A8F-83071595E9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8678</c:v>
                </c:pt>
                <c:pt idx="2">
                  <c:v>#N/A</c:v>
                </c:pt>
                <c:pt idx="3">
                  <c:v>#N/A</c:v>
                </c:pt>
                <c:pt idx="4">
                  <c:v>9013</c:v>
                </c:pt>
                <c:pt idx="5">
                  <c:v>#N/A</c:v>
                </c:pt>
                <c:pt idx="6">
                  <c:v>#N/A</c:v>
                </c:pt>
                <c:pt idx="7">
                  <c:v>10553</c:v>
                </c:pt>
                <c:pt idx="8">
                  <c:v>#N/A</c:v>
                </c:pt>
                <c:pt idx="9">
                  <c:v>#N/A</c:v>
                </c:pt>
                <c:pt idx="10">
                  <c:v>11070</c:v>
                </c:pt>
                <c:pt idx="11">
                  <c:v>#N/A</c:v>
                </c:pt>
                <c:pt idx="12">
                  <c:v>#N/A</c:v>
                </c:pt>
                <c:pt idx="13">
                  <c:v>11391</c:v>
                </c:pt>
                <c:pt idx="14">
                  <c:v>#N/A</c:v>
                </c:pt>
              </c:numCache>
            </c:numRef>
          </c:val>
          <c:smooth val="0"/>
          <c:extLst>
            <c:ext xmlns:c16="http://schemas.microsoft.com/office/drawing/2014/chart" uri="{C3380CC4-5D6E-409C-BE32-E72D297353CC}">
              <c16:uniqueId val="{0000000B-2CAE-4E04-9A8F-83071595E9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1777</c:v>
                </c:pt>
                <c:pt idx="1">
                  <c:v>1181</c:v>
                </c:pt>
                <c:pt idx="2">
                  <c:v>1039</c:v>
                </c:pt>
              </c:numCache>
            </c:numRef>
          </c:val>
          <c:extLst>
            <c:ext xmlns:c16="http://schemas.microsoft.com/office/drawing/2014/chart" uri="{C3380CC4-5D6E-409C-BE32-E72D297353CC}">
              <c16:uniqueId val="{00000000-66BF-43C4-B4D5-BE78F8433A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66BF-43C4-B4D5-BE78F8433A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1767</c:v>
                </c:pt>
                <c:pt idx="1">
                  <c:v>1735</c:v>
                </c:pt>
                <c:pt idx="2">
                  <c:v>1847</c:v>
                </c:pt>
              </c:numCache>
            </c:numRef>
          </c:val>
          <c:extLst>
            <c:ext xmlns:c16="http://schemas.microsoft.com/office/drawing/2014/chart" uri="{C3380CC4-5D6E-409C-BE32-E72D297353CC}">
              <c16:uniqueId val="{00000002-66BF-43C4-B4D5-BE78F8433A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{099536C5-09F0-447B-B67A-81892C27C69A}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519-4561-8EF0-6D7F0A4186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{FA21317A-9D6A-4957-8AEB-54899DA26D0D}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19-4561-8EF0-6D7F0A4186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{FB14A7AA-895C-4C95-B88B-668C1AACD01C}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19-4561-8EF0-6D7F0A4186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{D49BBEE1-809B-4A81-AE09-0EBFC1F27600}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19-4561-8EF0-6D7F0A4186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{FFA1DE84-8744-4347-A29F-808C5BA36B9D}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19-4561-8EF0-6D7F0A41864B}"/>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{4560D9A3-39D7-4723-8E08-6436B62B71A4}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519-4561-8EF0-6D7F0A41864B}"/>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{DE56B74C-05A2-4E0D-BC73-7E575D642514}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519-4561-8EF0-6D7F0A41864B}"/>
                </c:ext>
              </c:extLst>
            </c:dLbl>
            <c:dLbl>
              <c:idx val="24"/>
              <c:layout>
                <c:manualLayout>
                  <c:x val="0"/>
                  <c:y val="5.5913332203697235E-4"/>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{9EA0C994-8774-4DC1-85CC-0B471C7634E8}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519-4561-8EF0-6D7F0A41864B}"/>
                </c:ext>
              </c:extLst>
            </c:dLbl>
            <c:dLbl>
              <c:idx val="32"/>
              <c:layout>
                <c:manualLayout>
                  <c:x val="0"/>
                  <c:y val="-5.5913332203699306E-4"/>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{A9ACC091-2E82-44DF-8AAD-C5344C649F8B}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519-4561-8EF0-6D7F0A4186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81.2</c:v>
                </c:pt>
                <c:pt idx="16">
                  <c:v>81</c:v>
                </c:pt>
                <c:pt idx="24">
                  <c:v>81.2</c:v>
                </c:pt>
                <c:pt idx="32">
                  <c:v>82.1</c:v>
                </c:pt>
              </c:numCache>
            </c:numRef>
          </c:xVal>
          <c:yVal>
            <c:numRef>
              <c:f>公会計指標分析・財政指標組合せ分析表!$BP$51:$DC$51</c:f>
              <c:numCache>
                <c:formatCode>#,##0.0;"▲ "#,##0.0</c:formatCode>
                <c:ptCount val="40"/>
                <c:pt idx="8">
                  <c:v>89.4</c:v>
                </c:pt>
                <c:pt idx="16">
                  <c:v>106.5</c:v>
                </c:pt>
                <c:pt idx="24">
                  <c:v>114.1</c:v>
                </c:pt>
                <c:pt idx="32">
                  <c:v>118.6</c:v>
                </c:pt>
              </c:numCache>
            </c:numRef>
          </c:yVal>
          <c:smooth val="0"/>
          <c:extLst>
            <c:ext xmlns:c16="http://schemas.microsoft.com/office/drawing/2014/chart" uri="{C3380CC4-5D6E-409C-BE32-E72D297353CC}">
              <c16:uniqueId val="{00000009-1519-4561-8EF0-6D7F0A4186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{01971EDA-5C4D-45C1-9842-D1E076622602}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519-4561-8EF0-6D7F0A4186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{9C480154-85C5-4D13-8344-59ACCBCAFC5F}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19-4561-8EF0-6D7F0A4186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{E35058E2-437C-4554-8D78-14187A38E78A}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19-4561-8EF0-6D7F0A4186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{E98CF1D6-20AD-4D4A-8345-AF99F1D0C833}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19-4561-8EF0-6D7F0A4186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{4438E83D-B506-4828-81A8-2E8119A4EDB5}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19-4561-8EF0-6D7F0A41864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{6B311725-1235-4171-A628-B44DEEEAFD84}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519-4561-8EF0-6D7F0A41864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{69DE83AB-97A5-43AF-9F11-20845AF042B0}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519-4561-8EF0-6D7F0A41864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{8A689139-8077-4236-8701-CCAF8048E09B}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519-4561-8EF0-6D7F0A41864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{F6DCA642-E19D-4BFA-9D6F-78DBF42639A3}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519-4561-8EF0-6D7F0A4186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1519-4561-8EF0-6D7F0A41864B}"/>
            </c:ext>
          </c:extLst>
        </c:ser>
        <c:dLbls>
          <c:showLegendKey val="0"/>
          <c:showVal val="1"/>
          <c:showCatName val="0"/>
          <c:showSerName val="0"/>
          <c:showPercent val="0"/>
          <c:showBubbleSize val="0"/>
        </c:dLbls>
        <c:axId val="46179840"/>
        <c:axId val="46181760"/>
      </c:scatterChart>
      <c:valAx>
        <c:axId val="46179840"/>
        <c:scaling>
          <c:orientation val="minMax"/>
          <c:max val="8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{AD3F8A36-959A-4C38-8B7D-A1A179B65237}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D98-4078-84F5-13504E5B91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{9A7C7A37-0EDD-4519-BFA3-66B8080E44C5}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98-4078-84F5-13504E5B91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{DBCE0777-E074-4F64-B988-51BFABF11660}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98-4078-84F5-13504E5B91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{942CA7A3-5E21-4DB9-8553-8FAAF857199C}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98-4078-84F5-13504E5B91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{98C3F221-B0C2-4C08-A5FC-8925A6460384}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98-4078-84F5-13504E5B91B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{68654767-8516-4052-B3AD-358C15CD6470}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D98-4078-84F5-13504E5B91B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{4ACAB41C-9D12-4A94-B9F4-7E0029BE5247}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D98-4078-84F5-13504E5B91B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{D973B28A-4BD1-4C53-A813-4E6EF912F01A}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D98-4078-84F5-13504E5B91B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{07FACF36-D82E-45DD-B95C-5CD76811B4BB}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D98-4078-84F5-13504E5B91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10.3</c:v>
                </c:pt>
                <c:pt idx="16">
                  <c:v>9.5</c:v>
                </c:pt>
                <c:pt idx="24">
                  <c:v>9.3000000000000007</c:v>
                </c:pt>
                <c:pt idx="32">
                  <c:v>9.9</c:v>
                </c:pt>
              </c:numCache>
            </c:numRef>
          </c:xVal>
          <c:yVal>
            <c:numRef>
              <c:f>公会計指標分析・財政指標組合せ分析表!$BP$73:$DC$73</c:f>
              <c:numCache>
                <c:formatCode>#,##0.0;"▲ "#,##0.0</c:formatCode>
                <c:ptCount val="40"/>
                <c:pt idx="0">
                  <c:v>83.1</c:v>
                </c:pt>
                <c:pt idx="8">
                  <c:v>89.4</c:v>
                </c:pt>
                <c:pt idx="16">
                  <c:v>106.5</c:v>
                </c:pt>
                <c:pt idx="24">
                  <c:v>114.1</c:v>
                </c:pt>
                <c:pt idx="32">
                  <c:v>118.6</c:v>
                </c:pt>
              </c:numCache>
            </c:numRef>
          </c:yVal>
          <c:smooth val="0"/>
          <c:extLst>
            <c:ext xmlns:c16="http://schemas.microsoft.com/office/drawing/2014/chart" uri="{C3380CC4-5D6E-409C-BE32-E72D297353CC}">
              <c16:uniqueId val="{00000009-1D98-4078-84F5-13504E5B91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{DDAE70F0-80E3-462E-9443-36B8874AF57E}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D98-4078-84F5-13504E5B91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{6A98AFBD-B209-4C79-A4AC-219A3DB0DD8A}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98-4078-84F5-13504E5B91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{48777748-2555-4790-8915-43EC9C34552A}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98-4078-84F5-13504E5B91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{96EB397B-65DF-40D7-BD40-DD7B5FEEFCFC}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98-4078-84F5-13504E5B91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{D9D22911-435C-468F-9DD4-17D41A07C96B}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98-4078-84F5-13504E5B91B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{DBEC4BFE-EC7B-4465-91DB-7DD8D8DF23D4}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D98-4078-84F5-13504E5B91B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{3FD18284-3EEB-4EDF-9E32-55637023BCC7}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D98-4078-84F5-13504E5B91B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{CE7D4AFE-71E6-4F77-8FF2-42DB13237EF4}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D98-4078-84F5-13504E5B91B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{769F3EB0-1EED-4467-A6BE-CFD2B5E50ACF}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D98-4078-84F5-13504E5B91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1D98-4078-84F5-13504E5B91BE}"/>
            </c:ext>
          </c:extLst>
        </c:ser>
        <c:dLbls>
          <c:showLegendKey val="0"/>
          <c:showVal val="1"/>
          <c:showCatName val="0"/>
          <c:showSerName val="0"/>
          <c:showPercent val="0"/>
          <c:showBubbleSize val="0"/>
        </c:dLbls>
        <c:axId val="84219776"/>
        <c:axId val="84234240"/>
      </c:scatterChart>
      <c:valAx>
        <c:axId val="84219776"/>
        <c:scaling>
          <c:orientation val="minMax"/>
          <c:max val="11.7"/>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近年の大規模建設事業の実施に伴い地方債発行額が増加したことから、元利償還金は前年度比</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2,145</a:t>
          </a:r>
          <a:r>
            <a:rPr kumimoji="1" lang="ja-JP" altLang="en-US" sz="1400">
              <a:latin typeface="ＭＳ ゴシック" pitchFamily="49" charset="-128"/>
              <a:ea typeface="ＭＳ ゴシック" pitchFamily="49" charset="-128"/>
            </a:rPr>
            <a:t>百万円となった。公営企業債の元利償還金に対する繰入金は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百万円の減となっているが、病院事業会計に対する繰出額の増加が主な要因と考えられる。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元利償還金は今後増減を繰り返し令和８年度にピークを迎える見込みとなっている。また病院事業会計における元利償還額も令和３年度がピークとなる見込みであり、今後数年は分子の増加が見込まれる。将来世代に過度な負担を強いることのないよう引き続き地方債の発行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本市では満期一括償還の地方債を発行していないため、減債基金残高と減債基金積立相当額に該当する数値は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庁舎整備事業、総合給食センター建設事業等地方債発行を伴う大規模建設事業の実施により地方債現在高は前年度比</a:t>
          </a:r>
          <a:r>
            <a:rPr kumimoji="1" lang="en-US" altLang="ja-JP" sz="1200">
              <a:latin typeface="ＭＳ ゴシック" pitchFamily="49" charset="-128"/>
              <a:ea typeface="ＭＳ ゴシック" pitchFamily="49" charset="-128"/>
            </a:rPr>
            <a:t>1,399</a:t>
          </a:r>
          <a:r>
            <a:rPr kumimoji="1" lang="ja-JP" altLang="en-US" sz="1200">
              <a:latin typeface="ＭＳ ゴシック" pitchFamily="49" charset="-128"/>
              <a:ea typeface="ＭＳ ゴシック" pitchFamily="49" charset="-128"/>
            </a:rPr>
            <a:t>百万円の増と大きく増加した。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一方で、これら地方債の活用にあたっては可能な限り交付税算入率の高い地方債を選択していることから、基準財政需要額算入見込額は</a:t>
          </a:r>
          <a:r>
            <a:rPr kumimoji="1" lang="en-US" altLang="ja-JP" sz="1200">
              <a:latin typeface="ＭＳ ゴシック" pitchFamily="49" charset="-128"/>
              <a:ea typeface="ＭＳ ゴシック" pitchFamily="49" charset="-128"/>
            </a:rPr>
            <a:t>808</a:t>
          </a:r>
          <a:r>
            <a:rPr kumimoji="1" lang="ja-JP" altLang="en-US" sz="1200">
              <a:latin typeface="ＭＳ ゴシック" pitchFamily="49" charset="-128"/>
              <a:ea typeface="ＭＳ ゴシック" pitchFamily="49" charset="-128"/>
            </a:rPr>
            <a:t>百万円の増となっている。またふるさと納税寄附金収入の大幅な増加に伴うふるさと仙北応援基金の残高増等により充当可能基金についても</a:t>
          </a:r>
          <a:r>
            <a:rPr kumimoji="1" lang="en-US" altLang="ja-JP" sz="1200">
              <a:latin typeface="ＭＳ ゴシック" pitchFamily="49" charset="-128"/>
              <a:ea typeface="ＭＳ ゴシック" pitchFamily="49" charset="-128"/>
            </a:rPr>
            <a:t>271</a:t>
          </a:r>
          <a:r>
            <a:rPr kumimoji="1" lang="ja-JP" altLang="en-US" sz="1200">
              <a:latin typeface="ＭＳ ゴシック" pitchFamily="49" charset="-128"/>
              <a:ea typeface="ＭＳ ゴシック" pitchFamily="49" charset="-128"/>
            </a:rPr>
            <a:t>百万円増加した。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これにより充当可能財源等は</a:t>
          </a:r>
          <a:r>
            <a:rPr kumimoji="1" lang="en-US" altLang="ja-JP" sz="1200">
              <a:latin typeface="ＭＳ ゴシック" pitchFamily="49" charset="-128"/>
              <a:ea typeface="ＭＳ ゴシック" pitchFamily="49" charset="-128"/>
            </a:rPr>
            <a:t>1,036</a:t>
          </a:r>
          <a:r>
            <a:rPr kumimoji="1" lang="ja-JP" altLang="en-US" sz="1200">
              <a:latin typeface="ＭＳ ゴシック" pitchFamily="49" charset="-128"/>
              <a:ea typeface="ＭＳ ゴシック" pitchFamily="49" charset="-128"/>
            </a:rPr>
            <a:t>百万円の増と増加に転じたものの、地方債現在高の増加が非常に大きく将来負担比率の分子としては</a:t>
          </a:r>
          <a:r>
            <a:rPr kumimoji="1" lang="en-US" altLang="ja-JP" sz="1200">
              <a:latin typeface="ＭＳ ゴシック" pitchFamily="49" charset="-128"/>
              <a:ea typeface="ＭＳ ゴシック" pitchFamily="49" charset="-128"/>
            </a:rPr>
            <a:t>321</a:t>
          </a:r>
          <a:r>
            <a:rPr kumimoji="1" lang="ja-JP" altLang="en-US" sz="1200">
              <a:latin typeface="ＭＳ ゴシック" pitchFamily="49" charset="-128"/>
              <a:ea typeface="ＭＳ ゴシック" pitchFamily="49" charset="-128"/>
            </a:rPr>
            <a:t>百万円の増加となった。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庁舎整備事業の継続実施等により令和２年度も地方債現在高の増加が想定されるが、現在高のピークは令和２年度末を見込んでいる。令和３年度以降は投資的経費の抑制により地方債発行額を減少し、現在高の漸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秋田県仙北市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その他特定目的基金については、仙北市ふるさと振興基金の残高が減少している一方で、ふるさと仙北応援基金の大幅増、森林環境譲与税基金の新設により全体として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百万円の増加となった。しかし財政調整基金については、歳計剰余金処分による積立が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百万円となったのに対し取崩しは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百万円となったことから残高は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百万円の減となっており、基金全体の残高は前年度より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財政調整基金については令和元年度末残高は標準財政規模の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％以下となっているが、税収減や災害復旧など臨時的な一般財源需要の増加に備え標準財政規模の概ね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％程度の残高を確保したい。このため、引き続き予算構造の見直しによる歳出削減や財源の獲得により財政調整基金取崩額を抑制し、安定的な財政運営を実現することで積み増しを継続できるよう努める。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一方で、その他特定目的基金についてはふるさと仙北応援基金等の増により平成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は増加しているものの、必要に応じ条例の設置目的に沿い計画的に活用していく方針であることから現在保有している基金については長期的には残高の減少が見込まれる。しかし仙北市総合計画及び総合戦略後期計画に沿い事業を実施していくにあたり新たな財源需要の発生も想定されることから、財源等検討のうえ新規の特定目的基金の造成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・仙北市ふるさと振興基金：地域住民の連帯の強化及び地域振興のための事業に充てる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・ふるさと仙北応援基金：市のまちづくりに賛同する人々の寄附金を財源として、豊かなふるさとづくりに資する事業に充てる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・仙北市公共施設等総合管理基金：公共施設等の更新、統廃合及び長寿命化等に要する経費に充てる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ふるさと仙北応援基金について、ふるさと納税寄附金収入額が前年度より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百万円の増と大きく増加したことに伴い、当該寄附金を原資として行うふるさと仙北応援基金への積立も増加した。一方、これを受けて当該年度における取崩額も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百万円増加しており、基金残高としては前年度末より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公共施設等総合管理基金について、積立については前年度同様過疎対策事業債を原資とし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百万円とした一方で、令和元年度より当該基金の活用を開始したことで取崩額も積立額と同程度の規模で行っており、基金残高も前年度末と同程度となった。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また令和元年度より森林環境譲与税の譲与が開始されたことから、本市では当該収入を原資として基金を造成することとした。このため当該年度収入額と同額の積立を行い森林環境譲与税基金を造成した。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仙北市ふるさと振興基金については合併特例事業債を財源とした積立が令和２年度で終了することから、今後も残高の減少が見込まれる。ふるさと仙北応援基金についてはふるさと納税寄附金収入が増加傾向にあることから現状の推移からは残高の増加が見込まれるが、寄附金収入が安定的なものとは見込み難いことから当該基金からの繰入に依存しないよう慎重な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この他の基金については残高の大きな増減はないものと見込んでいるため、ふるさと納税寄附金の収入状況にもよるがその他特定目的基金全体としては減少傾向に転じるものと想定される。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取崩し額は前年度の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百万円、歳計剰余金処分による積立額は前年度の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百万円となった。取崩額は前年度より大きく減少したものの残高の積み増しには至らず、基金残高は前年度末と比較し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百万円減少した。取崩額減少の主な要因は、ふるさと仙北応援基金等その他特定目的基金からの繰入額が増加したことに伴う一般財源需要の減少と考えられる。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は前年度比で大きく減少しているものの、未だ基金残高を維持できるほどの減少には至っていない。また令和元年度における一般財源需要の減少はふるさと納税寄附金収入の増加に伴うふるさと仙北応援基金繰入金の増、降雪量の減少に伴う除排雪経費の減少等外的要因によるところも大きく予算構造の見直しを充分に行えているとは言い難いため、引き続き経常経費を中心とした歳出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取崩しは行っておらず積立も利息収入分のみのため、残高としては横ばいで推移している。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大規模な繰上償還等は予定されていないことから、引き続き一定規模を確保していく。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分母となる</a:t>
          </a:r>
          <a:r>
            <a:rPr kumimoji="1" lang="ja-JP" altLang="en-US" sz="1050" baseline="0">
              <a:latin typeface="ＭＳ Ｐゴシック" panose="020B0600070205080204" pitchFamily="50" charset="-128"/>
              <a:ea typeface="ＭＳ Ｐゴシック" panose="020B0600070205080204" pitchFamily="50" charset="-128"/>
            </a:rPr>
            <a:t>償却資産額について、総合給食センター建設事業の終了による増加（＋</a:t>
          </a:r>
          <a:r>
            <a:rPr kumimoji="1" lang="en-US" altLang="ja-JP" sz="1050" baseline="0">
              <a:latin typeface="ＭＳ Ｐゴシック" panose="020B0600070205080204" pitchFamily="50" charset="-128"/>
              <a:ea typeface="ＭＳ Ｐゴシック" panose="020B0600070205080204" pitchFamily="50" charset="-128"/>
            </a:rPr>
            <a:t>1,309</a:t>
          </a:r>
          <a:r>
            <a:rPr kumimoji="1" lang="ja-JP" altLang="en-US" sz="1050" baseline="0">
              <a:latin typeface="ＭＳ Ｐゴシック" panose="020B0600070205080204" pitchFamily="50" charset="-128"/>
              <a:ea typeface="ＭＳ Ｐゴシック" panose="020B0600070205080204" pitchFamily="50" charset="-128"/>
            </a:rPr>
            <a:t>百万円）があった一方で、一般廃棄物処理施設（平成</a:t>
          </a:r>
          <a:r>
            <a:rPr kumimoji="1" lang="en-US" altLang="ja-JP" sz="1050" baseline="0">
              <a:latin typeface="ＭＳ Ｐゴシック" panose="020B0600070205080204" pitchFamily="50" charset="-128"/>
              <a:ea typeface="ＭＳ Ｐゴシック" panose="020B0600070205080204" pitchFamily="50" charset="-128"/>
            </a:rPr>
            <a:t>30</a:t>
          </a:r>
          <a:r>
            <a:rPr kumimoji="1" lang="ja-JP" altLang="en-US" sz="1050" baseline="0">
              <a:latin typeface="ＭＳ Ｐゴシック" panose="020B0600070205080204" pitchFamily="50" charset="-128"/>
              <a:ea typeface="ＭＳ Ｐゴシック" panose="020B0600070205080204" pitchFamily="50" charset="-128"/>
            </a:rPr>
            <a:t>年度末時点残存価値</a:t>
          </a:r>
          <a:r>
            <a:rPr kumimoji="1" lang="en-US" altLang="ja-JP" sz="1050" baseline="0">
              <a:latin typeface="ＭＳ Ｐゴシック" panose="020B0600070205080204" pitchFamily="50" charset="-128"/>
              <a:ea typeface="ＭＳ Ｐゴシック" panose="020B0600070205080204" pitchFamily="50" charset="-128"/>
            </a:rPr>
            <a:t>1,896</a:t>
          </a:r>
          <a:r>
            <a:rPr kumimoji="1" lang="ja-JP" altLang="en-US" sz="1050" baseline="0">
              <a:latin typeface="ＭＳ Ｐゴシック" panose="020B0600070205080204" pitchFamily="50" charset="-128"/>
              <a:ea typeface="ＭＳ Ｐゴシック" panose="020B0600070205080204" pitchFamily="50" charset="-128"/>
            </a:rPr>
            <a:t>百万円、償却率</a:t>
          </a:r>
          <a:r>
            <a:rPr kumimoji="1" lang="en-US" altLang="ja-JP" sz="1050" baseline="0">
              <a:latin typeface="ＭＳ Ｐゴシック" panose="020B0600070205080204" pitchFamily="50" charset="-128"/>
              <a:ea typeface="ＭＳ Ｐゴシック" panose="020B0600070205080204" pitchFamily="50" charset="-128"/>
            </a:rPr>
            <a:t>30.6</a:t>
          </a:r>
          <a:r>
            <a:rPr kumimoji="1" lang="ja-JP" altLang="en-US" sz="1050" baseline="0">
              <a:latin typeface="ＭＳ Ｐゴシック" panose="020B0600070205080204" pitchFamily="50" charset="-128"/>
              <a:ea typeface="ＭＳ Ｐゴシック" panose="020B0600070205080204" pitchFamily="50" charset="-128"/>
            </a:rPr>
            <a:t>％）の一部事務組合への移管による皆減に加え、公共施設全体における老朽化の進行により、有形固定資産減価償却率は前年度比</a:t>
          </a:r>
          <a:r>
            <a:rPr kumimoji="1" lang="en-US" altLang="ja-JP" sz="1050" baseline="0">
              <a:latin typeface="ＭＳ Ｐゴシック" panose="020B0600070205080204" pitchFamily="50" charset="-128"/>
              <a:ea typeface="ＭＳ Ｐゴシック" panose="020B0600070205080204" pitchFamily="50" charset="-128"/>
            </a:rPr>
            <a:t>0.9</a:t>
          </a:r>
          <a:r>
            <a:rPr kumimoji="1" lang="ja-JP" altLang="en-US" sz="1050" baseline="0">
              <a:latin typeface="ＭＳ Ｐゴシック" panose="020B0600070205080204" pitchFamily="50" charset="-128"/>
              <a:ea typeface="ＭＳ Ｐゴシック" panose="020B0600070205080204" pitchFamily="50" charset="-128"/>
            </a:rPr>
            <a:t>ポイント増加しており、依然として類似団体平均を大きく上回っている。</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引き続き仙北市公共施設等総合管理計画等に基づく施設の統廃合をより一層推進し、除却も視野に入れた公共施設の適正配置の実現により限られた財源を適切に長寿命化改良に活用していく。</a:t>
          </a:r>
          <a:endParaRPr kumimoji="1" lang="en-US" altLang="ja-JP" sz="105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156464</xdr:rowOff>
    </xdr:from>
    <xdr:to>
      <xdr:col>23</xdr:col>
      <xdr:colOff>136525</xdr:colOff>
      <xdr:row>32</xdr:row>
      <xdr:rowOff>86614</xdr:rowOff>
    </xdr:to>
    <xdr:sp macro="" textlink="">
      <xdr:nvSpPr>
        <xdr:cNvPr id="79" name="楕円 78"/>
        <xdr:cNvSpPr/>
      </xdr:nvSpPr>
      <xdr:spPr>
        <a:xfrm>
          <a:off x="4711700" y="62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134891</xdr:rowOff>
    </xdr:from>
    <xdr:ext cx="405111" cy="259045"/>
    <xdr:sp macro="" textlink="">
      <xdr:nvSpPr>
        <xdr:cNvPr id="80" name="有形固定資産減価償却率該当値テキスト"/>
        <xdr:cNvSpPr txBox="1"/>
      </xdr:nvSpPr>
      <xdr:spPr>
        <a:xfrm>
          <a:off x="4813300" y="62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137033</xdr:rowOff>
    </xdr:from>
    <xdr:to>
      <xdr:col>19</xdr:col>
      <xdr:colOff>187325</xdr:colOff>
      <xdr:row>32</xdr:row>
      <xdr:rowOff>67183</xdr:rowOff>
    </xdr:to>
    <xdr:sp macro="" textlink="">
      <xdr:nvSpPr>
        <xdr:cNvPr id="81" name="楕円 80"/>
        <xdr:cNvSpPr/>
      </xdr:nvSpPr>
      <xdr:spPr>
        <a:xfrm>
          <a:off x="40005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16383</xdr:rowOff>
    </xdr:from>
    <xdr:to>
      <xdr:col>23</xdr:col>
      <xdr:colOff>85725</xdr:colOff>
      <xdr:row>32</xdr:row>
      <xdr:rowOff>35814</xdr:rowOff>
    </xdr:to>
    <xdr:cxnSp macro="">
      <xdr:nvCxnSpPr>
        <xdr:cNvPr id="82" name="直線コネクタ 81"/>
        <xdr:cNvCxnSpPr/>
      </xdr:nvCxnSpPr>
      <xdr:spPr>
        <a:xfrm>
          <a:off x="4051300" y="6274308"/>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3" name="楕円 82"/>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16383</xdr:rowOff>
    </xdr:to>
    <xdr:cxnSp macro="">
      <xdr:nvCxnSpPr>
        <xdr:cNvPr id="84" name="直線コネクタ 83"/>
        <xdr:cNvCxnSpPr/>
      </xdr:nvCxnSpPr>
      <xdr:spPr>
        <a:xfrm>
          <a:off x="3289300" y="626999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137033</xdr:rowOff>
    </xdr:from>
    <xdr:to>
      <xdr:col>11</xdr:col>
      <xdr:colOff>187325</xdr:colOff>
      <xdr:row>32</xdr:row>
      <xdr:rowOff>67183</xdr:rowOff>
    </xdr:to>
    <xdr:sp macro="" textlink="">
      <xdr:nvSpPr>
        <xdr:cNvPr id="85" name="楕円 84"/>
        <xdr:cNvSpPr/>
      </xdr:nvSpPr>
      <xdr:spPr>
        <a:xfrm>
          <a:off x="24765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16383</xdr:rowOff>
    </xdr:to>
    <xdr:cxnSp macro="">
      <xdr:nvCxnSpPr>
        <xdr:cNvPr id="86" name="直線コネクタ 85"/>
        <xdr:cNvCxnSpPr/>
      </xdr:nvCxnSpPr>
      <xdr:spPr>
        <a:xfrm flipV="1">
          <a:off x="2527300" y="626999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7"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8"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9"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58310</xdr:rowOff>
    </xdr:from>
    <xdr:ext cx="405111" cy="259045"/>
    <xdr:sp macro="" textlink="">
      <xdr:nvSpPr>
        <xdr:cNvPr id="91" name="n_1mainValue有形固定資産減価償却率"/>
        <xdr:cNvSpPr txBox="1"/>
      </xdr:nvSpPr>
      <xdr:spPr>
        <a:xfrm>
          <a:off x="3836044" y="63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92" name="n_2main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58310</xdr:rowOff>
    </xdr:from>
    <xdr:ext cx="405111" cy="259045"/>
    <xdr:sp macro="" textlink="">
      <xdr:nvSpPr>
        <xdr:cNvPr id="93" name="n_3mainValue有形固定資産減価償却率"/>
        <xdr:cNvSpPr txBox="1"/>
      </xdr:nvSpPr>
      <xdr:spPr>
        <a:xfrm>
          <a:off x="2324744" y="63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地方消費税交付金等の増収により分母はわずかに増加したものの、総合給食センター建設事業や庁舎整備事業の実施に伴い将来負担額が大きく増加したことから、比率としては</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ポイントの増となった。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将来負担額については令和２年度末をピークとした推移を見込んでいること、公債費の増加に伴う経常経費充当一般財源の増加が懸念されることから、今後更なる比率の増加が見込まれる。経常経費の削減と投資的経費の精査による地方債発行の抑制を一体として行い、比率の増加に歯止めを掛け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9"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126583</xdr:rowOff>
    </xdr:from>
    <xdr:to>
      <xdr:col>76</xdr:col>
      <xdr:colOff>73025</xdr:colOff>
      <xdr:row>33</xdr:row>
      <xdr:rowOff>56733</xdr:rowOff>
    </xdr:to>
    <xdr:sp macro="" textlink="">
      <xdr:nvSpPr>
        <xdr:cNvPr id="140" name="楕円 139"/>
        <xdr:cNvSpPr/>
      </xdr:nvSpPr>
      <xdr:spPr>
        <a:xfrm>
          <a:off x="14744700" y="638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105010</xdr:rowOff>
    </xdr:from>
    <xdr:ext cx="560923" cy="259045"/>
    <xdr:sp macro="" textlink="">
      <xdr:nvSpPr>
        <xdr:cNvPr id="141" name="債務償還比率該当値テキスト"/>
        <xdr:cNvSpPr txBox="1"/>
      </xdr:nvSpPr>
      <xdr:spPr>
        <a:xfrm>
          <a:off x="14846300" y="63629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125966</xdr:rowOff>
    </xdr:from>
    <xdr:to>
      <xdr:col>72</xdr:col>
      <xdr:colOff>123825</xdr:colOff>
      <xdr:row>33</xdr:row>
      <xdr:rowOff>56116</xdr:rowOff>
    </xdr:to>
    <xdr:sp macro="" textlink="">
      <xdr:nvSpPr>
        <xdr:cNvPr id="142" name="楕円 141"/>
        <xdr:cNvSpPr/>
      </xdr:nvSpPr>
      <xdr:spPr>
        <a:xfrm>
          <a:off x="14033500" y="63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5316</xdr:rowOff>
    </xdr:from>
    <xdr:to>
      <xdr:col>76</xdr:col>
      <xdr:colOff>22225</xdr:colOff>
      <xdr:row>33</xdr:row>
      <xdr:rowOff>5933</xdr:rowOff>
    </xdr:to>
    <xdr:cxnSp macro="">
      <xdr:nvCxnSpPr>
        <xdr:cNvPr id="143" name="直線コネクタ 142"/>
        <xdr:cNvCxnSpPr/>
      </xdr:nvCxnSpPr>
      <xdr:spPr>
        <a:xfrm>
          <a:off x="14084300" y="6434691"/>
          <a:ext cx="711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159343</xdr:rowOff>
    </xdr:from>
    <xdr:to>
      <xdr:col>68</xdr:col>
      <xdr:colOff>123825</xdr:colOff>
      <xdr:row>32</xdr:row>
      <xdr:rowOff>89493</xdr:rowOff>
    </xdr:to>
    <xdr:sp macro="" textlink="">
      <xdr:nvSpPr>
        <xdr:cNvPr id="144" name="楕円 143"/>
        <xdr:cNvSpPr/>
      </xdr:nvSpPr>
      <xdr:spPr>
        <a:xfrm>
          <a:off x="13271500" y="62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38693</xdr:rowOff>
    </xdr:from>
    <xdr:to>
      <xdr:col>72</xdr:col>
      <xdr:colOff>73025</xdr:colOff>
      <xdr:row>33</xdr:row>
      <xdr:rowOff>5316</xdr:rowOff>
    </xdr:to>
    <xdr:cxnSp macro="">
      <xdr:nvCxnSpPr>
        <xdr:cNvPr id="145" name="直線コネクタ 144"/>
        <xdr:cNvCxnSpPr/>
      </xdr:nvCxnSpPr>
      <xdr:spPr>
        <a:xfrm>
          <a:off x="13322300" y="6296618"/>
          <a:ext cx="762000" cy="1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43065</xdr:rowOff>
    </xdr:from>
    <xdr:to>
      <xdr:col>64</xdr:col>
      <xdr:colOff>123825</xdr:colOff>
      <xdr:row>31</xdr:row>
      <xdr:rowOff>144665</xdr:rowOff>
    </xdr:to>
    <xdr:sp macro="" textlink="">
      <xdr:nvSpPr>
        <xdr:cNvPr id="146" name="楕円 145"/>
        <xdr:cNvSpPr/>
      </xdr:nvSpPr>
      <xdr:spPr>
        <a:xfrm>
          <a:off x="12509500" y="61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93865</xdr:rowOff>
    </xdr:from>
    <xdr:to>
      <xdr:col>68</xdr:col>
      <xdr:colOff>73025</xdr:colOff>
      <xdr:row>32</xdr:row>
      <xdr:rowOff>38693</xdr:rowOff>
    </xdr:to>
    <xdr:cxnSp macro="">
      <xdr:nvCxnSpPr>
        <xdr:cNvPr id="147" name="直線コネクタ 146"/>
        <xdr:cNvCxnSpPr/>
      </xdr:nvCxnSpPr>
      <xdr:spPr>
        <a:xfrm>
          <a:off x="12560300" y="6180340"/>
          <a:ext cx="762000" cy="1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98546</xdr:rowOff>
    </xdr:from>
    <xdr:to>
      <xdr:col>60</xdr:col>
      <xdr:colOff>123825</xdr:colOff>
      <xdr:row>31</xdr:row>
      <xdr:rowOff>28696</xdr:rowOff>
    </xdr:to>
    <xdr:sp macro="" textlink="">
      <xdr:nvSpPr>
        <xdr:cNvPr id="148" name="楕円 147"/>
        <xdr:cNvSpPr/>
      </xdr:nvSpPr>
      <xdr:spPr>
        <a:xfrm>
          <a:off x="11747500" y="60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149346</xdr:rowOff>
    </xdr:from>
    <xdr:to>
      <xdr:col>64</xdr:col>
      <xdr:colOff>73025</xdr:colOff>
      <xdr:row>31</xdr:row>
      <xdr:rowOff>93865</xdr:rowOff>
    </xdr:to>
    <xdr:cxnSp macro="">
      <xdr:nvCxnSpPr>
        <xdr:cNvPr id="149" name="直線コネクタ 148"/>
        <xdr:cNvCxnSpPr/>
      </xdr:nvCxnSpPr>
      <xdr:spPr>
        <a:xfrm>
          <a:off x="11798300" y="6064371"/>
          <a:ext cx="762000" cy="1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0"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1"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2"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3"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47243</xdr:rowOff>
    </xdr:from>
    <xdr:ext cx="560923" cy="259045"/>
    <xdr:sp macro="" textlink="">
      <xdr:nvSpPr>
        <xdr:cNvPr id="154" name="n_1mainValue債務償還比率"/>
        <xdr:cNvSpPr txBox="1"/>
      </xdr:nvSpPr>
      <xdr:spPr>
        <a:xfrm>
          <a:off x="13791138" y="64766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80620</xdr:rowOff>
    </xdr:from>
    <xdr:ext cx="560923" cy="259045"/>
    <xdr:sp macro="" textlink="">
      <xdr:nvSpPr>
        <xdr:cNvPr id="155" name="n_2mainValue債務償還比率"/>
        <xdr:cNvSpPr txBox="1"/>
      </xdr:nvSpPr>
      <xdr:spPr>
        <a:xfrm>
          <a:off x="13041838" y="63385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135792</xdr:rowOff>
    </xdr:from>
    <xdr:ext cx="469744" cy="259045"/>
    <xdr:sp macro="" textlink="">
      <xdr:nvSpPr>
        <xdr:cNvPr id="156" name="n_3mainValue債務償還比率"/>
        <xdr:cNvSpPr txBox="1"/>
      </xdr:nvSpPr>
      <xdr:spPr>
        <a:xfrm>
          <a:off x="12325427" y="622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19823</xdr:rowOff>
    </xdr:from>
    <xdr:ext cx="469744" cy="259045"/>
    <xdr:sp macro="" textlink="">
      <xdr:nvSpPr>
        <xdr:cNvPr id="157" name="n_4mainValue債務償還比率"/>
        <xdr:cNvSpPr txBox="1"/>
      </xdr:nvSpPr>
      <xdr:spPr>
        <a:xfrm>
          <a:off x="11563427" y="610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120106</xdr:rowOff>
    </xdr:from>
    <xdr:to>
      <xdr:col>24</xdr:col>
      <xdr:colOff>114300</xdr:colOff>
      <xdr:row>42</xdr:row>
      <xdr:rowOff>50256</xdr:rowOff>
    </xdr:to>
    <xdr:sp macro="" textlink="">
      <xdr:nvSpPr>
        <xdr:cNvPr id="74" name="楕円 73"/>
        <xdr:cNvSpPr/>
      </xdr:nvSpPr>
      <xdr:spPr>
        <a:xfrm>
          <a:off x="45847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35033</xdr:rowOff>
    </xdr:from>
    <xdr:ext cx="405111" cy="259045"/>
    <xdr:sp macro="" textlink="">
      <xdr:nvSpPr>
        <xdr:cNvPr id="75" name="【道路】&#10;有形固定資産減価償却率該当値テキスト"/>
        <xdr:cNvSpPr txBox="1"/>
      </xdr:nvSpPr>
      <xdr:spPr>
        <a:xfrm>
          <a:off x="4673600" y="706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116840</xdr:rowOff>
    </xdr:from>
    <xdr:to>
      <xdr:col>20</xdr:col>
      <xdr:colOff>38100</xdr:colOff>
      <xdr:row>42</xdr:row>
      <xdr:rowOff>46990</xdr:rowOff>
    </xdr:to>
    <xdr:sp macro="" textlink="">
      <xdr:nvSpPr>
        <xdr:cNvPr id="76" name="楕円 75"/>
        <xdr:cNvSpPr/>
      </xdr:nvSpPr>
      <xdr:spPr>
        <a:xfrm>
          <a:off x="3746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167640</xdr:rowOff>
    </xdr:from>
    <xdr:to>
      <xdr:col>24</xdr:col>
      <xdr:colOff>63500</xdr:colOff>
      <xdr:row>41</xdr:row>
      <xdr:rowOff>170906</xdr:rowOff>
    </xdr:to>
    <xdr:cxnSp macro="">
      <xdr:nvCxnSpPr>
        <xdr:cNvPr id="77" name="直線コネクタ 76"/>
        <xdr:cNvCxnSpPr/>
      </xdr:nvCxnSpPr>
      <xdr:spPr>
        <a:xfrm>
          <a:off x="3797300" y="719709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113574</xdr:rowOff>
    </xdr:from>
    <xdr:to>
      <xdr:col>15</xdr:col>
      <xdr:colOff>101600</xdr:colOff>
      <xdr:row>42</xdr:row>
      <xdr:rowOff>43724</xdr:rowOff>
    </xdr:to>
    <xdr:sp macro="" textlink="">
      <xdr:nvSpPr>
        <xdr:cNvPr id="78" name="楕円 77"/>
        <xdr:cNvSpPr/>
      </xdr:nvSpPr>
      <xdr:spPr>
        <a:xfrm>
          <a:off x="2857500" y="71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164374</xdr:rowOff>
    </xdr:from>
    <xdr:to>
      <xdr:col>19</xdr:col>
      <xdr:colOff>177800</xdr:colOff>
      <xdr:row>41</xdr:row>
      <xdr:rowOff>167640</xdr:rowOff>
    </xdr:to>
    <xdr:cxnSp macro="">
      <xdr:nvCxnSpPr>
        <xdr:cNvPr id="79" name="直線コネクタ 78"/>
        <xdr:cNvCxnSpPr/>
      </xdr:nvCxnSpPr>
      <xdr:spPr>
        <a:xfrm>
          <a:off x="2908300" y="71938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131535</xdr:rowOff>
    </xdr:from>
    <xdr:to>
      <xdr:col>10</xdr:col>
      <xdr:colOff>165100</xdr:colOff>
      <xdr:row>42</xdr:row>
      <xdr:rowOff>61685</xdr:rowOff>
    </xdr:to>
    <xdr:sp macro="" textlink="">
      <xdr:nvSpPr>
        <xdr:cNvPr id="80" name="楕円 79"/>
        <xdr:cNvSpPr/>
      </xdr:nvSpPr>
      <xdr:spPr>
        <a:xfrm>
          <a:off x="1968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164374</xdr:rowOff>
    </xdr:from>
    <xdr:to>
      <xdr:col>15</xdr:col>
      <xdr:colOff>50800</xdr:colOff>
      <xdr:row>42</xdr:row>
      <xdr:rowOff>10885</xdr:rowOff>
    </xdr:to>
    <xdr:cxnSp macro="">
      <xdr:nvCxnSpPr>
        <xdr:cNvPr id="81" name="直線コネクタ 80"/>
        <xdr:cNvCxnSpPr/>
      </xdr:nvCxnSpPr>
      <xdr:spPr>
        <a:xfrm flipV="1">
          <a:off x="2019300" y="719382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2"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3"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4"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38117</xdr:rowOff>
    </xdr:from>
    <xdr:ext cx="405111" cy="259045"/>
    <xdr:sp macro="" textlink="">
      <xdr:nvSpPr>
        <xdr:cNvPr id="86" name="n_1mainValue【道路】&#10;有形固定資産減価償却率"/>
        <xdr:cNvSpPr txBox="1"/>
      </xdr:nvSpPr>
      <xdr:spPr>
        <a:xfrm>
          <a:off x="3582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34851</xdr:rowOff>
    </xdr:from>
    <xdr:ext cx="405111" cy="259045"/>
    <xdr:sp macro="" textlink="">
      <xdr:nvSpPr>
        <xdr:cNvPr id="87" name="n_2mainValue【道路】&#10;有形固定資産減価償却率"/>
        <xdr:cNvSpPr txBox="1"/>
      </xdr:nvSpPr>
      <xdr:spPr>
        <a:xfrm>
          <a:off x="2705744" y="723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52812</xdr:rowOff>
    </xdr:from>
    <xdr:ext cx="405111" cy="259045"/>
    <xdr:sp macro="" textlink="">
      <xdr:nvSpPr>
        <xdr:cNvPr id="88" name="n_3mainValue【道路】&#10;有形固定資産減価償却率"/>
        <xdr:cNvSpPr txBox="1"/>
      </xdr:nvSpPr>
      <xdr:spPr>
        <a:xfrm>
          <a:off x="18167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115523</xdr:rowOff>
    </xdr:from>
    <xdr:to>
      <xdr:col>55</xdr:col>
      <xdr:colOff>50800</xdr:colOff>
      <xdr:row>40</xdr:row>
      <xdr:rowOff>45673</xdr:rowOff>
    </xdr:to>
    <xdr:sp macro="" textlink="">
      <xdr:nvSpPr>
        <xdr:cNvPr id="126" name="楕円 125"/>
        <xdr:cNvSpPr/>
      </xdr:nvSpPr>
      <xdr:spPr>
        <a:xfrm>
          <a:off x="10426700" y="68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138400</xdr:rowOff>
    </xdr:from>
    <xdr:ext cx="534377" cy="259045"/>
    <xdr:sp macro="" textlink="">
      <xdr:nvSpPr>
        <xdr:cNvPr id="127" name="【道路】&#10;一人当たり延長該当値テキスト"/>
        <xdr:cNvSpPr txBox="1"/>
      </xdr:nvSpPr>
      <xdr:spPr>
        <a:xfrm>
          <a:off x="10515600" y="66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122162</xdr:rowOff>
    </xdr:from>
    <xdr:to>
      <xdr:col>50</xdr:col>
      <xdr:colOff>165100</xdr:colOff>
      <xdr:row>40</xdr:row>
      <xdr:rowOff>52312</xdr:rowOff>
    </xdr:to>
    <xdr:sp macro="" textlink="">
      <xdr:nvSpPr>
        <xdr:cNvPr id="128" name="楕円 127"/>
        <xdr:cNvSpPr/>
      </xdr:nvSpPr>
      <xdr:spPr>
        <a:xfrm>
          <a:off x="9588500" y="68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166323</xdr:rowOff>
    </xdr:from>
    <xdr:to>
      <xdr:col>55</xdr:col>
      <xdr:colOff>0</xdr:colOff>
      <xdr:row>40</xdr:row>
      <xdr:rowOff>1512</xdr:rowOff>
    </xdr:to>
    <xdr:cxnSp macro="">
      <xdr:nvCxnSpPr>
        <xdr:cNvPr id="129" name="直線コネクタ 128"/>
        <xdr:cNvCxnSpPr/>
      </xdr:nvCxnSpPr>
      <xdr:spPr>
        <a:xfrm flipV="1">
          <a:off x="9639300" y="6852873"/>
          <a:ext cx="8382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125536</xdr:rowOff>
    </xdr:from>
    <xdr:to>
      <xdr:col>46</xdr:col>
      <xdr:colOff>38100</xdr:colOff>
      <xdr:row>40</xdr:row>
      <xdr:rowOff>55686</xdr:rowOff>
    </xdr:to>
    <xdr:sp macro="" textlink="">
      <xdr:nvSpPr>
        <xdr:cNvPr id="130" name="楕円 129"/>
        <xdr:cNvSpPr/>
      </xdr:nvSpPr>
      <xdr:spPr>
        <a:xfrm>
          <a:off x="8699500" y="68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1512</xdr:rowOff>
    </xdr:from>
    <xdr:to>
      <xdr:col>50</xdr:col>
      <xdr:colOff>114300</xdr:colOff>
      <xdr:row>40</xdr:row>
      <xdr:rowOff>4886</xdr:rowOff>
    </xdr:to>
    <xdr:cxnSp macro="">
      <xdr:nvCxnSpPr>
        <xdr:cNvPr id="131" name="直線コネクタ 130"/>
        <xdr:cNvCxnSpPr/>
      </xdr:nvCxnSpPr>
      <xdr:spPr>
        <a:xfrm flipV="1">
          <a:off x="8750300" y="6859512"/>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131470</xdr:rowOff>
    </xdr:from>
    <xdr:to>
      <xdr:col>41</xdr:col>
      <xdr:colOff>101600</xdr:colOff>
      <xdr:row>40</xdr:row>
      <xdr:rowOff>61620</xdr:rowOff>
    </xdr:to>
    <xdr:sp macro="" textlink="">
      <xdr:nvSpPr>
        <xdr:cNvPr id="132" name="楕円 131"/>
        <xdr:cNvSpPr/>
      </xdr:nvSpPr>
      <xdr:spPr>
        <a:xfrm>
          <a:off x="7810500" y="68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4886</xdr:rowOff>
    </xdr:from>
    <xdr:to>
      <xdr:col>45</xdr:col>
      <xdr:colOff>177800</xdr:colOff>
      <xdr:row>40</xdr:row>
      <xdr:rowOff>10820</xdr:rowOff>
    </xdr:to>
    <xdr:cxnSp macro="">
      <xdr:nvCxnSpPr>
        <xdr:cNvPr id="133" name="直線コネクタ 132"/>
        <xdr:cNvCxnSpPr/>
      </xdr:nvCxnSpPr>
      <xdr:spPr>
        <a:xfrm flipV="1">
          <a:off x="7861300" y="6862886"/>
          <a:ext cx="8890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68839</xdr:rowOff>
    </xdr:from>
    <xdr:ext cx="534377" cy="259045"/>
    <xdr:sp macro="" textlink="">
      <xdr:nvSpPr>
        <xdr:cNvPr id="138" name="n_1mainValue【道路】&#10;一人当たり延長"/>
        <xdr:cNvSpPr txBox="1"/>
      </xdr:nvSpPr>
      <xdr:spPr>
        <a:xfrm>
          <a:off x="9359411" y="65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72213</xdr:rowOff>
    </xdr:from>
    <xdr:ext cx="534377" cy="259045"/>
    <xdr:sp macro="" textlink="">
      <xdr:nvSpPr>
        <xdr:cNvPr id="139" name="n_2mainValue【道路】&#10;一人当たり延長"/>
        <xdr:cNvSpPr txBox="1"/>
      </xdr:nvSpPr>
      <xdr:spPr>
        <a:xfrm>
          <a:off x="8483111" y="658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78147</xdr:rowOff>
    </xdr:from>
    <xdr:ext cx="534377" cy="259045"/>
    <xdr:sp macro="" textlink="">
      <xdr:nvSpPr>
        <xdr:cNvPr id="140" name="n_3mainValue【道路】&#10;一人当たり延長"/>
        <xdr:cNvSpPr txBox="1"/>
      </xdr:nvSpPr>
      <xdr:spPr>
        <a:xfrm>
          <a:off x="7594111" y="659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9"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141605</xdr:rowOff>
    </xdr:from>
    <xdr:to>
      <xdr:col>24</xdr:col>
      <xdr:colOff>114300</xdr:colOff>
      <xdr:row>63</xdr:row>
      <xdr:rowOff>71755</xdr:rowOff>
    </xdr:to>
    <xdr:sp macro="" textlink="">
      <xdr:nvSpPr>
        <xdr:cNvPr id="180" name="楕円 179"/>
        <xdr:cNvSpPr/>
      </xdr:nvSpPr>
      <xdr:spPr>
        <a:xfrm>
          <a:off x="45847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120032</xdr:rowOff>
    </xdr:from>
    <xdr:ext cx="405111" cy="259045"/>
    <xdr:sp macro="" textlink="">
      <xdr:nvSpPr>
        <xdr:cNvPr id="181" name="【橋りょう・トンネル】&#10;有形固定資産減価償却率該当値テキスト"/>
        <xdr:cNvSpPr txBox="1"/>
      </xdr:nvSpPr>
      <xdr:spPr>
        <a:xfrm>
          <a:off x="4673600"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116840</xdr:rowOff>
    </xdr:from>
    <xdr:to>
      <xdr:col>20</xdr:col>
      <xdr:colOff>38100</xdr:colOff>
      <xdr:row>63</xdr:row>
      <xdr:rowOff>46990</xdr:rowOff>
    </xdr:to>
    <xdr:sp macro="" textlink="">
      <xdr:nvSpPr>
        <xdr:cNvPr id="182" name="楕円 181"/>
        <xdr:cNvSpPr/>
      </xdr:nvSpPr>
      <xdr:spPr>
        <a:xfrm>
          <a:off x="3746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167640</xdr:rowOff>
    </xdr:from>
    <xdr:to>
      <xdr:col>24</xdr:col>
      <xdr:colOff>63500</xdr:colOff>
      <xdr:row>63</xdr:row>
      <xdr:rowOff>20955</xdr:rowOff>
    </xdr:to>
    <xdr:cxnSp macro="">
      <xdr:nvCxnSpPr>
        <xdr:cNvPr id="183" name="直線コネクタ 182"/>
        <xdr:cNvCxnSpPr/>
      </xdr:nvCxnSpPr>
      <xdr:spPr>
        <a:xfrm>
          <a:off x="3797300" y="107975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93980</xdr:rowOff>
    </xdr:from>
    <xdr:to>
      <xdr:col>15</xdr:col>
      <xdr:colOff>101600</xdr:colOff>
      <xdr:row>63</xdr:row>
      <xdr:rowOff>24130</xdr:rowOff>
    </xdr:to>
    <xdr:sp macro="" textlink="">
      <xdr:nvSpPr>
        <xdr:cNvPr id="184" name="楕円 183"/>
        <xdr:cNvSpPr/>
      </xdr:nvSpPr>
      <xdr:spPr>
        <a:xfrm>
          <a:off x="2857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144780</xdr:rowOff>
    </xdr:from>
    <xdr:to>
      <xdr:col>19</xdr:col>
      <xdr:colOff>177800</xdr:colOff>
      <xdr:row>62</xdr:row>
      <xdr:rowOff>167640</xdr:rowOff>
    </xdr:to>
    <xdr:cxnSp macro="">
      <xdr:nvCxnSpPr>
        <xdr:cNvPr id="185" name="直線コネクタ 184"/>
        <xdr:cNvCxnSpPr/>
      </xdr:nvCxnSpPr>
      <xdr:spPr>
        <a:xfrm>
          <a:off x="2908300" y="10774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71120</xdr:rowOff>
    </xdr:from>
    <xdr:to>
      <xdr:col>10</xdr:col>
      <xdr:colOff>165100</xdr:colOff>
      <xdr:row>63</xdr:row>
      <xdr:rowOff>1270</xdr:rowOff>
    </xdr:to>
    <xdr:sp macro="" textlink="">
      <xdr:nvSpPr>
        <xdr:cNvPr id="186" name="楕円 185"/>
        <xdr:cNvSpPr/>
      </xdr:nvSpPr>
      <xdr:spPr>
        <a:xfrm>
          <a:off x="196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121920</xdr:rowOff>
    </xdr:from>
    <xdr:to>
      <xdr:col>15</xdr:col>
      <xdr:colOff>50800</xdr:colOff>
      <xdr:row>62</xdr:row>
      <xdr:rowOff>144780</xdr:rowOff>
    </xdr:to>
    <xdr:cxnSp macro="">
      <xdr:nvCxnSpPr>
        <xdr:cNvPr id="187" name="直線コネクタ 186"/>
        <xdr:cNvCxnSpPr/>
      </xdr:nvCxnSpPr>
      <xdr:spPr>
        <a:xfrm>
          <a:off x="2019300" y="1075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8"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9"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38117</xdr:rowOff>
    </xdr:from>
    <xdr:ext cx="405111" cy="259045"/>
    <xdr:sp macro="" textlink="">
      <xdr:nvSpPr>
        <xdr:cNvPr id="192" name="n_1mainValue【橋りょう・トンネル】&#10;有形固定資産減価償却率"/>
        <xdr:cNvSpPr txBox="1"/>
      </xdr:nvSpPr>
      <xdr:spPr>
        <a:xfrm>
          <a:off x="35820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15257</xdr:rowOff>
    </xdr:from>
    <xdr:ext cx="405111" cy="259045"/>
    <xdr:sp macro="" textlink="">
      <xdr:nvSpPr>
        <xdr:cNvPr id="193" name="n_2mainValue【橋りょう・トンネル】&#10;有形固定資産減価償却率"/>
        <xdr:cNvSpPr txBox="1"/>
      </xdr:nvSpPr>
      <xdr:spPr>
        <a:xfrm>
          <a:off x="2705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163847</xdr:rowOff>
    </xdr:from>
    <xdr:ext cx="405111" cy="259045"/>
    <xdr:sp macro="" textlink="">
      <xdr:nvSpPr>
        <xdr:cNvPr id="194" name="n_3mainValue【橋りょう・トンネル】&#10;有形固定資産減価償却率"/>
        <xdr:cNvSpPr txBox="1"/>
      </xdr:nvSpPr>
      <xdr:spPr>
        <a:xfrm>
          <a:off x="1816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50967</xdr:rowOff>
    </xdr:from>
    <xdr:to>
      <xdr:col>55</xdr:col>
      <xdr:colOff>50800</xdr:colOff>
      <xdr:row>59</xdr:row>
      <xdr:rowOff>152567</xdr:rowOff>
    </xdr:to>
    <xdr:sp macro="" textlink="">
      <xdr:nvSpPr>
        <xdr:cNvPr id="232" name="楕円 231"/>
        <xdr:cNvSpPr/>
      </xdr:nvSpPr>
      <xdr:spPr>
        <a:xfrm>
          <a:off x="10426700" y="101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73844</xdr:rowOff>
    </xdr:from>
    <xdr:ext cx="599010" cy="259045"/>
    <xdr:sp macro="" textlink="">
      <xdr:nvSpPr>
        <xdr:cNvPr id="233" name="【橋りょう・トンネル】&#10;一人当たり有形固定資産（償却資産）額該当値テキスト"/>
        <xdr:cNvSpPr txBox="1"/>
      </xdr:nvSpPr>
      <xdr:spPr>
        <a:xfrm>
          <a:off x="10515600" y="1001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67148</xdr:rowOff>
    </xdr:from>
    <xdr:to>
      <xdr:col>50</xdr:col>
      <xdr:colOff>165100</xdr:colOff>
      <xdr:row>59</xdr:row>
      <xdr:rowOff>168748</xdr:rowOff>
    </xdr:to>
    <xdr:sp macro="" textlink="">
      <xdr:nvSpPr>
        <xdr:cNvPr id="234" name="楕円 233"/>
        <xdr:cNvSpPr/>
      </xdr:nvSpPr>
      <xdr:spPr>
        <a:xfrm>
          <a:off x="9588500" y="1018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101767</xdr:rowOff>
    </xdr:from>
    <xdr:to>
      <xdr:col>55</xdr:col>
      <xdr:colOff>0</xdr:colOff>
      <xdr:row>59</xdr:row>
      <xdr:rowOff>117948</xdr:rowOff>
    </xdr:to>
    <xdr:cxnSp macro="">
      <xdr:nvCxnSpPr>
        <xdr:cNvPr id="235" name="直線コネクタ 234"/>
        <xdr:cNvCxnSpPr/>
      </xdr:nvCxnSpPr>
      <xdr:spPr>
        <a:xfrm flipV="1">
          <a:off x="9639300" y="10217317"/>
          <a:ext cx="838200" cy="1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84982</xdr:rowOff>
    </xdr:from>
    <xdr:to>
      <xdr:col>46</xdr:col>
      <xdr:colOff>38100</xdr:colOff>
      <xdr:row>60</xdr:row>
      <xdr:rowOff>15132</xdr:rowOff>
    </xdr:to>
    <xdr:sp macro="" textlink="">
      <xdr:nvSpPr>
        <xdr:cNvPr id="236" name="楕円 235"/>
        <xdr:cNvSpPr/>
      </xdr:nvSpPr>
      <xdr:spPr>
        <a:xfrm>
          <a:off x="8699500" y="102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117948</xdr:rowOff>
    </xdr:from>
    <xdr:to>
      <xdr:col>50</xdr:col>
      <xdr:colOff>114300</xdr:colOff>
      <xdr:row>59</xdr:row>
      <xdr:rowOff>135782</xdr:rowOff>
    </xdr:to>
    <xdr:cxnSp macro="">
      <xdr:nvCxnSpPr>
        <xdr:cNvPr id="237" name="直線コネクタ 236"/>
        <xdr:cNvCxnSpPr/>
      </xdr:nvCxnSpPr>
      <xdr:spPr>
        <a:xfrm flipV="1">
          <a:off x="8750300" y="10233498"/>
          <a:ext cx="889000" cy="1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100839</xdr:rowOff>
    </xdr:from>
    <xdr:to>
      <xdr:col>41</xdr:col>
      <xdr:colOff>101600</xdr:colOff>
      <xdr:row>60</xdr:row>
      <xdr:rowOff>30989</xdr:rowOff>
    </xdr:to>
    <xdr:sp macro="" textlink="">
      <xdr:nvSpPr>
        <xdr:cNvPr id="238" name="楕円 237"/>
        <xdr:cNvSpPr/>
      </xdr:nvSpPr>
      <xdr:spPr>
        <a:xfrm>
          <a:off x="7810500" y="102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135782</xdr:rowOff>
    </xdr:from>
    <xdr:to>
      <xdr:col>45</xdr:col>
      <xdr:colOff>177800</xdr:colOff>
      <xdr:row>59</xdr:row>
      <xdr:rowOff>151639</xdr:rowOff>
    </xdr:to>
    <xdr:cxnSp macro="">
      <xdr:nvCxnSpPr>
        <xdr:cNvPr id="239" name="直線コネクタ 238"/>
        <xdr:cNvCxnSpPr/>
      </xdr:nvCxnSpPr>
      <xdr:spPr>
        <a:xfrm flipV="1">
          <a:off x="7861300" y="10251332"/>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40"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13825</xdr:rowOff>
    </xdr:from>
    <xdr:ext cx="599010" cy="259045"/>
    <xdr:sp macro="" textlink="">
      <xdr:nvSpPr>
        <xdr:cNvPr id="244" name="n_1mainValue【橋りょう・トンネル】&#10;一人当たり有形固定資産（償却資産）額"/>
        <xdr:cNvSpPr txBox="1"/>
      </xdr:nvSpPr>
      <xdr:spPr>
        <a:xfrm>
          <a:off x="9327095" y="99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31659</xdr:rowOff>
    </xdr:from>
    <xdr:ext cx="599010" cy="259045"/>
    <xdr:sp macro="" textlink="">
      <xdr:nvSpPr>
        <xdr:cNvPr id="245" name="n_2mainValue【橋りょう・トンネル】&#10;一人当たり有形固定資産（償却資産）額"/>
        <xdr:cNvSpPr txBox="1"/>
      </xdr:nvSpPr>
      <xdr:spPr>
        <a:xfrm>
          <a:off x="8450795" y="99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47516</xdr:rowOff>
    </xdr:from>
    <xdr:ext cx="599010" cy="259045"/>
    <xdr:sp macro="" textlink="">
      <xdr:nvSpPr>
        <xdr:cNvPr id="246" name="n_3mainValue【橋りょう・トンネル】&#10;一人当たり有形固定資産（償却資産）額"/>
        <xdr:cNvSpPr txBox="1"/>
      </xdr:nvSpPr>
      <xdr:spPr>
        <a:xfrm>
          <a:off x="7561795" y="99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74930</xdr:rowOff>
    </xdr:from>
    <xdr:to>
      <xdr:col>24</xdr:col>
      <xdr:colOff>114300</xdr:colOff>
      <xdr:row>85</xdr:row>
      <xdr:rowOff>5080</xdr:rowOff>
    </xdr:to>
    <xdr:sp macro="" textlink="">
      <xdr:nvSpPr>
        <xdr:cNvPr id="287" name="楕円 286"/>
        <xdr:cNvSpPr/>
      </xdr:nvSpPr>
      <xdr:spPr>
        <a:xfrm>
          <a:off x="45847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53357</xdr:rowOff>
    </xdr:from>
    <xdr:ext cx="405111" cy="259045"/>
    <xdr:sp macro="" textlink="">
      <xdr:nvSpPr>
        <xdr:cNvPr id="288" name="【公営住宅】&#10;有形固定資産減価償却率該当値テキスト"/>
        <xdr:cNvSpPr txBox="1"/>
      </xdr:nvSpPr>
      <xdr:spPr>
        <a:xfrm>
          <a:off x="4673600"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289" name="楕円 288"/>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95250</xdr:rowOff>
    </xdr:from>
    <xdr:to>
      <xdr:col>24</xdr:col>
      <xdr:colOff>63500</xdr:colOff>
      <xdr:row>84</xdr:row>
      <xdr:rowOff>125730</xdr:rowOff>
    </xdr:to>
    <xdr:cxnSp macro="">
      <xdr:nvCxnSpPr>
        <xdr:cNvPr id="290" name="直線コネクタ 289"/>
        <xdr:cNvCxnSpPr/>
      </xdr:nvCxnSpPr>
      <xdr:spPr>
        <a:xfrm>
          <a:off x="3797300" y="144970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291" name="楕円 290"/>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95250</xdr:rowOff>
    </xdr:to>
    <xdr:cxnSp macro="">
      <xdr:nvCxnSpPr>
        <xdr:cNvPr id="292" name="直線コネクタ 291"/>
        <xdr:cNvCxnSpPr/>
      </xdr:nvCxnSpPr>
      <xdr:spPr>
        <a:xfrm>
          <a:off x="2908300" y="14455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139700</xdr:rowOff>
    </xdr:from>
    <xdr:to>
      <xdr:col>10</xdr:col>
      <xdr:colOff>165100</xdr:colOff>
      <xdr:row>84</xdr:row>
      <xdr:rowOff>69850</xdr:rowOff>
    </xdr:to>
    <xdr:sp macro="" textlink="">
      <xdr:nvSpPr>
        <xdr:cNvPr id="293" name="楕円 292"/>
        <xdr:cNvSpPr/>
      </xdr:nvSpPr>
      <xdr:spPr>
        <a:xfrm>
          <a:off x="196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53339</xdr:rowOff>
    </xdr:to>
    <xdr:cxnSp macro="">
      <xdr:nvCxnSpPr>
        <xdr:cNvPr id="294" name="直線コネクタ 293"/>
        <xdr:cNvCxnSpPr/>
      </xdr:nvCxnSpPr>
      <xdr:spPr>
        <a:xfrm>
          <a:off x="2019300" y="14420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299" name="n_1mainValue【公営住宅】&#10;有形固定資産減価償却率"/>
        <xdr:cNvSpPr txBox="1"/>
      </xdr:nvSpPr>
      <xdr:spPr>
        <a:xfrm>
          <a:off x="3582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300" name="n_2mainValue【公営住宅】&#10;有形固定資産減価償却率"/>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60977</xdr:rowOff>
    </xdr:from>
    <xdr:ext cx="405111" cy="259045"/>
    <xdr:sp macro="" textlink="">
      <xdr:nvSpPr>
        <xdr:cNvPr id="301" name="n_3mainValue【公営住宅】&#10;有形固定資産減価償却率"/>
        <xdr:cNvSpPr txBox="1"/>
      </xdr:nvSpPr>
      <xdr:spPr>
        <a:xfrm>
          <a:off x="1816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28"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125191</xdr:rowOff>
    </xdr:from>
    <xdr:to>
      <xdr:col>55</xdr:col>
      <xdr:colOff>50800</xdr:colOff>
      <xdr:row>86</xdr:row>
      <xdr:rowOff>55341</xdr:rowOff>
    </xdr:to>
    <xdr:sp macro="" textlink="">
      <xdr:nvSpPr>
        <xdr:cNvPr id="339" name="楕円 338"/>
        <xdr:cNvSpPr/>
      </xdr:nvSpPr>
      <xdr:spPr>
        <a:xfrm>
          <a:off x="10426700" y="146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40"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125695</xdr:rowOff>
    </xdr:from>
    <xdr:to>
      <xdr:col>50</xdr:col>
      <xdr:colOff>165100</xdr:colOff>
      <xdr:row>86</xdr:row>
      <xdr:rowOff>55845</xdr:rowOff>
    </xdr:to>
    <xdr:sp macro="" textlink="">
      <xdr:nvSpPr>
        <xdr:cNvPr id="341" name="楕円 340"/>
        <xdr:cNvSpPr/>
      </xdr:nvSpPr>
      <xdr:spPr>
        <a:xfrm>
          <a:off x="9588500" y="146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4541</xdr:rowOff>
    </xdr:from>
    <xdr:to>
      <xdr:col>55</xdr:col>
      <xdr:colOff>0</xdr:colOff>
      <xdr:row>86</xdr:row>
      <xdr:rowOff>5045</xdr:rowOff>
    </xdr:to>
    <xdr:cxnSp macro="">
      <xdr:nvCxnSpPr>
        <xdr:cNvPr id="342" name="直線コネクタ 341"/>
        <xdr:cNvCxnSpPr/>
      </xdr:nvCxnSpPr>
      <xdr:spPr>
        <a:xfrm flipV="1">
          <a:off x="9639300" y="14749241"/>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126335</xdr:rowOff>
    </xdr:from>
    <xdr:to>
      <xdr:col>46</xdr:col>
      <xdr:colOff>38100</xdr:colOff>
      <xdr:row>86</xdr:row>
      <xdr:rowOff>56485</xdr:rowOff>
    </xdr:to>
    <xdr:sp macro="" textlink="">
      <xdr:nvSpPr>
        <xdr:cNvPr id="343" name="楕円 342"/>
        <xdr:cNvSpPr/>
      </xdr:nvSpPr>
      <xdr:spPr>
        <a:xfrm>
          <a:off x="8699500" y="146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5045</xdr:rowOff>
    </xdr:from>
    <xdr:to>
      <xdr:col>50</xdr:col>
      <xdr:colOff>114300</xdr:colOff>
      <xdr:row>86</xdr:row>
      <xdr:rowOff>5685</xdr:rowOff>
    </xdr:to>
    <xdr:cxnSp macro="">
      <xdr:nvCxnSpPr>
        <xdr:cNvPr id="344" name="直線コネクタ 343"/>
        <xdr:cNvCxnSpPr/>
      </xdr:nvCxnSpPr>
      <xdr:spPr>
        <a:xfrm flipV="1">
          <a:off x="8750300" y="1474974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126701</xdr:rowOff>
    </xdr:from>
    <xdr:to>
      <xdr:col>41</xdr:col>
      <xdr:colOff>101600</xdr:colOff>
      <xdr:row>86</xdr:row>
      <xdr:rowOff>56851</xdr:rowOff>
    </xdr:to>
    <xdr:sp macro="" textlink="">
      <xdr:nvSpPr>
        <xdr:cNvPr id="345" name="楕円 344"/>
        <xdr:cNvSpPr/>
      </xdr:nvSpPr>
      <xdr:spPr>
        <a:xfrm>
          <a:off x="7810500" y="146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5685</xdr:rowOff>
    </xdr:from>
    <xdr:to>
      <xdr:col>45</xdr:col>
      <xdr:colOff>177800</xdr:colOff>
      <xdr:row>86</xdr:row>
      <xdr:rowOff>6051</xdr:rowOff>
    </xdr:to>
    <xdr:cxnSp macro="">
      <xdr:nvCxnSpPr>
        <xdr:cNvPr id="346" name="直線コネクタ 345"/>
        <xdr:cNvCxnSpPr/>
      </xdr:nvCxnSpPr>
      <xdr:spPr>
        <a:xfrm flipV="1">
          <a:off x="7861300" y="147503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7"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8"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9"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46972</xdr:rowOff>
    </xdr:from>
    <xdr:ext cx="469744" cy="259045"/>
    <xdr:sp macro="" textlink="">
      <xdr:nvSpPr>
        <xdr:cNvPr id="351" name="n_1mainValue【公営住宅】&#10;一人当たり面積"/>
        <xdr:cNvSpPr txBox="1"/>
      </xdr:nvSpPr>
      <xdr:spPr>
        <a:xfrm>
          <a:off x="9391727" y="1479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47612</xdr:rowOff>
    </xdr:from>
    <xdr:ext cx="469744" cy="259045"/>
    <xdr:sp macro="" textlink="">
      <xdr:nvSpPr>
        <xdr:cNvPr id="352" name="n_2mainValue【公営住宅】&#10;一人当たり面積"/>
        <xdr:cNvSpPr txBox="1"/>
      </xdr:nvSpPr>
      <xdr:spPr>
        <a:xfrm>
          <a:off x="8515427" y="147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47978</xdr:rowOff>
    </xdr:from>
    <xdr:ext cx="469744" cy="259045"/>
    <xdr:sp macro="" textlink="">
      <xdr:nvSpPr>
        <xdr:cNvPr id="353" name="n_3mainValue【公営住宅】&#10;一人当たり面積"/>
        <xdr:cNvSpPr txBox="1"/>
      </xdr:nvSpPr>
      <xdr:spPr>
        <a:xfrm>
          <a:off x="7626427" y="1479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94" name="直線コネクタ 393"/>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7"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8" name="直線コネクタ 397"/>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99"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0" name="フローチャート: 判断 399"/>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1" name="フローチャート: 判断 400"/>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2" name="フローチャート: 判断 401"/>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3" name="フローチャート: 判断 402"/>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04" name="フローチャート: 判断 403"/>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410" name="楕円 409"/>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411" name="【認定こども園・幼稚園・保育所】&#10;有形固定資産減価償却率該当値テキスト"/>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412" name="楕円 411"/>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140970</xdr:rowOff>
    </xdr:from>
    <xdr:to>
      <xdr:col>85</xdr:col>
      <xdr:colOff>127000</xdr:colOff>
      <xdr:row>39</xdr:row>
      <xdr:rowOff>26670</xdr:rowOff>
    </xdr:to>
    <xdr:cxnSp macro="">
      <xdr:nvCxnSpPr>
        <xdr:cNvPr id="413" name="直線コネクタ 412"/>
        <xdr:cNvCxnSpPr/>
      </xdr:nvCxnSpPr>
      <xdr:spPr>
        <a:xfrm>
          <a:off x="15481300" y="66560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17780</xdr:rowOff>
    </xdr:from>
    <xdr:to>
      <xdr:col>76</xdr:col>
      <xdr:colOff>165100</xdr:colOff>
      <xdr:row>38</xdr:row>
      <xdr:rowOff>119380</xdr:rowOff>
    </xdr:to>
    <xdr:sp macro="" textlink="">
      <xdr:nvSpPr>
        <xdr:cNvPr id="414" name="楕円 413"/>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140970</xdr:rowOff>
    </xdr:to>
    <xdr:cxnSp macro="">
      <xdr:nvCxnSpPr>
        <xdr:cNvPr id="415" name="直線コネクタ 414"/>
        <xdr:cNvCxnSpPr/>
      </xdr:nvCxnSpPr>
      <xdr:spPr>
        <a:xfrm>
          <a:off x="14592300" y="65836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158750</xdr:rowOff>
    </xdr:from>
    <xdr:to>
      <xdr:col>72</xdr:col>
      <xdr:colOff>38100</xdr:colOff>
      <xdr:row>38</xdr:row>
      <xdr:rowOff>88900</xdr:rowOff>
    </xdr:to>
    <xdr:sp macro="" textlink="">
      <xdr:nvSpPr>
        <xdr:cNvPr id="416" name="楕円 415"/>
        <xdr:cNvSpPr/>
      </xdr:nvSpPr>
      <xdr:spPr>
        <a:xfrm>
          <a:off x="1365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38100</xdr:rowOff>
    </xdr:from>
    <xdr:to>
      <xdr:col>76</xdr:col>
      <xdr:colOff>114300</xdr:colOff>
      <xdr:row>38</xdr:row>
      <xdr:rowOff>68580</xdr:rowOff>
    </xdr:to>
    <xdr:cxnSp macro="">
      <xdr:nvCxnSpPr>
        <xdr:cNvPr id="417" name="直線コネクタ 416"/>
        <xdr:cNvCxnSpPr/>
      </xdr:nvCxnSpPr>
      <xdr:spPr>
        <a:xfrm>
          <a:off x="13703300" y="6553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1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1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2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2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422" name="n_1mainValue【認定こども園・幼稚園・保育所】&#10;有形固定資産減価償却率"/>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110507</xdr:rowOff>
    </xdr:from>
    <xdr:ext cx="405111" cy="259045"/>
    <xdr:sp macro="" textlink="">
      <xdr:nvSpPr>
        <xdr:cNvPr id="423" name="n_2mainValue【認定こども園・幼稚園・保育所】&#10;有形固定資産減価償却率"/>
        <xdr:cNvSpPr txBox="1"/>
      </xdr:nvSpPr>
      <xdr:spPr>
        <a:xfrm>
          <a:off x="14389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80027</xdr:rowOff>
    </xdr:from>
    <xdr:ext cx="405111" cy="259045"/>
    <xdr:sp macro="" textlink="">
      <xdr:nvSpPr>
        <xdr:cNvPr id="424" name="n_3mainValue【認定こども園・幼稚園・保育所】&#10;有形固定資産減価償却率"/>
        <xdr:cNvSpPr txBox="1"/>
      </xdr:nvSpPr>
      <xdr:spPr>
        <a:xfrm>
          <a:off x="13500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46" name="直線コネクタ 445"/>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8" name="直線コネクタ 44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9"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0" name="直線コネクタ 449"/>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51"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52" name="フローチャート: 判断 451"/>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53" name="フローチャート: 判断 452"/>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54" name="フローチャート: 判断 453"/>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55" name="フローチャート: 判断 45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56" name="フローチャート: 判断 455"/>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xdr:rowOff>
    </xdr:from>
    <xdr:to>
      <xdr:col>116</xdr:col>
      <xdr:colOff>114300</xdr:colOff>
      <xdr:row>40</xdr:row>
      <xdr:rowOff>101854</xdr:rowOff>
    </xdr:to>
    <xdr:sp macro="" textlink="">
      <xdr:nvSpPr>
        <xdr:cNvPr id="462" name="楕円 461"/>
        <xdr:cNvSpPr/>
      </xdr:nvSpPr>
      <xdr:spPr>
        <a:xfrm>
          <a:off x="221107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150131</xdr:rowOff>
    </xdr:from>
    <xdr:ext cx="469744" cy="259045"/>
    <xdr:sp macro="" textlink="">
      <xdr:nvSpPr>
        <xdr:cNvPr id="463" name="【認定こども園・幼稚園・保育所】&#10;一人当たり面積該当値テキスト"/>
        <xdr:cNvSpPr txBox="1"/>
      </xdr:nvSpPr>
      <xdr:spPr>
        <a:xfrm>
          <a:off x="22199600"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464" name="楕円 463"/>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62484</xdr:rowOff>
    </xdr:from>
    <xdr:to>
      <xdr:col>116</xdr:col>
      <xdr:colOff>63500</xdr:colOff>
      <xdr:row>40</xdr:row>
      <xdr:rowOff>51054</xdr:rowOff>
    </xdr:to>
    <xdr:cxnSp macro="">
      <xdr:nvCxnSpPr>
        <xdr:cNvPr id="465" name="直線コネクタ 464"/>
        <xdr:cNvCxnSpPr/>
      </xdr:nvCxnSpPr>
      <xdr:spPr>
        <a:xfrm>
          <a:off x="21323300" y="6577584"/>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23114</xdr:rowOff>
    </xdr:from>
    <xdr:to>
      <xdr:col>107</xdr:col>
      <xdr:colOff>101600</xdr:colOff>
      <xdr:row>38</xdr:row>
      <xdr:rowOff>124714</xdr:rowOff>
    </xdr:to>
    <xdr:sp macro="" textlink="">
      <xdr:nvSpPr>
        <xdr:cNvPr id="466" name="楕円 465"/>
        <xdr:cNvSpPr/>
      </xdr:nvSpPr>
      <xdr:spPr>
        <a:xfrm>
          <a:off x="20383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62484</xdr:rowOff>
    </xdr:from>
    <xdr:to>
      <xdr:col>111</xdr:col>
      <xdr:colOff>177800</xdr:colOff>
      <xdr:row>38</xdr:row>
      <xdr:rowOff>73914</xdr:rowOff>
    </xdr:to>
    <xdr:cxnSp macro="">
      <xdr:nvCxnSpPr>
        <xdr:cNvPr id="467" name="直線コネクタ 466"/>
        <xdr:cNvCxnSpPr/>
      </xdr:nvCxnSpPr>
      <xdr:spPr>
        <a:xfrm flipV="1">
          <a:off x="20434300" y="65775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9398</xdr:rowOff>
    </xdr:from>
    <xdr:to>
      <xdr:col>102</xdr:col>
      <xdr:colOff>165100</xdr:colOff>
      <xdr:row>39</xdr:row>
      <xdr:rowOff>110998</xdr:rowOff>
    </xdr:to>
    <xdr:sp macro="" textlink="">
      <xdr:nvSpPr>
        <xdr:cNvPr id="468" name="楕円 467"/>
        <xdr:cNvSpPr/>
      </xdr:nvSpPr>
      <xdr:spPr>
        <a:xfrm>
          <a:off x="19494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73914</xdr:rowOff>
    </xdr:from>
    <xdr:to>
      <xdr:col>107</xdr:col>
      <xdr:colOff>50800</xdr:colOff>
      <xdr:row>39</xdr:row>
      <xdr:rowOff>60198</xdr:rowOff>
    </xdr:to>
    <xdr:cxnSp macro="">
      <xdr:nvCxnSpPr>
        <xdr:cNvPr id="469" name="直線コネクタ 468"/>
        <xdr:cNvCxnSpPr/>
      </xdr:nvCxnSpPr>
      <xdr:spPr>
        <a:xfrm flipV="1">
          <a:off x="19545300" y="6589014"/>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70"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71"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72"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73"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129811</xdr:rowOff>
    </xdr:from>
    <xdr:ext cx="469744" cy="259045"/>
    <xdr:sp macro="" textlink="">
      <xdr:nvSpPr>
        <xdr:cNvPr id="474" name="n_1main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141241</xdr:rowOff>
    </xdr:from>
    <xdr:ext cx="469744" cy="259045"/>
    <xdr:sp macro="" textlink="">
      <xdr:nvSpPr>
        <xdr:cNvPr id="475" name="n_2mainValue【認定こども園・幼稚園・保育所】&#10;一人当たり面積"/>
        <xdr:cNvSpPr txBox="1"/>
      </xdr:nvSpPr>
      <xdr:spPr>
        <a:xfrm>
          <a:off x="201994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127525</xdr:rowOff>
    </xdr:from>
    <xdr:ext cx="469744" cy="259045"/>
    <xdr:sp macro="" textlink="">
      <xdr:nvSpPr>
        <xdr:cNvPr id="476" name="n_3mainValue【認定こども園・幼稚園・保育所】&#10;一人当たり面積"/>
        <xdr:cNvSpPr txBox="1"/>
      </xdr:nvSpPr>
      <xdr:spPr>
        <a:xfrm>
          <a:off x="19310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1" name="直線コネクタ 500"/>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2"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3" name="直線コネクタ 502"/>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04"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05" name="直線コネクタ 504"/>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06"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7" name="フローチャート: 判断 506"/>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09" name="フローチャート: 判断 508"/>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0" name="フローチャート: 判断 509"/>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11" name="フローチャート: 判断 510"/>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92075</xdr:rowOff>
    </xdr:from>
    <xdr:to>
      <xdr:col>85</xdr:col>
      <xdr:colOff>177800</xdr:colOff>
      <xdr:row>60</xdr:row>
      <xdr:rowOff>22225</xdr:rowOff>
    </xdr:to>
    <xdr:sp macro="" textlink="">
      <xdr:nvSpPr>
        <xdr:cNvPr id="517" name="楕円 516"/>
        <xdr:cNvSpPr/>
      </xdr:nvSpPr>
      <xdr:spPr>
        <a:xfrm>
          <a:off x="16268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114952</xdr:rowOff>
    </xdr:from>
    <xdr:ext cx="405111" cy="259045"/>
    <xdr:sp macro="" textlink="">
      <xdr:nvSpPr>
        <xdr:cNvPr id="518" name="【学校施設】&#10;有形固定資産減価償却率該当値テキスト"/>
        <xdr:cNvSpPr txBox="1"/>
      </xdr:nvSpPr>
      <xdr:spPr>
        <a:xfrm>
          <a:off x="16357600"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519" name="楕円 518"/>
        <xdr:cNvSpPr/>
      </xdr:nvSpPr>
      <xdr:spPr>
        <a:xfrm>
          <a:off x="1543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142875</xdr:rowOff>
    </xdr:from>
    <xdr:to>
      <xdr:col>85</xdr:col>
      <xdr:colOff>127000</xdr:colOff>
      <xdr:row>59</xdr:row>
      <xdr:rowOff>165735</xdr:rowOff>
    </xdr:to>
    <xdr:cxnSp macro="">
      <xdr:nvCxnSpPr>
        <xdr:cNvPr id="520" name="直線コネクタ 519"/>
        <xdr:cNvCxnSpPr/>
      </xdr:nvCxnSpPr>
      <xdr:spPr>
        <a:xfrm flipV="1">
          <a:off x="15481300" y="102584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521" name="楕円 520"/>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59</xdr:row>
      <xdr:rowOff>165735</xdr:rowOff>
    </xdr:to>
    <xdr:cxnSp macro="">
      <xdr:nvCxnSpPr>
        <xdr:cNvPr id="522" name="直線コネクタ 521"/>
        <xdr:cNvCxnSpPr/>
      </xdr:nvCxnSpPr>
      <xdr:spPr>
        <a:xfrm>
          <a:off x="14592300" y="102489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23" name="楕円 522"/>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133350</xdr:rowOff>
    </xdr:to>
    <xdr:cxnSp macro="">
      <xdr:nvCxnSpPr>
        <xdr:cNvPr id="524" name="直線コネクタ 523"/>
        <xdr:cNvCxnSpPr/>
      </xdr:nvCxnSpPr>
      <xdr:spPr>
        <a:xfrm>
          <a:off x="13703300" y="10195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25"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26"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27"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28"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61612</xdr:rowOff>
    </xdr:from>
    <xdr:ext cx="405111" cy="259045"/>
    <xdr:sp macro="" textlink="">
      <xdr:nvSpPr>
        <xdr:cNvPr id="529" name="n_1mainValue【学校施設】&#10;有形固定資産減価償却率"/>
        <xdr:cNvSpPr txBox="1"/>
      </xdr:nvSpPr>
      <xdr:spPr>
        <a:xfrm>
          <a:off x="15266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530" name="n_2mainValue【学校施設】&#10;有形固定資産減価償却率"/>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31" name="n_3mainValue【学校施設】&#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55" name="直線コネクタ 55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5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57" name="直線コネクタ 55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5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9" name="直線コネクタ 55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60"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61" name="フローチャート: 判断 56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62" name="フローチャート: 判断 56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63" name="フローチャート: 判断 56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64" name="フローチャート: 判断 56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65" name="フローチャート: 判断 564"/>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119697</xdr:rowOff>
    </xdr:from>
    <xdr:to>
      <xdr:col>116</xdr:col>
      <xdr:colOff>114300</xdr:colOff>
      <xdr:row>62</xdr:row>
      <xdr:rowOff>49847</xdr:rowOff>
    </xdr:to>
    <xdr:sp macro="" textlink="">
      <xdr:nvSpPr>
        <xdr:cNvPr id="571" name="楕円 570"/>
        <xdr:cNvSpPr/>
      </xdr:nvSpPr>
      <xdr:spPr>
        <a:xfrm>
          <a:off x="22110700" y="105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98124</xdr:rowOff>
    </xdr:from>
    <xdr:ext cx="469744" cy="259045"/>
    <xdr:sp macro="" textlink="">
      <xdr:nvSpPr>
        <xdr:cNvPr id="572" name="【学校施設】&#10;一人当たり面積該当値テキスト"/>
        <xdr:cNvSpPr txBox="1"/>
      </xdr:nvSpPr>
      <xdr:spPr>
        <a:xfrm>
          <a:off x="22199600" y="1055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128842</xdr:rowOff>
    </xdr:from>
    <xdr:to>
      <xdr:col>112</xdr:col>
      <xdr:colOff>38100</xdr:colOff>
      <xdr:row>62</xdr:row>
      <xdr:rowOff>58992</xdr:rowOff>
    </xdr:to>
    <xdr:sp macro="" textlink="">
      <xdr:nvSpPr>
        <xdr:cNvPr id="573" name="楕円 572"/>
        <xdr:cNvSpPr/>
      </xdr:nvSpPr>
      <xdr:spPr>
        <a:xfrm>
          <a:off x="21272500" y="105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170497</xdr:rowOff>
    </xdr:from>
    <xdr:to>
      <xdr:col>116</xdr:col>
      <xdr:colOff>63500</xdr:colOff>
      <xdr:row>62</xdr:row>
      <xdr:rowOff>8192</xdr:rowOff>
    </xdr:to>
    <xdr:cxnSp macro="">
      <xdr:nvCxnSpPr>
        <xdr:cNvPr id="574" name="直線コネクタ 573"/>
        <xdr:cNvCxnSpPr/>
      </xdr:nvCxnSpPr>
      <xdr:spPr>
        <a:xfrm flipV="1">
          <a:off x="21323300" y="1062894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137414</xdr:rowOff>
    </xdr:from>
    <xdr:to>
      <xdr:col>107</xdr:col>
      <xdr:colOff>101600</xdr:colOff>
      <xdr:row>62</xdr:row>
      <xdr:rowOff>67564</xdr:rowOff>
    </xdr:to>
    <xdr:sp macro="" textlink="">
      <xdr:nvSpPr>
        <xdr:cNvPr id="575" name="楕円 574"/>
        <xdr:cNvSpPr/>
      </xdr:nvSpPr>
      <xdr:spPr>
        <a:xfrm>
          <a:off x="20383500" y="105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8192</xdr:rowOff>
    </xdr:from>
    <xdr:to>
      <xdr:col>111</xdr:col>
      <xdr:colOff>177800</xdr:colOff>
      <xdr:row>62</xdr:row>
      <xdr:rowOff>16764</xdr:rowOff>
    </xdr:to>
    <xdr:cxnSp macro="">
      <xdr:nvCxnSpPr>
        <xdr:cNvPr id="576" name="直線コネクタ 575"/>
        <xdr:cNvCxnSpPr/>
      </xdr:nvCxnSpPr>
      <xdr:spPr>
        <a:xfrm flipV="1">
          <a:off x="20434300" y="1063809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145224</xdr:rowOff>
    </xdr:from>
    <xdr:to>
      <xdr:col>102</xdr:col>
      <xdr:colOff>165100</xdr:colOff>
      <xdr:row>62</xdr:row>
      <xdr:rowOff>75374</xdr:rowOff>
    </xdr:to>
    <xdr:sp macro="" textlink="">
      <xdr:nvSpPr>
        <xdr:cNvPr id="577" name="楕円 576"/>
        <xdr:cNvSpPr/>
      </xdr:nvSpPr>
      <xdr:spPr>
        <a:xfrm>
          <a:off x="19494500" y="10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16764</xdr:rowOff>
    </xdr:from>
    <xdr:to>
      <xdr:col>107</xdr:col>
      <xdr:colOff>50800</xdr:colOff>
      <xdr:row>62</xdr:row>
      <xdr:rowOff>24574</xdr:rowOff>
    </xdr:to>
    <xdr:cxnSp macro="">
      <xdr:nvCxnSpPr>
        <xdr:cNvPr id="578" name="直線コネクタ 577"/>
        <xdr:cNvCxnSpPr/>
      </xdr:nvCxnSpPr>
      <xdr:spPr>
        <a:xfrm flipV="1">
          <a:off x="19545300" y="10646664"/>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79"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80"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81"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82"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50119</xdr:rowOff>
    </xdr:from>
    <xdr:ext cx="469744" cy="259045"/>
    <xdr:sp macro="" textlink="">
      <xdr:nvSpPr>
        <xdr:cNvPr id="583" name="n_1mainValue【学校施設】&#10;一人当たり面積"/>
        <xdr:cNvSpPr txBox="1"/>
      </xdr:nvSpPr>
      <xdr:spPr>
        <a:xfrm>
          <a:off x="21075727" y="1068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58691</xdr:rowOff>
    </xdr:from>
    <xdr:ext cx="469744" cy="259045"/>
    <xdr:sp macro="" textlink="">
      <xdr:nvSpPr>
        <xdr:cNvPr id="584" name="n_2mainValue【学校施設】&#10;一人当たり面積"/>
        <xdr:cNvSpPr txBox="1"/>
      </xdr:nvSpPr>
      <xdr:spPr>
        <a:xfrm>
          <a:off x="20199427" y="1068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66501</xdr:rowOff>
    </xdr:from>
    <xdr:ext cx="469744" cy="259045"/>
    <xdr:sp macro="" textlink="">
      <xdr:nvSpPr>
        <xdr:cNvPr id="585" name="n_3mainValue【学校施設】&#10;一人当たり面積"/>
        <xdr:cNvSpPr txBox="1"/>
      </xdr:nvSpPr>
      <xdr:spPr>
        <a:xfrm>
          <a:off x="19310427" y="1069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11" name="直線コネクタ 61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1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5" name="直線コネクタ 61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1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17" name="フローチャート: 判断 61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8" name="フローチャート: 判断 61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19" name="フローチャート: 判断 61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20" name="フローチャート: 判断 61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21" name="フローチャート: 判断 62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142421</xdr:rowOff>
    </xdr:from>
    <xdr:to>
      <xdr:col>85</xdr:col>
      <xdr:colOff>177800</xdr:colOff>
      <xdr:row>86</xdr:row>
      <xdr:rowOff>72571</xdr:rowOff>
    </xdr:to>
    <xdr:sp macro="" textlink="">
      <xdr:nvSpPr>
        <xdr:cNvPr id="627" name="楕円 626"/>
        <xdr:cNvSpPr/>
      </xdr:nvSpPr>
      <xdr:spPr>
        <a:xfrm>
          <a:off x="16268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120848</xdr:rowOff>
    </xdr:from>
    <xdr:ext cx="405111" cy="259045"/>
    <xdr:sp macro="" textlink="">
      <xdr:nvSpPr>
        <xdr:cNvPr id="628" name="【児童館】&#10;有形固定資産減価償却率該当値テキスト"/>
        <xdr:cNvSpPr txBox="1"/>
      </xdr:nvSpPr>
      <xdr:spPr>
        <a:xfrm>
          <a:off x="16357600"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116295</xdr:rowOff>
    </xdr:from>
    <xdr:to>
      <xdr:col>81</xdr:col>
      <xdr:colOff>101600</xdr:colOff>
      <xdr:row>86</xdr:row>
      <xdr:rowOff>46445</xdr:rowOff>
    </xdr:to>
    <xdr:sp macro="" textlink="">
      <xdr:nvSpPr>
        <xdr:cNvPr id="629" name="楕円 628"/>
        <xdr:cNvSpPr/>
      </xdr:nvSpPr>
      <xdr:spPr>
        <a:xfrm>
          <a:off x="15430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167095</xdr:rowOff>
    </xdr:from>
    <xdr:to>
      <xdr:col>85</xdr:col>
      <xdr:colOff>127000</xdr:colOff>
      <xdr:row>86</xdr:row>
      <xdr:rowOff>21771</xdr:rowOff>
    </xdr:to>
    <xdr:cxnSp macro="">
      <xdr:nvCxnSpPr>
        <xdr:cNvPr id="630" name="直線コネクタ 629"/>
        <xdr:cNvCxnSpPr/>
      </xdr:nvCxnSpPr>
      <xdr:spPr>
        <a:xfrm>
          <a:off x="15481300" y="14740345"/>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88537</xdr:rowOff>
    </xdr:from>
    <xdr:to>
      <xdr:col>76</xdr:col>
      <xdr:colOff>165100</xdr:colOff>
      <xdr:row>86</xdr:row>
      <xdr:rowOff>18687</xdr:rowOff>
    </xdr:to>
    <xdr:sp macro="" textlink="">
      <xdr:nvSpPr>
        <xdr:cNvPr id="631" name="楕円 630"/>
        <xdr:cNvSpPr/>
      </xdr:nvSpPr>
      <xdr:spPr>
        <a:xfrm>
          <a:off x="14541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139337</xdr:rowOff>
    </xdr:from>
    <xdr:to>
      <xdr:col>81</xdr:col>
      <xdr:colOff>50800</xdr:colOff>
      <xdr:row>85</xdr:row>
      <xdr:rowOff>167095</xdr:rowOff>
    </xdr:to>
    <xdr:cxnSp macro="">
      <xdr:nvCxnSpPr>
        <xdr:cNvPr id="632" name="直線コネクタ 631"/>
        <xdr:cNvCxnSpPr/>
      </xdr:nvCxnSpPr>
      <xdr:spPr>
        <a:xfrm>
          <a:off x="14592300" y="147125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54248</xdr:rowOff>
    </xdr:from>
    <xdr:to>
      <xdr:col>72</xdr:col>
      <xdr:colOff>38100</xdr:colOff>
      <xdr:row>85</xdr:row>
      <xdr:rowOff>155848</xdr:rowOff>
    </xdr:to>
    <xdr:sp macro="" textlink="">
      <xdr:nvSpPr>
        <xdr:cNvPr id="633" name="楕円 632"/>
        <xdr:cNvSpPr/>
      </xdr:nvSpPr>
      <xdr:spPr>
        <a:xfrm>
          <a:off x="13652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105048</xdr:rowOff>
    </xdr:from>
    <xdr:to>
      <xdr:col>76</xdr:col>
      <xdr:colOff>114300</xdr:colOff>
      <xdr:row>85</xdr:row>
      <xdr:rowOff>139337</xdr:rowOff>
    </xdr:to>
    <xdr:cxnSp macro="">
      <xdr:nvCxnSpPr>
        <xdr:cNvPr id="634" name="直線コネクタ 633"/>
        <xdr:cNvCxnSpPr/>
      </xdr:nvCxnSpPr>
      <xdr:spPr>
        <a:xfrm>
          <a:off x="13703300" y="146782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35"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36"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37"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38"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37572</xdr:rowOff>
    </xdr:from>
    <xdr:ext cx="405111" cy="259045"/>
    <xdr:sp macro="" textlink="">
      <xdr:nvSpPr>
        <xdr:cNvPr id="639" name="n_1mainValue【児童館】&#10;有形固定資産減価償却率"/>
        <xdr:cNvSpPr txBox="1"/>
      </xdr:nvSpPr>
      <xdr:spPr>
        <a:xfrm>
          <a:off x="152660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9814</xdr:rowOff>
    </xdr:from>
    <xdr:ext cx="405111" cy="259045"/>
    <xdr:sp macro="" textlink="">
      <xdr:nvSpPr>
        <xdr:cNvPr id="640" name="n_2mainValue【児童館】&#10;有形固定資産減価償却率"/>
        <xdr:cNvSpPr txBox="1"/>
      </xdr:nvSpPr>
      <xdr:spPr>
        <a:xfrm>
          <a:off x="14389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146975</xdr:rowOff>
    </xdr:from>
    <xdr:ext cx="405111" cy="259045"/>
    <xdr:sp macro="" textlink="">
      <xdr:nvSpPr>
        <xdr:cNvPr id="641" name="n_3mainValue【児童館】&#10;有形固定資産減価償却率"/>
        <xdr:cNvSpPr txBox="1"/>
      </xdr:nvSpPr>
      <xdr:spPr>
        <a:xfrm>
          <a:off x="13500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63" name="直線コネクタ 662"/>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6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65" name="直線コネクタ 66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66"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67" name="直線コネクタ 666"/>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68"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69" name="フローチャート: 判断 668"/>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70" name="フローチャート: 判断 669"/>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71" name="フローチャート: 判断 670"/>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72" name="フローチャート: 判断 671"/>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73" name="フローチャート: 判断 672"/>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679" name="楕円 678"/>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74185</xdr:rowOff>
    </xdr:from>
    <xdr:ext cx="469744" cy="259045"/>
    <xdr:sp macro="" textlink="">
      <xdr:nvSpPr>
        <xdr:cNvPr id="680" name="【児童館】&#10;一人当たり面積該当値テキスト"/>
        <xdr:cNvSpPr txBox="1"/>
      </xdr:nvSpPr>
      <xdr:spPr>
        <a:xfrm>
          <a:off x="22199600" y="1430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81" name="楕円 680"/>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106680</xdr:rowOff>
    </xdr:to>
    <xdr:cxnSp macro="">
      <xdr:nvCxnSpPr>
        <xdr:cNvPr id="682" name="直線コネクタ 681"/>
        <xdr:cNvCxnSpPr/>
      </xdr:nvCxnSpPr>
      <xdr:spPr>
        <a:xfrm flipV="1">
          <a:off x="21323300" y="1450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683" name="楕円 682"/>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111252</xdr:rowOff>
    </xdr:to>
    <xdr:cxnSp macro="">
      <xdr:nvCxnSpPr>
        <xdr:cNvPr id="684" name="直線コネクタ 683"/>
        <xdr:cNvCxnSpPr/>
      </xdr:nvCxnSpPr>
      <xdr:spPr>
        <a:xfrm flipV="1">
          <a:off x="20434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685" name="楕円 684"/>
        <xdr:cNvSpPr/>
      </xdr:nvSpPr>
      <xdr:spPr>
        <a:xfrm>
          <a:off x="19494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111252</xdr:rowOff>
    </xdr:to>
    <xdr:cxnSp macro="">
      <xdr:nvCxnSpPr>
        <xdr:cNvPr id="686" name="直線コネクタ 685"/>
        <xdr:cNvCxnSpPr/>
      </xdr:nvCxnSpPr>
      <xdr:spPr>
        <a:xfrm>
          <a:off x="19545300" y="144993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687"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88"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689"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90"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691" name="n_1main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92" name="n_2mainValue【児童館】&#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693" name="n_3mainValue【児童館】&#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24"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29" name="フローチャート: 判断 728"/>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36830</xdr:rowOff>
    </xdr:from>
    <xdr:to>
      <xdr:col>85</xdr:col>
      <xdr:colOff>177800</xdr:colOff>
      <xdr:row>108</xdr:row>
      <xdr:rowOff>138430</xdr:rowOff>
    </xdr:to>
    <xdr:sp macro="" textlink="">
      <xdr:nvSpPr>
        <xdr:cNvPr id="735" name="楕円 734"/>
        <xdr:cNvSpPr/>
      </xdr:nvSpPr>
      <xdr:spPr>
        <a:xfrm>
          <a:off x="16268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123207</xdr:rowOff>
    </xdr:from>
    <xdr:ext cx="405111" cy="259045"/>
    <xdr:sp macro="" textlink="">
      <xdr:nvSpPr>
        <xdr:cNvPr id="736" name="【公民館】&#10;有形固定資産減価償却率該当値テキスト"/>
        <xdr:cNvSpPr txBox="1"/>
      </xdr:nvSpPr>
      <xdr:spPr>
        <a:xfrm>
          <a:off x="16357600" y="184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5806</xdr:rowOff>
    </xdr:from>
    <xdr:to>
      <xdr:col>81</xdr:col>
      <xdr:colOff>101600</xdr:colOff>
      <xdr:row>108</xdr:row>
      <xdr:rowOff>107406</xdr:rowOff>
    </xdr:to>
    <xdr:sp macro="" textlink="">
      <xdr:nvSpPr>
        <xdr:cNvPr id="737" name="楕円 736"/>
        <xdr:cNvSpPr/>
      </xdr:nvSpPr>
      <xdr:spPr>
        <a:xfrm>
          <a:off x="15430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56606</xdr:rowOff>
    </xdr:from>
    <xdr:to>
      <xdr:col>85</xdr:col>
      <xdr:colOff>127000</xdr:colOff>
      <xdr:row>108</xdr:row>
      <xdr:rowOff>87630</xdr:rowOff>
    </xdr:to>
    <xdr:cxnSp macro="">
      <xdr:nvCxnSpPr>
        <xdr:cNvPr id="738" name="直線コネクタ 737"/>
        <xdr:cNvCxnSpPr/>
      </xdr:nvCxnSpPr>
      <xdr:spPr>
        <a:xfrm>
          <a:off x="15481300" y="185732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107043</xdr:rowOff>
    </xdr:from>
    <xdr:to>
      <xdr:col>76</xdr:col>
      <xdr:colOff>165100</xdr:colOff>
      <xdr:row>108</xdr:row>
      <xdr:rowOff>37193</xdr:rowOff>
    </xdr:to>
    <xdr:sp macro="" textlink="">
      <xdr:nvSpPr>
        <xdr:cNvPr id="739" name="楕円 738"/>
        <xdr:cNvSpPr/>
      </xdr:nvSpPr>
      <xdr:spPr>
        <a:xfrm>
          <a:off x="14541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157843</xdr:rowOff>
    </xdr:from>
    <xdr:to>
      <xdr:col>81</xdr:col>
      <xdr:colOff>50800</xdr:colOff>
      <xdr:row>108</xdr:row>
      <xdr:rowOff>56606</xdr:rowOff>
    </xdr:to>
    <xdr:cxnSp macro="">
      <xdr:nvCxnSpPr>
        <xdr:cNvPr id="740" name="直線コネクタ 739"/>
        <xdr:cNvCxnSpPr/>
      </xdr:nvCxnSpPr>
      <xdr:spPr>
        <a:xfrm>
          <a:off x="14592300" y="1850299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46627</xdr:rowOff>
    </xdr:from>
    <xdr:to>
      <xdr:col>72</xdr:col>
      <xdr:colOff>38100</xdr:colOff>
      <xdr:row>107</xdr:row>
      <xdr:rowOff>148227</xdr:rowOff>
    </xdr:to>
    <xdr:sp macro="" textlink="">
      <xdr:nvSpPr>
        <xdr:cNvPr id="741" name="楕円 740"/>
        <xdr:cNvSpPr/>
      </xdr:nvSpPr>
      <xdr:spPr>
        <a:xfrm>
          <a:off x="1365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97427</xdr:rowOff>
    </xdr:from>
    <xdr:to>
      <xdr:col>76</xdr:col>
      <xdr:colOff>114300</xdr:colOff>
      <xdr:row>107</xdr:row>
      <xdr:rowOff>157843</xdr:rowOff>
    </xdr:to>
    <xdr:cxnSp macro="">
      <xdr:nvCxnSpPr>
        <xdr:cNvPr id="742" name="直線コネクタ 741"/>
        <xdr:cNvCxnSpPr/>
      </xdr:nvCxnSpPr>
      <xdr:spPr>
        <a:xfrm>
          <a:off x="13703300" y="1844257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43"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44"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45"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46"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98533</xdr:rowOff>
    </xdr:from>
    <xdr:ext cx="405111" cy="259045"/>
    <xdr:sp macro="" textlink="">
      <xdr:nvSpPr>
        <xdr:cNvPr id="747" name="n_1mainValue【公民館】&#10;有形固定資産減価償却率"/>
        <xdr:cNvSpPr txBox="1"/>
      </xdr:nvSpPr>
      <xdr:spPr>
        <a:xfrm>
          <a:off x="152660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28320</xdr:rowOff>
    </xdr:from>
    <xdr:ext cx="405111" cy="259045"/>
    <xdr:sp macro="" textlink="">
      <xdr:nvSpPr>
        <xdr:cNvPr id="748" name="n_2mainValue【公民館】&#10;有形固定資産減価償却率"/>
        <xdr:cNvSpPr txBox="1"/>
      </xdr:nvSpPr>
      <xdr:spPr>
        <a:xfrm>
          <a:off x="14389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139354</xdr:rowOff>
    </xdr:from>
    <xdr:ext cx="405111" cy="259045"/>
    <xdr:sp macro="" textlink="">
      <xdr:nvSpPr>
        <xdr:cNvPr id="749" name="n_3mainValue【公民館】&#10;有形固定資産減価償却率"/>
        <xdr:cNvSpPr txBox="1"/>
      </xdr:nvSpPr>
      <xdr:spPr>
        <a:xfrm>
          <a:off x="13500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78"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80"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85" name="フローチャート: 判断 784"/>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27032</xdr:rowOff>
    </xdr:from>
    <xdr:to>
      <xdr:col>116</xdr:col>
      <xdr:colOff>114300</xdr:colOff>
      <xdr:row>105</xdr:row>
      <xdr:rowOff>128632</xdr:rowOff>
    </xdr:to>
    <xdr:sp macro="" textlink="">
      <xdr:nvSpPr>
        <xdr:cNvPr id="791" name="楕円 790"/>
        <xdr:cNvSpPr/>
      </xdr:nvSpPr>
      <xdr:spPr>
        <a:xfrm>
          <a:off x="22110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49909</xdr:rowOff>
    </xdr:from>
    <xdr:ext cx="469744" cy="259045"/>
    <xdr:sp macro="" textlink="">
      <xdr:nvSpPr>
        <xdr:cNvPr id="792" name="【公民館】&#10;一人当たり面積該当値テキスト"/>
        <xdr:cNvSpPr txBox="1"/>
      </xdr:nvSpPr>
      <xdr:spPr>
        <a:xfrm>
          <a:off x="22199600" y="178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41729</xdr:rowOff>
    </xdr:from>
    <xdr:to>
      <xdr:col>112</xdr:col>
      <xdr:colOff>38100</xdr:colOff>
      <xdr:row>105</xdr:row>
      <xdr:rowOff>143329</xdr:rowOff>
    </xdr:to>
    <xdr:sp macro="" textlink="">
      <xdr:nvSpPr>
        <xdr:cNvPr id="793" name="楕円 792"/>
        <xdr:cNvSpPr/>
      </xdr:nvSpPr>
      <xdr:spPr>
        <a:xfrm>
          <a:off x="21272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77832</xdr:rowOff>
    </xdr:from>
    <xdr:to>
      <xdr:col>116</xdr:col>
      <xdr:colOff>63500</xdr:colOff>
      <xdr:row>105</xdr:row>
      <xdr:rowOff>92529</xdr:rowOff>
    </xdr:to>
    <xdr:cxnSp macro="">
      <xdr:nvCxnSpPr>
        <xdr:cNvPr id="794" name="直線コネクタ 793"/>
        <xdr:cNvCxnSpPr/>
      </xdr:nvCxnSpPr>
      <xdr:spPr>
        <a:xfrm flipV="1">
          <a:off x="21323300" y="18080082"/>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54792</xdr:rowOff>
    </xdr:from>
    <xdr:to>
      <xdr:col>107</xdr:col>
      <xdr:colOff>101600</xdr:colOff>
      <xdr:row>105</xdr:row>
      <xdr:rowOff>156392</xdr:rowOff>
    </xdr:to>
    <xdr:sp macro="" textlink="">
      <xdr:nvSpPr>
        <xdr:cNvPr id="795" name="楕円 794"/>
        <xdr:cNvSpPr/>
      </xdr:nvSpPr>
      <xdr:spPr>
        <a:xfrm>
          <a:off x="20383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92529</xdr:rowOff>
    </xdr:from>
    <xdr:to>
      <xdr:col>111</xdr:col>
      <xdr:colOff>177800</xdr:colOff>
      <xdr:row>105</xdr:row>
      <xdr:rowOff>105592</xdr:rowOff>
    </xdr:to>
    <xdr:cxnSp macro="">
      <xdr:nvCxnSpPr>
        <xdr:cNvPr id="796" name="直線コネクタ 795"/>
        <xdr:cNvCxnSpPr/>
      </xdr:nvCxnSpPr>
      <xdr:spPr>
        <a:xfrm flipV="1">
          <a:off x="20434300" y="1809477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797" name="楕円 796"/>
        <xdr:cNvSpPr/>
      </xdr:nvSpPr>
      <xdr:spPr>
        <a:xfrm>
          <a:off x="19494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105592</xdr:rowOff>
    </xdr:from>
    <xdr:to>
      <xdr:col>107</xdr:col>
      <xdr:colOff>50800</xdr:colOff>
      <xdr:row>105</xdr:row>
      <xdr:rowOff>117021</xdr:rowOff>
    </xdr:to>
    <xdr:cxnSp macro="">
      <xdr:nvCxnSpPr>
        <xdr:cNvPr id="798" name="直線コネクタ 797"/>
        <xdr:cNvCxnSpPr/>
      </xdr:nvCxnSpPr>
      <xdr:spPr>
        <a:xfrm flipV="1">
          <a:off x="19545300" y="181078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799"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00"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01"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02"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159856</xdr:rowOff>
    </xdr:from>
    <xdr:ext cx="469744" cy="259045"/>
    <xdr:sp macro="" textlink="">
      <xdr:nvSpPr>
        <xdr:cNvPr id="803" name="n_1mainValue【公民館】&#10;一人当たり面積"/>
        <xdr:cNvSpPr txBox="1"/>
      </xdr:nvSpPr>
      <xdr:spPr>
        <a:xfrm>
          <a:off x="21075727" y="1781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1469</xdr:rowOff>
    </xdr:from>
    <xdr:ext cx="469744" cy="259045"/>
    <xdr:sp macro="" textlink="">
      <xdr:nvSpPr>
        <xdr:cNvPr id="804" name="n_2mainValue【公民館】&#10;一人当たり面積"/>
        <xdr:cNvSpPr txBox="1"/>
      </xdr:nvSpPr>
      <xdr:spPr>
        <a:xfrm>
          <a:off x="20199427" y="178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05" name="n_3main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長寿命化改良が充分に行えていない状況であることから、有形固定資産減価償却率は増加傾向にあるが、学校施設については冷房設備の大規模な整備を実施したことにより資産価値が増加し、比率は減少している。</a:t>
          </a:r>
          <a:r>
            <a:rPr kumimoji="1" lang="ja-JP" altLang="en-US" sz="1300">
              <a:latin typeface="ＭＳ Ｐゴシック" panose="020B0600070205080204" pitchFamily="50" charset="-128"/>
              <a:ea typeface="ＭＳ Ｐゴシック" panose="020B0600070205080204" pitchFamily="50" charset="-128"/>
            </a:rPr>
            <a:t>　人口減少に対応した公共施設等の統廃合による延べ床面積縮減の取組が不十分であることから、住民一人当たり面積は概ねどの施設も増加傾向にあるが、認定こども園２園の社会福祉法人への譲渡や幼稚園施設の用途廃止を行ったため、「認定こども園・幼稚園・保育所」については一人当たり面積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人口規模に比して面積が大きく、道路橋りょう等のインフラ設備に係る一人当たり延長等が類似団体平均を上回るのはやむを得ないが、その他の施設については人口減少の状況も踏まえ、仙北市公共施設等総合管理計画に基づく統廃合等の推進と併せ、予算見直しによる一般財源の捻出により地方債に依拠しすぎない適切な長寿命化改良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114300</xdr:rowOff>
    </xdr:from>
    <xdr:to>
      <xdr:col>24</xdr:col>
      <xdr:colOff>114300</xdr:colOff>
      <xdr:row>39</xdr:row>
      <xdr:rowOff>44450</xdr:rowOff>
    </xdr:to>
    <xdr:sp macro="" textlink="">
      <xdr:nvSpPr>
        <xdr:cNvPr id="72" name="楕円 71"/>
        <xdr:cNvSpPr/>
      </xdr:nvSpPr>
      <xdr:spPr>
        <a:xfrm>
          <a:off x="458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92727</xdr:rowOff>
    </xdr:from>
    <xdr:ext cx="405111" cy="259045"/>
    <xdr:sp macro="" textlink="">
      <xdr:nvSpPr>
        <xdr:cNvPr id="73" name="【図書館】&#10;有形固定資産減価償却率該当値テキスト"/>
        <xdr:cNvSpPr txBox="1"/>
      </xdr:nvSpPr>
      <xdr:spPr>
        <a:xfrm>
          <a:off x="4673600"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74" name="楕円 73"/>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139700</xdr:rowOff>
    </xdr:from>
    <xdr:to>
      <xdr:col>24</xdr:col>
      <xdr:colOff>63500</xdr:colOff>
      <xdr:row>38</xdr:row>
      <xdr:rowOff>165100</xdr:rowOff>
    </xdr:to>
    <xdr:cxnSp macro="">
      <xdr:nvCxnSpPr>
        <xdr:cNvPr id="75" name="直線コネクタ 74"/>
        <xdr:cNvCxnSpPr/>
      </xdr:nvCxnSpPr>
      <xdr:spPr>
        <a:xfrm>
          <a:off x="3797300" y="665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6" name="楕円 75"/>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139700</xdr:rowOff>
    </xdr:to>
    <xdr:cxnSp macro="">
      <xdr:nvCxnSpPr>
        <xdr:cNvPr id="77" name="直線コネクタ 76"/>
        <xdr:cNvCxnSpPr/>
      </xdr:nvCxnSpPr>
      <xdr:spPr>
        <a:xfrm>
          <a:off x="2908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154940</xdr:rowOff>
    </xdr:from>
    <xdr:to>
      <xdr:col>10</xdr:col>
      <xdr:colOff>165100</xdr:colOff>
      <xdr:row>37</xdr:row>
      <xdr:rowOff>85090</xdr:rowOff>
    </xdr:to>
    <xdr:sp macro="" textlink="">
      <xdr:nvSpPr>
        <xdr:cNvPr id="78" name="楕円 77"/>
        <xdr:cNvSpPr/>
      </xdr:nvSpPr>
      <xdr:spPr>
        <a:xfrm>
          <a:off x="196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34290</xdr:rowOff>
    </xdr:from>
    <xdr:to>
      <xdr:col>15</xdr:col>
      <xdr:colOff>50800</xdr:colOff>
      <xdr:row>38</xdr:row>
      <xdr:rowOff>114300</xdr:rowOff>
    </xdr:to>
    <xdr:cxnSp macro="">
      <xdr:nvCxnSpPr>
        <xdr:cNvPr id="79" name="直線コネクタ 78"/>
        <xdr:cNvCxnSpPr/>
      </xdr:nvCxnSpPr>
      <xdr:spPr>
        <a:xfrm>
          <a:off x="2019300" y="63779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10177</xdr:rowOff>
    </xdr:from>
    <xdr:ext cx="405111" cy="259045"/>
    <xdr:sp macro="" textlink="">
      <xdr:nvSpPr>
        <xdr:cNvPr id="84" name="n_1mainValue【図書館】&#10;有形固定資産減価償却率"/>
        <xdr:cNvSpPr txBox="1"/>
      </xdr:nvSpPr>
      <xdr:spPr>
        <a:xfrm>
          <a:off x="3582044" y="669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156227</xdr:rowOff>
    </xdr:from>
    <xdr:ext cx="405111" cy="259045"/>
    <xdr:sp macro="" textlink="">
      <xdr:nvSpPr>
        <xdr:cNvPr id="85" name="n_2mainValue【図書館】&#10;有形固定資産減価償却率"/>
        <xdr:cNvSpPr txBox="1"/>
      </xdr:nvSpPr>
      <xdr:spPr>
        <a:xfrm>
          <a:off x="2705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76217</xdr:rowOff>
    </xdr:from>
    <xdr:ext cx="405111" cy="259045"/>
    <xdr:sp macro="" textlink="">
      <xdr:nvSpPr>
        <xdr:cNvPr id="86" name="n_3mainValue【図書館】&#10;有形固定資産減価償却率"/>
        <xdr:cNvSpPr txBox="1"/>
      </xdr:nvSpPr>
      <xdr:spPr>
        <a:xfrm>
          <a:off x="1816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48260</xdr:rowOff>
    </xdr:from>
    <xdr:to>
      <xdr:col>55</xdr:col>
      <xdr:colOff>50800</xdr:colOff>
      <xdr:row>41</xdr:row>
      <xdr:rowOff>149860</xdr:rowOff>
    </xdr:to>
    <xdr:sp macro="" textlink="">
      <xdr:nvSpPr>
        <xdr:cNvPr id="126" name="楕円 125"/>
        <xdr:cNvSpPr/>
      </xdr:nvSpPr>
      <xdr:spPr>
        <a:xfrm>
          <a:off x="104267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134637</xdr:rowOff>
    </xdr:from>
    <xdr:ext cx="469744" cy="259045"/>
    <xdr:sp macro="" textlink="">
      <xdr:nvSpPr>
        <xdr:cNvPr id="127" name="【図書館】&#10;一人当たり面積該当値テキスト"/>
        <xdr:cNvSpPr txBox="1"/>
      </xdr:nvSpPr>
      <xdr:spPr>
        <a:xfrm>
          <a:off x="1051560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48260</xdr:rowOff>
    </xdr:from>
    <xdr:to>
      <xdr:col>50</xdr:col>
      <xdr:colOff>165100</xdr:colOff>
      <xdr:row>41</xdr:row>
      <xdr:rowOff>149860</xdr:rowOff>
    </xdr:to>
    <xdr:sp macro="" textlink="">
      <xdr:nvSpPr>
        <xdr:cNvPr id="128" name="楕円 127"/>
        <xdr:cNvSpPr/>
      </xdr:nvSpPr>
      <xdr:spPr>
        <a:xfrm>
          <a:off x="9588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99060</xdr:rowOff>
    </xdr:from>
    <xdr:to>
      <xdr:col>55</xdr:col>
      <xdr:colOff>0</xdr:colOff>
      <xdr:row>41</xdr:row>
      <xdr:rowOff>99060</xdr:rowOff>
    </xdr:to>
    <xdr:cxnSp macro="">
      <xdr:nvCxnSpPr>
        <xdr:cNvPr id="129" name="直線コネクタ 128"/>
        <xdr:cNvCxnSpPr/>
      </xdr:nvCxnSpPr>
      <xdr:spPr>
        <a:xfrm>
          <a:off x="9639300" y="7128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154940</xdr:rowOff>
    </xdr:from>
    <xdr:to>
      <xdr:col>46</xdr:col>
      <xdr:colOff>38100</xdr:colOff>
      <xdr:row>40</xdr:row>
      <xdr:rowOff>85090</xdr:rowOff>
    </xdr:to>
    <xdr:sp macro="" textlink="">
      <xdr:nvSpPr>
        <xdr:cNvPr id="130" name="楕円 129"/>
        <xdr:cNvSpPr/>
      </xdr:nvSpPr>
      <xdr:spPr>
        <a:xfrm>
          <a:off x="8699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34290</xdr:rowOff>
    </xdr:from>
    <xdr:to>
      <xdr:col>50</xdr:col>
      <xdr:colOff>114300</xdr:colOff>
      <xdr:row>41</xdr:row>
      <xdr:rowOff>99060</xdr:rowOff>
    </xdr:to>
    <xdr:cxnSp macro="">
      <xdr:nvCxnSpPr>
        <xdr:cNvPr id="131" name="直線コネクタ 130"/>
        <xdr:cNvCxnSpPr/>
      </xdr:nvCxnSpPr>
      <xdr:spPr>
        <a:xfrm>
          <a:off x="8750300" y="689229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32" name="楕円 131"/>
        <xdr:cNvSpPr/>
      </xdr:nvSpPr>
      <xdr:spPr>
        <a:xfrm>
          <a:off x="781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34290</xdr:rowOff>
    </xdr:from>
    <xdr:to>
      <xdr:col>45</xdr:col>
      <xdr:colOff>177800</xdr:colOff>
      <xdr:row>40</xdr:row>
      <xdr:rowOff>41910</xdr:rowOff>
    </xdr:to>
    <xdr:cxnSp macro="">
      <xdr:nvCxnSpPr>
        <xdr:cNvPr id="133" name="直線コネクタ 132"/>
        <xdr:cNvCxnSpPr/>
      </xdr:nvCxnSpPr>
      <xdr:spPr>
        <a:xfrm flipV="1">
          <a:off x="7861300" y="6892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6"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140987</xdr:rowOff>
    </xdr:from>
    <xdr:ext cx="469744" cy="259045"/>
    <xdr:sp macro="" textlink="">
      <xdr:nvSpPr>
        <xdr:cNvPr id="138" name="n_1mainValue【図書館】&#10;一人当たり面積"/>
        <xdr:cNvSpPr txBox="1"/>
      </xdr:nvSpPr>
      <xdr:spPr>
        <a:xfrm>
          <a:off x="9391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101617</xdr:rowOff>
    </xdr:from>
    <xdr:ext cx="469744" cy="259045"/>
    <xdr:sp macro="" textlink="">
      <xdr:nvSpPr>
        <xdr:cNvPr id="139" name="n_2mainValue【図書館】&#10;一人当たり面積"/>
        <xdr:cNvSpPr txBox="1"/>
      </xdr:nvSpPr>
      <xdr:spPr>
        <a:xfrm>
          <a:off x="8515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109237</xdr:rowOff>
    </xdr:from>
    <xdr:ext cx="469744" cy="259045"/>
    <xdr:sp macro="" textlink="">
      <xdr:nvSpPr>
        <xdr:cNvPr id="140" name="n_3mainValue【図書館】&#10;一人当たり面積"/>
        <xdr:cNvSpPr txBox="1"/>
      </xdr:nvSpPr>
      <xdr:spPr>
        <a:xfrm>
          <a:off x="7626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1" name="楕円 180"/>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2"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3" name="楕円 182"/>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84" name="直線コネクタ 183"/>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85" name="楕円 184"/>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86" name="直線コネクタ 185"/>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141605</xdr:rowOff>
    </xdr:from>
    <xdr:to>
      <xdr:col>10</xdr:col>
      <xdr:colOff>165100</xdr:colOff>
      <xdr:row>63</xdr:row>
      <xdr:rowOff>71755</xdr:rowOff>
    </xdr:to>
    <xdr:sp macro="" textlink="">
      <xdr:nvSpPr>
        <xdr:cNvPr id="187" name="楕円 186"/>
        <xdr:cNvSpPr/>
      </xdr:nvSpPr>
      <xdr:spPr>
        <a:xfrm>
          <a:off x="1968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20955</xdr:rowOff>
    </xdr:from>
    <xdr:to>
      <xdr:col>15</xdr:col>
      <xdr:colOff>50800</xdr:colOff>
      <xdr:row>64</xdr:row>
      <xdr:rowOff>76200</xdr:rowOff>
    </xdr:to>
    <xdr:cxnSp macro="">
      <xdr:nvCxnSpPr>
        <xdr:cNvPr id="188" name="直線コネクタ 187"/>
        <xdr:cNvCxnSpPr/>
      </xdr:nvCxnSpPr>
      <xdr:spPr>
        <a:xfrm>
          <a:off x="2019300" y="10822305"/>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93"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94"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62882</xdr:rowOff>
    </xdr:from>
    <xdr:ext cx="405111" cy="259045"/>
    <xdr:sp macro="" textlink="">
      <xdr:nvSpPr>
        <xdr:cNvPr id="195" name="n_3mainValue【体育館・プール】&#10;有形固定資産減価償却率"/>
        <xdr:cNvSpPr txBox="1"/>
      </xdr:nvSpPr>
      <xdr:spPr>
        <a:xfrm>
          <a:off x="1816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89103</xdr:rowOff>
    </xdr:from>
    <xdr:to>
      <xdr:col>55</xdr:col>
      <xdr:colOff>50800</xdr:colOff>
      <xdr:row>63</xdr:row>
      <xdr:rowOff>19253</xdr:rowOff>
    </xdr:to>
    <xdr:sp macro="" textlink="">
      <xdr:nvSpPr>
        <xdr:cNvPr id="233" name="楕円 232"/>
        <xdr:cNvSpPr/>
      </xdr:nvSpPr>
      <xdr:spPr>
        <a:xfrm>
          <a:off x="10426700" y="107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111980</xdr:rowOff>
    </xdr:from>
    <xdr:ext cx="469744" cy="259045"/>
    <xdr:sp macro="" textlink="">
      <xdr:nvSpPr>
        <xdr:cNvPr id="234" name="【体育館・プール】&#10;一人当たり面積該当値テキスト"/>
        <xdr:cNvSpPr txBox="1"/>
      </xdr:nvSpPr>
      <xdr:spPr>
        <a:xfrm>
          <a:off x="10515600" y="105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93218</xdr:rowOff>
    </xdr:from>
    <xdr:to>
      <xdr:col>50</xdr:col>
      <xdr:colOff>165100</xdr:colOff>
      <xdr:row>63</xdr:row>
      <xdr:rowOff>23368</xdr:rowOff>
    </xdr:to>
    <xdr:sp macro="" textlink="">
      <xdr:nvSpPr>
        <xdr:cNvPr id="235" name="楕円 234"/>
        <xdr:cNvSpPr/>
      </xdr:nvSpPr>
      <xdr:spPr>
        <a:xfrm>
          <a:off x="9588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139903</xdr:rowOff>
    </xdr:from>
    <xdr:to>
      <xdr:col>55</xdr:col>
      <xdr:colOff>0</xdr:colOff>
      <xdr:row>62</xdr:row>
      <xdr:rowOff>144018</xdr:rowOff>
    </xdr:to>
    <xdr:cxnSp macro="">
      <xdr:nvCxnSpPr>
        <xdr:cNvPr id="236" name="直線コネクタ 235"/>
        <xdr:cNvCxnSpPr/>
      </xdr:nvCxnSpPr>
      <xdr:spPr>
        <a:xfrm flipV="1">
          <a:off x="9639300" y="10769803"/>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82245</xdr:rowOff>
    </xdr:from>
    <xdr:to>
      <xdr:col>46</xdr:col>
      <xdr:colOff>38100</xdr:colOff>
      <xdr:row>63</xdr:row>
      <xdr:rowOff>12395</xdr:rowOff>
    </xdr:to>
    <xdr:sp macro="" textlink="">
      <xdr:nvSpPr>
        <xdr:cNvPr id="237" name="楕円 236"/>
        <xdr:cNvSpPr/>
      </xdr:nvSpPr>
      <xdr:spPr>
        <a:xfrm>
          <a:off x="8699500" y="107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133045</xdr:rowOff>
    </xdr:from>
    <xdr:to>
      <xdr:col>50</xdr:col>
      <xdr:colOff>114300</xdr:colOff>
      <xdr:row>62</xdr:row>
      <xdr:rowOff>144018</xdr:rowOff>
    </xdr:to>
    <xdr:cxnSp macro="">
      <xdr:nvCxnSpPr>
        <xdr:cNvPr id="238" name="直線コネクタ 237"/>
        <xdr:cNvCxnSpPr/>
      </xdr:nvCxnSpPr>
      <xdr:spPr>
        <a:xfrm>
          <a:off x="8750300" y="1076294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86360</xdr:rowOff>
    </xdr:from>
    <xdr:to>
      <xdr:col>41</xdr:col>
      <xdr:colOff>101600</xdr:colOff>
      <xdr:row>63</xdr:row>
      <xdr:rowOff>16510</xdr:rowOff>
    </xdr:to>
    <xdr:sp macro="" textlink="">
      <xdr:nvSpPr>
        <xdr:cNvPr id="239" name="楕円 238"/>
        <xdr:cNvSpPr/>
      </xdr:nvSpPr>
      <xdr:spPr>
        <a:xfrm>
          <a:off x="781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133045</xdr:rowOff>
    </xdr:from>
    <xdr:to>
      <xdr:col>45</xdr:col>
      <xdr:colOff>177800</xdr:colOff>
      <xdr:row>62</xdr:row>
      <xdr:rowOff>137160</xdr:rowOff>
    </xdr:to>
    <xdr:cxnSp macro="">
      <xdr:nvCxnSpPr>
        <xdr:cNvPr id="240" name="直線コネクタ 239"/>
        <xdr:cNvCxnSpPr/>
      </xdr:nvCxnSpPr>
      <xdr:spPr>
        <a:xfrm flipV="1">
          <a:off x="7861300" y="1076294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39895</xdr:rowOff>
    </xdr:from>
    <xdr:ext cx="469744" cy="259045"/>
    <xdr:sp macro="" textlink="">
      <xdr:nvSpPr>
        <xdr:cNvPr id="245" name="n_1mainValue【体育館・プール】&#10;一人当たり面積"/>
        <xdr:cNvSpPr txBox="1"/>
      </xdr:nvSpPr>
      <xdr:spPr>
        <a:xfrm>
          <a:off x="9391727" y="1049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28922</xdr:rowOff>
    </xdr:from>
    <xdr:ext cx="469744" cy="259045"/>
    <xdr:sp macro="" textlink="">
      <xdr:nvSpPr>
        <xdr:cNvPr id="246" name="n_2mainValue【体育館・プール】&#10;一人当たり面積"/>
        <xdr:cNvSpPr txBox="1"/>
      </xdr:nvSpPr>
      <xdr:spPr>
        <a:xfrm>
          <a:off x="8515427" y="1048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33037</xdr:rowOff>
    </xdr:from>
    <xdr:ext cx="469744" cy="259045"/>
    <xdr:sp macro="" textlink="">
      <xdr:nvSpPr>
        <xdr:cNvPr id="247" name="n_3mainValue【体育館・プール】&#10;一人当たり面積"/>
        <xdr:cNvSpPr txBox="1"/>
      </xdr:nvSpPr>
      <xdr:spPr>
        <a:xfrm>
          <a:off x="7626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4" name="テキスト ボックス 2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5" name="直線コネクタ 2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6" name="テキスト ボックス 27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7" name="直線コネクタ 2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8" name="テキスト ボックス 2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9" name="直線コネクタ 2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0" name="テキスト ボックス 2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1" name="直線コネクタ 2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2" name="テキスト ボックス 2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3" name="直線コネクタ 2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84" name="テキスト ボックス 283"/>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87" name="直線コネクタ 286"/>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288"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289" name="直線コネクタ 288"/>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290"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91" name="直線コネクタ 29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292"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293" name="フローチャート: 判断 292"/>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294" name="フローチャート: 判断 293"/>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295" name="フローチャート: 判断 294"/>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296" name="フローチャート: 判断 295"/>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297" name="フローチャート: 判断 296"/>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10161</xdr:rowOff>
    </xdr:from>
    <xdr:to>
      <xdr:col>24</xdr:col>
      <xdr:colOff>114300</xdr:colOff>
      <xdr:row>106</xdr:row>
      <xdr:rowOff>111761</xdr:rowOff>
    </xdr:to>
    <xdr:sp macro="" textlink="">
      <xdr:nvSpPr>
        <xdr:cNvPr id="303" name="楕円 302"/>
        <xdr:cNvSpPr/>
      </xdr:nvSpPr>
      <xdr:spPr>
        <a:xfrm>
          <a:off x="4584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160038</xdr:rowOff>
    </xdr:from>
    <xdr:ext cx="405111" cy="259045"/>
    <xdr:sp macro="" textlink="">
      <xdr:nvSpPr>
        <xdr:cNvPr id="304" name="【市民会館】&#10;有形固定資産減価償却率該当値テキスト"/>
        <xdr:cNvSpPr txBox="1"/>
      </xdr:nvSpPr>
      <xdr:spPr>
        <a:xfrm>
          <a:off x="4673600"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153670</xdr:rowOff>
    </xdr:from>
    <xdr:to>
      <xdr:col>20</xdr:col>
      <xdr:colOff>38100</xdr:colOff>
      <xdr:row>106</xdr:row>
      <xdr:rowOff>83820</xdr:rowOff>
    </xdr:to>
    <xdr:sp macro="" textlink="">
      <xdr:nvSpPr>
        <xdr:cNvPr id="305" name="楕円 304"/>
        <xdr:cNvSpPr/>
      </xdr:nvSpPr>
      <xdr:spPr>
        <a:xfrm>
          <a:off x="3746500" y="181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33020</xdr:rowOff>
    </xdr:from>
    <xdr:to>
      <xdr:col>24</xdr:col>
      <xdr:colOff>63500</xdr:colOff>
      <xdr:row>106</xdr:row>
      <xdr:rowOff>60961</xdr:rowOff>
    </xdr:to>
    <xdr:cxnSp macro="">
      <xdr:nvCxnSpPr>
        <xdr:cNvPr id="306" name="直線コネクタ 305"/>
        <xdr:cNvCxnSpPr/>
      </xdr:nvCxnSpPr>
      <xdr:spPr>
        <a:xfrm>
          <a:off x="3797300" y="1820672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125730</xdr:rowOff>
    </xdr:from>
    <xdr:to>
      <xdr:col>15</xdr:col>
      <xdr:colOff>101600</xdr:colOff>
      <xdr:row>106</xdr:row>
      <xdr:rowOff>55880</xdr:rowOff>
    </xdr:to>
    <xdr:sp macro="" textlink="">
      <xdr:nvSpPr>
        <xdr:cNvPr id="307" name="楕円 306"/>
        <xdr:cNvSpPr/>
      </xdr:nvSpPr>
      <xdr:spPr>
        <a:xfrm>
          <a:off x="2857500" y="181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5080</xdr:rowOff>
    </xdr:from>
    <xdr:to>
      <xdr:col>19</xdr:col>
      <xdr:colOff>177800</xdr:colOff>
      <xdr:row>106</xdr:row>
      <xdr:rowOff>33020</xdr:rowOff>
    </xdr:to>
    <xdr:cxnSp macro="">
      <xdr:nvCxnSpPr>
        <xdr:cNvPr id="308" name="直線コネクタ 307"/>
        <xdr:cNvCxnSpPr/>
      </xdr:nvCxnSpPr>
      <xdr:spPr>
        <a:xfrm>
          <a:off x="2908300" y="181787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97789</xdr:rowOff>
    </xdr:from>
    <xdr:to>
      <xdr:col>10</xdr:col>
      <xdr:colOff>165100</xdr:colOff>
      <xdr:row>106</xdr:row>
      <xdr:rowOff>27939</xdr:rowOff>
    </xdr:to>
    <xdr:sp macro="" textlink="">
      <xdr:nvSpPr>
        <xdr:cNvPr id="309" name="楕円 308"/>
        <xdr:cNvSpPr/>
      </xdr:nvSpPr>
      <xdr:spPr>
        <a:xfrm>
          <a:off x="1968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148589</xdr:rowOff>
    </xdr:from>
    <xdr:to>
      <xdr:col>15</xdr:col>
      <xdr:colOff>50800</xdr:colOff>
      <xdr:row>106</xdr:row>
      <xdr:rowOff>5080</xdr:rowOff>
    </xdr:to>
    <xdr:cxnSp macro="">
      <xdr:nvCxnSpPr>
        <xdr:cNvPr id="310" name="直線コネクタ 309"/>
        <xdr:cNvCxnSpPr/>
      </xdr:nvCxnSpPr>
      <xdr:spPr>
        <a:xfrm>
          <a:off x="2019300" y="181508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11"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12"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13"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14"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74947</xdr:rowOff>
    </xdr:from>
    <xdr:ext cx="405111" cy="259045"/>
    <xdr:sp macro="" textlink="">
      <xdr:nvSpPr>
        <xdr:cNvPr id="315" name="n_1mainValue【市民会館】&#10;有形固定資産減価償却率"/>
        <xdr:cNvSpPr txBox="1"/>
      </xdr:nvSpPr>
      <xdr:spPr>
        <a:xfrm>
          <a:off x="3582044" y="1824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47007</xdr:rowOff>
    </xdr:from>
    <xdr:ext cx="405111" cy="259045"/>
    <xdr:sp macro="" textlink="">
      <xdr:nvSpPr>
        <xdr:cNvPr id="316" name="n_2mainValue【市民会館】&#10;有形固定資産減価償却率"/>
        <xdr:cNvSpPr txBox="1"/>
      </xdr:nvSpPr>
      <xdr:spPr>
        <a:xfrm>
          <a:off x="2705744" y="182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19066</xdr:rowOff>
    </xdr:from>
    <xdr:ext cx="405111" cy="259045"/>
    <xdr:sp macro="" textlink="">
      <xdr:nvSpPr>
        <xdr:cNvPr id="317" name="n_3mainValue【市民会館】&#10;有形固定資産減価償却率"/>
        <xdr:cNvSpPr txBox="1"/>
      </xdr:nvSpPr>
      <xdr:spPr>
        <a:xfrm>
          <a:off x="1816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41" name="直線コネクタ 340"/>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42"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43" name="直線コネクタ 342"/>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44"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45" name="直線コネクタ 344"/>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46"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47" name="フローチャート: 判断 346"/>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48" name="フローチャート: 判断 347"/>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49" name="フローチャート: 判断 348"/>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50" name="フローチャート: 判断 349"/>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51" name="フローチャート: 判断 350"/>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357" name="楕円 356"/>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45738</xdr:rowOff>
    </xdr:from>
    <xdr:ext cx="469744" cy="259045"/>
    <xdr:sp macro="" textlink="">
      <xdr:nvSpPr>
        <xdr:cNvPr id="358" name="【市民会館】&#10;一人当たり面積該当値テキスト"/>
        <xdr:cNvSpPr txBox="1"/>
      </xdr:nvSpPr>
      <xdr:spPr>
        <a:xfrm>
          <a:off x="10515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359" name="楕円 358"/>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121920</xdr:rowOff>
    </xdr:to>
    <xdr:cxnSp macro="">
      <xdr:nvCxnSpPr>
        <xdr:cNvPr id="360" name="直線コネクタ 359"/>
        <xdr:cNvCxnSpPr/>
      </xdr:nvCxnSpPr>
      <xdr:spPr>
        <a:xfrm flipV="1">
          <a:off x="9639300" y="184632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74930</xdr:rowOff>
    </xdr:from>
    <xdr:to>
      <xdr:col>46</xdr:col>
      <xdr:colOff>38100</xdr:colOff>
      <xdr:row>108</xdr:row>
      <xdr:rowOff>5080</xdr:rowOff>
    </xdr:to>
    <xdr:sp macro="" textlink="">
      <xdr:nvSpPr>
        <xdr:cNvPr id="361" name="楕円 360"/>
        <xdr:cNvSpPr/>
      </xdr:nvSpPr>
      <xdr:spPr>
        <a:xfrm>
          <a:off x="8699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125730</xdr:rowOff>
    </xdr:to>
    <xdr:cxnSp macro="">
      <xdr:nvCxnSpPr>
        <xdr:cNvPr id="362" name="直線コネクタ 361"/>
        <xdr:cNvCxnSpPr/>
      </xdr:nvCxnSpPr>
      <xdr:spPr>
        <a:xfrm flipV="1">
          <a:off x="8750300" y="1846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78739</xdr:rowOff>
    </xdr:from>
    <xdr:to>
      <xdr:col>41</xdr:col>
      <xdr:colOff>101600</xdr:colOff>
      <xdr:row>108</xdr:row>
      <xdr:rowOff>8889</xdr:rowOff>
    </xdr:to>
    <xdr:sp macro="" textlink="">
      <xdr:nvSpPr>
        <xdr:cNvPr id="363" name="楕円 362"/>
        <xdr:cNvSpPr/>
      </xdr:nvSpPr>
      <xdr:spPr>
        <a:xfrm>
          <a:off x="7810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125730</xdr:rowOff>
    </xdr:from>
    <xdr:to>
      <xdr:col>45</xdr:col>
      <xdr:colOff>177800</xdr:colOff>
      <xdr:row>107</xdr:row>
      <xdr:rowOff>129539</xdr:rowOff>
    </xdr:to>
    <xdr:cxnSp macro="">
      <xdr:nvCxnSpPr>
        <xdr:cNvPr id="364" name="直線コネクタ 363"/>
        <xdr:cNvCxnSpPr/>
      </xdr:nvCxnSpPr>
      <xdr:spPr>
        <a:xfrm flipV="1">
          <a:off x="7861300" y="1847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65"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66"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67"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68"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369"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167657</xdr:rowOff>
    </xdr:from>
    <xdr:ext cx="469744" cy="259045"/>
    <xdr:sp macro="" textlink="">
      <xdr:nvSpPr>
        <xdr:cNvPr id="370" name="n_2mainValue【市民会館】&#10;一人当たり面積"/>
        <xdr:cNvSpPr txBox="1"/>
      </xdr:nvSpPr>
      <xdr:spPr>
        <a:xfrm>
          <a:off x="8515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xdr:rowOff>
    </xdr:from>
    <xdr:ext cx="469744" cy="259045"/>
    <xdr:sp macro="" textlink="">
      <xdr:nvSpPr>
        <xdr:cNvPr id="371" name="n_3mainValue【市民会館】&#10;一人当たり面積"/>
        <xdr:cNvSpPr txBox="1"/>
      </xdr:nvSpPr>
      <xdr:spPr>
        <a:xfrm>
          <a:off x="7626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396" name="直線コネクタ 395"/>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397"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8" name="直線コネクタ 397"/>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399"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00" name="直線コネクタ 399"/>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01"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02" name="フローチャート: 判断 401"/>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3" name="フローチャート: 判断 402"/>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04" name="フローチャート: 判断 403"/>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05" name="フローチャート: 判断 404"/>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06" name="フローチャート: 判断 405"/>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36830</xdr:rowOff>
    </xdr:from>
    <xdr:to>
      <xdr:col>81</xdr:col>
      <xdr:colOff>101600</xdr:colOff>
      <xdr:row>34</xdr:row>
      <xdr:rowOff>138430</xdr:rowOff>
    </xdr:to>
    <xdr:sp macro="" textlink="">
      <xdr:nvSpPr>
        <xdr:cNvPr id="412" name="楕円 411"/>
        <xdr:cNvSpPr/>
      </xdr:nvSpPr>
      <xdr:spPr>
        <a:xfrm>
          <a:off x="15430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137795</xdr:rowOff>
    </xdr:from>
    <xdr:to>
      <xdr:col>76</xdr:col>
      <xdr:colOff>165100</xdr:colOff>
      <xdr:row>36</xdr:row>
      <xdr:rowOff>67945</xdr:rowOff>
    </xdr:to>
    <xdr:sp macro="" textlink="">
      <xdr:nvSpPr>
        <xdr:cNvPr id="413" name="楕円 412"/>
        <xdr:cNvSpPr/>
      </xdr:nvSpPr>
      <xdr:spPr>
        <a:xfrm>
          <a:off x="14541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87630</xdr:rowOff>
    </xdr:from>
    <xdr:to>
      <xdr:col>81</xdr:col>
      <xdr:colOff>50800</xdr:colOff>
      <xdr:row>36</xdr:row>
      <xdr:rowOff>17145</xdr:rowOff>
    </xdr:to>
    <xdr:cxnSp macro="">
      <xdr:nvCxnSpPr>
        <xdr:cNvPr id="414" name="直線コネクタ 413"/>
        <xdr:cNvCxnSpPr/>
      </xdr:nvCxnSpPr>
      <xdr:spPr>
        <a:xfrm flipV="1">
          <a:off x="14592300" y="591693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86360</xdr:rowOff>
    </xdr:from>
    <xdr:to>
      <xdr:col>72</xdr:col>
      <xdr:colOff>38100</xdr:colOff>
      <xdr:row>36</xdr:row>
      <xdr:rowOff>16510</xdr:rowOff>
    </xdr:to>
    <xdr:sp macro="" textlink="">
      <xdr:nvSpPr>
        <xdr:cNvPr id="415" name="楕円 414"/>
        <xdr:cNvSpPr/>
      </xdr:nvSpPr>
      <xdr:spPr>
        <a:xfrm>
          <a:off x="13652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137160</xdr:rowOff>
    </xdr:from>
    <xdr:to>
      <xdr:col>76</xdr:col>
      <xdr:colOff>114300</xdr:colOff>
      <xdr:row>36</xdr:row>
      <xdr:rowOff>17145</xdr:rowOff>
    </xdr:to>
    <xdr:cxnSp macro="">
      <xdr:nvCxnSpPr>
        <xdr:cNvPr id="416" name="直線コネクタ 415"/>
        <xdr:cNvCxnSpPr/>
      </xdr:nvCxnSpPr>
      <xdr:spPr>
        <a:xfrm>
          <a:off x="13703300" y="61379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17"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18"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19"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20"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154957</xdr:rowOff>
    </xdr:from>
    <xdr:ext cx="405111" cy="259045"/>
    <xdr:sp macro="" textlink="">
      <xdr:nvSpPr>
        <xdr:cNvPr id="421" name="n_1mainValue【一般廃棄物処理施設】&#10;有形固定資産減価償却率"/>
        <xdr:cNvSpPr txBox="1"/>
      </xdr:nvSpPr>
      <xdr:spPr>
        <a:xfrm>
          <a:off x="152660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59072</xdr:rowOff>
    </xdr:from>
    <xdr:ext cx="405111" cy="259045"/>
    <xdr:sp macro="" textlink="">
      <xdr:nvSpPr>
        <xdr:cNvPr id="422" name="n_2mainValue【一般廃棄物処理施設】&#10;有形固定資産減価償却率"/>
        <xdr:cNvSpPr txBox="1"/>
      </xdr:nvSpPr>
      <xdr:spPr>
        <a:xfrm>
          <a:off x="14389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33037</xdr:rowOff>
    </xdr:from>
    <xdr:ext cx="405111" cy="259045"/>
    <xdr:sp macro="" textlink="">
      <xdr:nvSpPr>
        <xdr:cNvPr id="423" name="n_3mainValue【一般廃棄物処理施設】&#10;有形固定資産減価償却率"/>
        <xdr:cNvSpPr txBox="1"/>
      </xdr:nvSpPr>
      <xdr:spPr>
        <a:xfrm>
          <a:off x="13500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5" name="テキスト ボックス 4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7" name="テキスト ボックス 43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9" name="テキスト ボックス 4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1" name="テキスト ボックス 4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3" name="テキスト ボックス 4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45" name="直線コネクタ 444"/>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46"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47" name="直線コネクタ 446"/>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48"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49" name="直線コネクタ 448"/>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50"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51" name="フローチャート: 判断 450"/>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52" name="フローチャート: 判断 451"/>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53" name="フローチャート: 判断 452"/>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54" name="フローチャート: 判断 453"/>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55" name="フローチャート: 判断 454"/>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17490</xdr:rowOff>
    </xdr:from>
    <xdr:to>
      <xdr:col>112</xdr:col>
      <xdr:colOff>38100</xdr:colOff>
      <xdr:row>40</xdr:row>
      <xdr:rowOff>119090</xdr:rowOff>
    </xdr:to>
    <xdr:sp macro="" textlink="">
      <xdr:nvSpPr>
        <xdr:cNvPr id="461" name="楕円 460"/>
        <xdr:cNvSpPr/>
      </xdr:nvSpPr>
      <xdr:spPr>
        <a:xfrm>
          <a:off x="21272500" y="68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104896</xdr:rowOff>
    </xdr:from>
    <xdr:to>
      <xdr:col>107</xdr:col>
      <xdr:colOff>101600</xdr:colOff>
      <xdr:row>41</xdr:row>
      <xdr:rowOff>35046</xdr:rowOff>
    </xdr:to>
    <xdr:sp macro="" textlink="">
      <xdr:nvSpPr>
        <xdr:cNvPr id="462" name="楕円 461"/>
        <xdr:cNvSpPr/>
      </xdr:nvSpPr>
      <xdr:spPr>
        <a:xfrm>
          <a:off x="20383500" y="69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68290</xdr:rowOff>
    </xdr:from>
    <xdr:to>
      <xdr:col>111</xdr:col>
      <xdr:colOff>177800</xdr:colOff>
      <xdr:row>40</xdr:row>
      <xdr:rowOff>155696</xdr:rowOff>
    </xdr:to>
    <xdr:cxnSp macro="">
      <xdr:nvCxnSpPr>
        <xdr:cNvPr id="463" name="直線コネクタ 462"/>
        <xdr:cNvCxnSpPr/>
      </xdr:nvCxnSpPr>
      <xdr:spPr>
        <a:xfrm flipV="1">
          <a:off x="20434300" y="6926290"/>
          <a:ext cx="889000" cy="8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107831</xdr:rowOff>
    </xdr:from>
    <xdr:to>
      <xdr:col>102</xdr:col>
      <xdr:colOff>165100</xdr:colOff>
      <xdr:row>41</xdr:row>
      <xdr:rowOff>37981</xdr:rowOff>
    </xdr:to>
    <xdr:sp macro="" textlink="">
      <xdr:nvSpPr>
        <xdr:cNvPr id="464" name="楕円 463"/>
        <xdr:cNvSpPr/>
      </xdr:nvSpPr>
      <xdr:spPr>
        <a:xfrm>
          <a:off x="19494500" y="696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155696</xdr:rowOff>
    </xdr:from>
    <xdr:to>
      <xdr:col>107</xdr:col>
      <xdr:colOff>50800</xdr:colOff>
      <xdr:row>40</xdr:row>
      <xdr:rowOff>158631</xdr:rowOff>
    </xdr:to>
    <xdr:cxnSp macro="">
      <xdr:nvCxnSpPr>
        <xdr:cNvPr id="465" name="直線コネクタ 464"/>
        <xdr:cNvCxnSpPr/>
      </xdr:nvCxnSpPr>
      <xdr:spPr>
        <a:xfrm flipV="1">
          <a:off x="19545300" y="7013696"/>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66"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67"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68"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69"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110217</xdr:rowOff>
    </xdr:from>
    <xdr:ext cx="599010" cy="259045"/>
    <xdr:sp macro="" textlink="">
      <xdr:nvSpPr>
        <xdr:cNvPr id="470" name="n_1mainValue【一般廃棄物処理施設】&#10;一人当たり有形固定資産（償却資産）額"/>
        <xdr:cNvSpPr txBox="1"/>
      </xdr:nvSpPr>
      <xdr:spPr>
        <a:xfrm>
          <a:off x="21011095" y="696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26173</xdr:rowOff>
    </xdr:from>
    <xdr:ext cx="534377" cy="259045"/>
    <xdr:sp macro="" textlink="">
      <xdr:nvSpPr>
        <xdr:cNvPr id="471" name="n_2mainValue【一般廃棄物処理施設】&#10;一人当たり有形固定資産（償却資産）額"/>
        <xdr:cNvSpPr txBox="1"/>
      </xdr:nvSpPr>
      <xdr:spPr>
        <a:xfrm>
          <a:off x="20167111" y="70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29108</xdr:rowOff>
    </xdr:from>
    <xdr:ext cx="534377" cy="259045"/>
    <xdr:sp macro="" textlink="">
      <xdr:nvSpPr>
        <xdr:cNvPr id="472" name="n_3mainValue【一般廃棄物処理施設】&#10;一人当たり有形固定資産（償却資産）額"/>
        <xdr:cNvSpPr txBox="1"/>
      </xdr:nvSpPr>
      <xdr:spPr>
        <a:xfrm>
          <a:off x="19278111" y="70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3" name="テキスト ボックス 4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5" name="テキスト ボックス 48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5" name="テキスト ボックス 49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98" name="直線コネクタ 497"/>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9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0" name="直線コネクタ 49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01"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02" name="直線コネクタ 501"/>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03"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04" name="フローチャート: 判断 503"/>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05" name="フローチャート: 判断 504"/>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06" name="フローチャート: 判断 505"/>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07" name="フローチャート: 判断 506"/>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08" name="フローチャート: 判断 507"/>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76563</xdr:rowOff>
    </xdr:from>
    <xdr:to>
      <xdr:col>85</xdr:col>
      <xdr:colOff>177800</xdr:colOff>
      <xdr:row>62</xdr:row>
      <xdr:rowOff>6713</xdr:rowOff>
    </xdr:to>
    <xdr:sp macro="" textlink="">
      <xdr:nvSpPr>
        <xdr:cNvPr id="514" name="楕円 513"/>
        <xdr:cNvSpPr/>
      </xdr:nvSpPr>
      <xdr:spPr>
        <a:xfrm>
          <a:off x="16268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54990</xdr:rowOff>
    </xdr:from>
    <xdr:ext cx="405111" cy="259045"/>
    <xdr:sp macro="" textlink="">
      <xdr:nvSpPr>
        <xdr:cNvPr id="515" name="【保健センター・保健所】&#10;有形固定資産減価償却率該当値テキスト"/>
        <xdr:cNvSpPr txBox="1"/>
      </xdr:nvSpPr>
      <xdr:spPr>
        <a:xfrm>
          <a:off x="16357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45538</xdr:rowOff>
    </xdr:from>
    <xdr:to>
      <xdr:col>81</xdr:col>
      <xdr:colOff>101600</xdr:colOff>
      <xdr:row>60</xdr:row>
      <xdr:rowOff>147138</xdr:rowOff>
    </xdr:to>
    <xdr:sp macro="" textlink="">
      <xdr:nvSpPr>
        <xdr:cNvPr id="516" name="楕円 515"/>
        <xdr:cNvSpPr/>
      </xdr:nvSpPr>
      <xdr:spPr>
        <a:xfrm>
          <a:off x="15430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96338</xdr:rowOff>
    </xdr:from>
    <xdr:to>
      <xdr:col>85</xdr:col>
      <xdr:colOff>127000</xdr:colOff>
      <xdr:row>61</xdr:row>
      <xdr:rowOff>127363</xdr:rowOff>
    </xdr:to>
    <xdr:cxnSp macro="">
      <xdr:nvCxnSpPr>
        <xdr:cNvPr id="517" name="直線コネクタ 516"/>
        <xdr:cNvCxnSpPr/>
      </xdr:nvCxnSpPr>
      <xdr:spPr>
        <a:xfrm>
          <a:off x="15481300" y="10383338"/>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35741</xdr:rowOff>
    </xdr:from>
    <xdr:to>
      <xdr:col>76</xdr:col>
      <xdr:colOff>165100</xdr:colOff>
      <xdr:row>61</xdr:row>
      <xdr:rowOff>137341</xdr:rowOff>
    </xdr:to>
    <xdr:sp macro="" textlink="">
      <xdr:nvSpPr>
        <xdr:cNvPr id="518" name="楕円 517"/>
        <xdr:cNvSpPr/>
      </xdr:nvSpPr>
      <xdr:spPr>
        <a:xfrm>
          <a:off x="14541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96338</xdr:rowOff>
    </xdr:from>
    <xdr:to>
      <xdr:col>81</xdr:col>
      <xdr:colOff>50800</xdr:colOff>
      <xdr:row>61</xdr:row>
      <xdr:rowOff>86541</xdr:rowOff>
    </xdr:to>
    <xdr:cxnSp macro="">
      <xdr:nvCxnSpPr>
        <xdr:cNvPr id="519" name="直線コネクタ 518"/>
        <xdr:cNvCxnSpPr/>
      </xdr:nvCxnSpPr>
      <xdr:spPr>
        <a:xfrm flipV="1">
          <a:off x="14592300" y="10383338"/>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48804</xdr:rowOff>
    </xdr:from>
    <xdr:to>
      <xdr:col>72</xdr:col>
      <xdr:colOff>38100</xdr:colOff>
      <xdr:row>61</xdr:row>
      <xdr:rowOff>150404</xdr:rowOff>
    </xdr:to>
    <xdr:sp macro="" textlink="">
      <xdr:nvSpPr>
        <xdr:cNvPr id="520" name="楕円 519"/>
        <xdr:cNvSpPr/>
      </xdr:nvSpPr>
      <xdr:spPr>
        <a:xfrm>
          <a:off x="13652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86541</xdr:rowOff>
    </xdr:from>
    <xdr:to>
      <xdr:col>76</xdr:col>
      <xdr:colOff>114300</xdr:colOff>
      <xdr:row>61</xdr:row>
      <xdr:rowOff>99604</xdr:rowOff>
    </xdr:to>
    <xdr:cxnSp macro="">
      <xdr:nvCxnSpPr>
        <xdr:cNvPr id="521" name="直線コネクタ 520"/>
        <xdr:cNvCxnSpPr/>
      </xdr:nvCxnSpPr>
      <xdr:spPr>
        <a:xfrm flipV="1">
          <a:off x="13703300" y="105449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22"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23"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24"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25"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138265</xdr:rowOff>
    </xdr:from>
    <xdr:ext cx="405111" cy="259045"/>
    <xdr:sp macro="" textlink="">
      <xdr:nvSpPr>
        <xdr:cNvPr id="526" name="n_1main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128468</xdr:rowOff>
    </xdr:from>
    <xdr:ext cx="405111" cy="259045"/>
    <xdr:sp macro="" textlink="">
      <xdr:nvSpPr>
        <xdr:cNvPr id="527" name="n_2mainValue【保健センター・保健所】&#10;有形固定資産減価償却率"/>
        <xdr:cNvSpPr txBox="1"/>
      </xdr:nvSpPr>
      <xdr:spPr>
        <a:xfrm>
          <a:off x="14389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141531</xdr:rowOff>
    </xdr:from>
    <xdr:ext cx="405111" cy="259045"/>
    <xdr:sp macro="" textlink="">
      <xdr:nvSpPr>
        <xdr:cNvPr id="528" name="n_3mainValue【保健センター・保健所】&#10;有形固定資産減価償却率"/>
        <xdr:cNvSpPr txBox="1"/>
      </xdr:nvSpPr>
      <xdr:spPr>
        <a:xfrm>
          <a:off x="13500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9" name="直線コネクタ 5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0" name="テキスト ボックス 5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1" name="直線コネクタ 5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2" name="テキスト ボックス 5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3" name="直線コネクタ 5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4" name="テキスト ボックス 5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5" name="直線コネクタ 5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6" name="テキスト ボックス 5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7" name="直線コネクタ 5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8" name="テキスト ボックス 5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52" name="直線コネクタ 551"/>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5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54" name="直線コネクタ 55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55"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56" name="直線コネクタ 555"/>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57"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58" name="フローチャート: 判断 557"/>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59" name="フローチャート: 判断 558"/>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60" name="フローチャート: 判断 559"/>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61" name="フローチャート: 判断 560"/>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62" name="フローチャート: 判断 561"/>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68" name="楕円 567"/>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569" name="【保健センター・保健所】&#10;一人当たり面積該当値テキスト"/>
        <xdr:cNvSpPr txBox="1"/>
      </xdr:nvSpPr>
      <xdr:spPr>
        <a:xfrm>
          <a:off x="22199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70" name="楕円 569"/>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95250</xdr:rowOff>
    </xdr:to>
    <xdr:cxnSp macro="">
      <xdr:nvCxnSpPr>
        <xdr:cNvPr id="571" name="直線コネクタ 570"/>
        <xdr:cNvCxnSpPr/>
      </xdr:nvCxnSpPr>
      <xdr:spPr>
        <a:xfrm>
          <a:off x="21323300" y="10881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572" name="楕円 571"/>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80010</xdr:rowOff>
    </xdr:to>
    <xdr:cxnSp macro="">
      <xdr:nvCxnSpPr>
        <xdr:cNvPr id="573" name="直線コネクタ 572"/>
        <xdr:cNvCxnSpPr/>
      </xdr:nvCxnSpPr>
      <xdr:spPr>
        <a:xfrm>
          <a:off x="20434300" y="10843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574" name="楕円 573"/>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45720</xdr:rowOff>
    </xdr:to>
    <xdr:cxnSp macro="">
      <xdr:nvCxnSpPr>
        <xdr:cNvPr id="575" name="直線コネクタ 574"/>
        <xdr:cNvCxnSpPr/>
      </xdr:nvCxnSpPr>
      <xdr:spPr>
        <a:xfrm flipV="1">
          <a:off x="19545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576"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577"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578"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579"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580"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581" name="n_2mainValue【保健センター・保健所】&#10;一人当たり面積"/>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582" name="n_3mainValue【保健センター・保健所】&#10;一人当たり面積"/>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3" name="テキスト ボックス 5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4" name="直線コネクタ 5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5" name="テキスト ボックス 59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6" name="直線コネクタ 5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7" name="テキスト ボックス 5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8" name="直線コネクタ 5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9" name="テキスト ボックス 5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0" name="直線コネクタ 5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1" name="テキスト ボックス 6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2" name="直線コネクタ 6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3" name="テキスト ボックス 6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4" name="直線コネクタ 6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5" name="テキスト ボックス 60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08" name="直線コネクタ 607"/>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0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0" name="直線コネクタ 60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11"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12" name="直線コネクタ 611"/>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13"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14" name="フローチャート: 判断 613"/>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15" name="フローチャート: 判断 614"/>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16" name="フローチャート: 判断 615"/>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17" name="フローチャート: 判断 616"/>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18" name="フローチャート: 判断 617"/>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88537</xdr:rowOff>
    </xdr:from>
    <xdr:to>
      <xdr:col>85</xdr:col>
      <xdr:colOff>177800</xdr:colOff>
      <xdr:row>87</xdr:row>
      <xdr:rowOff>18687</xdr:rowOff>
    </xdr:to>
    <xdr:sp macro="" textlink="">
      <xdr:nvSpPr>
        <xdr:cNvPr id="624" name="楕円 623"/>
        <xdr:cNvSpPr/>
      </xdr:nvSpPr>
      <xdr:spPr>
        <a:xfrm>
          <a:off x="162687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3464</xdr:rowOff>
    </xdr:from>
    <xdr:ext cx="405111" cy="259045"/>
    <xdr:sp macro="" textlink="">
      <xdr:nvSpPr>
        <xdr:cNvPr id="625" name="【消防施設】&#10;有形固定資産減価償却率該当値テキスト"/>
        <xdr:cNvSpPr txBox="1"/>
      </xdr:nvSpPr>
      <xdr:spPr>
        <a:xfrm>
          <a:off x="16357600" y="1474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83638</xdr:rowOff>
    </xdr:from>
    <xdr:to>
      <xdr:col>81</xdr:col>
      <xdr:colOff>101600</xdr:colOff>
      <xdr:row>87</xdr:row>
      <xdr:rowOff>13788</xdr:rowOff>
    </xdr:to>
    <xdr:sp macro="" textlink="">
      <xdr:nvSpPr>
        <xdr:cNvPr id="626" name="楕円 625"/>
        <xdr:cNvSpPr/>
      </xdr:nvSpPr>
      <xdr:spPr>
        <a:xfrm>
          <a:off x="15430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134438</xdr:rowOff>
    </xdr:from>
    <xdr:to>
      <xdr:col>85</xdr:col>
      <xdr:colOff>127000</xdr:colOff>
      <xdr:row>86</xdr:row>
      <xdr:rowOff>139337</xdr:rowOff>
    </xdr:to>
    <xdr:cxnSp macro="">
      <xdr:nvCxnSpPr>
        <xdr:cNvPr id="627" name="直線コネクタ 626"/>
        <xdr:cNvCxnSpPr/>
      </xdr:nvCxnSpPr>
      <xdr:spPr>
        <a:xfrm>
          <a:off x="15481300" y="1487913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75474</xdr:rowOff>
    </xdr:from>
    <xdr:to>
      <xdr:col>76</xdr:col>
      <xdr:colOff>165100</xdr:colOff>
      <xdr:row>87</xdr:row>
      <xdr:rowOff>5624</xdr:rowOff>
    </xdr:to>
    <xdr:sp macro="" textlink="">
      <xdr:nvSpPr>
        <xdr:cNvPr id="628" name="楕円 627"/>
        <xdr:cNvSpPr/>
      </xdr:nvSpPr>
      <xdr:spPr>
        <a:xfrm>
          <a:off x="14541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126274</xdr:rowOff>
    </xdr:from>
    <xdr:to>
      <xdr:col>81</xdr:col>
      <xdr:colOff>50800</xdr:colOff>
      <xdr:row>86</xdr:row>
      <xdr:rowOff>134438</xdr:rowOff>
    </xdr:to>
    <xdr:cxnSp macro="">
      <xdr:nvCxnSpPr>
        <xdr:cNvPr id="629" name="直線コネクタ 628"/>
        <xdr:cNvCxnSpPr/>
      </xdr:nvCxnSpPr>
      <xdr:spPr>
        <a:xfrm>
          <a:off x="14592300" y="148709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68943</xdr:rowOff>
    </xdr:from>
    <xdr:to>
      <xdr:col>72</xdr:col>
      <xdr:colOff>38100</xdr:colOff>
      <xdr:row>86</xdr:row>
      <xdr:rowOff>170543</xdr:rowOff>
    </xdr:to>
    <xdr:sp macro="" textlink="">
      <xdr:nvSpPr>
        <xdr:cNvPr id="630" name="楕円 629"/>
        <xdr:cNvSpPr/>
      </xdr:nvSpPr>
      <xdr:spPr>
        <a:xfrm>
          <a:off x="13652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119743</xdr:rowOff>
    </xdr:from>
    <xdr:to>
      <xdr:col>76</xdr:col>
      <xdr:colOff>114300</xdr:colOff>
      <xdr:row>86</xdr:row>
      <xdr:rowOff>126274</xdr:rowOff>
    </xdr:to>
    <xdr:cxnSp macro="">
      <xdr:nvCxnSpPr>
        <xdr:cNvPr id="631" name="直線コネクタ 630"/>
        <xdr:cNvCxnSpPr/>
      </xdr:nvCxnSpPr>
      <xdr:spPr>
        <a:xfrm>
          <a:off x="13703300" y="148644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32"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33"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34"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35"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4915</xdr:rowOff>
    </xdr:from>
    <xdr:ext cx="405111" cy="259045"/>
    <xdr:sp macro="" textlink="">
      <xdr:nvSpPr>
        <xdr:cNvPr id="636" name="n_1mainValue【消防施設】&#10;有形固定資産減価償却率"/>
        <xdr:cNvSpPr txBox="1"/>
      </xdr:nvSpPr>
      <xdr:spPr>
        <a:xfrm>
          <a:off x="15266044" y="149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168201</xdr:rowOff>
    </xdr:from>
    <xdr:ext cx="405111" cy="259045"/>
    <xdr:sp macro="" textlink="">
      <xdr:nvSpPr>
        <xdr:cNvPr id="637" name="n_2mainValue【消防施設】&#10;有形固定資産減価償却率"/>
        <xdr:cNvSpPr txBox="1"/>
      </xdr:nvSpPr>
      <xdr:spPr>
        <a:xfrm>
          <a:off x="14389744" y="1491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161670</xdr:rowOff>
    </xdr:from>
    <xdr:ext cx="405111" cy="259045"/>
    <xdr:sp macro="" textlink="">
      <xdr:nvSpPr>
        <xdr:cNvPr id="638" name="n_3mainValue【消防施設】&#10;有形固定資産減価償却率"/>
        <xdr:cNvSpPr txBox="1"/>
      </xdr:nvSpPr>
      <xdr:spPr>
        <a:xfrm>
          <a:off x="13500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9" name="直線コネクタ 6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0" name="テキスト ボックス 6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1" name="直線コネクタ 6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2" name="テキスト ボックス 6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3" name="直線コネクタ 6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4" name="テキスト ボックス 6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5" name="直線コネクタ 6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6" name="テキスト ボックス 6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60" name="直線コネクタ 659"/>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61"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62" name="直線コネクタ 661"/>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63"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64" name="直線コネクタ 663"/>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65"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66" name="フローチャート: 判断 66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67" name="フローチャート: 判断 666"/>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68" name="フローチャート: 判断 66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69" name="フローチャート: 判断 668"/>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70" name="フローチャート: 判断 669"/>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91999</xdr:rowOff>
    </xdr:from>
    <xdr:to>
      <xdr:col>116</xdr:col>
      <xdr:colOff>114300</xdr:colOff>
      <xdr:row>86</xdr:row>
      <xdr:rowOff>22149</xdr:rowOff>
    </xdr:to>
    <xdr:sp macro="" textlink="">
      <xdr:nvSpPr>
        <xdr:cNvPr id="676" name="楕円 675"/>
        <xdr:cNvSpPr/>
      </xdr:nvSpPr>
      <xdr:spPr>
        <a:xfrm>
          <a:off x="221107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677"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91999</xdr:rowOff>
    </xdr:from>
    <xdr:to>
      <xdr:col>112</xdr:col>
      <xdr:colOff>38100</xdr:colOff>
      <xdr:row>86</xdr:row>
      <xdr:rowOff>22149</xdr:rowOff>
    </xdr:to>
    <xdr:sp macro="" textlink="">
      <xdr:nvSpPr>
        <xdr:cNvPr id="678" name="楕円 677"/>
        <xdr:cNvSpPr/>
      </xdr:nvSpPr>
      <xdr:spPr>
        <a:xfrm>
          <a:off x="21272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142799</xdr:rowOff>
    </xdr:from>
    <xdr:to>
      <xdr:col>116</xdr:col>
      <xdr:colOff>63500</xdr:colOff>
      <xdr:row>85</xdr:row>
      <xdr:rowOff>142799</xdr:rowOff>
    </xdr:to>
    <xdr:cxnSp macro="">
      <xdr:nvCxnSpPr>
        <xdr:cNvPr id="679" name="直線コネクタ 678"/>
        <xdr:cNvCxnSpPr/>
      </xdr:nvCxnSpPr>
      <xdr:spPr>
        <a:xfrm>
          <a:off x="21323300" y="147160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93827</xdr:rowOff>
    </xdr:from>
    <xdr:to>
      <xdr:col>107</xdr:col>
      <xdr:colOff>101600</xdr:colOff>
      <xdr:row>86</xdr:row>
      <xdr:rowOff>23977</xdr:rowOff>
    </xdr:to>
    <xdr:sp macro="" textlink="">
      <xdr:nvSpPr>
        <xdr:cNvPr id="680" name="楕円 679"/>
        <xdr:cNvSpPr/>
      </xdr:nvSpPr>
      <xdr:spPr>
        <a:xfrm>
          <a:off x="20383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142799</xdr:rowOff>
    </xdr:from>
    <xdr:to>
      <xdr:col>111</xdr:col>
      <xdr:colOff>177800</xdr:colOff>
      <xdr:row>85</xdr:row>
      <xdr:rowOff>144627</xdr:rowOff>
    </xdr:to>
    <xdr:cxnSp macro="">
      <xdr:nvCxnSpPr>
        <xdr:cNvPr id="681" name="直線コネクタ 680"/>
        <xdr:cNvCxnSpPr/>
      </xdr:nvCxnSpPr>
      <xdr:spPr>
        <a:xfrm flipV="1">
          <a:off x="20434300" y="1471604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682" name="楕円 681"/>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144627</xdr:rowOff>
    </xdr:from>
    <xdr:to>
      <xdr:col>107</xdr:col>
      <xdr:colOff>50800</xdr:colOff>
      <xdr:row>85</xdr:row>
      <xdr:rowOff>145542</xdr:rowOff>
    </xdr:to>
    <xdr:cxnSp macro="">
      <xdr:nvCxnSpPr>
        <xdr:cNvPr id="683" name="直線コネクタ 682"/>
        <xdr:cNvCxnSpPr/>
      </xdr:nvCxnSpPr>
      <xdr:spPr>
        <a:xfrm flipV="1">
          <a:off x="19545300" y="147178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684"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85"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686"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687"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13276</xdr:rowOff>
    </xdr:from>
    <xdr:ext cx="469744" cy="259045"/>
    <xdr:sp macro="" textlink="">
      <xdr:nvSpPr>
        <xdr:cNvPr id="688" name="n_1mainValue【消防施設】&#10;一人当たり面積"/>
        <xdr:cNvSpPr txBox="1"/>
      </xdr:nvSpPr>
      <xdr:spPr>
        <a:xfrm>
          <a:off x="21075727" y="147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15104</xdr:rowOff>
    </xdr:from>
    <xdr:ext cx="469744" cy="259045"/>
    <xdr:sp macro="" textlink="">
      <xdr:nvSpPr>
        <xdr:cNvPr id="689" name="n_2mainValue【消防施設】&#10;一人当たり面積"/>
        <xdr:cNvSpPr txBox="1"/>
      </xdr:nvSpPr>
      <xdr:spPr>
        <a:xfrm>
          <a:off x="201994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690" name="n_3mainValue【消防施設】&#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1" name="テキスト ボックス 7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2" name="直線コネクタ 7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3" name="テキスト ボックス 70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4" name="直線コネクタ 7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5" name="テキスト ボックス 7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6" name="直線コネクタ 7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7" name="テキスト ボックス 7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8" name="直線コネクタ 7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9" name="テキスト ボックス 7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0" name="直線コネクタ 7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1" name="テキスト ボックス 7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2" name="直線コネクタ 7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3" name="テキスト ボックス 71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16" name="直線コネクタ 715"/>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8" name="直線コネクタ 71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19"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20" name="直線コネクタ 719"/>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21"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22" name="フローチャート: 判断 721"/>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23" name="フローチャート: 判断 722"/>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24" name="フローチャート: 判断 723"/>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25" name="フローチャート: 判断 724"/>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26" name="フローチャート: 判断 725"/>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169092</xdr:rowOff>
    </xdr:from>
    <xdr:to>
      <xdr:col>85</xdr:col>
      <xdr:colOff>177800</xdr:colOff>
      <xdr:row>108</xdr:row>
      <xdr:rowOff>99242</xdr:rowOff>
    </xdr:to>
    <xdr:sp macro="" textlink="">
      <xdr:nvSpPr>
        <xdr:cNvPr id="732" name="楕円 731"/>
        <xdr:cNvSpPr/>
      </xdr:nvSpPr>
      <xdr:spPr>
        <a:xfrm>
          <a:off x="162687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147519</xdr:rowOff>
    </xdr:from>
    <xdr:ext cx="405111" cy="259045"/>
    <xdr:sp macro="" textlink="">
      <xdr:nvSpPr>
        <xdr:cNvPr id="733" name="【庁舎】&#10;有形固定資産減価償却率該当値テキスト"/>
        <xdr:cNvSpPr txBox="1"/>
      </xdr:nvSpPr>
      <xdr:spPr>
        <a:xfrm>
          <a:off x="16357600"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147864</xdr:rowOff>
    </xdr:from>
    <xdr:to>
      <xdr:col>81</xdr:col>
      <xdr:colOff>101600</xdr:colOff>
      <xdr:row>108</xdr:row>
      <xdr:rowOff>78014</xdr:rowOff>
    </xdr:to>
    <xdr:sp macro="" textlink="">
      <xdr:nvSpPr>
        <xdr:cNvPr id="734" name="楕円 733"/>
        <xdr:cNvSpPr/>
      </xdr:nvSpPr>
      <xdr:spPr>
        <a:xfrm>
          <a:off x="1543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27214</xdr:rowOff>
    </xdr:from>
    <xdr:to>
      <xdr:col>85</xdr:col>
      <xdr:colOff>127000</xdr:colOff>
      <xdr:row>108</xdr:row>
      <xdr:rowOff>48442</xdr:rowOff>
    </xdr:to>
    <xdr:cxnSp macro="">
      <xdr:nvCxnSpPr>
        <xdr:cNvPr id="735" name="直線コネクタ 734"/>
        <xdr:cNvCxnSpPr/>
      </xdr:nvCxnSpPr>
      <xdr:spPr>
        <a:xfrm>
          <a:off x="15481300" y="1854381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152763</xdr:rowOff>
    </xdr:from>
    <xdr:to>
      <xdr:col>76</xdr:col>
      <xdr:colOff>165100</xdr:colOff>
      <xdr:row>108</xdr:row>
      <xdr:rowOff>82913</xdr:rowOff>
    </xdr:to>
    <xdr:sp macro="" textlink="">
      <xdr:nvSpPr>
        <xdr:cNvPr id="736" name="楕円 735"/>
        <xdr:cNvSpPr/>
      </xdr:nvSpPr>
      <xdr:spPr>
        <a:xfrm>
          <a:off x="14541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32113</xdr:rowOff>
    </xdr:to>
    <xdr:cxnSp macro="">
      <xdr:nvCxnSpPr>
        <xdr:cNvPr id="737" name="直線コネクタ 736"/>
        <xdr:cNvCxnSpPr/>
      </xdr:nvCxnSpPr>
      <xdr:spPr>
        <a:xfrm flipV="1">
          <a:off x="14592300" y="185438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141332</xdr:rowOff>
    </xdr:from>
    <xdr:to>
      <xdr:col>72</xdr:col>
      <xdr:colOff>38100</xdr:colOff>
      <xdr:row>108</xdr:row>
      <xdr:rowOff>71482</xdr:rowOff>
    </xdr:to>
    <xdr:sp macro="" textlink="">
      <xdr:nvSpPr>
        <xdr:cNvPr id="738" name="楕円 737"/>
        <xdr:cNvSpPr/>
      </xdr:nvSpPr>
      <xdr:spPr>
        <a:xfrm>
          <a:off x="1365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20682</xdr:rowOff>
    </xdr:from>
    <xdr:to>
      <xdr:col>76</xdr:col>
      <xdr:colOff>114300</xdr:colOff>
      <xdr:row>108</xdr:row>
      <xdr:rowOff>32113</xdr:rowOff>
    </xdr:to>
    <xdr:cxnSp macro="">
      <xdr:nvCxnSpPr>
        <xdr:cNvPr id="739" name="直線コネクタ 738"/>
        <xdr:cNvCxnSpPr/>
      </xdr:nvCxnSpPr>
      <xdr:spPr>
        <a:xfrm>
          <a:off x="13703300" y="185372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40"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41"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42"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43"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69141</xdr:rowOff>
    </xdr:from>
    <xdr:ext cx="405111" cy="259045"/>
    <xdr:sp macro="" textlink="">
      <xdr:nvSpPr>
        <xdr:cNvPr id="744" name="n_1mainValue【庁舎】&#10;有形固定資産減価償却率"/>
        <xdr:cNvSpPr txBox="1"/>
      </xdr:nvSpPr>
      <xdr:spPr>
        <a:xfrm>
          <a:off x="152660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74040</xdr:rowOff>
    </xdr:from>
    <xdr:ext cx="405111" cy="259045"/>
    <xdr:sp macro="" textlink="">
      <xdr:nvSpPr>
        <xdr:cNvPr id="745" name="n_2mainValue【庁舎】&#10;有形固定資産減価償却率"/>
        <xdr:cNvSpPr txBox="1"/>
      </xdr:nvSpPr>
      <xdr:spPr>
        <a:xfrm>
          <a:off x="14389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62609</xdr:rowOff>
    </xdr:from>
    <xdr:ext cx="405111" cy="259045"/>
    <xdr:sp macro="" textlink="">
      <xdr:nvSpPr>
        <xdr:cNvPr id="746" name="n_3mainValue【庁舎】&#10;有形固定資産減価償却率"/>
        <xdr:cNvSpPr txBox="1"/>
      </xdr:nvSpPr>
      <xdr:spPr>
        <a:xfrm>
          <a:off x="13500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72" name="直線コネクタ 771"/>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73"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74" name="直線コネクタ 773"/>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75"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76" name="直線コネクタ 775"/>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777"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78" name="フローチャート: 判断 777"/>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79" name="フローチャート: 判断 778"/>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80" name="フローチャート: 判断 779"/>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81" name="フローチャート: 判断 78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82" name="フローチャート: 判断 781"/>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159294</xdr:rowOff>
    </xdr:from>
    <xdr:to>
      <xdr:col>116</xdr:col>
      <xdr:colOff>114300</xdr:colOff>
      <xdr:row>104</xdr:row>
      <xdr:rowOff>89444</xdr:rowOff>
    </xdr:to>
    <xdr:sp macro="" textlink="">
      <xdr:nvSpPr>
        <xdr:cNvPr id="788" name="楕円 787"/>
        <xdr:cNvSpPr/>
      </xdr:nvSpPr>
      <xdr:spPr>
        <a:xfrm>
          <a:off x="22110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10721</xdr:rowOff>
    </xdr:from>
    <xdr:ext cx="469744" cy="259045"/>
    <xdr:sp macro="" textlink="">
      <xdr:nvSpPr>
        <xdr:cNvPr id="789" name="【庁舎】&#10;一人当たり面積該当値テキスト"/>
        <xdr:cNvSpPr txBox="1"/>
      </xdr:nvSpPr>
      <xdr:spPr>
        <a:xfrm>
          <a:off x="22199600" y="1767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5806</xdr:rowOff>
    </xdr:from>
    <xdr:to>
      <xdr:col>112</xdr:col>
      <xdr:colOff>38100</xdr:colOff>
      <xdr:row>104</xdr:row>
      <xdr:rowOff>107406</xdr:rowOff>
    </xdr:to>
    <xdr:sp macro="" textlink="">
      <xdr:nvSpPr>
        <xdr:cNvPr id="790" name="楕円 789"/>
        <xdr:cNvSpPr/>
      </xdr:nvSpPr>
      <xdr:spPr>
        <a:xfrm>
          <a:off x="2127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38644</xdr:rowOff>
    </xdr:from>
    <xdr:to>
      <xdr:col>116</xdr:col>
      <xdr:colOff>63500</xdr:colOff>
      <xdr:row>104</xdr:row>
      <xdr:rowOff>56606</xdr:rowOff>
    </xdr:to>
    <xdr:cxnSp macro="">
      <xdr:nvCxnSpPr>
        <xdr:cNvPr id="791" name="直線コネクタ 790"/>
        <xdr:cNvCxnSpPr/>
      </xdr:nvCxnSpPr>
      <xdr:spPr>
        <a:xfrm flipV="1">
          <a:off x="21323300" y="1786944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23768</xdr:rowOff>
    </xdr:from>
    <xdr:to>
      <xdr:col>107</xdr:col>
      <xdr:colOff>101600</xdr:colOff>
      <xdr:row>104</xdr:row>
      <xdr:rowOff>125368</xdr:rowOff>
    </xdr:to>
    <xdr:sp macro="" textlink="">
      <xdr:nvSpPr>
        <xdr:cNvPr id="792" name="楕円 791"/>
        <xdr:cNvSpPr/>
      </xdr:nvSpPr>
      <xdr:spPr>
        <a:xfrm>
          <a:off x="20383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56606</xdr:rowOff>
    </xdr:from>
    <xdr:to>
      <xdr:col>111</xdr:col>
      <xdr:colOff>177800</xdr:colOff>
      <xdr:row>104</xdr:row>
      <xdr:rowOff>74568</xdr:rowOff>
    </xdr:to>
    <xdr:cxnSp macro="">
      <xdr:nvCxnSpPr>
        <xdr:cNvPr id="793" name="直線コネクタ 792"/>
        <xdr:cNvCxnSpPr/>
      </xdr:nvCxnSpPr>
      <xdr:spPr>
        <a:xfrm flipV="1">
          <a:off x="20434300" y="1788740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40095</xdr:rowOff>
    </xdr:from>
    <xdr:to>
      <xdr:col>102</xdr:col>
      <xdr:colOff>165100</xdr:colOff>
      <xdr:row>104</xdr:row>
      <xdr:rowOff>141695</xdr:rowOff>
    </xdr:to>
    <xdr:sp macro="" textlink="">
      <xdr:nvSpPr>
        <xdr:cNvPr id="794" name="楕円 793"/>
        <xdr:cNvSpPr/>
      </xdr:nvSpPr>
      <xdr:spPr>
        <a:xfrm>
          <a:off x="19494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74568</xdr:rowOff>
    </xdr:from>
    <xdr:to>
      <xdr:col>107</xdr:col>
      <xdr:colOff>50800</xdr:colOff>
      <xdr:row>104</xdr:row>
      <xdr:rowOff>90895</xdr:rowOff>
    </xdr:to>
    <xdr:cxnSp macro="">
      <xdr:nvCxnSpPr>
        <xdr:cNvPr id="795" name="直線コネクタ 794"/>
        <xdr:cNvCxnSpPr/>
      </xdr:nvCxnSpPr>
      <xdr:spPr>
        <a:xfrm flipV="1">
          <a:off x="19545300" y="1790536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796"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797"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798"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799"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123933</xdr:rowOff>
    </xdr:from>
    <xdr:ext cx="469744" cy="259045"/>
    <xdr:sp macro="" textlink="">
      <xdr:nvSpPr>
        <xdr:cNvPr id="800" name="n_1mainValue【庁舎】&#10;一人当たり面積"/>
        <xdr:cNvSpPr txBox="1"/>
      </xdr:nvSpPr>
      <xdr:spPr>
        <a:xfrm>
          <a:off x="210757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141895</xdr:rowOff>
    </xdr:from>
    <xdr:ext cx="469744" cy="259045"/>
    <xdr:sp macro="" textlink="">
      <xdr:nvSpPr>
        <xdr:cNvPr id="801" name="n_2mainValue【庁舎】&#10;一人当たり面積"/>
        <xdr:cNvSpPr txBox="1"/>
      </xdr:nvSpPr>
      <xdr:spPr>
        <a:xfrm>
          <a:off x="20199427" y="1762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158222</xdr:rowOff>
    </xdr:from>
    <xdr:ext cx="469744" cy="259045"/>
    <xdr:sp macro="" textlink="">
      <xdr:nvSpPr>
        <xdr:cNvPr id="802" name="n_3mainValue【庁舎】&#10;一人当たり面積"/>
        <xdr:cNvSpPr txBox="1"/>
      </xdr:nvSpPr>
      <xdr:spPr>
        <a:xfrm>
          <a:off x="193104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普通交付税の合併算定替の縮減に伴う減収等により一般財源が不足しているため長寿命化改良を充分に実施できておらず、また、人口減少の進行に歯止めを掛けられていない状況から、有形固定資産減価償却率、一人当たり面積ともに引き続き概ね全施設類型において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般廃棄物処理施設については、当該業務と合わせ一部事務組合へ移管したことに伴い資産は皆減となっている。また、庁舎については令和２年度より新庁舎の供用を開始していることから有形固定資産減価償却率の低下が見込まれる。保健センター・保健所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行った保健センターの長寿命化改良により償却率が低下したものの、その後の減価償却の進行により令和元年度には再び増加に転じている。体育館・プールについては大規模改修にあたらない維持修繕しか行えていない状態にあり償却率は前年度に引き続き</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％となっているため、仙北市公共施設等総合管理計画に基づき統廃合等による適正配置を実現した上で、適切な長寿命化改良を行う。</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庁舎については合併前の旧３町村それぞれに庁舎を設置する分庁舎方式を採用しているため、住民一人当たり面積は類似団体平均を上回り推移している。広大な面積を有する本市において住民の利便性を確保するためには必要な体制と考えられることから、各庁舎における長寿命化を適切に実施し、分庁舎方式を効果的に運用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ポイントの増となっている一方、本市指数は前年度同となっており引き続き類似団体平均を下回っている。普通交付税は令和元年度決算においても歳入総額の</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を占めており、交付税に依存した歳入予算構造から脱却できていない。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も合併算定替の縮減等により普通交付税収入額の更なる減少が見込まれる。また市税の徴収率は近年上昇傾向にあるが、滞納額については引き続き徴収強化等による圧縮を進める必要がある。歳出削減と財源獲得に一体的に取り組み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144992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増加基調にあったが減少に転じ</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ポイントの改善となった。市道除排雪経費の減（△</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百万円）の影響が大きいが、例年と比較し積雪量が少なかったことに伴う減であり、歳出削減等の効果が表れたことによる改善とは言い難い。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市税や普通交付税といった経常的一般財源収入の急増を図ることは困難であるため、経常経費の削減と併せて特定財源の獲得により一般財源需要の減少を図り弾力的な財政構造の実現に努める。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126274</xdr:rowOff>
    </xdr:from>
    <xdr:to>
      <xdr:col>23</xdr:col>
      <xdr:colOff>133350</xdr:colOff>
      <xdr:row>61</xdr:row>
      <xdr:rowOff>146957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8472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163285</xdr:rowOff>
    </xdr:from>
    <xdr:to>
      <xdr:col>19</xdr:col>
      <xdr:colOff>133350</xdr:colOff>
      <xdr:row>61</xdr:row>
      <xdr:rowOff>146957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5028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87449</xdr:rowOff>
    </xdr:from>
    <xdr:to>
      <xdr:col>15</xdr:col>
      <xdr:colOff>82550</xdr:colOff>
      <xdr:row>60</xdr:row>
      <xdr:rowOff>163285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744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87449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365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75474</xdr:rowOff>
    </xdr:from>
    <xdr:to>
      <xdr:col>23</xdr:col>
      <xdr:colOff>184150</xdr:colOff>
      <xdr:row>62</xdr:row>
      <xdr:rowOff>5624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47551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0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96157</xdr:rowOff>
    </xdr:from>
    <xdr:to>
      <xdr:col>19</xdr:col>
      <xdr:colOff>184150</xdr:colOff>
      <xdr:row>62</xdr:row>
      <xdr:rowOff>26307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11084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4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112485</xdr:rowOff>
    </xdr:from>
    <xdr:to>
      <xdr:col>15</xdr:col>
      <xdr:colOff>133350</xdr:colOff>
      <xdr:row>61</xdr:row>
      <xdr:rowOff>42635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27412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36649</xdr:rowOff>
    </xdr:from>
    <xdr:to>
      <xdr:col>11</xdr:col>
      <xdr:colOff>82550</xdr:colOff>
      <xdr:row>60</xdr:row>
      <xdr:rowOff>138249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123026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85107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依然として類似団体平均を上回っているものの、職員の新規採用数の抑制等に伴う人件費の減、廃棄物処理業務の広域化に伴う物件費の減、市道除排雪経費の減による維持補修費の減等により前年度比</a:t>
          </a:r>
          <a:r>
            <a:rPr kumimoji="1" lang="en-US" altLang="ja-JP" sz="1200">
              <a:latin typeface="ＭＳ Ｐゴシック" panose="020B0600070205080204" pitchFamily="50" charset="-128"/>
              <a:ea typeface="ＭＳ Ｐゴシック" panose="020B0600070205080204" pitchFamily="50" charset="-128"/>
            </a:rPr>
            <a:t>26,113</a:t>
          </a:r>
          <a:r>
            <a:rPr kumimoji="1" lang="ja-JP" altLang="en-US" sz="1200">
              <a:latin typeface="ＭＳ Ｐゴシック" panose="020B0600070205080204" pitchFamily="50" charset="-128"/>
              <a:ea typeface="ＭＳ Ｐゴシック" panose="020B0600070205080204" pitchFamily="50" charset="-128"/>
            </a:rPr>
            <a:t>円の減となった。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の減は広域化に伴う一部事務組合への移管により物件費から補助費等に振り替わったことによる減、維持補修費の減は積雪量等外的要因によるものであるため、財政健全化の効果が表れたものとは言い難い。よって、引き続き事務事業や政策経費の見直しにより財政健全化に向けた取り組みを継続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10054</xdr:rowOff>
    </xdr:from>
    <xdr:to>
      <xdr:col>23</xdr:col>
      <xdr:colOff>133350</xdr:colOff>
      <xdr:row>83</xdr:row>
      <xdr:rowOff>115072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240404"/>
          <a:ext cx="838200" cy="1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115072</xdr:rowOff>
    </xdr:from>
    <xdr:to>
      <xdr:col>19</xdr:col>
      <xdr:colOff>133350</xdr:colOff>
      <xdr:row>83</xdr:row>
      <xdr:rowOff>120951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345422"/>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23185</xdr:rowOff>
    </xdr:from>
    <xdr:to>
      <xdr:col>15</xdr:col>
      <xdr:colOff>82550</xdr:colOff>
      <xdr:row>83</xdr:row>
      <xdr:rowOff>120951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53535"/>
          <a:ext cx="889000" cy="9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23185</xdr:rowOff>
    </xdr:from>
    <xdr:to>
      <xdr:col>11</xdr:col>
      <xdr:colOff>31750</xdr:colOff>
      <xdr:row>83</xdr:row>
      <xdr:rowOff>38281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53535"/>
          <a:ext cx="889000" cy="1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130704</xdr:rowOff>
    </xdr:from>
    <xdr:to>
      <xdr:col>23</xdr:col>
      <xdr:colOff>184150</xdr:colOff>
      <xdr:row>83</xdr:row>
      <xdr:rowOff>60854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102781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6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64272</xdr:rowOff>
    </xdr:from>
    <xdr:to>
      <xdr:col>19</xdr:col>
      <xdr:colOff>184150</xdr:colOff>
      <xdr:row>83</xdr:row>
      <xdr:rowOff>165872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150649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80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70151</xdr:rowOff>
    </xdr:from>
    <xdr:to>
      <xdr:col>15</xdr:col>
      <xdr:colOff>133350</xdr:colOff>
      <xdr:row>84</xdr:row>
      <xdr:rowOff>301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156528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8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143835</xdr:rowOff>
    </xdr:from>
    <xdr:to>
      <xdr:col>11</xdr:col>
      <xdr:colOff>82550</xdr:colOff>
      <xdr:row>83</xdr:row>
      <xdr:rowOff>73985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58762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158931</xdr:rowOff>
    </xdr:from>
    <xdr:to>
      <xdr:col>7</xdr:col>
      <xdr:colOff>31750</xdr:colOff>
      <xdr:row>83</xdr:row>
      <xdr:rowOff>89081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1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73858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0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国家公務員給与削減措置の終了後、平成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年度以降緩やかな上昇基調から平成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年度に減少に転じ、令和元年度には再度上昇している。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年度以降概ね類似団体平均と同様の推移となっており、いずれもこれを下回った指数となっている。引き続き県人事委員会勧告に沿い、地域実情との均衡も考慮した適正な給与水準を維持していく。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71966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050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58561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71966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85</xdr:row>
      <xdr:rowOff>71966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47094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130122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市定員適正化計画（第３次）に基づく新規採用者数の抑制等により普通会計職員数は毎年度減少しているが、人口減少の進行も著しいことから人口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人当たり職員数は横ばいで推移している。また分庁舎、支所等に対する人員配置を要することなどから類似団体平均を上回っている。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第３次計画においては庁舎の統合を踏まえた目標設定としていたが、令和２年度～令和６年度の第４次計画においては分庁舎方式の継続を踏まえ職員数については現状維持を目標としている。このため職員数については横ばいの推移が見込まれるが、事務事業の見直し等による行政のスリム化により可能な限り新規採用数の抑制を図っていく</a:t>
          </a:r>
          <a:r>
            <a:rPr kumimoji="1" lang="ja-JP" altLang="en-US" sz="12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116356</xdr:rowOff>
    </xdr:from>
    <xdr:to>
      <xdr:col>81</xdr:col>
      <xdr:colOff>44450</xdr:colOff>
      <xdr:row>64</xdr:row>
      <xdr:rowOff>126698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89156"/>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116356</xdr:rowOff>
    </xdr:from>
    <xdr:to>
      <xdr:col>77</xdr:col>
      <xdr:colOff>44450</xdr:colOff>
      <xdr:row>64</xdr:row>
      <xdr:rowOff>126698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10891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114058</xdr:rowOff>
    </xdr:from>
    <xdr:to>
      <xdr:col>72</xdr:col>
      <xdr:colOff>203200</xdr:colOff>
      <xdr:row>64</xdr:row>
      <xdr:rowOff>126698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08685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88779</xdr:rowOff>
    </xdr:from>
    <xdr:to>
      <xdr:col>68</xdr:col>
      <xdr:colOff>152400</xdr:colOff>
      <xdr:row>64</xdr:row>
      <xdr:rowOff>114058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061579"/>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75898</xdr:rowOff>
    </xdr:from>
    <xdr:to>
      <xdr:col>81</xdr:col>
      <xdr:colOff>95250</xdr:colOff>
      <xdr:row>65</xdr:row>
      <xdr:rowOff>6048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47975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0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65556</xdr:rowOff>
    </xdr:from>
    <xdr:to>
      <xdr:col>77</xdr:col>
      <xdr:colOff>95250</xdr:colOff>
      <xdr:row>64</xdr:row>
      <xdr:rowOff>167156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151933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12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75898</xdr:rowOff>
    </xdr:from>
    <xdr:to>
      <xdr:col>73</xdr:col>
      <xdr:colOff>44450</xdr:colOff>
      <xdr:row>65</xdr:row>
      <xdr:rowOff>6048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162275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13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63258</xdr:rowOff>
    </xdr:from>
    <xdr:to>
      <xdr:col>68</xdr:col>
      <xdr:colOff>203200</xdr:colOff>
      <xdr:row>64</xdr:row>
      <xdr:rowOff>164858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0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149635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1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37979</xdr:rowOff>
    </xdr:from>
    <xdr:to>
      <xdr:col>64</xdr:col>
      <xdr:colOff>152400</xdr:colOff>
      <xdr:row>64</xdr:row>
      <xdr:rowOff>139579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0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124356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9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の元利償還金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は新市建設計画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大規模建設事業の実施に伴う地方債発行の増により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増加に転じた。また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病院事業会計の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企業債償還費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に対する繰入金が増加した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比率としては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る結果となった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今後は一般会計においても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新角館庁舎建設等の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大規模建設事業の実施に伴う地方債発行が増加するため公債費も増加する見込みだが、交付税算入率等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勘案した地方債発行によ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の抑制に努める。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36089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6767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28046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6767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28046</xdr:rowOff>
    </xdr:from>
    <xdr:to>
      <xdr:col>72</xdr:col>
      <xdr:colOff>203200</xdr:colOff>
      <xdr:row>37</xdr:row>
      <xdr:rowOff>44133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71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44133</xdr:rowOff>
    </xdr:from>
    <xdr:to>
      <xdr:col>68</xdr:col>
      <xdr:colOff>152400</xdr:colOff>
      <xdr:row>37</xdr:row>
      <xdr:rowOff>68263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87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85001</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8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148696</xdr:rowOff>
    </xdr:from>
    <xdr:to>
      <xdr:col>73</xdr:col>
      <xdr:colOff>44450</xdr:colOff>
      <xdr:row>37</xdr:row>
      <xdr:rowOff>78846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164783</xdr:rowOff>
    </xdr:from>
    <xdr:to>
      <xdr:col>68</xdr:col>
      <xdr:colOff>203200</xdr:colOff>
      <xdr:row>37</xdr:row>
      <xdr:rowOff>94933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79710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103840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一般会計債残高は新市建設計画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等に基づく庁舎建設や総合給食センター建設等の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大規模建設事業の実施に伴う地方債発行の増加により平成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年度末から増加に転じている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。また、合併算定替の影響等により普通交付税（臨時財政対策債含む）が減収となったことも重なり、比率としては前年度より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ポイント上昇し、引き続き類似団体平均を大きく上回っている。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一般会計では庁舎整備事業等地方債を活用した大規模建設事業が計画されており比率の更なる増加が見込まれるが、交付税算入率等を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勘案した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適切な地方債発行と歳出予算削減等による充当可能基金残高の確保により比率の上昇を抑制する。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86339</xdr:rowOff>
    </xdr:from>
    <xdr:to>
      <xdr:col>81</xdr:col>
      <xdr:colOff>44450</xdr:colOff>
      <xdr:row>16</xdr:row>
      <xdr:rowOff>104436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829539"/>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55774</xdr:rowOff>
    </xdr:from>
    <xdr:to>
      <xdr:col>77</xdr:col>
      <xdr:colOff>44450</xdr:colOff>
      <xdr:row>16</xdr:row>
      <xdr:rowOff>86339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798974"/>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158454</xdr:rowOff>
    </xdr:from>
    <xdr:to>
      <xdr:col>72</xdr:col>
      <xdr:colOff>203200</xdr:colOff>
      <xdr:row>16</xdr:row>
      <xdr:rowOff>55774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730204"/>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133117</xdr:rowOff>
    </xdr:from>
    <xdr:to>
      <xdr:col>68</xdr:col>
      <xdr:colOff>152400</xdr:colOff>
      <xdr:row>15</xdr:row>
      <xdr:rowOff>158454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704867"/>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53636</xdr:rowOff>
    </xdr:from>
    <xdr:to>
      <xdr:col>81</xdr:col>
      <xdr:colOff>95250</xdr:colOff>
      <xdr:row>16</xdr:row>
      <xdr:rowOff>155236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25713</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7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35539</xdr:rowOff>
    </xdr:from>
    <xdr:to>
      <xdr:col>77</xdr:col>
      <xdr:colOff>95250</xdr:colOff>
      <xdr:row>16</xdr:row>
      <xdr:rowOff>137139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121916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865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4974</xdr:rowOff>
    </xdr:from>
    <xdr:to>
      <xdr:col>73</xdr:col>
      <xdr:colOff>44450</xdr:colOff>
      <xdr:row>16</xdr:row>
      <xdr:rowOff>106574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91351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83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107654</xdr:rowOff>
    </xdr:from>
    <xdr:to>
      <xdr:col>68</xdr:col>
      <xdr:colOff>203200</xdr:colOff>
      <xdr:row>16</xdr:row>
      <xdr:rowOff>37804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22581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82317</xdr:rowOff>
    </xdr:from>
    <xdr:to>
      <xdr:col>64</xdr:col>
      <xdr:colOff>152400</xdr:colOff>
      <xdr:row>16</xdr:row>
      <xdr:rowOff>12467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168694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大量退職等に伴う基本給、期末勤勉手当等の減により前年度比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ポイントの減となっており、引き続き類似団体平均を下回った。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統合庁舎方式から分庁舎方式の継続へ方針転換したことから、市定員適正化計画（第４次）においては職員数は現状維持を目標としている。このため人件費支出額については長期的にはほぼ横ばいで推移することが見込まれるが、行政のスリム化等に取り組み可能な限り新規採用数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077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廃棄物処理業務の一部事務組合への移管により委託料等廃棄物処理施設管理費が大きく減少し、これまで上回っていた類似団体平均を下回る結果となった。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は改善されているものの公共施設等に係る指定管理委託料等は多額に及んでいることから、仙北市公共施設等総合管理計画に基づく施設の除却、統廃合等により管理費の縮減を図る。また行政のスリム化等により事務費等内部管理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20</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51843"/>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20</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43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19</xdr:row>
      <xdr:rowOff>86178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933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35378</xdr:rowOff>
    </xdr:from>
    <xdr:to>
      <xdr:col>74</xdr:col>
      <xdr:colOff>31750</xdr:colOff>
      <xdr:row>19</xdr:row>
      <xdr:rowOff>136978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121755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生活保護費、児童手当給付費の減等により前年度比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ポイントの減少となり、類似団体平均の推移に逆行する結果となった。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生活保護費等補助事業費については人口減少に合わせて緩やかに減少していくことが見込まれる。単独事業については住民のニーズや他施策との関連性を勘案の上、適宜見直しを行っていく。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34472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34472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23585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48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廃棄物処理業務の一部事務組合への移管による施設修繕費の減、例年と比較し積雪量が少なかったことによる市道除排雪経費の減等により維持補修費が大きく減少し前年度比</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ポイントの減となったが、引き続き類似団体平均を上回る結果となった。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維持補修費については公共施設の老朽化に対応した修繕費の増加の影響が大きい。仙北市公共施設等総合管理計画に基づく統廃合や除却と併せて、適切な長寿命化工事を行い修繕費の抑制を図る。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142240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491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142240</xdr:rowOff>
    </xdr:from>
    <xdr:to>
      <xdr:col>78</xdr:col>
      <xdr:colOff>69850</xdr:colOff>
      <xdr:row>58</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8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165100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0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58</xdr:row>
      <xdr:rowOff>58420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26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125730</xdr:rowOff>
    </xdr:from>
    <xdr:to>
      <xdr:col>82</xdr:col>
      <xdr:colOff>158750</xdr:colOff>
      <xdr:row>58</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97807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91440</xdr:rowOff>
    </xdr:from>
    <xdr:to>
      <xdr:col>78</xdr:col>
      <xdr:colOff>120650</xdr:colOff>
      <xdr:row>59</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6367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市病院事業会計への補助金の増により近年増加傾向にあり、また令和元年度は廃棄物処理業務の一部事務組合への移管に伴う一部事務組合負担金の増により大きく増加した。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公営企業会計補助金と一部事務組合負担金は補助費等のうち経常的なものの</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ほどを占めておりかつ大規模な減少は見込まれないことから、今後は令和元年度の水準で推移していくものと考えられる。引き続き公営企業の経営状況の改善、政策的補助金のゼロベースでの見直し等により補助金支出額を抑制す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39</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59220"/>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37</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6262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90424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72136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849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80789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全国防災事業債の元金償還の開始等により元金償還額が増加に転じ、比率も前年度より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整備事業等大規模建設事業の実施に伴い地方債発行額の増加が見込まれており、一般会計債残高のピークは令和２年度末を想定している。今後さらに元利償還額の増加が見込まれているが、引き続き起債対象事業費の精査や交付税算入率の高い地方債の活用により公債費負担の軽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146050</xdr:rowOff>
    </xdr:from>
    <xdr:to>
      <xdr:col>24</xdr:col>
      <xdr:colOff>25400</xdr:colOff>
      <xdr:row>74</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33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125747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13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146050</xdr:rowOff>
    </xdr:from>
    <xdr:to>
      <xdr:col>19</xdr:col>
      <xdr:colOff>187325</xdr:colOff>
      <xdr:row>74</xdr:row>
      <xdr:rowOff>149860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33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74</xdr:row>
      <xdr:rowOff>167005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371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167005</xdr:rowOff>
    </xdr:from>
    <xdr:to>
      <xdr:col>11</xdr:col>
      <xdr:colOff>9525</xdr:colOff>
      <xdr:row>75</xdr:row>
      <xdr:rowOff>16510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543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102870</xdr:rowOff>
    </xdr:from>
    <xdr:to>
      <xdr:col>24</xdr:col>
      <xdr:colOff>76200</xdr:colOff>
      <xdr:row>75</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95250</xdr:rowOff>
    </xdr:from>
    <xdr:to>
      <xdr:col>20</xdr:col>
      <xdr:colOff>38100</xdr:colOff>
      <xdr:row>75</xdr:row>
      <xdr:rowOff>25400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35577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増加基調にあったが減少に転じ、前年度比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雪量の減少に伴う除排雪経費の減が最も大きな要因だがこれは外的要因による変動であり、恒常的な減少とは言い難い。除排雪経費について平年並みの支出があった場合、比率は増加していたものと見込まれるため、引き続き歳出削減と併せ特定財源の獲得に努め、経常的一般財源所要額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79</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6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79</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99515"/>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26415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57785"/>
          <a:ext cx="889000" cy="1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56135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572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104000</xdr:rowOff>
    </xdr:from>
    <xdr:to>
      <xdr:col>29</xdr:col>
      <xdr:colOff>127000</xdr:colOff>
      <xdr:row>14</xdr:row>
      <xdr:rowOff>124308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51925"/>
          <a:ext cx="647700" cy="20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124308</xdr:rowOff>
    </xdr:from>
    <xdr:to>
      <xdr:col>26</xdr:col>
      <xdr:colOff>50800</xdr:colOff>
      <xdr:row>14</xdr:row>
      <xdr:rowOff>143548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72233"/>
          <a:ext cx="698500" cy="19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143548</xdr:rowOff>
    </xdr:from>
    <xdr:to>
      <xdr:col>22</xdr:col>
      <xdr:colOff>114300</xdr:colOff>
      <xdr:row>15</xdr:row>
      <xdr:rowOff>23381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91473"/>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168135</xdr:rowOff>
    </xdr:from>
    <xdr:to>
      <xdr:col>18</xdr:col>
      <xdr:colOff>177800</xdr:colOff>
      <xdr:row>15</xdr:row>
      <xdr:rowOff>23381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16060"/>
          <a:ext cx="698500" cy="2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53200</xdr:rowOff>
    </xdr:from>
    <xdr:to>
      <xdr:col>29</xdr:col>
      <xdr:colOff>177800</xdr:colOff>
      <xdr:row>14</xdr:row>
      <xdr:rowOff>154800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0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69727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4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73508</xdr:rowOff>
    </xdr:from>
    <xdr:to>
      <xdr:col>26</xdr:col>
      <xdr:colOff>101600</xdr:colOff>
      <xdr:row>15</xdr:row>
      <xdr:rowOff>3658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21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13835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92748</xdr:rowOff>
    </xdr:from>
    <xdr:to>
      <xdr:col>22</xdr:col>
      <xdr:colOff>165100</xdr:colOff>
      <xdr:row>15</xdr:row>
      <xdr:rowOff>22898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4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33075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0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144031</xdr:rowOff>
    </xdr:from>
    <xdr:to>
      <xdr:col>19</xdr:col>
      <xdr:colOff>38100</xdr:colOff>
      <xdr:row>15</xdr:row>
      <xdr:rowOff>74181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9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84358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6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117335</xdr:rowOff>
    </xdr:from>
    <xdr:to>
      <xdr:col>15</xdr:col>
      <xdr:colOff>101600</xdr:colOff>
      <xdr:row>15</xdr:row>
      <xdr:rowOff>47485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6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57662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3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282197</xdr:rowOff>
    </xdr:from>
    <xdr:to>
      <xdr:col>29</xdr:col>
      <xdr:colOff>127000</xdr:colOff>
      <xdr:row>37</xdr:row>
      <xdr:rowOff>290971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06897"/>
          <a:ext cx="647700" cy="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266974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916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290971</xdr:rowOff>
    </xdr:from>
    <xdr:to>
      <xdr:col>26</xdr:col>
      <xdr:colOff>50800</xdr:colOff>
      <xdr:row>37</xdr:row>
      <xdr:rowOff>304984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15671"/>
          <a:ext cx="6985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304984</xdr:rowOff>
    </xdr:from>
    <xdr:to>
      <xdr:col>22</xdr:col>
      <xdr:colOff>114300</xdr:colOff>
      <xdr:row>37</xdr:row>
      <xdr:rowOff>305666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29684"/>
          <a:ext cx="698500" cy="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284787</xdr:rowOff>
    </xdr:from>
    <xdr:to>
      <xdr:col>18</xdr:col>
      <xdr:colOff>177800</xdr:colOff>
      <xdr:row>37</xdr:row>
      <xdr:rowOff>305666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09487"/>
          <a:ext cx="6985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231397</xdr:rowOff>
    </xdr:from>
    <xdr:to>
      <xdr:col>29</xdr:col>
      <xdr:colOff>177800</xdr:colOff>
      <xdr:row>37</xdr:row>
      <xdr:rowOff>332997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5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76474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240171</xdr:rowOff>
    </xdr:from>
    <xdr:to>
      <xdr:col>26</xdr:col>
      <xdr:colOff>101600</xdr:colOff>
      <xdr:row>37</xdr:row>
      <xdr:rowOff>341771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6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254184</xdr:rowOff>
    </xdr:from>
    <xdr:to>
      <xdr:col>22</xdr:col>
      <xdr:colOff>165100</xdr:colOff>
      <xdr:row>38</xdr:row>
      <xdr:rowOff>12884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7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254866</xdr:rowOff>
    </xdr:from>
    <xdr:to>
      <xdr:col>19</xdr:col>
      <xdr:colOff>38100</xdr:colOff>
      <xdr:row>38</xdr:row>
      <xdr:rowOff>13566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7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23743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233987</xdr:rowOff>
    </xdr:from>
    <xdr:to>
      <xdr:col>15</xdr:col>
      <xdr:colOff>101600</xdr:colOff>
      <xdr:row>37</xdr:row>
      <xdr:rowOff>335587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5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89441</xdr:rowOff>
    </xdr:from>
    <xdr:to>
      <xdr:col>24</xdr:col>
      <xdr:colOff>63500</xdr:colOff>
      <xdr:row>34</xdr:row>
      <xdr:rowOff>99804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18741"/>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82779</xdr:rowOff>
    </xdr:from>
    <xdr:to>
      <xdr:col>19</xdr:col>
      <xdr:colOff>177800</xdr:colOff>
      <xdr:row>34</xdr:row>
      <xdr:rowOff>89441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12079"/>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17475</xdr:rowOff>
    </xdr:from>
    <xdr:to>
      <xdr:col>15</xdr:col>
      <xdr:colOff>50800</xdr:colOff>
      <xdr:row>34</xdr:row>
      <xdr:rowOff>82779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46775"/>
          <a:ext cx="889000" cy="6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162179</xdr:rowOff>
    </xdr:from>
    <xdr:to>
      <xdr:col>10</xdr:col>
      <xdr:colOff>114300</xdr:colOff>
      <xdr:row>34</xdr:row>
      <xdr:rowOff>17475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20029"/>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49004</xdr:rowOff>
    </xdr:from>
    <xdr:to>
      <xdr:col>24</xdr:col>
      <xdr:colOff>114300</xdr:colOff>
      <xdr:row>34</xdr:row>
      <xdr:rowOff>150604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71881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2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38641</xdr:rowOff>
    </xdr:from>
    <xdr:to>
      <xdr:col>20</xdr:col>
      <xdr:colOff>38100</xdr:colOff>
      <xdr:row>34</xdr:row>
      <xdr:rowOff>140241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6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156768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31979</xdr:rowOff>
    </xdr:from>
    <xdr:to>
      <xdr:col>15</xdr:col>
      <xdr:colOff>101600</xdr:colOff>
      <xdr:row>34</xdr:row>
      <xdr:rowOff>133579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150106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3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138125</xdr:rowOff>
    </xdr:from>
    <xdr:to>
      <xdr:col>10</xdr:col>
      <xdr:colOff>165100</xdr:colOff>
      <xdr:row>34</xdr:row>
      <xdr:rowOff>68275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84802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7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111379</xdr:rowOff>
    </xdr:from>
    <xdr:to>
      <xdr:col>6</xdr:col>
      <xdr:colOff>38100</xdr:colOff>
      <xdr:row>34</xdr:row>
      <xdr:rowOff>41529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58056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4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145333</xdr:rowOff>
    </xdr:from>
    <xdr:to>
      <xdr:col>24</xdr:col>
      <xdr:colOff>63500</xdr:colOff>
      <xdr:row>56</xdr:row>
      <xdr:rowOff>51703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75083"/>
          <a:ext cx="8382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145333</xdr:rowOff>
    </xdr:from>
    <xdr:to>
      <xdr:col>19</xdr:col>
      <xdr:colOff>177800</xdr:colOff>
      <xdr:row>55</xdr:row>
      <xdr:rowOff>150874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75083"/>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150874</xdr:rowOff>
    </xdr:from>
    <xdr:to>
      <xdr:col>15</xdr:col>
      <xdr:colOff>50800</xdr:colOff>
      <xdr:row>56</xdr:row>
      <xdr:rowOff>53710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80624"/>
          <a:ext cx="889000" cy="7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44346</xdr:rowOff>
    </xdr:from>
    <xdr:to>
      <xdr:col>10</xdr:col>
      <xdr:colOff>114300</xdr:colOff>
      <xdr:row>56</xdr:row>
      <xdr:rowOff>53710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645546"/>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903</xdr:rowOff>
    </xdr:from>
    <xdr:to>
      <xdr:col>24</xdr:col>
      <xdr:colOff>114300</xdr:colOff>
      <xdr:row>56</xdr:row>
      <xdr:rowOff>102503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94533</xdr:rowOff>
    </xdr:from>
    <xdr:to>
      <xdr:col>20</xdr:col>
      <xdr:colOff>38100</xdr:colOff>
      <xdr:row>56</xdr:row>
      <xdr:rowOff>24683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41210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9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100074</xdr:rowOff>
    </xdr:from>
    <xdr:to>
      <xdr:col>15</xdr:col>
      <xdr:colOff>101600</xdr:colOff>
      <xdr:row>56</xdr:row>
      <xdr:rowOff>30224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46751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0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2910</xdr:rowOff>
    </xdr:from>
    <xdr:to>
      <xdr:col>10</xdr:col>
      <xdr:colOff>165100</xdr:colOff>
      <xdr:row>56</xdr:row>
      <xdr:rowOff>104510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121037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37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164996</xdr:rowOff>
    </xdr:from>
    <xdr:to>
      <xdr:col>6</xdr:col>
      <xdr:colOff>38100</xdr:colOff>
      <xdr:row>56</xdr:row>
      <xdr:rowOff>95146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111673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3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7913</xdr:rowOff>
    </xdr:from>
    <xdr:to>
      <xdr:col>24</xdr:col>
      <xdr:colOff>63500</xdr:colOff>
      <xdr:row>77</xdr:row>
      <xdr:rowOff>29149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038113"/>
          <a:ext cx="838200" cy="19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111330</xdr:rowOff>
    </xdr:from>
    <xdr:to>
      <xdr:col>19</xdr:col>
      <xdr:colOff>177800</xdr:colOff>
      <xdr:row>76</xdr:row>
      <xdr:rowOff>7913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970080"/>
          <a:ext cx="889000" cy="6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111330</xdr:rowOff>
    </xdr:from>
    <xdr:to>
      <xdr:col>15</xdr:col>
      <xdr:colOff>50800</xdr:colOff>
      <xdr:row>76</xdr:row>
      <xdr:rowOff>35641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970080"/>
          <a:ext cx="889000" cy="9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35641</xdr:rowOff>
    </xdr:from>
    <xdr:to>
      <xdr:col>10</xdr:col>
      <xdr:colOff>114300</xdr:colOff>
      <xdr:row>76</xdr:row>
      <xdr:rowOff>56809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065841"/>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149799</xdr:rowOff>
    </xdr:from>
    <xdr:to>
      <xdr:col>24</xdr:col>
      <xdr:colOff>114300</xdr:colOff>
      <xdr:row>77</xdr:row>
      <xdr:rowOff>79949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1226</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128562</xdr:rowOff>
    </xdr:from>
    <xdr:to>
      <xdr:col>20</xdr:col>
      <xdr:colOff>38100</xdr:colOff>
      <xdr:row>76</xdr:row>
      <xdr:rowOff>58713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987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75239</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7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60530</xdr:rowOff>
    </xdr:from>
    <xdr:to>
      <xdr:col>15</xdr:col>
      <xdr:colOff>101600</xdr:colOff>
      <xdr:row>75</xdr:row>
      <xdr:rowOff>162130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9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7207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69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156291</xdr:rowOff>
    </xdr:from>
    <xdr:to>
      <xdr:col>10</xdr:col>
      <xdr:colOff>165100</xdr:colOff>
      <xdr:row>76</xdr:row>
      <xdr:rowOff>86441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0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102968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79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6009</xdr:rowOff>
    </xdr:from>
    <xdr:to>
      <xdr:col>6</xdr:col>
      <xdr:colOff>38100</xdr:colOff>
      <xdr:row>76</xdr:row>
      <xdr:rowOff>107609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124137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8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6135</xdr:rowOff>
    </xdr:from>
    <xdr:to>
      <xdr:col>24</xdr:col>
      <xdr:colOff>63500</xdr:colOff>
      <xdr:row>97</xdr:row>
      <xdr:rowOff>22771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36785"/>
          <a:ext cx="8382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22771</xdr:rowOff>
    </xdr:from>
    <xdr:to>
      <xdr:col>19</xdr:col>
      <xdr:colOff>177800</xdr:colOff>
      <xdr:row>97</xdr:row>
      <xdr:rowOff>32169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53421"/>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153339</xdr:rowOff>
    </xdr:from>
    <xdr:to>
      <xdr:col>15</xdr:col>
      <xdr:colOff>50800</xdr:colOff>
      <xdr:row>97</xdr:row>
      <xdr:rowOff>32169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12539"/>
          <a:ext cx="889000" cy="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153339</xdr:rowOff>
    </xdr:from>
    <xdr:to>
      <xdr:col>10</xdr:col>
      <xdr:colOff>114300</xdr:colOff>
      <xdr:row>97</xdr:row>
      <xdr:rowOff>19659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12539"/>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126785</xdr:rowOff>
    </xdr:from>
    <xdr:to>
      <xdr:col>24</xdr:col>
      <xdr:colOff>114300</xdr:colOff>
      <xdr:row>97</xdr:row>
      <xdr:rowOff>56935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105212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6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143421</xdr:rowOff>
    </xdr:from>
    <xdr:to>
      <xdr:col>20</xdr:col>
      <xdr:colOff>38100</xdr:colOff>
      <xdr:row>97</xdr:row>
      <xdr:rowOff>73571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64698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9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152819</xdr:rowOff>
    </xdr:from>
    <xdr:to>
      <xdr:col>15</xdr:col>
      <xdr:colOff>101600</xdr:colOff>
      <xdr:row>97</xdr:row>
      <xdr:rowOff>82969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0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102539</xdr:rowOff>
    </xdr:from>
    <xdr:to>
      <xdr:col>10</xdr:col>
      <xdr:colOff>165100</xdr:colOff>
      <xdr:row>97</xdr:row>
      <xdr:rowOff>32689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23816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140309</xdr:rowOff>
    </xdr:from>
    <xdr:to>
      <xdr:col>6</xdr:col>
      <xdr:colOff>38100</xdr:colOff>
      <xdr:row>97</xdr:row>
      <xdr:rowOff>70459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61586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159028</xdr:rowOff>
    </xdr:from>
    <xdr:to>
      <xdr:col>55</xdr:col>
      <xdr:colOff>0</xdr:colOff>
      <xdr:row>34</xdr:row>
      <xdr:rowOff>83373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645428"/>
          <a:ext cx="838200" cy="26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48009</xdr:rowOff>
    </xdr:from>
    <xdr:to>
      <xdr:col>50</xdr:col>
      <xdr:colOff>114300</xdr:colOff>
      <xdr:row>34</xdr:row>
      <xdr:rowOff>83373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5877309"/>
          <a:ext cx="8890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48009</xdr:rowOff>
    </xdr:from>
    <xdr:to>
      <xdr:col>45</xdr:col>
      <xdr:colOff>177800</xdr:colOff>
      <xdr:row>35</xdr:row>
      <xdr:rowOff>31149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877309"/>
          <a:ext cx="889000" cy="15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31149</xdr:rowOff>
    </xdr:from>
    <xdr:to>
      <xdr:col>41</xdr:col>
      <xdr:colOff>50800</xdr:colOff>
      <xdr:row>35</xdr:row>
      <xdr:rowOff>86122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031899"/>
          <a:ext cx="88900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108228</xdr:rowOff>
    </xdr:from>
    <xdr:to>
      <xdr:col>55</xdr:col>
      <xdr:colOff>50800</xdr:colOff>
      <xdr:row>33</xdr:row>
      <xdr:rowOff>38378</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131105</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44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32573</xdr:rowOff>
    </xdr:from>
    <xdr:to>
      <xdr:col>50</xdr:col>
      <xdr:colOff>165100</xdr:colOff>
      <xdr:row>34</xdr:row>
      <xdr:rowOff>134173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150700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63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168659</xdr:rowOff>
    </xdr:from>
    <xdr:to>
      <xdr:col>46</xdr:col>
      <xdr:colOff>38100</xdr:colOff>
      <xdr:row>34</xdr:row>
      <xdr:rowOff>98809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8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115336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60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151799</xdr:rowOff>
    </xdr:from>
    <xdr:to>
      <xdr:col>41</xdr:col>
      <xdr:colOff>101600</xdr:colOff>
      <xdr:row>35</xdr:row>
      <xdr:rowOff>81949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98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98476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75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35322</xdr:rowOff>
    </xdr:from>
    <xdr:to>
      <xdr:col>36</xdr:col>
      <xdr:colOff>165100</xdr:colOff>
      <xdr:row>35</xdr:row>
      <xdr:rowOff>136922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153449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1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170209</xdr:rowOff>
    </xdr:from>
    <xdr:to>
      <xdr:col>55</xdr:col>
      <xdr:colOff>0</xdr:colOff>
      <xdr:row>56</xdr:row>
      <xdr:rowOff>31166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428509"/>
          <a:ext cx="838200" cy="20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31166</xdr:rowOff>
    </xdr:from>
    <xdr:to>
      <xdr:col>50</xdr:col>
      <xdr:colOff>114300</xdr:colOff>
      <xdr:row>56</xdr:row>
      <xdr:rowOff>112035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632366"/>
          <a:ext cx="889000" cy="8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112035</xdr:rowOff>
    </xdr:from>
    <xdr:to>
      <xdr:col>45</xdr:col>
      <xdr:colOff>177800</xdr:colOff>
      <xdr:row>56</xdr:row>
      <xdr:rowOff>122084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13235"/>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122084</xdr:rowOff>
    </xdr:from>
    <xdr:to>
      <xdr:col>41</xdr:col>
      <xdr:colOff>50800</xdr:colOff>
      <xdr:row>57</xdr:row>
      <xdr:rowOff>69913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23284"/>
          <a:ext cx="889000" cy="1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119409</xdr:rowOff>
    </xdr:from>
    <xdr:to>
      <xdr:col>55</xdr:col>
      <xdr:colOff>50800</xdr:colOff>
      <xdr:row>55</xdr:row>
      <xdr:rowOff>49559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3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142286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22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151816</xdr:rowOff>
    </xdr:from>
    <xdr:to>
      <xdr:col>50</xdr:col>
      <xdr:colOff>165100</xdr:colOff>
      <xdr:row>56</xdr:row>
      <xdr:rowOff>81966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98493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3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61235</xdr:rowOff>
    </xdr:from>
    <xdr:to>
      <xdr:col>46</xdr:col>
      <xdr:colOff>38100</xdr:colOff>
      <xdr:row>56</xdr:row>
      <xdr:rowOff>162835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6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153962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71284</xdr:rowOff>
    </xdr:from>
    <xdr:to>
      <xdr:col>41</xdr:col>
      <xdr:colOff>101600</xdr:colOff>
      <xdr:row>57</xdr:row>
      <xdr:rowOff>1434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164011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19113</xdr:rowOff>
    </xdr:from>
    <xdr:to>
      <xdr:col>36</xdr:col>
      <xdr:colOff>165100</xdr:colOff>
      <xdr:row>57</xdr:row>
      <xdr:rowOff>120713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55141</xdr:rowOff>
    </xdr:from>
    <xdr:to>
      <xdr:col>55</xdr:col>
      <xdr:colOff>0</xdr:colOff>
      <xdr:row>78</xdr:row>
      <xdr:rowOff>158705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085341"/>
          <a:ext cx="838200" cy="44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66777</xdr:rowOff>
    </xdr:from>
    <xdr:to>
      <xdr:col>50</xdr:col>
      <xdr:colOff>114300</xdr:colOff>
      <xdr:row>78</xdr:row>
      <xdr:rowOff>158705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39877"/>
          <a:ext cx="889000" cy="9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138252</xdr:rowOff>
    </xdr:from>
    <xdr:to>
      <xdr:col>45</xdr:col>
      <xdr:colOff>177800</xdr:colOff>
      <xdr:row>78</xdr:row>
      <xdr:rowOff>66777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339902"/>
          <a:ext cx="889000" cy="9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124819</xdr:rowOff>
    </xdr:from>
    <xdr:to>
      <xdr:col>41</xdr:col>
      <xdr:colOff>50800</xdr:colOff>
      <xdr:row>77</xdr:row>
      <xdr:rowOff>138252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326469"/>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4341</xdr:rowOff>
    </xdr:from>
    <xdr:to>
      <xdr:col>55</xdr:col>
      <xdr:colOff>50800</xdr:colOff>
      <xdr:row>76</xdr:row>
      <xdr:rowOff>105941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0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27218</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8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107905</xdr:rowOff>
    </xdr:from>
    <xdr:to>
      <xdr:col>50</xdr:col>
      <xdr:colOff>165100</xdr:colOff>
      <xdr:row>79</xdr:row>
      <xdr:rowOff>38055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29182</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5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15977</xdr:rowOff>
    </xdr:from>
    <xdr:to>
      <xdr:col>46</xdr:col>
      <xdr:colOff>38100</xdr:colOff>
      <xdr:row>78</xdr:row>
      <xdr:rowOff>117577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108704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87452</xdr:rowOff>
    </xdr:from>
    <xdr:to>
      <xdr:col>41</xdr:col>
      <xdr:colOff>101600</xdr:colOff>
      <xdr:row>78</xdr:row>
      <xdr:rowOff>17602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34129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74019</xdr:rowOff>
    </xdr:from>
    <xdr:to>
      <xdr:col>36</xdr:col>
      <xdr:colOff>165100</xdr:colOff>
      <xdr:row>78</xdr:row>
      <xdr:rowOff>4169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2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166746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6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48816</xdr:rowOff>
    </xdr:from>
    <xdr:to>
      <xdr:col>55</xdr:col>
      <xdr:colOff>0</xdr:colOff>
      <xdr:row>96</xdr:row>
      <xdr:rowOff>108938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508016"/>
          <a:ext cx="8382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48816</xdr:rowOff>
    </xdr:from>
    <xdr:to>
      <xdr:col>50</xdr:col>
      <xdr:colOff>114300</xdr:colOff>
      <xdr:row>97</xdr:row>
      <xdr:rowOff>137094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08016"/>
          <a:ext cx="889000" cy="25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137094</xdr:rowOff>
    </xdr:from>
    <xdr:to>
      <xdr:col>45</xdr:col>
      <xdr:colOff>177800</xdr:colOff>
      <xdr:row>98</xdr:row>
      <xdr:rowOff>138199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67744"/>
          <a:ext cx="889000" cy="17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132263</xdr:rowOff>
    </xdr:from>
    <xdr:to>
      <xdr:col>41</xdr:col>
      <xdr:colOff>50800</xdr:colOff>
      <xdr:row>98</xdr:row>
      <xdr:rowOff>138199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934363"/>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58138</xdr:rowOff>
    </xdr:from>
    <xdr:to>
      <xdr:col>55</xdr:col>
      <xdr:colOff>50800</xdr:colOff>
      <xdr:row>96</xdr:row>
      <xdr:rowOff>159738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5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81015</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6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169466</xdr:rowOff>
    </xdr:from>
    <xdr:to>
      <xdr:col>50</xdr:col>
      <xdr:colOff>165100</xdr:colOff>
      <xdr:row>96</xdr:row>
      <xdr:rowOff>99616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116143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3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86294</xdr:rowOff>
    </xdr:from>
    <xdr:to>
      <xdr:col>46</xdr:col>
      <xdr:colOff>38100</xdr:colOff>
      <xdr:row>98</xdr:row>
      <xdr:rowOff>16444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7571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87399</xdr:rowOff>
    </xdr:from>
    <xdr:to>
      <xdr:col>41</xdr:col>
      <xdr:colOff>101600</xdr:colOff>
      <xdr:row>99</xdr:row>
      <xdr:rowOff>17549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8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8676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81463</xdr:rowOff>
    </xdr:from>
    <xdr:to>
      <xdr:col>36</xdr:col>
      <xdr:colOff>165100</xdr:colOff>
      <xdr:row>99</xdr:row>
      <xdr:rowOff>11613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2740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7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108986</xdr:rowOff>
    </xdr:from>
    <xdr:to>
      <xdr:col>85</xdr:col>
      <xdr:colOff>127000</xdr:colOff>
      <xdr:row>39</xdr:row>
      <xdr:rowOff>90306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24086"/>
          <a:ext cx="838200" cy="15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108986</xdr:rowOff>
    </xdr:from>
    <xdr:to>
      <xdr:col>81</xdr:col>
      <xdr:colOff>50800</xdr:colOff>
      <xdr:row>38</xdr:row>
      <xdr:rowOff>140582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24086"/>
          <a:ext cx="889000" cy="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140582</xdr:rowOff>
    </xdr:from>
    <xdr:to>
      <xdr:col>76</xdr:col>
      <xdr:colOff>114300</xdr:colOff>
      <xdr:row>39</xdr:row>
      <xdr:rowOff>93784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55682"/>
          <a:ext cx="889000" cy="1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85832</xdr:rowOff>
    </xdr:from>
    <xdr:to>
      <xdr:col>71</xdr:col>
      <xdr:colOff>177800</xdr:colOff>
      <xdr:row>39</xdr:row>
      <xdr:rowOff>93784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72382"/>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39506</xdr:rowOff>
    </xdr:from>
    <xdr:to>
      <xdr:col>85</xdr:col>
      <xdr:colOff>177800</xdr:colOff>
      <xdr:row>39</xdr:row>
      <xdr:rowOff>141106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125883</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4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58186</xdr:rowOff>
    </xdr:from>
    <xdr:to>
      <xdr:col>81</xdr:col>
      <xdr:colOff>101600</xdr:colOff>
      <xdr:row>38</xdr:row>
      <xdr:rowOff>159786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4863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34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89782</xdr:rowOff>
    </xdr:from>
    <xdr:to>
      <xdr:col>76</xdr:col>
      <xdr:colOff>165100</xdr:colOff>
      <xdr:row>39</xdr:row>
      <xdr:rowOff>19932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36459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38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42984</xdr:rowOff>
    </xdr:from>
    <xdr:to>
      <xdr:col>72</xdr:col>
      <xdr:colOff>38100</xdr:colOff>
      <xdr:row>39</xdr:row>
      <xdr:rowOff>144584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135711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2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35032</xdr:rowOff>
    </xdr:from>
    <xdr:to>
      <xdr:col>67</xdr:col>
      <xdr:colOff>101600</xdr:colOff>
      <xdr:row>39</xdr:row>
      <xdr:rowOff>136632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127759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1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170904</xdr:rowOff>
    </xdr:from>
    <xdr:to>
      <xdr:col>85</xdr:col>
      <xdr:colOff>127000</xdr:colOff>
      <xdr:row>78</xdr:row>
      <xdr:rowOff>8058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72554"/>
          <a:ext cx="8382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8058</xdr:rowOff>
    </xdr:from>
    <xdr:to>
      <xdr:col>81</xdr:col>
      <xdr:colOff>50800</xdr:colOff>
      <xdr:row>78</xdr:row>
      <xdr:rowOff>9065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81158"/>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169966</xdr:rowOff>
    </xdr:from>
    <xdr:to>
      <xdr:col>76</xdr:col>
      <xdr:colOff>114300</xdr:colOff>
      <xdr:row>78</xdr:row>
      <xdr:rowOff>9065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71616"/>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152594</xdr:rowOff>
    </xdr:from>
    <xdr:to>
      <xdr:col>71</xdr:col>
      <xdr:colOff>177800</xdr:colOff>
      <xdr:row>77</xdr:row>
      <xdr:rowOff>169966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54244"/>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120104</xdr:rowOff>
    </xdr:from>
    <xdr:to>
      <xdr:col>85</xdr:col>
      <xdr:colOff>177800</xdr:colOff>
      <xdr:row>78</xdr:row>
      <xdr:rowOff>50254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142981</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7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128708</xdr:rowOff>
    </xdr:from>
    <xdr:to>
      <xdr:col>81</xdr:col>
      <xdr:colOff>101600</xdr:colOff>
      <xdr:row>78</xdr:row>
      <xdr:rowOff>58858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75385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129715</xdr:rowOff>
    </xdr:from>
    <xdr:to>
      <xdr:col>76</xdr:col>
      <xdr:colOff>165100</xdr:colOff>
      <xdr:row>78</xdr:row>
      <xdr:rowOff>59865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76392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0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119166</xdr:rowOff>
    </xdr:from>
    <xdr:to>
      <xdr:col>72</xdr:col>
      <xdr:colOff>38100</xdr:colOff>
      <xdr:row>78</xdr:row>
      <xdr:rowOff>49316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65843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0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101794</xdr:rowOff>
    </xdr:from>
    <xdr:to>
      <xdr:col>67</xdr:col>
      <xdr:colOff>101600</xdr:colOff>
      <xdr:row>78</xdr:row>
      <xdr:rowOff>31944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48471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7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129417</xdr:rowOff>
    </xdr:from>
    <xdr:to>
      <xdr:col>85</xdr:col>
      <xdr:colOff>127000</xdr:colOff>
      <xdr:row>98</xdr:row>
      <xdr:rowOff>76881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60067"/>
          <a:ext cx="838200" cy="11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76881</xdr:rowOff>
    </xdr:from>
    <xdr:to>
      <xdr:col>81</xdr:col>
      <xdr:colOff>50800</xdr:colOff>
      <xdr:row>98</xdr:row>
      <xdr:rowOff>94035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78981"/>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94035</xdr:rowOff>
    </xdr:from>
    <xdr:to>
      <xdr:col>76</xdr:col>
      <xdr:colOff>114300</xdr:colOff>
      <xdr:row>98</xdr:row>
      <xdr:rowOff>107473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96135"/>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105232</xdr:rowOff>
    </xdr:from>
    <xdr:to>
      <xdr:col>71</xdr:col>
      <xdr:colOff>177800</xdr:colOff>
      <xdr:row>98</xdr:row>
      <xdr:rowOff>107473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7332"/>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78617</xdr:rowOff>
    </xdr:from>
    <xdr:to>
      <xdr:col>85</xdr:col>
      <xdr:colOff>177800</xdr:colOff>
      <xdr:row>98</xdr:row>
      <xdr:rowOff>8767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101494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6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26081</xdr:rowOff>
    </xdr:from>
    <xdr:to>
      <xdr:col>81</xdr:col>
      <xdr:colOff>101600</xdr:colOff>
      <xdr:row>98</xdr:row>
      <xdr:rowOff>127681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118808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43235</xdr:rowOff>
    </xdr:from>
    <xdr:to>
      <xdr:col>76</xdr:col>
      <xdr:colOff>165100</xdr:colOff>
      <xdr:row>98</xdr:row>
      <xdr:rowOff>144835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135962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3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56673</xdr:rowOff>
    </xdr:from>
    <xdr:to>
      <xdr:col>72</xdr:col>
      <xdr:colOff>38100</xdr:colOff>
      <xdr:row>98</xdr:row>
      <xdr:rowOff>158273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149400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5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54432</xdr:rowOff>
    </xdr:from>
    <xdr:to>
      <xdr:col>67</xdr:col>
      <xdr:colOff>101600</xdr:colOff>
      <xdr:row>98</xdr:row>
      <xdr:rowOff>156032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147159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4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80493</xdr:rowOff>
    </xdr:from>
    <xdr:to>
      <xdr:col>116</xdr:col>
      <xdr:colOff>63500</xdr:colOff>
      <xdr:row>35</xdr:row>
      <xdr:rowOff>147564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081243"/>
          <a:ext cx="838200" cy="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147564</xdr:rowOff>
    </xdr:from>
    <xdr:to>
      <xdr:col>111</xdr:col>
      <xdr:colOff>177800</xdr:colOff>
      <xdr:row>36</xdr:row>
      <xdr:rowOff>106553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148314"/>
          <a:ext cx="889000" cy="1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106553</xdr:rowOff>
    </xdr:from>
    <xdr:to>
      <xdr:col>107</xdr:col>
      <xdr:colOff>50800</xdr:colOff>
      <xdr:row>36</xdr:row>
      <xdr:rowOff>156937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278753"/>
          <a:ext cx="8890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156937</xdr:rowOff>
    </xdr:from>
    <xdr:to>
      <xdr:col>102</xdr:col>
      <xdr:colOff>114300</xdr:colOff>
      <xdr:row>37</xdr:row>
      <xdr:rowOff>80858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329137"/>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29693</xdr:rowOff>
    </xdr:from>
    <xdr:to>
      <xdr:col>116</xdr:col>
      <xdr:colOff>114300</xdr:colOff>
      <xdr:row>35</xdr:row>
      <xdr:rowOff>131293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0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52570</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88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96764</xdr:rowOff>
    </xdr:from>
    <xdr:to>
      <xdr:col>112</xdr:col>
      <xdr:colOff>38100</xdr:colOff>
      <xdr:row>36</xdr:row>
      <xdr:rowOff>26914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0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43441</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587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55753</xdr:rowOff>
    </xdr:from>
    <xdr:to>
      <xdr:col>107</xdr:col>
      <xdr:colOff>101600</xdr:colOff>
      <xdr:row>36</xdr:row>
      <xdr:rowOff>157353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2430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106137</xdr:rowOff>
    </xdr:from>
    <xdr:to>
      <xdr:col>102</xdr:col>
      <xdr:colOff>165100</xdr:colOff>
      <xdr:row>37</xdr:row>
      <xdr:rowOff>36287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2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52814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0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30058</xdr:rowOff>
    </xdr:from>
    <xdr:to>
      <xdr:col>98</xdr:col>
      <xdr:colOff>38100</xdr:colOff>
      <xdr:row>37</xdr:row>
      <xdr:rowOff>131658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3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148185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14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129674</xdr:rowOff>
    </xdr:from>
    <xdr:to>
      <xdr:col>116</xdr:col>
      <xdr:colOff>63500</xdr:colOff>
      <xdr:row>56</xdr:row>
      <xdr:rowOff>138067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730874"/>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111354</xdr:rowOff>
    </xdr:from>
    <xdr:to>
      <xdr:col>111</xdr:col>
      <xdr:colOff>177800</xdr:colOff>
      <xdr:row>56</xdr:row>
      <xdr:rowOff>138067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712554"/>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135487</xdr:rowOff>
    </xdr:from>
    <xdr:to>
      <xdr:col>107</xdr:col>
      <xdr:colOff>50800</xdr:colOff>
      <xdr:row>56</xdr:row>
      <xdr:rowOff>111354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565237"/>
          <a:ext cx="889000" cy="14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7243</xdr:rowOff>
    </xdr:from>
    <xdr:to>
      <xdr:col>102</xdr:col>
      <xdr:colOff>114300</xdr:colOff>
      <xdr:row>55</xdr:row>
      <xdr:rowOff>135487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436993"/>
          <a:ext cx="889000" cy="1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78874</xdr:rowOff>
    </xdr:from>
    <xdr:to>
      <xdr:col>116</xdr:col>
      <xdr:colOff>114300</xdr:colOff>
      <xdr:row>57</xdr:row>
      <xdr:rowOff>9024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6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101751</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53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87267</xdr:rowOff>
    </xdr:from>
    <xdr:to>
      <xdr:col>112</xdr:col>
      <xdr:colOff>38100</xdr:colOff>
      <xdr:row>57</xdr:row>
      <xdr:rowOff>17417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6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33944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46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60554</xdr:rowOff>
    </xdr:from>
    <xdr:to>
      <xdr:col>107</xdr:col>
      <xdr:colOff>101600</xdr:colOff>
      <xdr:row>56</xdr:row>
      <xdr:rowOff>162154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6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7231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43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84687</xdr:rowOff>
    </xdr:from>
    <xdr:to>
      <xdr:col>102</xdr:col>
      <xdr:colOff>165100</xdr:colOff>
      <xdr:row>56</xdr:row>
      <xdr:rowOff>14837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5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31364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2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127893</xdr:rowOff>
    </xdr:from>
    <xdr:to>
      <xdr:col>98</xdr:col>
      <xdr:colOff>38100</xdr:colOff>
      <xdr:row>55</xdr:row>
      <xdr:rowOff>58043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38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74570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16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86909</xdr:rowOff>
    </xdr:from>
    <xdr:to>
      <xdr:col>116</xdr:col>
      <xdr:colOff>63500</xdr:colOff>
      <xdr:row>73</xdr:row>
      <xdr:rowOff>109100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602759"/>
          <a:ext cx="8382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86909</xdr:rowOff>
    </xdr:from>
    <xdr:to>
      <xdr:col>111</xdr:col>
      <xdr:colOff>177800</xdr:colOff>
      <xdr:row>73</xdr:row>
      <xdr:rowOff>132630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602759"/>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103679</xdr:rowOff>
    </xdr:from>
    <xdr:to>
      <xdr:col>107</xdr:col>
      <xdr:colOff>50800</xdr:colOff>
      <xdr:row>73</xdr:row>
      <xdr:rowOff>132630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19529"/>
          <a:ext cx="8890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103679</xdr:rowOff>
    </xdr:from>
    <xdr:to>
      <xdr:col>102</xdr:col>
      <xdr:colOff>114300</xdr:colOff>
      <xdr:row>73</xdr:row>
      <xdr:rowOff>122620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19529"/>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58300</xdr:rowOff>
    </xdr:from>
    <xdr:to>
      <xdr:col>116</xdr:col>
      <xdr:colOff>114300</xdr:colOff>
      <xdr:row>73</xdr:row>
      <xdr:rowOff>159900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81177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36109</xdr:rowOff>
    </xdr:from>
    <xdr:to>
      <xdr:col>112</xdr:col>
      <xdr:colOff>38100</xdr:colOff>
      <xdr:row>73</xdr:row>
      <xdr:rowOff>137709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5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154236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3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81830</xdr:rowOff>
    </xdr:from>
    <xdr:to>
      <xdr:col>107</xdr:col>
      <xdr:colOff>101600</xdr:colOff>
      <xdr:row>74</xdr:row>
      <xdr:rowOff>11980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28507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37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52879</xdr:rowOff>
    </xdr:from>
    <xdr:to>
      <xdr:col>102</xdr:col>
      <xdr:colOff>165100</xdr:colOff>
      <xdr:row>73</xdr:row>
      <xdr:rowOff>154479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171006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71820</xdr:rowOff>
    </xdr:from>
    <xdr:to>
      <xdr:col>98</xdr:col>
      <xdr:colOff>38100</xdr:colOff>
      <xdr:row>74</xdr:row>
      <xdr:rowOff>1970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18497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廃棄物処理業務の広域化に伴う移管により減少に転じたものの、依然として類似団体平均を上回っている。扶助費は人口減少により微増となっているものの、生活保護費、児童手当給付費等の減により総額としては減少している。維持補修費は積雪量の減少に伴う除排雪経費の減により大きく減少した。補助費等はふるさと納税寄附金収入の増加に伴う返礼品費用等の増、一部事務組合負担金の廃棄物処理業務移管に伴う増及び広域消防庁舎建設費負担金の増等により大きく増加した。普通建設事業費はごみ処理施設基幹的設備改良工事の減があったものの、庁舎整備工事、公立学校施設冷房設備設置工事、総合給食センター建設工事等大規模建設事業が集中したことで大きく増加した。積立金はふるさと納税寄附金の増収を受け当該収入を原資とし造成したふるさと仙北応援基金への積立が大きく増加し、類似団体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すべての性質において概ね類似団体平均を上回る傾向にあり、特に補助費等の増加要因のうちふるさと納税に係る返礼品費用や廃棄物処理に係る一部事務組合負担金は今後経常的に支出していく必要があると考えられることから、より予算規模の縮減が必要な状況となっている。統合庁舎方式への転換から分庁舎方式の継続へ方針を転換したことから職員数は現状維持を目標としており、長期的視点からも人件費の大幅な減は見込み難い。よって予算見直しによる歳出削減の対象は物件費、維持補修費、補助費等が中心となるものと考える。ゼロベースでの政策経費の見直しや仙北市公共施設等総合管理計画に基づく施設の除却、統廃合等による維持管理費の削減を図り財政規模に見合った予算規模の実現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635</xdr:rowOff>
    </xdr:from>
    <xdr:to>
      <xdr:col>24</xdr:col>
      <xdr:colOff>63500</xdr:colOff>
      <xdr:row>34</xdr:row>
      <xdr:rowOff>4064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58485"/>
          <a:ext cx="8382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635</xdr:rowOff>
    </xdr:from>
    <xdr:to>
      <xdr:col>19</xdr:col>
      <xdr:colOff>177800</xdr:colOff>
      <xdr:row>34</xdr:row>
      <xdr:rowOff>55499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58485"/>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55499</xdr:rowOff>
    </xdr:from>
    <xdr:to>
      <xdr:col>15</xdr:col>
      <xdr:colOff>50800</xdr:colOff>
      <xdr:row>34</xdr:row>
      <xdr:rowOff>72644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8479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49974</xdr:rowOff>
    </xdr:from>
    <xdr:to>
      <xdr:col>10</xdr:col>
      <xdr:colOff>114300</xdr:colOff>
      <xdr:row>34</xdr:row>
      <xdr:rowOff>72644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79274"/>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124714</xdr:rowOff>
    </xdr:from>
    <xdr:to>
      <xdr:col>24</xdr:col>
      <xdr:colOff>114300</xdr:colOff>
      <xdr:row>34</xdr:row>
      <xdr:rowOff>54864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147591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121285</xdr:rowOff>
    </xdr:from>
    <xdr:to>
      <xdr:col>20</xdr:col>
      <xdr:colOff>38100</xdr:colOff>
      <xdr:row>33</xdr:row>
      <xdr:rowOff>51435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67962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4699</xdr:rowOff>
    </xdr:from>
    <xdr:to>
      <xdr:col>15</xdr:col>
      <xdr:colOff>101600</xdr:colOff>
      <xdr:row>34</xdr:row>
      <xdr:rowOff>106299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122826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0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21844</xdr:rowOff>
    </xdr:from>
    <xdr:to>
      <xdr:col>10</xdr:col>
      <xdr:colOff>165100</xdr:colOff>
      <xdr:row>34</xdr:row>
      <xdr:rowOff>123444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139971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170624</xdr:rowOff>
    </xdr:from>
    <xdr:to>
      <xdr:col>6</xdr:col>
      <xdr:colOff>38100</xdr:colOff>
      <xdr:row>34</xdr:row>
      <xdr:rowOff>100774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117301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0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92909</xdr:rowOff>
    </xdr:from>
    <xdr:to>
      <xdr:col>24</xdr:col>
      <xdr:colOff>63500</xdr:colOff>
      <xdr:row>57</xdr:row>
      <xdr:rowOff>126261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94109"/>
          <a:ext cx="838200" cy="20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126261</xdr:rowOff>
    </xdr:from>
    <xdr:to>
      <xdr:col>19</xdr:col>
      <xdr:colOff>177800</xdr:colOff>
      <xdr:row>57</xdr:row>
      <xdr:rowOff>169287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98911"/>
          <a:ext cx="889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169287</xdr:rowOff>
    </xdr:from>
    <xdr:to>
      <xdr:col>15</xdr:col>
      <xdr:colOff>50800</xdr:colOff>
      <xdr:row>57</xdr:row>
      <xdr:rowOff>169794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1937"/>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169794</xdr:rowOff>
    </xdr:from>
    <xdr:to>
      <xdr:col>10</xdr:col>
      <xdr:colOff>114300</xdr:colOff>
      <xdr:row>58</xdr:row>
      <xdr:rowOff>6139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2444"/>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42109</xdr:rowOff>
    </xdr:from>
    <xdr:to>
      <xdr:col>24</xdr:col>
      <xdr:colOff>114300</xdr:colOff>
      <xdr:row>56</xdr:row>
      <xdr:rowOff>143709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64986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9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75461</xdr:rowOff>
    </xdr:from>
    <xdr:to>
      <xdr:col>20</xdr:col>
      <xdr:colOff>38100</xdr:colOff>
      <xdr:row>58</xdr:row>
      <xdr:rowOff>5611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22138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118487</xdr:rowOff>
    </xdr:from>
    <xdr:to>
      <xdr:col>15</xdr:col>
      <xdr:colOff>101600</xdr:colOff>
      <xdr:row>58</xdr:row>
      <xdr:rowOff>48637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39764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118994</xdr:rowOff>
    </xdr:from>
    <xdr:to>
      <xdr:col>10</xdr:col>
      <xdr:colOff>165100</xdr:colOff>
      <xdr:row>58</xdr:row>
      <xdr:rowOff>49144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40271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126789</xdr:rowOff>
    </xdr:from>
    <xdr:to>
      <xdr:col>6</xdr:col>
      <xdr:colOff>38100</xdr:colOff>
      <xdr:row>58</xdr:row>
      <xdr:rowOff>56939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48066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41249</xdr:rowOff>
    </xdr:from>
    <xdr:to>
      <xdr:col>24</xdr:col>
      <xdr:colOff>63500</xdr:colOff>
      <xdr:row>75</xdr:row>
      <xdr:rowOff>90985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99999"/>
          <a:ext cx="8382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41249</xdr:rowOff>
    </xdr:from>
    <xdr:to>
      <xdr:col>19</xdr:col>
      <xdr:colOff>177800</xdr:colOff>
      <xdr:row>75</xdr:row>
      <xdr:rowOff>45250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9999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45250</xdr:rowOff>
    </xdr:from>
    <xdr:to>
      <xdr:col>15</xdr:col>
      <xdr:colOff>50800</xdr:colOff>
      <xdr:row>75</xdr:row>
      <xdr:rowOff>83282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04000"/>
          <a:ext cx="8890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83282</xdr:rowOff>
    </xdr:from>
    <xdr:to>
      <xdr:col>10</xdr:col>
      <xdr:colOff>114300</xdr:colOff>
      <xdr:row>75</xdr:row>
      <xdr:rowOff>133657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42032"/>
          <a:ext cx="889000" cy="5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40185</xdr:rowOff>
    </xdr:from>
    <xdr:to>
      <xdr:col>24</xdr:col>
      <xdr:colOff>114300</xdr:colOff>
      <xdr:row>75</xdr:row>
      <xdr:rowOff>141785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18612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7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161899</xdr:rowOff>
    </xdr:from>
    <xdr:to>
      <xdr:col>20</xdr:col>
      <xdr:colOff>38100</xdr:colOff>
      <xdr:row>75</xdr:row>
      <xdr:rowOff>92049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108576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2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165900</xdr:rowOff>
    </xdr:from>
    <xdr:to>
      <xdr:col>15</xdr:col>
      <xdr:colOff>101600</xdr:colOff>
      <xdr:row>75</xdr:row>
      <xdr:rowOff>96050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112577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32482</xdr:rowOff>
    </xdr:from>
    <xdr:to>
      <xdr:col>10</xdr:col>
      <xdr:colOff>165100</xdr:colOff>
      <xdr:row>75</xdr:row>
      <xdr:rowOff>134082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150609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6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82857</xdr:rowOff>
    </xdr:from>
    <xdr:to>
      <xdr:col>6</xdr:col>
      <xdr:colOff>38100</xdr:colOff>
      <xdr:row>76</xdr:row>
      <xdr:rowOff>13007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4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29534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1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66224</xdr:rowOff>
    </xdr:from>
    <xdr:to>
      <xdr:col>24</xdr:col>
      <xdr:colOff>63500</xdr:colOff>
      <xdr:row>93</xdr:row>
      <xdr:rowOff>124879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5839624"/>
          <a:ext cx="838200" cy="23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66224</xdr:rowOff>
    </xdr:from>
    <xdr:to>
      <xdr:col>19</xdr:col>
      <xdr:colOff>177800</xdr:colOff>
      <xdr:row>94</xdr:row>
      <xdr:rowOff>36601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839624"/>
          <a:ext cx="889000" cy="3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36601</xdr:rowOff>
    </xdr:from>
    <xdr:to>
      <xdr:col>15</xdr:col>
      <xdr:colOff>50800</xdr:colOff>
      <xdr:row>95</xdr:row>
      <xdr:rowOff>32001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152901"/>
          <a:ext cx="889000" cy="16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32001</xdr:rowOff>
    </xdr:from>
    <xdr:to>
      <xdr:col>10</xdr:col>
      <xdr:colOff>114300</xdr:colOff>
      <xdr:row>95</xdr:row>
      <xdr:rowOff>85474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319751"/>
          <a:ext cx="889000" cy="5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74079</xdr:rowOff>
    </xdr:from>
    <xdr:to>
      <xdr:col>24</xdr:col>
      <xdr:colOff>114300</xdr:colOff>
      <xdr:row>94</xdr:row>
      <xdr:rowOff>4229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0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96956</xdr:rowOff>
    </xdr:from>
    <xdr:ext cx="599010"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87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15424</xdr:rowOff>
    </xdr:from>
    <xdr:to>
      <xdr:col>20</xdr:col>
      <xdr:colOff>38100</xdr:colOff>
      <xdr:row>92</xdr:row>
      <xdr:rowOff>117024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7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133551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497795" y="1556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157251</xdr:rowOff>
    </xdr:from>
    <xdr:to>
      <xdr:col>15</xdr:col>
      <xdr:colOff>101600</xdr:colOff>
      <xdr:row>94</xdr:row>
      <xdr:rowOff>87401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1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103928</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08795" y="158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152651</xdr:rowOff>
    </xdr:from>
    <xdr:to>
      <xdr:col>10</xdr:col>
      <xdr:colOff>165100</xdr:colOff>
      <xdr:row>95</xdr:row>
      <xdr:rowOff>82801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2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99328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0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34674</xdr:rowOff>
    </xdr:from>
    <xdr:to>
      <xdr:col>6</xdr:col>
      <xdr:colOff>38100</xdr:colOff>
      <xdr:row>95</xdr:row>
      <xdr:rowOff>136274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3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152801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09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130556</xdr:rowOff>
    </xdr:from>
    <xdr:to>
      <xdr:col>55</xdr:col>
      <xdr:colOff>0</xdr:colOff>
      <xdr:row>34</xdr:row>
      <xdr:rowOff>11684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578840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64915</xdr:rowOff>
    </xdr:from>
    <xdr:to>
      <xdr:col>50</xdr:col>
      <xdr:colOff>114300</xdr:colOff>
      <xdr:row>33</xdr:row>
      <xdr:rowOff>130556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5551315"/>
          <a:ext cx="8890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64915</xdr:rowOff>
    </xdr:from>
    <xdr:to>
      <xdr:col>45</xdr:col>
      <xdr:colOff>177800</xdr:colOff>
      <xdr:row>34</xdr:row>
      <xdr:rowOff>32584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5551315"/>
          <a:ext cx="889000" cy="3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94307</xdr:rowOff>
    </xdr:from>
    <xdr:to>
      <xdr:col>41</xdr:col>
      <xdr:colOff>50800</xdr:colOff>
      <xdr:row>34</xdr:row>
      <xdr:rowOff>32584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5409257"/>
          <a:ext cx="889000" cy="45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132334</xdr:rowOff>
    </xdr:from>
    <xdr:to>
      <xdr:col>55</xdr:col>
      <xdr:colOff>50800</xdr:colOff>
      <xdr:row>34</xdr:row>
      <xdr:rowOff>62484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155211</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64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79756</xdr:rowOff>
    </xdr:from>
    <xdr:to>
      <xdr:col>50</xdr:col>
      <xdr:colOff>165100</xdr:colOff>
      <xdr:row>34</xdr:row>
      <xdr:rowOff>9906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26433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14115</xdr:rowOff>
    </xdr:from>
    <xdr:to>
      <xdr:col>46</xdr:col>
      <xdr:colOff>38100</xdr:colOff>
      <xdr:row>32</xdr:row>
      <xdr:rowOff>115715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5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132242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27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153234</xdr:rowOff>
    </xdr:from>
    <xdr:to>
      <xdr:col>41</xdr:col>
      <xdr:colOff>101600</xdr:colOff>
      <xdr:row>34</xdr:row>
      <xdr:rowOff>83384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99911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5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43507</xdr:rowOff>
    </xdr:from>
    <xdr:to>
      <xdr:col>36</xdr:col>
      <xdr:colOff>165100</xdr:colOff>
      <xdr:row>31</xdr:row>
      <xdr:rowOff>145107</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3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161634</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13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111595</xdr:rowOff>
    </xdr:from>
    <xdr:to>
      <xdr:col>55</xdr:col>
      <xdr:colOff>0</xdr:colOff>
      <xdr:row>55</xdr:row>
      <xdr:rowOff>118834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54134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154445</xdr:rowOff>
    </xdr:from>
    <xdr:to>
      <xdr:col>50</xdr:col>
      <xdr:colOff>114300</xdr:colOff>
      <xdr:row>55</xdr:row>
      <xdr:rowOff>111595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412745"/>
          <a:ext cx="889000" cy="1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154445</xdr:rowOff>
    </xdr:from>
    <xdr:to>
      <xdr:col>45</xdr:col>
      <xdr:colOff>177800</xdr:colOff>
      <xdr:row>55</xdr:row>
      <xdr:rowOff>16637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412745"/>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16637</xdr:rowOff>
    </xdr:from>
    <xdr:to>
      <xdr:col>41</xdr:col>
      <xdr:colOff>50800</xdr:colOff>
      <xdr:row>56</xdr:row>
      <xdr:rowOff>102044</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446387"/>
          <a:ext cx="889000" cy="2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68034</xdr:rowOff>
    </xdr:from>
    <xdr:to>
      <xdr:col>55</xdr:col>
      <xdr:colOff>50800</xdr:colOff>
      <xdr:row>55</xdr:row>
      <xdr:rowOff>169634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4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90911</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34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60795</xdr:rowOff>
    </xdr:from>
    <xdr:to>
      <xdr:col>50</xdr:col>
      <xdr:colOff>165100</xdr:colOff>
      <xdr:row>55</xdr:row>
      <xdr:rowOff>162395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4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7472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2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103645</xdr:rowOff>
    </xdr:from>
    <xdr:to>
      <xdr:col>46</xdr:col>
      <xdr:colOff>38100</xdr:colOff>
      <xdr:row>55</xdr:row>
      <xdr:rowOff>33795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3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50322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13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137287</xdr:rowOff>
    </xdr:from>
    <xdr:to>
      <xdr:col>41</xdr:col>
      <xdr:colOff>101600</xdr:colOff>
      <xdr:row>55</xdr:row>
      <xdr:rowOff>67437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3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83964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1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51244</xdr:rowOff>
    </xdr:from>
    <xdr:to>
      <xdr:col>36</xdr:col>
      <xdr:colOff>165100</xdr:colOff>
      <xdr:row>56</xdr:row>
      <xdr:rowOff>152844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6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169371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4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115582</xdr:rowOff>
    </xdr:from>
    <xdr:to>
      <xdr:col>55</xdr:col>
      <xdr:colOff>0</xdr:colOff>
      <xdr:row>77</xdr:row>
      <xdr:rowOff>118075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317232"/>
          <a:ext cx="8382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64391</xdr:rowOff>
    </xdr:from>
    <xdr:to>
      <xdr:col>50</xdr:col>
      <xdr:colOff>114300</xdr:colOff>
      <xdr:row>77</xdr:row>
      <xdr:rowOff>118075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266041"/>
          <a:ext cx="889000" cy="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60003</xdr:rowOff>
    </xdr:from>
    <xdr:to>
      <xdr:col>45</xdr:col>
      <xdr:colOff>177800</xdr:colOff>
      <xdr:row>77</xdr:row>
      <xdr:rowOff>64391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261653"/>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56620</xdr:rowOff>
    </xdr:from>
    <xdr:to>
      <xdr:col>41</xdr:col>
      <xdr:colOff>50800</xdr:colOff>
      <xdr:row>77</xdr:row>
      <xdr:rowOff>60003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258270"/>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64782</xdr:rowOff>
    </xdr:from>
    <xdr:to>
      <xdr:col>55</xdr:col>
      <xdr:colOff>50800</xdr:colOff>
      <xdr:row>77</xdr:row>
      <xdr:rowOff>166382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87659</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67275</xdr:rowOff>
    </xdr:from>
    <xdr:to>
      <xdr:col>50</xdr:col>
      <xdr:colOff>165100</xdr:colOff>
      <xdr:row>77</xdr:row>
      <xdr:rowOff>168875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2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13952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0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13591</xdr:rowOff>
    </xdr:from>
    <xdr:to>
      <xdr:col>46</xdr:col>
      <xdr:colOff>38100</xdr:colOff>
      <xdr:row>77</xdr:row>
      <xdr:rowOff>115191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131718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9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9203</xdr:rowOff>
    </xdr:from>
    <xdr:to>
      <xdr:col>41</xdr:col>
      <xdr:colOff>101600</xdr:colOff>
      <xdr:row>77</xdr:row>
      <xdr:rowOff>110803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127330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29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5820</xdr:rowOff>
    </xdr:from>
    <xdr:to>
      <xdr:col>36</xdr:col>
      <xdr:colOff>165100</xdr:colOff>
      <xdr:row>77</xdr:row>
      <xdr:rowOff>107420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2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123947</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29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101648</xdr:rowOff>
    </xdr:from>
    <xdr:to>
      <xdr:col>55</xdr:col>
      <xdr:colOff>0</xdr:colOff>
      <xdr:row>96</xdr:row>
      <xdr:rowOff>156578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560848"/>
          <a:ext cx="8382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42069</xdr:rowOff>
    </xdr:from>
    <xdr:to>
      <xdr:col>50</xdr:col>
      <xdr:colOff>114300</xdr:colOff>
      <xdr:row>96</xdr:row>
      <xdr:rowOff>101648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501269"/>
          <a:ext cx="889000" cy="5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42069</xdr:rowOff>
    </xdr:from>
    <xdr:to>
      <xdr:col>45</xdr:col>
      <xdr:colOff>177800</xdr:colOff>
      <xdr:row>96</xdr:row>
      <xdr:rowOff>94151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501269"/>
          <a:ext cx="8890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81989</xdr:rowOff>
    </xdr:from>
    <xdr:to>
      <xdr:col>41</xdr:col>
      <xdr:colOff>50800</xdr:colOff>
      <xdr:row>96</xdr:row>
      <xdr:rowOff>94151</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541189"/>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105778</xdr:rowOff>
    </xdr:from>
    <xdr:to>
      <xdr:col>55</xdr:col>
      <xdr:colOff>50800</xdr:colOff>
      <xdr:row>97</xdr:row>
      <xdr:rowOff>35928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5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84205</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50848</xdr:rowOff>
    </xdr:from>
    <xdr:to>
      <xdr:col>50</xdr:col>
      <xdr:colOff>165100</xdr:colOff>
      <xdr:row>96</xdr:row>
      <xdr:rowOff>152448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168975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28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162719</xdr:rowOff>
    </xdr:from>
    <xdr:to>
      <xdr:col>46</xdr:col>
      <xdr:colOff>38100</xdr:colOff>
      <xdr:row>96</xdr:row>
      <xdr:rowOff>92869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4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109396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2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43351</xdr:rowOff>
    </xdr:from>
    <xdr:to>
      <xdr:col>41</xdr:col>
      <xdr:colOff>101600</xdr:colOff>
      <xdr:row>96</xdr:row>
      <xdr:rowOff>144951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5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161478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2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31189</xdr:rowOff>
    </xdr:from>
    <xdr:to>
      <xdr:col>36</xdr:col>
      <xdr:colOff>165100</xdr:colOff>
      <xdr:row>96</xdr:row>
      <xdr:rowOff>132789</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4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149316</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2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47612</xdr:rowOff>
    </xdr:from>
    <xdr:to>
      <xdr:col>85</xdr:col>
      <xdr:colOff>127000</xdr:colOff>
      <xdr:row>35</xdr:row>
      <xdr:rowOff>156045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048362"/>
          <a:ext cx="8382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134328</xdr:rowOff>
    </xdr:from>
    <xdr:to>
      <xdr:col>81</xdr:col>
      <xdr:colOff>50800</xdr:colOff>
      <xdr:row>35</xdr:row>
      <xdr:rowOff>156045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5963628"/>
          <a:ext cx="8890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134328</xdr:rowOff>
    </xdr:from>
    <xdr:to>
      <xdr:col>76</xdr:col>
      <xdr:colOff>114300</xdr:colOff>
      <xdr:row>35</xdr:row>
      <xdr:rowOff>108058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5963628"/>
          <a:ext cx="889000" cy="14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108058</xdr:rowOff>
    </xdr:from>
    <xdr:to>
      <xdr:col>71</xdr:col>
      <xdr:colOff>177800</xdr:colOff>
      <xdr:row>36</xdr:row>
      <xdr:rowOff>55785</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108808"/>
          <a:ext cx="889000" cy="1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168262</xdr:rowOff>
    </xdr:from>
    <xdr:to>
      <xdr:col>85</xdr:col>
      <xdr:colOff>177800</xdr:colOff>
      <xdr:row>35</xdr:row>
      <xdr:rowOff>98412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9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19689</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8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105245</xdr:rowOff>
    </xdr:from>
    <xdr:to>
      <xdr:col>81</xdr:col>
      <xdr:colOff>101600</xdr:colOff>
      <xdr:row>36</xdr:row>
      <xdr:rowOff>35395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51922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8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83528</xdr:rowOff>
    </xdr:from>
    <xdr:to>
      <xdr:col>76</xdr:col>
      <xdr:colOff>165100</xdr:colOff>
      <xdr:row>35</xdr:row>
      <xdr:rowOff>13678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9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30205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6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57258</xdr:rowOff>
    </xdr:from>
    <xdr:to>
      <xdr:col>72</xdr:col>
      <xdr:colOff>38100</xdr:colOff>
      <xdr:row>35</xdr:row>
      <xdr:rowOff>158858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0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3935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83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4985</xdr:rowOff>
    </xdr:from>
    <xdr:to>
      <xdr:col>67</xdr:col>
      <xdr:colOff>101600</xdr:colOff>
      <xdr:row>36</xdr:row>
      <xdr:rowOff>106585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1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123112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9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155435</xdr:rowOff>
    </xdr:from>
    <xdr:to>
      <xdr:col>85</xdr:col>
      <xdr:colOff>127000</xdr:colOff>
      <xdr:row>56</xdr:row>
      <xdr:rowOff>113556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242285"/>
          <a:ext cx="838200" cy="47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113556</xdr:rowOff>
    </xdr:from>
    <xdr:to>
      <xdr:col>81</xdr:col>
      <xdr:colOff>50800</xdr:colOff>
      <xdr:row>56</xdr:row>
      <xdr:rowOff>151374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714756"/>
          <a:ext cx="8890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151374</xdr:rowOff>
    </xdr:from>
    <xdr:to>
      <xdr:col>76</xdr:col>
      <xdr:colOff>114300</xdr:colOff>
      <xdr:row>56</xdr:row>
      <xdr:rowOff>162872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752574"/>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110874</xdr:rowOff>
    </xdr:from>
    <xdr:to>
      <xdr:col>71</xdr:col>
      <xdr:colOff>177800</xdr:colOff>
      <xdr:row>56</xdr:row>
      <xdr:rowOff>162872</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712074"/>
          <a:ext cx="889000" cy="5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104635</xdr:rowOff>
    </xdr:from>
    <xdr:to>
      <xdr:col>85</xdr:col>
      <xdr:colOff>177800</xdr:colOff>
      <xdr:row>54</xdr:row>
      <xdr:rowOff>34785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1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127512</xdr:rowOff>
    </xdr:from>
    <xdr:ext cx="599010"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04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62756</xdr:rowOff>
    </xdr:from>
    <xdr:to>
      <xdr:col>81</xdr:col>
      <xdr:colOff>101600</xdr:colOff>
      <xdr:row>56</xdr:row>
      <xdr:rowOff>164356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155483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75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100574</xdr:rowOff>
    </xdr:from>
    <xdr:to>
      <xdr:col>76</xdr:col>
      <xdr:colOff>165100</xdr:colOff>
      <xdr:row>57</xdr:row>
      <xdr:rowOff>30724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21851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7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112072</xdr:rowOff>
    </xdr:from>
    <xdr:to>
      <xdr:col>72</xdr:col>
      <xdr:colOff>38100</xdr:colOff>
      <xdr:row>57</xdr:row>
      <xdr:rowOff>42222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33349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8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60074</xdr:rowOff>
    </xdr:from>
    <xdr:to>
      <xdr:col>67</xdr:col>
      <xdr:colOff>101600</xdr:colOff>
      <xdr:row>56</xdr:row>
      <xdr:rowOff>161674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6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152801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7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108986</xdr:rowOff>
    </xdr:from>
    <xdr:to>
      <xdr:col>85</xdr:col>
      <xdr:colOff>127000</xdr:colOff>
      <xdr:row>79</xdr:row>
      <xdr:rowOff>90306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482086"/>
          <a:ext cx="838200" cy="15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108986</xdr:rowOff>
    </xdr:from>
    <xdr:to>
      <xdr:col>81</xdr:col>
      <xdr:colOff>50800</xdr:colOff>
      <xdr:row>78</xdr:row>
      <xdr:rowOff>140582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482086"/>
          <a:ext cx="889000" cy="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140582</xdr:rowOff>
    </xdr:from>
    <xdr:to>
      <xdr:col>76</xdr:col>
      <xdr:colOff>114300</xdr:colOff>
      <xdr:row>79</xdr:row>
      <xdr:rowOff>93783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13682"/>
          <a:ext cx="889000" cy="1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85832</xdr:rowOff>
    </xdr:from>
    <xdr:to>
      <xdr:col>71</xdr:col>
      <xdr:colOff>177800</xdr:colOff>
      <xdr:row>79</xdr:row>
      <xdr:rowOff>93783</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630382"/>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39506</xdr:rowOff>
    </xdr:from>
    <xdr:to>
      <xdr:col>85</xdr:col>
      <xdr:colOff>177800</xdr:colOff>
      <xdr:row>79</xdr:row>
      <xdr:rowOff>141106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125883</xdr:rowOff>
    </xdr:from>
    <xdr:ext cx="378565"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9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58186</xdr:rowOff>
    </xdr:from>
    <xdr:to>
      <xdr:col>81</xdr:col>
      <xdr:colOff>101600</xdr:colOff>
      <xdr:row>78</xdr:row>
      <xdr:rowOff>159786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4863</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20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89782</xdr:rowOff>
    </xdr:from>
    <xdr:to>
      <xdr:col>76</xdr:col>
      <xdr:colOff>165100</xdr:colOff>
      <xdr:row>79</xdr:row>
      <xdr:rowOff>19932</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4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36459</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23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42983</xdr:rowOff>
    </xdr:from>
    <xdr:to>
      <xdr:col>72</xdr:col>
      <xdr:colOff>38100</xdr:colOff>
      <xdr:row>79</xdr:row>
      <xdr:rowOff>144583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135710</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8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35032</xdr:rowOff>
    </xdr:from>
    <xdr:to>
      <xdr:col>67</xdr:col>
      <xdr:colOff>101600</xdr:colOff>
      <xdr:row>79</xdr:row>
      <xdr:rowOff>136632</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127759</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7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170904</xdr:rowOff>
    </xdr:from>
    <xdr:to>
      <xdr:col>85</xdr:col>
      <xdr:colOff>127000</xdr:colOff>
      <xdr:row>98</xdr:row>
      <xdr:rowOff>8058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801554"/>
          <a:ext cx="8382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8058</xdr:rowOff>
    </xdr:from>
    <xdr:to>
      <xdr:col>81</xdr:col>
      <xdr:colOff>50800</xdr:colOff>
      <xdr:row>98</xdr:row>
      <xdr:rowOff>9065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810158"/>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169966</xdr:rowOff>
    </xdr:from>
    <xdr:to>
      <xdr:col>76</xdr:col>
      <xdr:colOff>114300</xdr:colOff>
      <xdr:row>98</xdr:row>
      <xdr:rowOff>9065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800616"/>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152594</xdr:rowOff>
    </xdr:from>
    <xdr:to>
      <xdr:col>71</xdr:col>
      <xdr:colOff>177800</xdr:colOff>
      <xdr:row>97</xdr:row>
      <xdr:rowOff>169966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783244"/>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120104</xdr:rowOff>
    </xdr:from>
    <xdr:to>
      <xdr:col>85</xdr:col>
      <xdr:colOff>177800</xdr:colOff>
      <xdr:row>98</xdr:row>
      <xdr:rowOff>50254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142981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128708</xdr:rowOff>
    </xdr:from>
    <xdr:to>
      <xdr:col>81</xdr:col>
      <xdr:colOff>101600</xdr:colOff>
      <xdr:row>98</xdr:row>
      <xdr:rowOff>58858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75385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129715</xdr:rowOff>
    </xdr:from>
    <xdr:to>
      <xdr:col>76</xdr:col>
      <xdr:colOff>165100</xdr:colOff>
      <xdr:row>98</xdr:row>
      <xdr:rowOff>59865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76392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3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119166</xdr:rowOff>
    </xdr:from>
    <xdr:to>
      <xdr:col>72</xdr:col>
      <xdr:colOff>38100</xdr:colOff>
      <xdr:row>98</xdr:row>
      <xdr:rowOff>49316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65843</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2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101794</xdr:rowOff>
    </xdr:from>
    <xdr:to>
      <xdr:col>67</xdr:col>
      <xdr:colOff>101600</xdr:colOff>
      <xdr:row>98</xdr:row>
      <xdr:rowOff>31944</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48471</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50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8255</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180455"/>
          <a:ext cx="8890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8255</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flipV="1">
          <a:off x="18656300" y="6180455"/>
          <a:ext cx="8890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128905</xdr:rowOff>
    </xdr:from>
    <xdr:to>
      <xdr:col>102</xdr:col>
      <xdr:colOff>165100</xdr:colOff>
      <xdr:row>36</xdr:row>
      <xdr:rowOff>59055</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75582</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10428" y="59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総務費は庁舎新築工事の着工に伴う増、ふるさと納税寄附金の増収に対応した関連事務費の増及び当該収入を原資とした基金積立の増により</a:t>
          </a:r>
          <a:r>
            <a:rPr kumimoji="1" lang="en-US" altLang="ja-JP" sz="1300">
              <a:latin typeface="ＭＳ Ｐゴシック" panose="020B0600070205080204" pitchFamily="50" charset="-128"/>
              <a:ea typeface="ＭＳ Ｐゴシック" panose="020B0600070205080204" pitchFamily="50" charset="-128"/>
            </a:rPr>
            <a:t>62,713</a:t>
          </a:r>
          <a:r>
            <a:rPr kumimoji="1" lang="ja-JP" altLang="en-US" sz="1300">
              <a:latin typeface="ＭＳ Ｐゴシック" panose="020B0600070205080204" pitchFamily="50" charset="-128"/>
              <a:ea typeface="ＭＳ Ｐゴシック" panose="020B0600070205080204" pitchFamily="50" charset="-128"/>
            </a:rPr>
            <a:t>円の増となり類似団体平均を大きく上回った。庁舎新築工事の継続実施、ふるさと納税の更なる増収見込みにより令和２年度決算においては引き続き増加を想定している。民生費は法人に対する障がい者支援施設整備費補助、児童手当給付費、生活保護費等の減によりこれまで上回って推移していた類似団体平均を下回る結果となった。衛生費は病院事業会計補助金が増加した一方でごみ処理施設に係る大規模改良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年度で終了したことで前年度比</a:t>
          </a:r>
          <a:r>
            <a:rPr kumimoji="1" lang="en-US" altLang="ja-JP" sz="1300">
              <a:latin typeface="ＭＳ Ｐゴシック" panose="020B0600070205080204" pitchFamily="50" charset="-128"/>
              <a:ea typeface="ＭＳ Ｐゴシック" panose="020B0600070205080204" pitchFamily="50" charset="-128"/>
            </a:rPr>
            <a:t>24,158</a:t>
          </a:r>
          <a:r>
            <a:rPr kumimoji="1" lang="ja-JP" altLang="en-US" sz="1300">
              <a:latin typeface="ＭＳ Ｐゴシック" panose="020B0600070205080204" pitchFamily="50" charset="-128"/>
              <a:ea typeface="ＭＳ Ｐゴシック" panose="020B0600070205080204" pitchFamily="50" charset="-128"/>
            </a:rPr>
            <a:t>円の減となったが、引き続き類似団体平均を上回る結果となった。土木費は積雪量の減少に対応した除排雪経費の減少が大きく類似団体平均を下回る結果となった。教育費は公立学校施設への冷房設備設置工事、総合給食センター建設工事など大規模建設事業の実施により大きく増加し、下回って推移していた類似団体平均を大きく上回ったが、当該建設事業の終了に伴い令和２年度以降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年度以前と同様の規模での推移が見込まれる。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すべての目的について概ね類似団体平均を上回る結果となった。合併算定替の縮減に伴い普通交付税収入の減少、人口減少に伴う税収の減少等が見込まれ、一般財源収入の増加を図ることは困難であることから、すべての目的において経常経費も含む予算規模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歳出削減及び財源獲得により財政調整基金取崩額は</a:t>
          </a:r>
          <a:r>
            <a:rPr kumimoji="1" lang="en-US" altLang="ja-JP" sz="1200">
              <a:latin typeface="ＭＳ ゴシック" pitchFamily="49" charset="-128"/>
              <a:ea typeface="ＭＳ ゴシック" pitchFamily="49" charset="-128"/>
            </a:rPr>
            <a:t>554</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430</a:t>
          </a:r>
          <a:r>
            <a:rPr kumimoji="1" lang="ja-JP" altLang="en-US" sz="1200">
              <a:latin typeface="ＭＳ ゴシック" pitchFamily="49" charset="-128"/>
              <a:ea typeface="ＭＳ ゴシック" pitchFamily="49" charset="-128"/>
            </a:rPr>
            <a:t>百万円となったものの、残高の積み増しには至らず年度末残高は</a:t>
          </a:r>
          <a:r>
            <a:rPr kumimoji="1" lang="en-US" altLang="ja-JP" sz="1200">
              <a:latin typeface="ＭＳ ゴシック" pitchFamily="49" charset="-128"/>
              <a:ea typeface="ＭＳ ゴシック" pitchFamily="49" charset="-128"/>
            </a:rPr>
            <a:t>142</a:t>
          </a:r>
          <a:r>
            <a:rPr kumimoji="1" lang="ja-JP" altLang="en-US" sz="1200">
              <a:latin typeface="ＭＳ ゴシック" pitchFamily="49" charset="-128"/>
              <a:ea typeface="ＭＳ ゴシック" pitchFamily="49" charset="-128"/>
            </a:rPr>
            <a:t>百万円の減となっている。これに伴い実質単年度収支も</a:t>
          </a:r>
          <a:r>
            <a:rPr kumimoji="1" lang="en-US" altLang="ja-JP" sz="1200">
              <a:latin typeface="ＭＳ ゴシック" pitchFamily="49" charset="-128"/>
              <a:ea typeface="ＭＳ ゴシック" pitchFamily="49" charset="-128"/>
            </a:rPr>
            <a:t>635</a:t>
          </a:r>
          <a:r>
            <a:rPr kumimoji="1" lang="ja-JP" altLang="en-US" sz="1200">
              <a:latin typeface="ＭＳ ゴシック" pitchFamily="49" charset="-128"/>
              <a:ea typeface="ＭＳ ゴシック" pitchFamily="49" charset="-128"/>
            </a:rPr>
            <a:t>百万円改善され</a:t>
          </a:r>
          <a:r>
            <a:rPr kumimoji="1" lang="en-US" altLang="ja-JP" sz="1200">
              <a:latin typeface="ＭＳ ゴシック" pitchFamily="49" charset="-128"/>
              <a:ea typeface="ＭＳ ゴシック" pitchFamily="49" charset="-128"/>
            </a:rPr>
            <a:t>552</a:t>
          </a:r>
          <a:r>
            <a:rPr kumimoji="1" lang="ja-JP" altLang="en-US" sz="1200">
              <a:latin typeface="ＭＳ ゴシック" pitchFamily="49" charset="-128"/>
              <a:ea typeface="ＭＳ ゴシック" pitchFamily="49" charset="-128"/>
            </a:rPr>
            <a:t>百万円の赤字となっている。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取崩額の減はふるさと納税寄附金収入の増に伴うふるさと仙北応援基金繰入金増加の影響が大きいが、寄附金収入は安定的なものとは言い難いことから引き続き歳出予算の削減にも注力し一般財源需要の抑制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赤字額（資金不足額）の発生は前年度に引き続き病院事業会計のみであり、連結実質赤字は発生していない。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○仙北市病院事業会計</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一般会計補助金収入の増に加え、市立田沢湖病院における看護師人員充足等に伴う入院収益の増、市立角館総合病院における外来透析患者の増に伴う外来収益の増等により資金不足額は</a:t>
          </a:r>
          <a:r>
            <a:rPr kumimoji="1" lang="en-US" altLang="ja-JP" sz="1400" baseline="0">
              <a:latin typeface="ＭＳ ゴシック" pitchFamily="49" charset="-128"/>
              <a:ea typeface="ＭＳ ゴシック" pitchFamily="49" charset="-128"/>
            </a:rPr>
            <a:t>68</a:t>
          </a:r>
          <a:r>
            <a:rPr kumimoji="1" lang="ja-JP" altLang="en-US" sz="1400" baseline="0">
              <a:latin typeface="ＭＳ ゴシック" pitchFamily="49" charset="-128"/>
              <a:ea typeface="ＭＳ ゴシック" pitchFamily="49" charset="-128"/>
            </a:rPr>
            <a:t>百万円減の</a:t>
          </a:r>
          <a:r>
            <a:rPr kumimoji="1" lang="en-US" altLang="ja-JP" sz="1400" baseline="0">
              <a:latin typeface="ＭＳ ゴシック" pitchFamily="49" charset="-128"/>
              <a:ea typeface="ＭＳ ゴシック" pitchFamily="49" charset="-128"/>
            </a:rPr>
            <a:t>637</a:t>
          </a:r>
          <a:r>
            <a:rPr kumimoji="1" lang="ja-JP" altLang="en-US" sz="1400" baseline="0">
              <a:latin typeface="ＭＳ ゴシック" pitchFamily="49" charset="-128"/>
              <a:ea typeface="ＭＳ ゴシック" pitchFamily="49" charset="-128"/>
            </a:rPr>
            <a:t>百万円となった。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○下水道事業会計等</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下水道事業特別会計、集落排水事業特別会計、浄化槽事業特別会計の３会計について、令和元年度をもって打ち切り決算とし令和２年度より地方公営企業法適用会計としたことから特例的支出対応分も踏まえた繰出額としたことにより各会計黒字額が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○仙北市国民健康保険特別会計（事業勘定）</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国民健康保険財政調整基金への積立金の減（元金分皆減）等により実質収支額が</a:t>
          </a:r>
          <a:r>
            <a:rPr kumimoji="1" lang="en-US" altLang="ja-JP" sz="1400" baseline="0">
              <a:latin typeface="ＭＳ ゴシック" pitchFamily="49" charset="-128"/>
              <a:ea typeface="ＭＳ ゴシック" pitchFamily="49" charset="-128"/>
            </a:rPr>
            <a:t>132</a:t>
          </a:r>
          <a:r>
            <a:rPr kumimoji="1" lang="ja-JP" altLang="en-US" sz="1400" baseline="0">
              <a:latin typeface="ＭＳ ゴシック" pitchFamily="49" charset="-128"/>
              <a:ea typeface="ＭＳ ゴシック" pitchFamily="49" charset="-128"/>
            </a:rPr>
            <a:t>百万円増の</a:t>
          </a:r>
          <a:r>
            <a:rPr kumimoji="1" lang="en-US" altLang="ja-JP" sz="1400" baseline="0">
              <a:latin typeface="ＭＳ ゴシック" pitchFamily="49" charset="-128"/>
              <a:ea typeface="ＭＳ ゴシック" pitchFamily="49" charset="-128"/>
            </a:rPr>
            <a:t>369</a:t>
          </a:r>
          <a:r>
            <a:rPr kumimoji="1" lang="ja-JP" altLang="en-US" sz="1400" baseline="0">
              <a:latin typeface="ＭＳ ゴシック" pitchFamily="49" charset="-128"/>
              <a:ea typeface="ＭＳ ゴシック" pitchFamily="49" charset="-128"/>
            </a:rPr>
            <a:t>百万円となった。</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22168656</v>
      </c>
      <c r="BO4" s="462"/>
      <c r="BP4" s="462"/>
      <c r="BQ4" s="462"/>
      <c r="BR4" s="462"/>
      <c r="BS4" s="462"/>
      <c r="BT4" s="462"/>
      <c r="BU4" s="463"/>
      <c r="BV4" s="461">
        <v>20658399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3.9</v>
      </c>
      <c r="CU4" s="646"/>
      <c r="CV4" s="646"/>
      <c r="CW4" s="646"/>
      <c r="CX4" s="646"/>
      <c r="CY4" s="646"/>
      <c r="CZ4" s="646"/>
      <c r="DA4" s="647"/>
      <c r="DB4" s="645">
        <v>4.8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21674686</v>
      </c>
      <c r="BO5" s="467"/>
      <c r="BP5" s="467"/>
      <c r="BQ5" s="467"/>
      <c r="BR5" s="467"/>
      <c r="BS5" s="467"/>
      <c r="BT5" s="467"/>
      <c r="BU5" s="468"/>
      <c r="BV5" s="466">
        <v>19878749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98.9</v>
      </c>
      <c r="CU5" s="437"/>
      <c r="CV5" s="437"/>
      <c r="CW5" s="437"/>
      <c r="CX5" s="437"/>
      <c r="CY5" s="437"/>
      <c r="CZ5" s="437"/>
      <c r="DA5" s="438"/>
      <c r="DB5" s="436">
        <v>99.5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493970</v>
      </c>
      <c r="BO6" s="467"/>
      <c r="BP6" s="467"/>
      <c r="BQ6" s="467"/>
      <c r="BR6" s="467"/>
      <c r="BS6" s="467"/>
      <c r="BT6" s="467"/>
      <c r="BU6" s="468"/>
      <c r="BV6" s="466">
        <v>779650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102</v>
      </c>
      <c r="CU6" s="620"/>
      <c r="CV6" s="620"/>
      <c r="CW6" s="620"/>
      <c r="CX6" s="620"/>
      <c r="CY6" s="620"/>
      <c r="CZ6" s="620"/>
      <c r="DA6" s="621"/>
      <c r="DB6" s="619">
        <v>103.7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40255</v>
      </c>
      <c r="BO7" s="467"/>
      <c r="BP7" s="467"/>
      <c r="BQ7" s="467"/>
      <c r="BR7" s="467"/>
      <c r="BS7" s="467"/>
      <c r="BT7" s="467"/>
      <c r="BU7" s="468"/>
      <c r="BV7" s="466">
        <v>203804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11745623</v>
      </c>
      <c r="CU7" s="467"/>
      <c r="CV7" s="467"/>
      <c r="CW7" s="467"/>
      <c r="CX7" s="467"/>
      <c r="CY7" s="467"/>
      <c r="CZ7" s="467"/>
      <c r="DA7" s="468"/>
      <c r="DB7" s="466">
        <v>11874162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453715</v>
      </c>
      <c r="BO8" s="467"/>
      <c r="BP8" s="467"/>
      <c r="BQ8" s="467"/>
      <c r="BR8" s="467"/>
      <c r="BS8" s="467"/>
      <c r="BT8" s="467"/>
      <c r="BU8" s="468"/>
      <c r="BV8" s="466">
        <v>575846</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0.26</v>
      </c>
      <c r="CU8" s="580"/>
      <c r="CV8" s="580"/>
      <c r="CW8" s="580"/>
      <c r="CX8" s="580"/>
      <c r="CY8" s="580"/>
      <c r="CZ8" s="580"/>
      <c r="DA8" s="581"/>
      <c r="DB8" s="579">
        <v>0.26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27523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-122131</v>
      </c>
      <c r="BO9" s="467"/>
      <c r="BP9" s="467"/>
      <c r="BQ9" s="467"/>
      <c r="BR9" s="467"/>
      <c r="BS9" s="467"/>
      <c r="BT9" s="467"/>
      <c r="BU9" s="468"/>
      <c r="BV9" s="466">
        <v>-202462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15.2</v>
      </c>
      <c r="CU9" s="437"/>
      <c r="CV9" s="437"/>
      <c r="CW9" s="437"/>
      <c r="CX9" s="437"/>
      <c r="CY9" s="437"/>
      <c r="CZ9" s="437"/>
      <c r="DA9" s="438"/>
      <c r="DB9" s="436">
        <v>14.2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29568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111</v>
      </c>
      <c r="BO10" s="467"/>
      <c r="BP10" s="467"/>
      <c r="BQ10" s="467"/>
      <c r="BR10" s="467"/>
      <c r="BS10" s="467"/>
      <c r="BT10" s="467"/>
      <c r="BU10" s="468"/>
      <c r="BV10" s="466">
        <v>184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25860</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430284</v>
      </c>
      <c r="BO12" s="467"/>
      <c r="BP12" s="467"/>
      <c r="BQ12" s="467"/>
      <c r="BR12" s="467"/>
      <c r="BS12" s="467"/>
      <c r="BT12" s="467"/>
      <c r="BU12" s="468"/>
      <c r="BV12" s="466">
        <v>984600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25743</v>
      </c>
      <c r="S13" s="570"/>
      <c r="T13" s="570"/>
      <c r="U13" s="570"/>
      <c r="V13" s="571"/>
      <c r="W13" s="557" t="s">
        <v>141</v>
      </c>
      <c r="X13" s="479"/>
      <c r="Y13" s="479"/>
      <c r="Z13" s="479"/>
      <c r="AA13" s="479"/>
      <c r="AB13" s="480"/>
      <c r="AC13" s="442">
        <v>1879</v>
      </c>
      <c r="AD13" s="443"/>
      <c r="AE13" s="443"/>
      <c r="AF13" s="443"/>
      <c r="AG13" s="444"/>
      <c r="AH13" s="442">
        <v>1883</v>
      </c>
      <c r="AI13" s="443"/>
      <c r="AJ13" s="443"/>
      <c r="AK13" s="443"/>
      <c r="AL13" s="445"/>
      <c r="AM13" s="535" t="s">
        <v>142</v>
      </c>
      <c r="AN13" s="440"/>
      <c r="AO13" s="440"/>
      <c r="AP13" s="440"/>
      <c r="AQ13" s="440"/>
      <c r="AR13" s="440"/>
      <c r="AS13" s="440"/>
      <c r="AT13" s="441"/>
      <c r="AU13" s="523" t="s">
        <v>120</v>
      </c>
      <c r="AV13" s="524"/>
      <c r="AW13" s="524"/>
      <c r="AX13" s="524"/>
      <c r="AY13" s="446" t="s">
        <v>143</v>
      </c>
      <c r="AZ13" s="447"/>
      <c r="BA13" s="447"/>
      <c r="BB13" s="447"/>
      <c r="BC13" s="447"/>
      <c r="BD13" s="447"/>
      <c r="BE13" s="447"/>
      <c r="BF13" s="447"/>
      <c r="BG13" s="447"/>
      <c r="BH13" s="447"/>
      <c r="BI13" s="447"/>
      <c r="BJ13" s="447"/>
      <c r="BK13" s="447"/>
      <c r="BL13" s="447"/>
      <c r="BM13" s="448"/>
      <c r="BN13" s="466">
        <v>-552304</v>
      </c>
      <c r="BO13" s="467"/>
      <c r="BP13" s="467"/>
      <c r="BQ13" s="467"/>
      <c r="BR13" s="467"/>
      <c r="BS13" s="467"/>
      <c r="BT13" s="467"/>
      <c r="BU13" s="468"/>
      <c r="BV13" s="466">
        <v>-1186878</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9.9</v>
      </c>
      <c r="CU13" s="437"/>
      <c r="CV13" s="437"/>
      <c r="CW13" s="437"/>
      <c r="CX13" s="437"/>
      <c r="CY13" s="437"/>
      <c r="CZ13" s="437"/>
      <c r="DA13" s="438"/>
      <c r="DB13" s="436">
        <v>9.3000000000000007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26426</v>
      </c>
      <c r="S14" s="570"/>
      <c r="T14" s="570"/>
      <c r="U14" s="570"/>
      <c r="V14" s="571"/>
      <c r="W14" s="572"/>
      <c r="X14" s="482"/>
      <c r="Y14" s="482"/>
      <c r="Z14" s="482"/>
      <c r="AA14" s="482"/>
      <c r="AB14" s="483"/>
      <c r="AC14" s="562">
        <v>14.1</v>
      </c>
      <c r="AD14" s="563"/>
      <c r="AE14" s="563"/>
      <c r="AF14" s="563"/>
      <c r="AG14" s="564"/>
      <c r="AH14" s="562">
        <v>13.5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118.6</v>
      </c>
      <c r="CU14" s="574"/>
      <c r="CV14" s="574"/>
      <c r="CW14" s="574"/>
      <c r="CX14" s="574"/>
      <c r="CY14" s="574"/>
      <c r="CZ14" s="574"/>
      <c r="DA14" s="575"/>
      <c r="DB14" s="573">
        <v>114.1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26317</v>
      </c>
      <c r="S15" s="570"/>
      <c r="T15" s="570"/>
      <c r="U15" s="570"/>
      <c r="V15" s="571"/>
      <c r="W15" s="557" t="s">
        <v>148</v>
      </c>
      <c r="X15" s="479"/>
      <c r="Y15" s="479"/>
      <c r="Z15" s="479"/>
      <c r="AA15" s="479"/>
      <c r="AB15" s="480"/>
      <c r="AC15" s="442">
        <v>3365</v>
      </c>
      <c r="AD15" s="443"/>
      <c r="AE15" s="443"/>
      <c r="AF15" s="443"/>
      <c r="AG15" s="444"/>
      <c r="AH15" s="442">
        <v>3556</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2691004</v>
      </c>
      <c r="BO15" s="462"/>
      <c r="BP15" s="462"/>
      <c r="BQ15" s="462"/>
      <c r="BR15" s="462"/>
      <c r="BS15" s="462"/>
      <c r="BT15" s="462"/>
      <c r="BU15" s="463"/>
      <c r="BV15" s="461">
        <v>2675499</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25.2</v>
      </c>
      <c r="AD16" s="563"/>
      <c r="AE16" s="563"/>
      <c r="AF16" s="563"/>
      <c r="AG16" s="564"/>
      <c r="AH16" s="562">
        <v>25.6</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10565727</v>
      </c>
      <c r="BO16" s="467"/>
      <c r="BP16" s="467"/>
      <c r="BQ16" s="467"/>
      <c r="BR16" s="467"/>
      <c r="BS16" s="467"/>
      <c r="BT16" s="467"/>
      <c r="BU16" s="468"/>
      <c r="BV16" s="466">
        <v>10454331</v>
      </c>
      <c r="BW16" s="467"/>
      <c r="BX16" s="467"/>
      <c r="BY16" s="467"/>
      <c r="BZ16" s="467"/>
      <c r="CA16" s="467"/>
      <c r="CB16" s="467"/>
      <c r="CC16" s="468"/>
      <c r="CD16" s="201"/>
      <c r="CE16" s="464" t="s">
        <v>154</v>
      </c>
      <c r="CF16" s="464"/>
      <c r="CG16" s="464"/>
      <c r="CH16" s="464"/>
      <c r="CI16" s="464"/>
      <c r="CJ16" s="464"/>
      <c r="CK16" s="464"/>
      <c r="CL16" s="464"/>
      <c r="CM16" s="464"/>
      <c r="CN16" s="464"/>
      <c r="CO16" s="464"/>
      <c r="CP16" s="464"/>
      <c r="CQ16" s="464"/>
      <c r="CR16" s="464"/>
      <c r="CS16" s="465"/>
      <c r="CT16" s="436">
        <v>16.7</v>
      </c>
      <c r="CU16" s="437"/>
      <c r="CV16" s="437"/>
      <c r="CW16" s="437"/>
      <c r="CX16" s="437"/>
      <c r="CY16" s="437"/>
      <c r="CZ16" s="437"/>
      <c r="DA16" s="438"/>
      <c r="DB16" s="436">
        <v>18.899999999999999</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8094</v>
      </c>
      <c r="AD17" s="443"/>
      <c r="AE17" s="443"/>
      <c r="AF17" s="443"/>
      <c r="AG17" s="444"/>
      <c r="AH17" s="442">
        <v>8470</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3375683</v>
      </c>
      <c r="BO17" s="467"/>
      <c r="BP17" s="467"/>
      <c r="BQ17" s="467"/>
      <c r="BR17" s="467"/>
      <c r="BS17" s="467"/>
      <c r="BT17" s="467"/>
      <c r="BU17" s="468"/>
      <c r="BV17" s="466">
        <v>3374479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1093.56</v>
      </c>
      <c r="M18" s="531"/>
      <c r="N18" s="531"/>
      <c r="O18" s="531"/>
      <c r="P18" s="531"/>
      <c r="Q18" s="531"/>
      <c r="R18" s="532"/>
      <c r="S18" s="532"/>
      <c r="T18" s="532"/>
      <c r="U18" s="532"/>
      <c r="V18" s="533"/>
      <c r="W18" s="547"/>
      <c r="X18" s="548"/>
      <c r="Y18" s="548"/>
      <c r="Z18" s="548"/>
      <c r="AA18" s="548"/>
      <c r="AB18" s="558"/>
      <c r="AC18" s="430">
        <v>60.7</v>
      </c>
      <c r="AD18" s="431"/>
      <c r="AE18" s="431"/>
      <c r="AF18" s="431"/>
      <c r="AG18" s="534"/>
      <c r="AH18" s="430">
        <v>60.9</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11803218</v>
      </c>
      <c r="BO18" s="467"/>
      <c r="BP18" s="467"/>
      <c r="BQ18" s="467"/>
      <c r="BR18" s="467"/>
      <c r="BS18" s="467"/>
      <c r="BT18" s="467"/>
      <c r="BU18" s="468"/>
      <c r="BV18" s="466">
        <v>11986570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25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13629613</v>
      </c>
      <c r="BO19" s="467"/>
      <c r="BP19" s="467"/>
      <c r="BQ19" s="467"/>
      <c r="BR19" s="467"/>
      <c r="BS19" s="467"/>
      <c r="BT19" s="467"/>
      <c r="BU19" s="468"/>
      <c r="BV19" s="466">
        <v>14470028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9594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22008519</v>
      </c>
      <c r="BO23" s="467"/>
      <c r="BP23" s="467"/>
      <c r="BQ23" s="467"/>
      <c r="BR23" s="467"/>
      <c r="BS23" s="467"/>
      <c r="BT23" s="467"/>
      <c r="BU23" s="468"/>
      <c r="BV23" s="466">
        <v>20609769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7650</v>
      </c>
      <c r="R24" s="443"/>
      <c r="S24" s="443"/>
      <c r="T24" s="443"/>
      <c r="U24" s="443"/>
      <c r="V24" s="444"/>
      <c r="W24" s="508"/>
      <c r="X24" s="499"/>
      <c r="Y24" s="500"/>
      <c r="Z24" s="439" t="s">
        <v>173</v>
      </c>
      <c r="AA24" s="440"/>
      <c r="AB24" s="440"/>
      <c r="AC24" s="440"/>
      <c r="AD24" s="440"/>
      <c r="AE24" s="440"/>
      <c r="AF24" s="440"/>
      <c r="AG24" s="441"/>
      <c r="AH24" s="442">
        <v>336</v>
      </c>
      <c r="AI24" s="443"/>
      <c r="AJ24" s="443"/>
      <c r="AK24" s="443"/>
      <c r="AL24" s="444"/>
      <c r="AM24" s="442">
        <v>1027824</v>
      </c>
      <c r="AN24" s="443"/>
      <c r="AO24" s="443"/>
      <c r="AP24" s="443"/>
      <c r="AQ24" s="443"/>
      <c r="AR24" s="444"/>
      <c r="AS24" s="442">
        <v>3059</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18132564</v>
      </c>
      <c r="BO24" s="467"/>
      <c r="BP24" s="467"/>
      <c r="BQ24" s="467"/>
      <c r="BR24" s="467"/>
      <c r="BS24" s="467"/>
      <c r="BT24" s="467"/>
      <c r="BU24" s="468"/>
      <c r="BV24" s="466">
        <v>16428644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6380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177</v>
      </c>
      <c r="AN25" s="443"/>
      <c r="AO25" s="443"/>
      <c r="AP25" s="443"/>
      <c r="AQ25" s="443"/>
      <c r="AR25" s="444"/>
      <c r="AS25" s="442" t="s">
        <v>177</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728495</v>
      </c>
      <c r="BO25" s="462"/>
      <c r="BP25" s="462"/>
      <c r="BQ25" s="462"/>
      <c r="BR25" s="462"/>
      <c r="BS25" s="462"/>
      <c r="BT25" s="462"/>
      <c r="BU25" s="463"/>
      <c r="BV25" s="461">
        <v>593225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5780</v>
      </c>
      <c r="R26" s="443"/>
      <c r="S26" s="443"/>
      <c r="T26" s="443"/>
      <c r="U26" s="443"/>
      <c r="V26" s="444"/>
      <c r="W26" s="508"/>
      <c r="X26" s="499"/>
      <c r="Y26" s="500"/>
      <c r="Z26" s="439" t="s">
        <v>180</v>
      </c>
      <c r="AA26" s="521"/>
      <c r="AB26" s="521"/>
      <c r="AC26" s="521"/>
      <c r="AD26" s="521"/>
      <c r="AE26" s="521"/>
      <c r="AF26" s="521"/>
      <c r="AG26" s="522"/>
      <c r="AH26" s="442">
        <v>18</v>
      </c>
      <c r="AI26" s="443"/>
      <c r="AJ26" s="443"/>
      <c r="AK26" s="443"/>
      <c r="AL26" s="444"/>
      <c r="AM26" s="442">
        <v>50526</v>
      </c>
      <c r="AN26" s="443"/>
      <c r="AO26" s="443"/>
      <c r="AP26" s="443"/>
      <c r="AQ26" s="443"/>
      <c r="AR26" s="444"/>
      <c r="AS26" s="442">
        <v>2807</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3750</v>
      </c>
      <c r="R27" s="443"/>
      <c r="S27" s="443"/>
      <c r="T27" s="443"/>
      <c r="U27" s="443"/>
      <c r="V27" s="444"/>
      <c r="W27" s="508"/>
      <c r="X27" s="499"/>
      <c r="Y27" s="500"/>
      <c r="Z27" s="439" t="s">
        <v>183</v>
      </c>
      <c r="AA27" s="440"/>
      <c r="AB27" s="440"/>
      <c r="AC27" s="440"/>
      <c r="AD27" s="440"/>
      <c r="AE27" s="440"/>
      <c r="AF27" s="440"/>
      <c r="AG27" s="441"/>
      <c r="AH27" s="442">
        <v>4</v>
      </c>
      <c r="AI27" s="443"/>
      <c r="AJ27" s="443"/>
      <c r="AK27" s="443"/>
      <c r="AL27" s="444"/>
      <c r="AM27" s="442">
        <v>16924</v>
      </c>
      <c r="AN27" s="443"/>
      <c r="AO27" s="443"/>
      <c r="AP27" s="443"/>
      <c r="AQ27" s="443"/>
      <c r="AR27" s="444"/>
      <c r="AS27" s="442">
        <v>4231</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177</v>
      </c>
      <c r="BO27" s="470"/>
      <c r="BP27" s="470"/>
      <c r="BQ27" s="470"/>
      <c r="BR27" s="470"/>
      <c r="BS27" s="470"/>
      <c r="BT27" s="470"/>
      <c r="BU27" s="471"/>
      <c r="BV27" s="469" t="s">
        <v>177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3280</v>
      </c>
      <c r="R28" s="443"/>
      <c r="S28" s="443"/>
      <c r="T28" s="443"/>
      <c r="U28" s="443"/>
      <c r="V28" s="444"/>
      <c r="W28" s="508"/>
      <c r="X28" s="499"/>
      <c r="Y28" s="500"/>
      <c r="Z28" s="439" t="s">
        <v>186</v>
      </c>
      <c r="AA28" s="440"/>
      <c r="AB28" s="440"/>
      <c r="AC28" s="440"/>
      <c r="AD28" s="440"/>
      <c r="AE28" s="440"/>
      <c r="AF28" s="440"/>
      <c r="AG28" s="441"/>
      <c r="AH28" s="442" t="s">
        <v>177</v>
      </c>
      <c r="AI28" s="443"/>
      <c r="AJ28" s="443"/>
      <c r="AK28" s="443"/>
      <c r="AL28" s="444"/>
      <c r="AM28" s="442" t="s">
        <v>177</v>
      </c>
      <c r="AN28" s="443"/>
      <c r="AO28" s="443"/>
      <c r="AP28" s="443"/>
      <c r="AQ28" s="443"/>
      <c r="AR28" s="444"/>
      <c r="AS28" s="442" t="s">
        <v>177</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1039078</v>
      </c>
      <c r="BO28" s="462"/>
      <c r="BP28" s="462"/>
      <c r="BQ28" s="462"/>
      <c r="BR28" s="462"/>
      <c r="BS28" s="462"/>
      <c r="BT28" s="462"/>
      <c r="BU28" s="463"/>
      <c r="BV28" s="461">
        <v>1181328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16</v>
      </c>
      <c r="M29" s="443"/>
      <c r="N29" s="443"/>
      <c r="O29" s="443"/>
      <c r="P29" s="444"/>
      <c r="Q29" s="442">
        <v>3120</v>
      </c>
      <c r="R29" s="443"/>
      <c r="S29" s="443"/>
      <c r="T29" s="443"/>
      <c r="U29" s="443"/>
      <c r="V29" s="444"/>
      <c r="W29" s="509"/>
      <c r="X29" s="510"/>
      <c r="Y29" s="511"/>
      <c r="Z29" s="439" t="s">
        <v>189</v>
      </c>
      <c r="AA29" s="440"/>
      <c r="AB29" s="440"/>
      <c r="AC29" s="440"/>
      <c r="AD29" s="440"/>
      <c r="AE29" s="440"/>
      <c r="AF29" s="440"/>
      <c r="AG29" s="441"/>
      <c r="AH29" s="442">
        <v>340</v>
      </c>
      <c r="AI29" s="443"/>
      <c r="AJ29" s="443"/>
      <c r="AK29" s="443"/>
      <c r="AL29" s="444"/>
      <c r="AM29" s="442">
        <v>1044748</v>
      </c>
      <c r="AN29" s="443"/>
      <c r="AO29" s="443"/>
      <c r="AP29" s="443"/>
      <c r="AQ29" s="443"/>
      <c r="AR29" s="444"/>
      <c r="AS29" s="442">
        <v>3073</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1050</v>
      </c>
      <c r="BO29" s="467"/>
      <c r="BP29" s="467"/>
      <c r="BQ29" s="467"/>
      <c r="BR29" s="467"/>
      <c r="BS29" s="467"/>
      <c r="BT29" s="467"/>
      <c r="BU29" s="468"/>
      <c r="BV29" s="466">
        <v>1050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96.3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1847026</v>
      </c>
      <c r="BO30" s="470"/>
      <c r="BP30" s="470"/>
      <c r="BQ30" s="470"/>
      <c r="BR30" s="470"/>
      <c r="BS30" s="470"/>
      <c r="BT30" s="470"/>
      <c r="BU30" s="471"/>
      <c r="BV30" s="469">
        <v>1735343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仙北市国民健康保険特別会計（事業勘定）</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IF('各会計、関係団体の財政状況及び健全化判断比率'!B33="","",'各会計、関係団体の財政状況及び健全化判断比率'!B33)</f>
        <v>仙北市水道事業会計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IF('各会計、関係団体の財政状況及び健全化判断比率'!B36="","",'各会計、関係団体の財政状況及び健全化判断比率'!B36)</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14</v>
      </c>
      <c r="BX34" s="425"/>
      <c r="BY34" s="424" t="str">
        <f>IF('各会計、関係団体の財政状況及び健全化判断比率'!B68="","",'各会計、関係団体の財政状況及び健全化判断比率'!B68)</f>
        <v>秋田県市町村総合事務組合（一般会計）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花葉館</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仙北市集中管理特別会計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仙北市国民健康保険特別会計（田沢診療施設勘定）</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IF('各会計、関係団体の財政状況及び健全化判断比率'!B34="","",'各会計、関係団体の財政状況及び健全化判断比率'!B34)</f>
        <v>仙北市温泉事業会計</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IF('各会計、関係団体の財政状況及び健全化判断比率'!B37="","",'各会計、関係団体の財政状況及び健全化判断比率'!B37)</f>
        <v>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15</v>
      </c>
      <c r="BX35" s="425"/>
      <c r="BY35" s="424" t="str">
        <f>IF('各会計、関係団体の財政状況及び健全化判断比率'!B69="","",'各会計、関係団体の財政状況及び健全化判断比率'!B69)</f>
        <v>秋田県市町村総合事務組合（交通災害共済事業等特別会計）</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西宮家</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仙北市国民健康保険特別会計（神代診療施設勘定）</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IF('各会計、関係団体の財政状況及び健全化判断比率'!B35="","",'各会計、関係団体の財政状況及び健全化判断比率'!B35)</f>
        <v>仙北市病院事業会計</v>
      </c>
      <c r="AP36" s="424"/>
      <c r="AQ36" s="424"/>
      <c r="AR36" s="424"/>
      <c r="AS36" s="424"/>
      <c r="AT36" s="424"/>
      <c r="AU36" s="424"/>
      <c r="AV36" s="424"/>
      <c r="AW36" s="424"/>
      <c r="AX36" s="424"/>
      <c r="AY36" s="424"/>
      <c r="AZ36" s="424"/>
      <c r="BA36" s="424"/>
      <c r="BB36" s="424"/>
      <c r="BC36" s="424"/>
      <c r="BD36" s="214"/>
      <c r="BE36" s="425">
        <f t="shared" si="1"/>
        <v>13</v>
      </c>
      <c r="BF36" s="425"/>
      <c r="BG36" s="424" t="str">
        <f>IF('各会計、関係団体の財政状況及び健全化判断比率'!B38="","",'各会計、関係団体の財政状況及び健全化判断比率'!B38)</f>
        <v>浄化槽事業特別会計</v>
      </c>
      <c r="BH36" s="424"/>
      <c r="BI36" s="424"/>
      <c r="BJ36" s="424"/>
      <c r="BK36" s="424"/>
      <c r="BL36" s="424"/>
      <c r="BM36" s="424"/>
      <c r="BN36" s="424"/>
      <c r="BO36" s="424"/>
      <c r="BP36" s="424"/>
      <c r="BQ36" s="424"/>
      <c r="BR36" s="424"/>
      <c r="BS36" s="424"/>
      <c r="BT36" s="424"/>
      <c r="BU36" s="424"/>
      <c r="BV36" s="214"/>
      <c r="BW36" s="425">
        <f t="shared" si="2"/>
        <v>16</v>
      </c>
      <c r="BX36" s="425"/>
      <c r="BY36" s="424" t="str">
        <f>IF('各会計、関係団体の財政状況及び健全化判断比率'!B70="","",'各会計、関係団体の財政状況及び健全化判断比率'!B70)</f>
        <v>秋田県市町村会館管理組合（一般会計）</v>
      </c>
      <c r="BZ36" s="424"/>
      <c r="CA36" s="424"/>
      <c r="CB36" s="424"/>
      <c r="CC36" s="424"/>
      <c r="CD36" s="424"/>
      <c r="CE36" s="424"/>
      <c r="CF36" s="424"/>
      <c r="CG36" s="424"/>
      <c r="CH36" s="424"/>
      <c r="CI36" s="424"/>
      <c r="CJ36" s="424"/>
      <c r="CK36" s="424"/>
      <c r="CL36" s="424"/>
      <c r="CM36" s="424"/>
      <c r="CN36" s="214"/>
      <c r="CO36" s="425">
        <f t="shared" si="3"/>
        <v>23</v>
      </c>
      <c r="CP36" s="425"/>
      <c r="CQ36" s="424" t="str">
        <f>IF('各会計、関係団体の財政状況及び健全化判断比率'!BS9="","",'各会計、関係団体の財政状況及び健全化判断比率'!BS9)</f>
        <v>アロマ田沢湖</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仙北市後期高齢者医療特別会計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17</v>
      </c>
      <c r="BX37" s="425"/>
      <c r="BY37" s="424" t="str">
        <f>IF('各会計、関係団体の財政状況及び健全化判断比率'!B71="","",'各会計、関係団体の財政状況及び健全化判断比率'!B71)</f>
        <v>秋田県後期高齢者医療広域連合（一般会計）</v>
      </c>
      <c r="BZ37" s="424"/>
      <c r="CA37" s="424"/>
      <c r="CB37" s="424"/>
      <c r="CC37" s="424"/>
      <c r="CD37" s="424"/>
      <c r="CE37" s="424"/>
      <c r="CF37" s="424"/>
      <c r="CG37" s="424"/>
      <c r="CH37" s="424"/>
      <c r="CI37" s="424"/>
      <c r="CJ37" s="424"/>
      <c r="CK37" s="424"/>
      <c r="CL37" s="424"/>
      <c r="CM37" s="424"/>
      <c r="CN37" s="214"/>
      <c r="CO37" s="425">
        <f t="shared" si="3"/>
        <v>24</v>
      </c>
      <c r="CP37" s="425"/>
      <c r="CQ37" s="424" t="str">
        <f>IF('各会計、関係団体の財政状況及び健全化判断比率'!BS10="","",'各会計、関係団体の財政状況及び健全化判断比率'!BS10)</f>
        <v>西木村総合公社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仙北市介護保険特別会計（介護サービス事業）</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18</v>
      </c>
      <c r="BX38" s="425"/>
      <c r="BY38" s="424" t="str">
        <f>IF('各会計、関係団体の財政状況及び健全化判断比率'!B72="","",'各会計、関係団体の財政状況及び健全化判断比率'!B72)</f>
        <v>秋田県後期高齢者医療広域連合（後期高齢者医療特別会計）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f t="shared" si="3"/>
        <v>25</v>
      </c>
      <c r="CP38" s="425"/>
      <c r="CQ38" s="424" t="str">
        <f>IF('各会計、関係団体の財政状況及び健全化判断比率'!BS11="","",'各会計、関係団体の財政状況及び健全化判断比率'!BS11)</f>
        <v>秋田内陸縦貫鉄道株式会社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19</v>
      </c>
      <c r="BX39" s="425"/>
      <c r="BY39" s="424" t="str">
        <f>IF('各会計、関係団体の財政状況及び健全化判断比率'!B73="","",'各会計、関係団体の財政状況及び健全化判断比率'!B73)</f>
        <v>大曲仙北広域市町村圏組合（一般会計）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20</v>
      </c>
      <c r="BX40" s="425"/>
      <c r="BY40" s="424" t="str">
        <f>IF('各会計、関係団体の財政状況及び健全化判断比率'!B74="","",'各会計、関係団体の財政状況及び健全化判断比率'!B74)</f>
        <v>大曲仙北広域市町村圏組合（介護保険特別会計）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i7Dx0gIGzihL5MOIUSnJj0Ofa8uO7O7E9oqC/kU8yDwwmmbk6IKXhDZdDDdTsuqdnhnqTSzAzVLI6dzgJvgtyA==" saltValue="l2NRHW7aQyC1ncrSYfm+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48" t="s">
        <v>587</v>
      </c>
      <c r="D34" s="1248"/>
      <c r="E34" s="1249"/>
      <c r="F34" s="32" t="s">
        <v>588</v>
      </c>
      <c r="G34" s="33" t="s">
        <v>589</v>
      </c>
      <c r="H34" s="33" t="s">
        <v>590</v>
      </c>
      <c r="I34" s="33" t="s">
        <v>591</v>
      </c>
      <c r="J34" s="34" t="s">
        <v>592</v>
      </c>
      <c r="K34" s="22"/>
      <c r="L34" s="22"/>
      <c r="M34" s="22"/>
      <c r="N34" s="22"/>
      <c r="O34" s="22"/>
      <c r="P34" s="22"/>
    </row>
    <row r="35" spans="1:16" ht="39" customHeight="1" x14ac:dyDescent="0.15">
      <c r="A35" s="22"/>
      <c r="B35" s="35"/>
      <c r="C35" s="1242" t="s">
        <v>593</v>
      </c>
      <c r="D35" s="1243"/>
      <c r="E35" s="1244"/>
      <c r="F35" s="36">
        <v>4.68</v>
      </c>
      <c r="G35" s="37">
        <v>4.95</v>
      </c>
      <c r="H35" s="37">
        <v>5.97</v>
      </c>
      <c r="I35" s="37">
        <v>6.38</v>
      </c>
      <c r="J35" s="38">
        <v>6.35</v>
      </c>
      <c r="K35" s="22"/>
      <c r="L35" s="22"/>
      <c r="M35" s="22"/>
      <c r="N35" s="22"/>
      <c r="O35" s="22"/>
      <c r="P35" s="22"/>
    </row>
    <row r="36" spans="1:16" ht="39" customHeight="1" x14ac:dyDescent="0.15">
      <c r="A36" s="22"/>
      <c r="B36" s="35"/>
      <c r="C36" s="1242" t="s">
        <v>594</v>
      </c>
      <c r="D36" s="1243"/>
      <c r="E36" s="1244"/>
      <c r="F36" s="36">
        <v>4.32</v>
      </c>
      <c r="G36" s="37">
        <v>2.1800000000000002</v>
      </c>
      <c r="H36" s="37">
        <v>6.49</v>
      </c>
      <c r="I36" s="37">
        <v>4.84</v>
      </c>
      <c r="J36" s="38">
        <v>3.86</v>
      </c>
      <c r="K36" s="22"/>
      <c r="L36" s="22"/>
      <c r="M36" s="22"/>
      <c r="N36" s="22"/>
      <c r="O36" s="22"/>
      <c r="P36" s="22"/>
    </row>
    <row r="37" spans="1:16" ht="39" customHeight="1" x14ac:dyDescent="0.15">
      <c r="A37" s="22"/>
      <c r="B37" s="35"/>
      <c r="C37" s="1242" t="s">
        <v>595</v>
      </c>
      <c r="D37" s="1243"/>
      <c r="E37" s="1244"/>
      <c r="F37" s="36">
        <v>1.02</v>
      </c>
      <c r="G37" s="37">
        <v>1.7</v>
      </c>
      <c r="H37" s="37">
        <v>1.92</v>
      </c>
      <c r="I37" s="37">
        <v>1.99</v>
      </c>
      <c r="J37" s="38">
        <v>3.14</v>
      </c>
      <c r="K37" s="22"/>
      <c r="L37" s="22"/>
      <c r="M37" s="22"/>
      <c r="N37" s="22"/>
      <c r="O37" s="22"/>
      <c r="P37" s="22"/>
    </row>
    <row r="38" spans="1:16" ht="39" customHeight="1" x14ac:dyDescent="0.15">
      <c r="A38" s="22"/>
      <c r="B38" s="35"/>
      <c r="C38" s="1242" t="s">
        <v>596</v>
      </c>
      <c r="D38" s="1243"/>
      <c r="E38" s="1244"/>
      <c r="F38" s="36">
        <v>0.93</v>
      </c>
      <c r="G38" s="37">
        <v>0.5</v>
      </c>
      <c r="H38" s="37">
        <v>0.52</v>
      </c>
      <c r="I38" s="37">
        <v>0.57999999999999996</v>
      </c>
      <c r="J38" s="38">
        <v>0.69</v>
      </c>
      <c r="K38" s="22"/>
      <c r="L38" s="22"/>
      <c r="M38" s="22"/>
      <c r="N38" s="22"/>
      <c r="O38" s="22"/>
      <c r="P38" s="22"/>
    </row>
    <row r="39" spans="1:16" ht="39" customHeight="1" x14ac:dyDescent="0.15">
      <c r="A39" s="22"/>
      <c r="B39" s="35"/>
      <c r="C39" s="1242" t="s">
        <v>597</v>
      </c>
      <c r="D39" s="1243"/>
      <c r="E39" s="1244"/>
      <c r="F39" s="36">
        <v>0</v>
      </c>
      <c r="G39" s="37">
        <v>0</v>
      </c>
      <c r="H39" s="37">
        <v>0</v>
      </c>
      <c r="I39" s="37">
        <v>0</v>
      </c>
      <c r="J39" s="38">
        <v>0.36</v>
      </c>
      <c r="K39" s="22"/>
      <c r="L39" s="22"/>
      <c r="M39" s="22"/>
      <c r="N39" s="22"/>
      <c r="O39" s="22"/>
      <c r="P39" s="22"/>
    </row>
    <row r="40" spans="1:16" ht="39" customHeight="1" x14ac:dyDescent="0.15">
      <c r="A40" s="22"/>
      <c r="B40" s="35"/>
      <c r="C40" s="1242" t="s">
        <v>598</v>
      </c>
      <c r="D40" s="1243"/>
      <c r="E40" s="1244"/>
      <c r="F40" s="36">
        <v>0</v>
      </c>
      <c r="G40" s="37">
        <v>0</v>
      </c>
      <c r="H40" s="37">
        <v>0</v>
      </c>
      <c r="I40" s="37">
        <v>0</v>
      </c>
      <c r="J40" s="38">
        <v>0.12</v>
      </c>
      <c r="K40" s="22"/>
      <c r="L40" s="22"/>
      <c r="M40" s="22"/>
      <c r="N40" s="22"/>
      <c r="O40" s="22"/>
      <c r="P40" s="22"/>
    </row>
    <row r="41" spans="1:16" ht="39" customHeight="1" x14ac:dyDescent="0.15">
      <c r="A41" s="22"/>
      <c r="B41" s="35"/>
      <c r="C41" s="1242" t="s">
        <v>599</v>
      </c>
      <c r="D41" s="1243"/>
      <c r="E41" s="1244"/>
      <c r="F41" s="36">
        <v>0</v>
      </c>
      <c r="G41" s="37">
        <v>0</v>
      </c>
      <c r="H41" s="37">
        <v>0</v>
      </c>
      <c r="I41" s="37">
        <v>0</v>
      </c>
      <c r="J41" s="38">
        <v>0.08</v>
      </c>
      <c r="K41" s="22"/>
      <c r="L41" s="22"/>
      <c r="M41" s="22"/>
      <c r="N41" s="22"/>
      <c r="O41" s="22"/>
      <c r="P41" s="22"/>
    </row>
    <row r="42" spans="1:16" ht="39" customHeight="1" x14ac:dyDescent="0.15">
      <c r="A42" s="22"/>
      <c r="B42" s="39"/>
      <c r="C42" s="1242" t="s">
        <v>600</v>
      </c>
      <c r="D42" s="1243"/>
      <c r="E42" s="1244"/>
      <c r="F42" s="36" t="s">
        <v>537</v>
      </c>
      <c r="G42" s="37" t="s">
        <v>601</v>
      </c>
      <c r="H42" s="37" t="s">
        <v>537</v>
      </c>
      <c r="I42" s="37" t="s">
        <v>537</v>
      </c>
      <c r="J42" s="38" t="s">
        <v>537</v>
      </c>
      <c r="K42" s="22"/>
      <c r="L42" s="22"/>
      <c r="M42" s="22"/>
      <c r="N42" s="22"/>
      <c r="O42" s="22"/>
      <c r="P42" s="22"/>
    </row>
    <row r="43" spans="1:16" ht="39" customHeight="1" thickBot="1" x14ac:dyDescent="0.2">
      <c r="A43" s="22"/>
      <c r="B43" s="40"/>
      <c r="C43" s="1245" t="s">
        <v>602</v>
      </c>
      <c r="D43" s="1246"/>
      <c r="E43" s="1247"/>
      <c r="F43" s="41">
        <v>0.2</v>
      </c>
      <c r="G43" s="42">
        <v>0.08</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kkG64IGsm5z1ylhdzvSEapP+7C/WDm7CniqNICf1Rl8pCRsU/Zi0ZYXRn4sTIXM/EaVvKCgQ7fRou433L14bw==" saltValue="Xnu1ao8Zmm7DdaVAgpID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2487</v>
      </c>
      <c r="L45" s="60">
        <v>2291</v>
      </c>
      <c r="M45" s="60">
        <v>2159</v>
      </c>
      <c r="N45" s="60">
        <v>2122</v>
      </c>
      <c r="O45" s="61">
        <v>2145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537</v>
      </c>
      <c r="L46" s="64" t="s">
        <v>537</v>
      </c>
      <c r="M46" s="64" t="s">
        <v>537</v>
      </c>
      <c r="N46" s="64" t="s">
        <v>537</v>
      </c>
      <c r="O46" s="65" t="s">
        <v>537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537</v>
      </c>
      <c r="L47" s="64" t="s">
        <v>537</v>
      </c>
      <c r="M47" s="64" t="s">
        <v>537</v>
      </c>
      <c r="N47" s="64" t="s">
        <v>537</v>
      </c>
      <c r="O47" s="65" t="s">
        <v>537</v>
      </c>
      <c r="P47" s="48"/>
      <c r="Q47" s="48"/>
      <c r="R47" s="48"/>
      <c r="S47" s="48"/>
      <c r="T47" s="48"/>
      <c r="U47" s="48"/>
    </row>
    <row r="48" spans="1:21" ht="30.75" customHeight="1" x14ac:dyDescent="0.15">
      <c r="A48" s="48"/>
      <c r="B48" s="1270"/>
      <c r="C48" s="1271"/>
      <c r="D48" s="62"/>
      <c r="E48" s="1252" t="s">
        <v>15</v>
      </c>
      <c r="F48" s="1252"/>
      <c r="G48" s="1252"/>
      <c r="H48" s="1252"/>
      <c r="I48" s="1252"/>
      <c r="J48" s="1253"/>
      <c r="K48" s="63">
        <v>785</v>
      </c>
      <c r="L48" s="64">
        <v>793</v>
      </c>
      <c r="M48" s="64">
        <v>863</v>
      </c>
      <c r="N48" s="64">
        <v>1075</v>
      </c>
      <c r="O48" s="65">
        <v>1063</v>
      </c>
      <c r="P48" s="48"/>
      <c r="Q48" s="48"/>
      <c r="R48" s="48"/>
      <c r="S48" s="48"/>
      <c r="T48" s="48"/>
      <c r="U48" s="48"/>
    </row>
    <row r="49" spans="1:21" ht="30.75" customHeight="1" x14ac:dyDescent="0.15">
      <c r="A49" s="48"/>
      <c r="B49" s="1270"/>
      <c r="C49" s="1271"/>
      <c r="D49" s="62"/>
      <c r="E49" s="1252" t="s">
        <v>16</v>
      </c>
      <c r="F49" s="1252"/>
      <c r="G49" s="1252"/>
      <c r="H49" s="1252"/>
      <c r="I49" s="1252"/>
      <c r="J49" s="1253"/>
      <c r="K49" s="63">
        <v>18</v>
      </c>
      <c r="L49" s="64">
        <v>16</v>
      </c>
      <c r="M49" s="64">
        <v>10</v>
      </c>
      <c r="N49" s="64">
        <v>7</v>
      </c>
      <c r="O49" s="65">
        <v>6</v>
      </c>
      <c r="P49" s="48"/>
      <c r="Q49" s="48"/>
      <c r="R49" s="48"/>
      <c r="S49" s="48"/>
      <c r="T49" s="48"/>
      <c r="U49" s="48"/>
    </row>
    <row r="50" spans="1:21" ht="30.75" customHeight="1" x14ac:dyDescent="0.15">
      <c r="A50" s="48"/>
      <c r="B50" s="1270"/>
      <c r="C50" s="1271"/>
      <c r="D50" s="62"/>
      <c r="E50" s="1252" t="s">
        <v>17</v>
      </c>
      <c r="F50" s="1252"/>
      <c r="G50" s="1252"/>
      <c r="H50" s="1252"/>
      <c r="I50" s="1252"/>
      <c r="J50" s="1253"/>
      <c r="K50" s="63">
        <v>23</v>
      </c>
      <c r="L50" s="64">
        <v>22</v>
      </c>
      <c r="M50" s="64">
        <v>19</v>
      </c>
      <c r="N50" s="64">
        <v>17</v>
      </c>
      <c r="O50" s="65">
        <v>16</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2231</v>
      </c>
      <c r="L52" s="64">
        <v>2210</v>
      </c>
      <c r="M52" s="64">
        <v>2153</v>
      </c>
      <c r="N52" s="64">
        <v>2243</v>
      </c>
      <c r="O52" s="65">
        <v>2216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1082</v>
      </c>
      <c r="L53" s="69">
        <v>912</v>
      </c>
      <c r="M53" s="69">
        <v>898</v>
      </c>
      <c r="N53" s="69">
        <v>978</v>
      </c>
      <c r="O53" s="70">
        <v>1014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603</v>
      </c>
      <c r="P55" s="48"/>
      <c r="Q55" s="48"/>
      <c r="R55" s="48"/>
      <c r="S55" s="48"/>
      <c r="T55" s="48"/>
      <c r="U55" s="48"/>
    </row>
    <row r="56" spans="1:21" ht="31.5" customHeight="1" thickBot="1" x14ac:dyDescent="0.2">
      <c r="A56" s="48"/>
      <c r="B56" s="76"/>
      <c r="C56" s="77"/>
      <c r="D56" s="77"/>
      <c r="E56" s="78"/>
      <c r="F56" s="78"/>
      <c r="G56" s="78"/>
      <c r="H56" s="78"/>
      <c r="I56" s="78"/>
      <c r="J56" s="79" t="s">
        <v>2</v>
      </c>
      <c r="K56" s="80" t="s">
        <v>604</v>
      </c>
      <c r="L56" s="81" t="s">
        <v>605</v>
      </c>
      <c r="M56" s="81" t="s">
        <v>606</v>
      </c>
      <c r="N56" s="81" t="s">
        <v>607</v>
      </c>
      <c r="O56" s="82" t="s">
        <v>608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537</v>
      </c>
      <c r="L57" s="84" t="s">
        <v>537</v>
      </c>
      <c r="M57" s="84" t="s">
        <v>537</v>
      </c>
      <c r="N57" s="84" t="s">
        <v>537</v>
      </c>
      <c r="O57" s="85" t="s">
        <v>537</v>
      </c>
    </row>
    <row r="58" spans="1:21" ht="31.5" customHeight="1" thickBot="1" x14ac:dyDescent="0.2">
      <c r="B58" s="1260"/>
      <c r="C58" s="1261"/>
      <c r="D58" s="1265" t="s">
        <v>27</v>
      </c>
      <c r="E58" s="1266"/>
      <c r="F58" s="1266"/>
      <c r="G58" s="1266"/>
      <c r="H58" s="1266"/>
      <c r="I58" s="1266"/>
      <c r="J58" s="1267"/>
      <c r="K58" s="86" t="s">
        <v>537</v>
      </c>
      <c r="L58" s="87" t="s">
        <v>537</v>
      </c>
      <c r="M58" s="87" t="s">
        <v>537</v>
      </c>
      <c r="N58" s="87" t="s">
        <v>537</v>
      </c>
      <c r="O58" s="88" t="s">
        <v>537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YKGJ1o9zvURjY2gcuHzRBF12fWzU7V6ZA4jZVhDDBSRST1qBKYTLrdvm6eVzVYvayt/LnQuO7+IKgJKuNeXA==" saltValue="OOLtmOxdUOkUlEMMwDZC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88" t="s">
        <v>30</v>
      </c>
      <c r="C41" s="1289"/>
      <c r="D41" s="102"/>
      <c r="E41" s="1290" t="s">
        <v>31</v>
      </c>
      <c r="F41" s="1290"/>
      <c r="G41" s="1290"/>
      <c r="H41" s="1291"/>
      <c r="I41" s="103">
        <v>20377</v>
      </c>
      <c r="J41" s="104">
        <v>19956</v>
      </c>
      <c r="K41" s="104">
        <v>20327</v>
      </c>
      <c r="L41" s="104">
        <v>20610</v>
      </c>
      <c r="M41" s="105">
        <v>22009</v>
      </c>
    </row>
    <row r="42" spans="2:13" ht="27.75" customHeight="1" x14ac:dyDescent="0.15">
      <c r="B42" s="1278"/>
      <c r="C42" s="1279"/>
      <c r="D42" s="106"/>
      <c r="E42" s="1282" t="s">
        <v>32</v>
      </c>
      <c r="F42" s="1282"/>
      <c r="G42" s="1282"/>
      <c r="H42" s="1283"/>
      <c r="I42" s="107">
        <v>30</v>
      </c>
      <c r="J42" s="108">
        <v>24</v>
      </c>
      <c r="K42" s="108">
        <v>15</v>
      </c>
      <c r="L42" s="108">
        <v>8</v>
      </c>
      <c r="M42" s="109" t="s">
        <v>537</v>
      </c>
    </row>
    <row r="43" spans="2:13" ht="27.75" customHeight="1" x14ac:dyDescent="0.15">
      <c r="B43" s="1278"/>
      <c r="C43" s="1279"/>
      <c r="D43" s="106"/>
      <c r="E43" s="1282" t="s">
        <v>33</v>
      </c>
      <c r="F43" s="1282"/>
      <c r="G43" s="1282"/>
      <c r="H43" s="1283"/>
      <c r="I43" s="107">
        <v>12675</v>
      </c>
      <c r="J43" s="108">
        <v>14797</v>
      </c>
      <c r="K43" s="108">
        <v>14610</v>
      </c>
      <c r="L43" s="108">
        <v>14451</v>
      </c>
      <c r="M43" s="109">
        <v>14370</v>
      </c>
    </row>
    <row r="44" spans="2:13" ht="27.75" customHeight="1" x14ac:dyDescent="0.15">
      <c r="B44" s="1278"/>
      <c r="C44" s="1279"/>
      <c r="D44" s="106"/>
      <c r="E44" s="1282" t="s">
        <v>34</v>
      </c>
      <c r="F44" s="1282"/>
      <c r="G44" s="1282"/>
      <c r="H44" s="1283"/>
      <c r="I44" s="107">
        <v>44</v>
      </c>
      <c r="J44" s="108">
        <v>29</v>
      </c>
      <c r="K44" s="108">
        <v>20</v>
      </c>
      <c r="L44" s="108">
        <v>14</v>
      </c>
      <c r="M44" s="109">
        <v>7</v>
      </c>
    </row>
    <row r="45" spans="2:13" ht="27.75" customHeight="1" x14ac:dyDescent="0.15">
      <c r="B45" s="1278"/>
      <c r="C45" s="1279"/>
      <c r="D45" s="106"/>
      <c r="E45" s="1282" t="s">
        <v>35</v>
      </c>
      <c r="F45" s="1282"/>
      <c r="G45" s="1282"/>
      <c r="H45" s="1283"/>
      <c r="I45" s="107">
        <v>2660</v>
      </c>
      <c r="J45" s="108">
        <v>2527</v>
      </c>
      <c r="K45" s="108">
        <v>2563</v>
      </c>
      <c r="L45" s="108">
        <v>2430</v>
      </c>
      <c r="M45" s="109">
        <v>2482</v>
      </c>
    </row>
    <row r="46" spans="2:13" ht="27.75" customHeight="1" x14ac:dyDescent="0.15">
      <c r="B46" s="1278"/>
      <c r="C46" s="1279"/>
      <c r="D46" s="110"/>
      <c r="E46" s="1282" t="s">
        <v>36</v>
      </c>
      <c r="F46" s="1282"/>
      <c r="G46" s="1282"/>
      <c r="H46" s="1283"/>
      <c r="I46" s="107" t="s">
        <v>537</v>
      </c>
      <c r="J46" s="108" t="s">
        <v>537</v>
      </c>
      <c r="K46" s="108" t="s">
        <v>537</v>
      </c>
      <c r="L46" s="108" t="s">
        <v>537</v>
      </c>
      <c r="M46" s="109" t="s">
        <v>537</v>
      </c>
    </row>
    <row r="47" spans="2:13" ht="27.75" customHeight="1" x14ac:dyDescent="0.15">
      <c r="B47" s="1278"/>
      <c r="C47" s="1279"/>
      <c r="D47" s="111"/>
      <c r="E47" s="1292" t="s">
        <v>37</v>
      </c>
      <c r="F47" s="1293"/>
      <c r="G47" s="1293"/>
      <c r="H47" s="1294"/>
      <c r="I47" s="107" t="s">
        <v>537</v>
      </c>
      <c r="J47" s="108" t="s">
        <v>537</v>
      </c>
      <c r="K47" s="108" t="s">
        <v>537</v>
      </c>
      <c r="L47" s="108" t="s">
        <v>537</v>
      </c>
      <c r="M47" s="109" t="s">
        <v>537</v>
      </c>
    </row>
    <row r="48" spans="2:13" ht="27.75" customHeight="1" x14ac:dyDescent="0.15">
      <c r="B48" s="1278"/>
      <c r="C48" s="1279"/>
      <c r="D48" s="106"/>
      <c r="E48" s="1282" t="s">
        <v>38</v>
      </c>
      <c r="F48" s="1282"/>
      <c r="G48" s="1282"/>
      <c r="H48" s="1283"/>
      <c r="I48" s="107" t="s">
        <v>537</v>
      </c>
      <c r="J48" s="108" t="s">
        <v>537</v>
      </c>
      <c r="K48" s="108" t="s">
        <v>537</v>
      </c>
      <c r="L48" s="108" t="s">
        <v>537</v>
      </c>
      <c r="M48" s="109" t="s">
        <v>537</v>
      </c>
    </row>
    <row r="49" spans="2:13" ht="27.75" customHeight="1" x14ac:dyDescent="0.15">
      <c r="B49" s="1280"/>
      <c r="C49" s="1281"/>
      <c r="D49" s="106"/>
      <c r="E49" s="1282" t="s">
        <v>39</v>
      </c>
      <c r="F49" s="1282"/>
      <c r="G49" s="1282"/>
      <c r="H49" s="1283"/>
      <c r="I49" s="107" t="s">
        <v>537</v>
      </c>
      <c r="J49" s="108" t="s">
        <v>537</v>
      </c>
      <c r="K49" s="108" t="s">
        <v>537</v>
      </c>
      <c r="L49" s="108" t="s">
        <v>537</v>
      </c>
      <c r="M49" s="109" t="s">
        <v>537</v>
      </c>
    </row>
    <row r="50" spans="2:13" ht="27.75" customHeight="1" x14ac:dyDescent="0.15">
      <c r="B50" s="1276" t="s">
        <v>40</v>
      </c>
      <c r="C50" s="1277"/>
      <c r="D50" s="112"/>
      <c r="E50" s="1282" t="s">
        <v>41</v>
      </c>
      <c r="F50" s="1282"/>
      <c r="G50" s="1282"/>
      <c r="H50" s="1283"/>
      <c r="I50" s="107">
        <v>3267</v>
      </c>
      <c r="J50" s="108">
        <v>3232</v>
      </c>
      <c r="K50" s="108">
        <v>2381</v>
      </c>
      <c r="L50" s="108">
        <v>1804</v>
      </c>
      <c r="M50" s="109">
        <v>2075</v>
      </c>
    </row>
    <row r="51" spans="2:13" ht="27.75" customHeight="1" x14ac:dyDescent="0.15">
      <c r="B51" s="1278"/>
      <c r="C51" s="1279"/>
      <c r="D51" s="106"/>
      <c r="E51" s="1282" t="s">
        <v>42</v>
      </c>
      <c r="F51" s="1282"/>
      <c r="G51" s="1282"/>
      <c r="H51" s="1283"/>
      <c r="I51" s="107">
        <v>566</v>
      </c>
      <c r="J51" s="108">
        <v>669</v>
      </c>
      <c r="K51" s="108">
        <v>606</v>
      </c>
      <c r="L51" s="108">
        <v>561</v>
      </c>
      <c r="M51" s="109">
        <v>518</v>
      </c>
    </row>
    <row r="52" spans="2:13" ht="27.75" customHeight="1" x14ac:dyDescent="0.15">
      <c r="B52" s="1280"/>
      <c r="C52" s="1281"/>
      <c r="D52" s="106"/>
      <c r="E52" s="1282" t="s">
        <v>43</v>
      </c>
      <c r="F52" s="1282"/>
      <c r="G52" s="1282"/>
      <c r="H52" s="1283"/>
      <c r="I52" s="107">
        <v>23275</v>
      </c>
      <c r="J52" s="108">
        <v>24420</v>
      </c>
      <c r="K52" s="108">
        <v>23996</v>
      </c>
      <c r="L52" s="108">
        <v>24076</v>
      </c>
      <c r="M52" s="109">
        <v>24884</v>
      </c>
    </row>
    <row r="53" spans="2:13" ht="27.75" customHeight="1" thickBot="1" x14ac:dyDescent="0.2">
      <c r="B53" s="1284" t="s">
        <v>44</v>
      </c>
      <c r="C53" s="1285"/>
      <c r="D53" s="113"/>
      <c r="E53" s="1286" t="s">
        <v>45</v>
      </c>
      <c r="F53" s="1286"/>
      <c r="G53" s="1286"/>
      <c r="H53" s="1287"/>
      <c r="I53" s="114">
        <v>8678</v>
      </c>
      <c r="J53" s="115">
        <v>9013</v>
      </c>
      <c r="K53" s="115">
        <v>10553</v>
      </c>
      <c r="L53" s="115">
        <v>11070</v>
      </c>
      <c r="M53" s="116">
        <v>11391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42bfAta+56bLpmmeKd47aOHodx2Qs3GuC0Grckj/BaTw3JRTeIWQLbvIuRhJQPksB0Lf4iUUvrbfq8Hk8L6Vw==" saltValue="PsEIwdIuC53g4we/RQ3Q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303" t="s">
        <v>48</v>
      </c>
      <c r="D55" s="1303"/>
      <c r="E55" s="1304"/>
      <c r="F55" s="128">
        <v>1777</v>
      </c>
      <c r="G55" s="128">
        <v>1181</v>
      </c>
      <c r="H55" s="129">
        <v>1039</v>
      </c>
    </row>
    <row r="56" spans="2:8" ht="52.5" customHeight="1" x14ac:dyDescent="0.15">
      <c r="B56" s="130"/>
      <c r="C56" s="1305" t="s">
        <v>49</v>
      </c>
      <c r="D56" s="1305"/>
      <c r="E56" s="1306"/>
      <c r="F56" s="131">
        <v>1</v>
      </c>
      <c r="G56" s="131">
        <v>1</v>
      </c>
      <c r="H56" s="132">
        <v>1</v>
      </c>
    </row>
    <row r="57" spans="2:8" ht="53.25" customHeight="1" x14ac:dyDescent="0.15">
      <c r="B57" s="130"/>
      <c r="C57" s="1307" t="s">
        <v>50</v>
      </c>
      <c r="D57" s="1307"/>
      <c r="E57" s="1308"/>
      <c r="F57" s="133">
        <v>1767</v>
      </c>
      <c r="G57" s="133">
        <v>1735</v>
      </c>
      <c r="H57" s="134">
        <v>1847</v>
      </c>
    </row>
    <row r="58" spans="2:8" ht="45.75" customHeight="1" x14ac:dyDescent="0.15">
      <c r="B58" s="135"/>
      <c r="C58" s="1295" t="s">
        <v>622</v>
      </c>
      <c r="D58" s="1296"/>
      <c r="E58" s="1297"/>
      <c r="F58" s="136">
        <v>1440</v>
      </c>
      <c r="G58" s="136">
        <v>1240</v>
      </c>
      <c r="H58" s="137">
        <v>1054</v>
      </c>
    </row>
    <row r="59" spans="2:8" ht="45.75" customHeight="1" x14ac:dyDescent="0.15">
      <c r="B59" s="135"/>
      <c r="C59" s="1295" t="s">
        <v>623</v>
      </c>
      <c r="D59" s="1296"/>
      <c r="E59" s="1297"/>
      <c r="F59" s="136">
        <v>97</v>
      </c>
      <c r="G59" s="136">
        <v>205</v>
      </c>
      <c r="H59" s="137">
        <v>491</v>
      </c>
    </row>
    <row r="60" spans="2:8" ht="45.75" customHeight="1" x14ac:dyDescent="0.15">
      <c r="B60" s="135"/>
      <c r="C60" s="1295" t="s">
        <v>624</v>
      </c>
      <c r="D60" s="1296"/>
      <c r="E60" s="1297"/>
      <c r="F60" s="136">
        <v>50</v>
      </c>
      <c r="G60" s="136">
        <v>130</v>
      </c>
      <c r="H60" s="137">
        <v>130</v>
      </c>
    </row>
    <row r="61" spans="2:8" ht="45.75" customHeight="1" x14ac:dyDescent="0.15">
      <c r="B61" s="135"/>
      <c r="C61" s="1295" t="s">
        <v>625</v>
      </c>
      <c r="D61" s="1296"/>
      <c r="E61" s="1297"/>
      <c r="F61" s="136">
        <v>50</v>
      </c>
      <c r="G61" s="136">
        <v>50</v>
      </c>
      <c r="H61" s="137">
        <v>44</v>
      </c>
    </row>
    <row r="62" spans="2:8" ht="45.75" customHeight="1" thickBot="1" x14ac:dyDescent="0.2">
      <c r="B62" s="138"/>
      <c r="C62" s="1298" t="s">
        <v>628</v>
      </c>
      <c r="D62" s="1299"/>
      <c r="E62" s="1300"/>
      <c r="F62" s="139" t="s">
        <v>626</v>
      </c>
      <c r="G62" s="139" t="s">
        <v>626</v>
      </c>
      <c r="H62" s="140">
        <v>21</v>
      </c>
    </row>
    <row r="63" spans="2:8" ht="52.5" customHeight="1" thickBot="1" x14ac:dyDescent="0.2">
      <c r="B63" s="141"/>
      <c r="C63" s="1301" t="s">
        <v>51</v>
      </c>
      <c r="D63" s="1301"/>
      <c r="E63" s="1302"/>
      <c r="F63" s="142">
        <v>3545</v>
      </c>
      <c r="G63" s="142">
        <v>2918</v>
      </c>
      <c r="H63" s="143">
        <v>2887</v>
      </c>
    </row>
    <row r="64" spans="2:8" ht="15" customHeight="1" x14ac:dyDescent="0.15"/>
  </sheetData>
  <sheetProtection algorithmName="SHA-512" hashValue="dY8C6Ir92IWurN3s48aLlXCeq+eV4NxoePzbR9Z6JXiWT+MZvY9vfuX7KuB6ynzNM/HJhRNk2WLkxu4dC2habQ==" saltValue="Ar9on8egoXbk+pinWgsm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640</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633</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578</v>
      </c>
      <c r="BQ50" s="1323"/>
      <c r="BR50" s="1323"/>
      <c r="BS50" s="1323"/>
      <c r="BT50" s="1323"/>
      <c r="BU50" s="1323"/>
      <c r="BV50" s="1323"/>
      <c r="BW50" s="1323"/>
      <c r="BX50" s="1323" t="s">
        <v>579</v>
      </c>
      <c r="BY50" s="1323"/>
      <c r="BZ50" s="1323"/>
      <c r="CA50" s="1323"/>
      <c r="CB50" s="1323"/>
      <c r="CC50" s="1323"/>
      <c r="CD50" s="1323"/>
      <c r="CE50" s="1323"/>
      <c r="CF50" s="1323" t="s">
        <v>580</v>
      </c>
      <c r="CG50" s="1323"/>
      <c r="CH50" s="1323"/>
      <c r="CI50" s="1323"/>
      <c r="CJ50" s="1323"/>
      <c r="CK50" s="1323"/>
      <c r="CL50" s="1323"/>
      <c r="CM50" s="1323"/>
      <c r="CN50" s="1323" t="s">
        <v>581</v>
      </c>
      <c r="CO50" s="1323"/>
      <c r="CP50" s="1323"/>
      <c r="CQ50" s="1323"/>
      <c r="CR50" s="1323"/>
      <c r="CS50" s="1323"/>
      <c r="CT50" s="1323"/>
      <c r="CU50" s="1323"/>
      <c r="CV50" s="1323" t="s">
        <v>582</v>
      </c>
      <c r="CW50" s="1323"/>
      <c r="CX50" s="1323"/>
      <c r="CY50" s="1323"/>
      <c r="CZ50" s="1323"/>
      <c r="DA50" s="1323"/>
      <c r="DB50" s="1323"/>
      <c r="DC50" s="1323"/>
    </row>
    <row r="51" spans="1:109" ht="13.5" customHeight="1" x14ac:dyDescent="0.15">
      <c r="B51" s="395"/>
      <c r="G51" s="1324"/>
      <c r="H51" s="1324"/>
      <c r="I51" s="1328"/>
      <c r="J51" s="1328"/>
      <c r="K51" s="1325"/>
      <c r="L51" s="1325"/>
      <c r="M51" s="1325"/>
      <c r="N51" s="1325"/>
      <c r="AM51" s="404"/>
      <c r="AN51" s="1326" t="s">
        <v>634</v>
      </c>
      <c r="AO51" s="1326"/>
      <c r="AP51" s="1326"/>
      <c r="AQ51" s="1326"/>
      <c r="AR51" s="1326"/>
      <c r="AS51" s="1326"/>
      <c r="AT51" s="1326"/>
      <c r="AU51" s="1326"/>
      <c r="AV51" s="1326"/>
      <c r="AW51" s="1326"/>
      <c r="AX51" s="1326"/>
      <c r="AY51" s="1326"/>
      <c r="AZ51" s="1326"/>
      <c r="BA51" s="1326"/>
      <c r="BB51" s="1326" t="s">
        <v>635</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v>89.4</v>
      </c>
      <c r="BY51" s="1309"/>
      <c r="BZ51" s="1309"/>
      <c r="CA51" s="1309"/>
      <c r="CB51" s="1309"/>
      <c r="CC51" s="1309"/>
      <c r="CD51" s="1309"/>
      <c r="CE51" s="1309"/>
      <c r="CF51" s="1309">
        <v>106.5</v>
      </c>
      <c r="CG51" s="1309"/>
      <c r="CH51" s="1309"/>
      <c r="CI51" s="1309"/>
      <c r="CJ51" s="1309"/>
      <c r="CK51" s="1309"/>
      <c r="CL51" s="1309"/>
      <c r="CM51" s="1309"/>
      <c r="CN51" s="1309">
        <v>114.1</v>
      </c>
      <c r="CO51" s="1309"/>
      <c r="CP51" s="1309"/>
      <c r="CQ51" s="1309"/>
      <c r="CR51" s="1309"/>
      <c r="CS51" s="1309"/>
      <c r="CT51" s="1309"/>
      <c r="CU51" s="1309"/>
      <c r="CV51" s="1309">
        <v>118.6</v>
      </c>
      <c r="CW51" s="1309"/>
      <c r="CX51" s="1309"/>
      <c r="CY51" s="1309"/>
      <c r="CZ51" s="1309"/>
      <c r="DA51" s="1309"/>
      <c r="DB51" s="1309"/>
      <c r="DC51" s="1309"/>
    </row>
    <row r="52" spans="1:109" x14ac:dyDescent="0.15">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636</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81.2</v>
      </c>
      <c r="BY53" s="1309"/>
      <c r="BZ53" s="1309"/>
      <c r="CA53" s="1309"/>
      <c r="CB53" s="1309"/>
      <c r="CC53" s="1309"/>
      <c r="CD53" s="1309"/>
      <c r="CE53" s="1309"/>
      <c r="CF53" s="1309">
        <v>81</v>
      </c>
      <c r="CG53" s="1309"/>
      <c r="CH53" s="1309"/>
      <c r="CI53" s="1309"/>
      <c r="CJ53" s="1309"/>
      <c r="CK53" s="1309"/>
      <c r="CL53" s="1309"/>
      <c r="CM53" s="1309"/>
      <c r="CN53" s="1309">
        <v>81.2</v>
      </c>
      <c r="CO53" s="1309"/>
      <c r="CP53" s="1309"/>
      <c r="CQ53" s="1309"/>
      <c r="CR53" s="1309"/>
      <c r="CS53" s="1309"/>
      <c r="CT53" s="1309"/>
      <c r="CU53" s="1309"/>
      <c r="CV53" s="1309">
        <v>82.1</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637</v>
      </c>
      <c r="AO55" s="1323"/>
      <c r="AP55" s="1323"/>
      <c r="AQ55" s="1323"/>
      <c r="AR55" s="1323"/>
      <c r="AS55" s="1323"/>
      <c r="AT55" s="1323"/>
      <c r="AU55" s="1323"/>
      <c r="AV55" s="1323"/>
      <c r="AW55" s="1323"/>
      <c r="AX55" s="1323"/>
      <c r="AY55" s="1323"/>
      <c r="AZ55" s="1323"/>
      <c r="BA55" s="1323"/>
      <c r="BB55" s="1326" t="s">
        <v>635</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636</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638</v>
      </c>
    </row>
    <row r="64" spans="1:109" x14ac:dyDescent="0.15">
      <c r="B64" s="395"/>
      <c r="G64" s="402"/>
      <c r="I64" s="415"/>
      <c r="J64" s="415"/>
      <c r="K64" s="415"/>
      <c r="L64" s="415"/>
      <c r="M64" s="415"/>
      <c r="N64" s="416"/>
      <c r="AM64" s="402"/>
      <c r="AN64" s="402" t="s">
        <v>632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641</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633</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578</v>
      </c>
      <c r="BQ72" s="1323"/>
      <c r="BR72" s="1323"/>
      <c r="BS72" s="1323"/>
      <c r="BT72" s="1323"/>
      <c r="BU72" s="1323"/>
      <c r="BV72" s="1323"/>
      <c r="BW72" s="1323"/>
      <c r="BX72" s="1323" t="s">
        <v>579</v>
      </c>
      <c r="BY72" s="1323"/>
      <c r="BZ72" s="1323"/>
      <c r="CA72" s="1323"/>
      <c r="CB72" s="1323"/>
      <c r="CC72" s="1323"/>
      <c r="CD72" s="1323"/>
      <c r="CE72" s="1323"/>
      <c r="CF72" s="1323" t="s">
        <v>580</v>
      </c>
      <c r="CG72" s="1323"/>
      <c r="CH72" s="1323"/>
      <c r="CI72" s="1323"/>
      <c r="CJ72" s="1323"/>
      <c r="CK72" s="1323"/>
      <c r="CL72" s="1323"/>
      <c r="CM72" s="1323"/>
      <c r="CN72" s="1323" t="s">
        <v>581</v>
      </c>
      <c r="CO72" s="1323"/>
      <c r="CP72" s="1323"/>
      <c r="CQ72" s="1323"/>
      <c r="CR72" s="1323"/>
      <c r="CS72" s="1323"/>
      <c r="CT72" s="1323"/>
      <c r="CU72" s="1323"/>
      <c r="CV72" s="1323" t="s">
        <v>582</v>
      </c>
      <c r="CW72" s="1323"/>
      <c r="CX72" s="1323"/>
      <c r="CY72" s="1323"/>
      <c r="CZ72" s="1323"/>
      <c r="DA72" s="1323"/>
      <c r="DB72" s="1323"/>
      <c r="DC72" s="1323"/>
    </row>
    <row r="73" spans="2:107" x14ac:dyDescent="0.15">
      <c r="B73" s="395"/>
      <c r="G73" s="1324"/>
      <c r="H73" s="1324"/>
      <c r="I73" s="1324"/>
      <c r="J73" s="1324"/>
      <c r="K73" s="1330"/>
      <c r="L73" s="1330"/>
      <c r="M73" s="1330"/>
      <c r="N73" s="1330"/>
      <c r="AM73" s="404"/>
      <c r="AN73" s="1326" t="s">
        <v>634</v>
      </c>
      <c r="AO73" s="1326"/>
      <c r="AP73" s="1326"/>
      <c r="AQ73" s="1326"/>
      <c r="AR73" s="1326"/>
      <c r="AS73" s="1326"/>
      <c r="AT73" s="1326"/>
      <c r="AU73" s="1326"/>
      <c r="AV73" s="1326"/>
      <c r="AW73" s="1326"/>
      <c r="AX73" s="1326"/>
      <c r="AY73" s="1326"/>
      <c r="AZ73" s="1326"/>
      <c r="BA73" s="1326"/>
      <c r="BB73" s="1326" t="s">
        <v>635</v>
      </c>
      <c r="BC73" s="1326"/>
      <c r="BD73" s="1326"/>
      <c r="BE73" s="1326"/>
      <c r="BF73" s="1326"/>
      <c r="BG73" s="1326"/>
      <c r="BH73" s="1326"/>
      <c r="BI73" s="1326"/>
      <c r="BJ73" s="1326"/>
      <c r="BK73" s="1326"/>
      <c r="BL73" s="1326"/>
      <c r="BM73" s="1326"/>
      <c r="BN73" s="1326"/>
      <c r="BO73" s="1326"/>
      <c r="BP73" s="1309">
        <v>83.1</v>
      </c>
      <c r="BQ73" s="1309"/>
      <c r="BR73" s="1309"/>
      <c r="BS73" s="1309"/>
      <c r="BT73" s="1309"/>
      <c r="BU73" s="1309"/>
      <c r="BV73" s="1309"/>
      <c r="BW73" s="1309"/>
      <c r="BX73" s="1309">
        <v>89.4</v>
      </c>
      <c r="BY73" s="1309"/>
      <c r="BZ73" s="1309"/>
      <c r="CA73" s="1309"/>
      <c r="CB73" s="1309"/>
      <c r="CC73" s="1309"/>
      <c r="CD73" s="1309"/>
      <c r="CE73" s="1309"/>
      <c r="CF73" s="1309">
        <v>106.5</v>
      </c>
      <c r="CG73" s="1309"/>
      <c r="CH73" s="1309"/>
      <c r="CI73" s="1309"/>
      <c r="CJ73" s="1309"/>
      <c r="CK73" s="1309"/>
      <c r="CL73" s="1309"/>
      <c r="CM73" s="1309"/>
      <c r="CN73" s="1309">
        <v>114.1</v>
      </c>
      <c r="CO73" s="1309"/>
      <c r="CP73" s="1309"/>
      <c r="CQ73" s="1309"/>
      <c r="CR73" s="1309"/>
      <c r="CS73" s="1309"/>
      <c r="CT73" s="1309"/>
      <c r="CU73" s="1309"/>
      <c r="CV73" s="1309">
        <v>118.6</v>
      </c>
      <c r="CW73" s="1309"/>
      <c r="CX73" s="1309"/>
      <c r="CY73" s="1309"/>
      <c r="CZ73" s="1309"/>
      <c r="DA73" s="1309"/>
      <c r="DB73" s="1309"/>
      <c r="DC73" s="1309"/>
    </row>
    <row r="74" spans="2:107" x14ac:dyDescent="0.15">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639</v>
      </c>
      <c r="BC75" s="1326"/>
      <c r="BD75" s="1326"/>
      <c r="BE75" s="1326"/>
      <c r="BF75" s="1326"/>
      <c r="BG75" s="1326"/>
      <c r="BH75" s="1326"/>
      <c r="BI75" s="1326"/>
      <c r="BJ75" s="1326"/>
      <c r="BK75" s="1326"/>
      <c r="BL75" s="1326"/>
      <c r="BM75" s="1326"/>
      <c r="BN75" s="1326"/>
      <c r="BO75" s="1326"/>
      <c r="BP75" s="1309">
        <v>11.5</v>
      </c>
      <c r="BQ75" s="1309"/>
      <c r="BR75" s="1309"/>
      <c r="BS75" s="1309"/>
      <c r="BT75" s="1309"/>
      <c r="BU75" s="1309"/>
      <c r="BV75" s="1309"/>
      <c r="BW75" s="1309"/>
      <c r="BX75" s="1309">
        <v>10.3</v>
      </c>
      <c r="BY75" s="1309"/>
      <c r="BZ75" s="1309"/>
      <c r="CA75" s="1309"/>
      <c r="CB75" s="1309"/>
      <c r="CC75" s="1309"/>
      <c r="CD75" s="1309"/>
      <c r="CE75" s="1309"/>
      <c r="CF75" s="1309">
        <v>9.5</v>
      </c>
      <c r="CG75" s="1309"/>
      <c r="CH75" s="1309"/>
      <c r="CI75" s="1309"/>
      <c r="CJ75" s="1309"/>
      <c r="CK75" s="1309"/>
      <c r="CL75" s="1309"/>
      <c r="CM75" s="1309"/>
      <c r="CN75" s="1309">
        <v>9.3000000000000007</v>
      </c>
      <c r="CO75" s="1309"/>
      <c r="CP75" s="1309"/>
      <c r="CQ75" s="1309"/>
      <c r="CR75" s="1309"/>
      <c r="CS75" s="1309"/>
      <c r="CT75" s="1309"/>
      <c r="CU75" s="1309"/>
      <c r="CV75" s="1309">
        <v>9.9</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30"/>
      <c r="L77" s="1330"/>
      <c r="M77" s="1330"/>
      <c r="N77" s="1330"/>
      <c r="AN77" s="1323" t="s">
        <v>637</v>
      </c>
      <c r="AO77" s="1323"/>
      <c r="AP77" s="1323"/>
      <c r="AQ77" s="1323"/>
      <c r="AR77" s="1323"/>
      <c r="AS77" s="1323"/>
      <c r="AT77" s="1323"/>
      <c r="AU77" s="1323"/>
      <c r="AV77" s="1323"/>
      <c r="AW77" s="1323"/>
      <c r="AX77" s="1323"/>
      <c r="AY77" s="1323"/>
      <c r="AZ77" s="1323"/>
      <c r="BA77" s="1323"/>
      <c r="BB77" s="1326" t="s">
        <v>635</v>
      </c>
      <c r="BC77" s="1326"/>
      <c r="BD77" s="1326"/>
      <c r="BE77" s="1326"/>
      <c r="BF77" s="1326"/>
      <c r="BG77" s="1326"/>
      <c r="BH77" s="1326"/>
      <c r="BI77" s="1326"/>
      <c r="BJ77" s="1326"/>
      <c r="BK77" s="1326"/>
      <c r="BL77" s="1326"/>
      <c r="BM77" s="1326"/>
      <c r="BN77" s="1326"/>
      <c r="BO77" s="1326"/>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639</v>
      </c>
      <c r="BC79" s="1326"/>
      <c r="BD79" s="1326"/>
      <c r="BE79" s="1326"/>
      <c r="BF79" s="1326"/>
      <c r="BG79" s="1326"/>
      <c r="BH79" s="1326"/>
      <c r="BI79" s="1326"/>
      <c r="BJ79" s="1326"/>
      <c r="BK79" s="1326"/>
      <c r="BL79" s="1326"/>
      <c r="BM79" s="1326"/>
      <c r="BN79" s="1326"/>
      <c r="BO79" s="1326"/>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8VjncbeVkwf2tNi3kkmJUMMDNOe22I5scARnQsbl9bjEo8v4a9ruL9k0Cdv5pZ7UC0E62GmzeE08rhPa9cLXvw==" saltValue="X1L7E/AMt7WCDRyPZH7s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524</v>
      </c>
    </row>
  </sheetData>
  <sheetProtection algorithmName="SHA-512" hashValue="yMdkXEBsIRjY+1YdIfGPAaC5mDFI8HBCc4SiweWZKYUPQWR8gsbWg+H/eJty30ttmJAFjyjyNBiIU05tK/NiHw==" saltValue="bHOwefEJu5+AKGhARmHC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524</v>
      </c>
    </row>
  </sheetData>
  <sheetProtection algorithmName="SHA-512" hashValue="uRcu4K3U8YjV9ceMEIfar4ui3hVBK85s0C2qbGQLAwls99f75SGqK3M6ZiTL7KYnI5uQPVNgabU1SgX5PCZAhg==" saltValue="sdyPWf3M/qQnxGZC2YJt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52764</v>
      </c>
      <c r="E3" s="162"/>
      <c r="F3" s="163">
        <v>85459</v>
      </c>
      <c r="G3" s="164"/>
      <c r="H3" s="165"/>
    </row>
    <row r="4" spans="1:8" x14ac:dyDescent="0.15">
      <c r="A4" s="166"/>
      <c r="B4" s="167"/>
      <c r="C4" s="168"/>
      <c r="D4" s="169">
        <v>26620</v>
      </c>
      <c r="E4" s="170"/>
      <c r="F4" s="171">
        <v>44378</v>
      </c>
      <c r="G4" s="172"/>
      <c r="H4" s="173"/>
    </row>
    <row r="5" spans="1:8" x14ac:dyDescent="0.15">
      <c r="A5" s="154" t="s">
        <v>570</v>
      </c>
      <c r="B5" s="159"/>
      <c r="C5" s="160"/>
      <c r="D5" s="161">
        <v>78853</v>
      </c>
      <c r="E5" s="162"/>
      <c r="F5" s="163">
        <v>83280</v>
      </c>
      <c r="G5" s="164"/>
      <c r="H5" s="165"/>
    </row>
    <row r="6" spans="1:8" x14ac:dyDescent="0.15">
      <c r="A6" s="166"/>
      <c r="B6" s="167"/>
      <c r="C6" s="168"/>
      <c r="D6" s="169">
        <v>39982</v>
      </c>
      <c r="E6" s="170"/>
      <c r="F6" s="171">
        <v>43123</v>
      </c>
      <c r="G6" s="172"/>
      <c r="H6" s="173"/>
    </row>
    <row r="7" spans="1:8" x14ac:dyDescent="0.15">
      <c r="A7" s="154" t="s">
        <v>571</v>
      </c>
      <c r="B7" s="159"/>
      <c r="C7" s="160"/>
      <c r="D7" s="161">
        <v>81051</v>
      </c>
      <c r="E7" s="162"/>
      <c r="F7" s="163">
        <v>88968</v>
      </c>
      <c r="G7" s="164"/>
      <c r="H7" s="165"/>
    </row>
    <row r="8" spans="1:8" x14ac:dyDescent="0.15">
      <c r="A8" s="166"/>
      <c r="B8" s="167"/>
      <c r="C8" s="168"/>
      <c r="D8" s="169">
        <v>38128</v>
      </c>
      <c r="E8" s="170"/>
      <c r="F8" s="171">
        <v>45482</v>
      </c>
      <c r="G8" s="172"/>
      <c r="H8" s="173"/>
    </row>
    <row r="9" spans="1:8" x14ac:dyDescent="0.15">
      <c r="A9" s="154" t="s">
        <v>572</v>
      </c>
      <c r="B9" s="159"/>
      <c r="C9" s="160"/>
      <c r="D9" s="161">
        <v>98739</v>
      </c>
      <c r="E9" s="162"/>
      <c r="F9" s="163">
        <v>85173</v>
      </c>
      <c r="G9" s="164"/>
      <c r="H9" s="165"/>
    </row>
    <row r="10" spans="1:8" x14ac:dyDescent="0.15">
      <c r="A10" s="166"/>
      <c r="B10" s="167"/>
      <c r="C10" s="168"/>
      <c r="D10" s="169">
        <v>49605</v>
      </c>
      <c r="E10" s="170"/>
      <c r="F10" s="171">
        <v>43913</v>
      </c>
      <c r="G10" s="172"/>
      <c r="H10" s="173"/>
    </row>
    <row r="11" spans="1:8" x14ac:dyDescent="0.15">
      <c r="A11" s="154" t="s">
        <v>573</v>
      </c>
      <c r="B11" s="159"/>
      <c r="C11" s="160"/>
      <c r="D11" s="161">
        <v>143327</v>
      </c>
      <c r="E11" s="162"/>
      <c r="F11" s="163">
        <v>94081</v>
      </c>
      <c r="G11" s="164"/>
      <c r="H11" s="165"/>
    </row>
    <row r="12" spans="1:8" x14ac:dyDescent="0.15">
      <c r="A12" s="166"/>
      <c r="B12" s="167"/>
      <c r="C12" s="174"/>
      <c r="D12" s="169">
        <v>109459</v>
      </c>
      <c r="E12" s="170"/>
      <c r="F12" s="171">
        <v>48949</v>
      </c>
      <c r="G12" s="172"/>
      <c r="H12" s="173"/>
    </row>
    <row r="13" spans="1:8" x14ac:dyDescent="0.15">
      <c r="A13" s="154"/>
      <c r="B13" s="159"/>
      <c r="C13" s="175"/>
      <c r="D13" s="176">
        <v>90947</v>
      </c>
      <c r="E13" s="177"/>
      <c r="F13" s="178">
        <v>87392</v>
      </c>
      <c r="G13" s="179"/>
      <c r="H13" s="165"/>
    </row>
    <row r="14" spans="1:8" x14ac:dyDescent="0.15">
      <c r="A14" s="166"/>
      <c r="B14" s="167"/>
      <c r="C14" s="168"/>
      <c r="D14" s="169">
        <v>52759</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4.32</v>
      </c>
      <c r="C19" s="180">
        <f>ROUND(VALUE(SUBSTITUTE(実質収支比率等に係る経年分析!G$48,"▲","-")),2)</f>
        <v>2.1800000000000002</v>
      </c>
      <c r="D19" s="180">
        <f>ROUND(VALUE(SUBSTITUTE(実質収支比率等に係る経年分析!H$48,"▲","-")),2)</f>
        <v>6.49</v>
      </c>
      <c r="E19" s="180">
        <f>ROUND(VALUE(SUBSTITUTE(実質収支比率等に係る経年分析!I$48,"▲","-")),2)</f>
        <v>4.8499999999999996</v>
      </c>
      <c r="F19" s="180">
        <f>ROUND(VALUE(SUBSTITUTE(実質収支比率等に係る経年分析!J$48,"▲","-")),2)</f>
        <v>3.86</v>
      </c>
    </row>
    <row r="20" spans="1:11" x14ac:dyDescent="0.15">
      <c r="A20" s="180" t="s">
        <v>55</v>
      </c>
      <c r="B20" s="180">
        <f>ROUND(VALUE(SUBSTITUTE(実質収支比率等に係る経年分析!F$47,"▲","-")),2)</f>
        <v>20.86</v>
      </c>
      <c r="C20" s="180">
        <f>ROUND(VALUE(SUBSTITUTE(実質収支比率等に係る経年分析!G$47,"▲","-")),2)</f>
        <v>22.16</v>
      </c>
      <c r="D20" s="180">
        <f>ROUND(VALUE(SUBSTITUTE(実質収支比率等に係る経年分析!H$47,"▲","-")),2)</f>
        <v>14.82</v>
      </c>
      <c r="E20" s="180">
        <f>ROUND(VALUE(SUBSTITUTE(実質収支比率等に係る経年分析!I$47,"▲","-")),2)</f>
        <v>9.9499999999999993</v>
      </c>
      <c r="F20" s="180">
        <f>ROUND(VALUE(SUBSTITUTE(実質収支比率等に係る経年分析!J$47,"▲","-")),2)</f>
        <v>8.85</v>
      </c>
    </row>
    <row r="21" spans="1:11" x14ac:dyDescent="0.15">
      <c r="A21" s="180" t="s">
        <v>56</v>
      </c>
      <c r="B21" s="180">
        <f>IF(ISNUMBER(VALUE(SUBSTITUTE(実質収支比率等に係る経年分析!F$49,"▲","-"))),ROUND(VALUE(SUBSTITUTE(実質収支比率等に係る経年分析!F$49,"▲","-")),2),NA())</f>
        <v>0.53</v>
      </c>
      <c r="C21" s="180">
        <f>IF(ISNUMBER(VALUE(SUBSTITUTE(実質収支比率等に係る経年分析!G$49,"▲","-"))),ROUND(VALUE(SUBSTITUTE(実質収支比率等に係る経年分析!G$49,"▲","-")),2),NA())</f>
        <v>-3.89</v>
      </c>
      <c r="D21" s="180">
        <f>IF(ISNUMBER(VALUE(SUBSTITUTE(実質収支比率等に係る経年分析!H$49,"▲","-"))),ROUND(VALUE(SUBSTITUTE(実質収支比率等に係る経年分析!H$49,"▲","-")),2),NA())</f>
        <v>-4.62</v>
      </c>
      <c r="E21" s="180">
        <f>IF(ISNUMBER(VALUE(SUBSTITUTE(実質収支比率等に係る経年分析!I$49,"▲","-"))),ROUND(VALUE(SUBSTITUTE(実質収支比率等に係る経年分析!I$49,"▲","-")),2),NA())</f>
        <v>-10</v>
      </c>
      <c r="F21" s="180">
        <f>IF(ISNUMBER(VALUE(SUBSTITUTE(実質収支比率等に係る経年分析!J$49,"▲","-"))),ROUND(VALUE(SUBSTITUTE(実質収支比率等に係る経年分析!J$49,"▲","-")),2),NA())</f>
        <v>-4.7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0.06</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x14ac:dyDescent="0.15">
      <c r="A32" s="181" t="str">
        <f>IF(連結実質赤字比率に係る赤字・黒字の構成分析!C$38="",NA(),連結実質赤字比率に係る赤字・黒字の構成分析!C$38)</f>
        <v>仙北市温泉事業会計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0.57999999999999996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仙北市国民健康保険特別会計（事業勘定）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2.1800000000000002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3.86</v>
      </c>
    </row>
    <row r="35" spans="1:16" x14ac:dyDescent="0.15">
      <c r="A35" s="181" t="str">
        <f>IF(連結実質赤字比率に係る赤字・黒字の構成分析!C$35="",NA(),連結実質赤字比率に係る赤字・黒字の構成分析!C$35)</f>
        <v>仙北市水道事業会計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6.35</v>
      </c>
    </row>
    <row r="36" spans="1:16" x14ac:dyDescent="0.15">
      <c r="A36" s="181" t="str">
        <f>IF(連結実質赤字比率に係る赤字・黒字の構成分析!C$34="",NA(),連結実質赤字比率に係る赤字・黒字の構成分析!C$34)</f>
        <v>仙北市病院事業会計</v>
      </c>
      <c r="B36" s="181">
        <f>IF(ROUND(VALUE(SUBSTITUTE(連結実質赤字比率に係る赤字・黒字の構成分析!F$34,"▲", "-")), 2) &lt; 0, ABS(ROUND(VALUE(SUBSTITUTE(連結実質赤字比率に係る赤字・黒字の構成分析!F$34,"▲", "-")), 2)), NA())</f>
        <v>2.99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4.67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5.58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5.93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5.41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2231</v>
      </c>
      <c r="E42" s="182"/>
      <c r="F42" s="182"/>
      <c r="G42" s="182">
        <f>'実質公債費比率（分子）の構造'!L$52</f>
        <v>2210</v>
      </c>
      <c r="H42" s="182"/>
      <c r="I42" s="182"/>
      <c r="J42" s="182">
        <f>'実質公債費比率（分子）の構造'!M$52</f>
        <v>2153</v>
      </c>
      <c r="K42" s="182"/>
      <c r="L42" s="182"/>
      <c r="M42" s="182">
        <f>'実質公債費比率（分子）の構造'!N$52</f>
        <v>2243</v>
      </c>
      <c r="N42" s="182"/>
      <c r="O42" s="182"/>
      <c r="P42" s="182">
        <f>'実質公債費比率（分子）の構造'!O$52</f>
        <v>2216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23</v>
      </c>
      <c r="C44" s="182"/>
      <c r="D44" s="182"/>
      <c r="E44" s="182">
        <f>'実質公債費比率（分子）の構造'!L$50</f>
        <v>22</v>
      </c>
      <c r="F44" s="182"/>
      <c r="G44" s="182"/>
      <c r="H44" s="182">
        <f>'実質公債費比率（分子）の構造'!M$50</f>
        <v>19</v>
      </c>
      <c r="I44" s="182"/>
      <c r="J44" s="182"/>
      <c r="K44" s="182">
        <f>'実質公債費比率（分子）の構造'!N$50</f>
        <v>17</v>
      </c>
      <c r="L44" s="182"/>
      <c r="M44" s="182"/>
      <c r="N44" s="182">
        <f>'実質公債費比率（分子）の構造'!O$50</f>
        <v>16</v>
      </c>
      <c r="O44" s="182"/>
      <c r="P44" s="182"/>
    </row>
    <row r="45" spans="1:16" x14ac:dyDescent="0.15">
      <c r="A45" s="182" t="s">
        <v>66</v>
      </c>
      <c r="B45" s="182">
        <f>'実質公債費比率（分子）の構造'!K$49</f>
        <v>18</v>
      </c>
      <c r="C45" s="182"/>
      <c r="D45" s="182"/>
      <c r="E45" s="182">
        <f>'実質公債費比率（分子）の構造'!L$49</f>
        <v>16</v>
      </c>
      <c r="F45" s="182"/>
      <c r="G45" s="182"/>
      <c r="H45" s="182">
        <f>'実質公債費比率（分子）の構造'!M$49</f>
        <v>10</v>
      </c>
      <c r="I45" s="182"/>
      <c r="J45" s="182"/>
      <c r="K45" s="182">
        <f>'実質公債費比率（分子）の構造'!N$49</f>
        <v>7</v>
      </c>
      <c r="L45" s="182"/>
      <c r="M45" s="182"/>
      <c r="N45" s="182">
        <f>'実質公債費比率（分子）の構造'!O$49</f>
        <v>6</v>
      </c>
      <c r="O45" s="182"/>
      <c r="P45" s="182"/>
    </row>
    <row r="46" spans="1:16" x14ac:dyDescent="0.15">
      <c r="A46" s="182" t="s">
        <v>67</v>
      </c>
      <c r="B46" s="182">
        <f>'実質公債費比率（分子）の構造'!K$48</f>
        <v>785</v>
      </c>
      <c r="C46" s="182"/>
      <c r="D46" s="182"/>
      <c r="E46" s="182">
        <f>'実質公債費比率（分子）の構造'!L$48</f>
        <v>793</v>
      </c>
      <c r="F46" s="182"/>
      <c r="G46" s="182"/>
      <c r="H46" s="182">
        <f>'実質公債費比率（分子）の構造'!M$48</f>
        <v>863</v>
      </c>
      <c r="I46" s="182"/>
      <c r="J46" s="182"/>
      <c r="K46" s="182">
        <f>'実質公債費比率（分子）の構造'!N$48</f>
        <v>1075</v>
      </c>
      <c r="L46" s="182"/>
      <c r="M46" s="182"/>
      <c r="N46" s="182">
        <f>'実質公債費比率（分子）の構造'!O$48</f>
        <v>1063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2487</v>
      </c>
      <c r="C49" s="182"/>
      <c r="D49" s="182"/>
      <c r="E49" s="182">
        <f>'実質公債費比率（分子）の構造'!L$45</f>
        <v>2291</v>
      </c>
      <c r="F49" s="182"/>
      <c r="G49" s="182"/>
      <c r="H49" s="182">
        <f>'実質公債費比率（分子）の構造'!M$45</f>
        <v>2159</v>
      </c>
      <c r="I49" s="182"/>
      <c r="J49" s="182"/>
      <c r="K49" s="182">
        <f>'実質公債費比率（分子）の構造'!N$45</f>
        <v>2122</v>
      </c>
      <c r="L49" s="182"/>
      <c r="M49" s="182"/>
      <c r="N49" s="182">
        <f>'実質公債費比率（分子）の構造'!O$45</f>
        <v>2145</v>
      </c>
      <c r="O49" s="182"/>
      <c r="P49" s="182"/>
    </row>
    <row r="50" spans="1:16" x14ac:dyDescent="0.15">
      <c r="A50" s="182" t="s">
        <v>71</v>
      </c>
      <c r="B50" s="182" t="e">
        <f>NA()</f>
        <v>#N/A</v>
      </c>
      <c r="C50" s="182">
        <f>IF(ISNUMBER('実質公債費比率（分子）の構造'!K$53),'実質公債費比率（分子）の構造'!K$53,NA())</f>
        <v>1082</v>
      </c>
      <c r="D50" s="182" t="e">
        <f>NA()</f>
        <v>#N/A</v>
      </c>
      <c r="E50" s="182" t="e">
        <f>NA()</f>
        <v>#N/A</v>
      </c>
      <c r="F50" s="182">
        <f>IF(ISNUMBER('実質公債費比率（分子）の構造'!L$53),'実質公債費比率（分子）の構造'!L$53,NA())</f>
        <v>912</v>
      </c>
      <c r="G50" s="182" t="e">
        <f>NA()</f>
        <v>#N/A</v>
      </c>
      <c r="H50" s="182" t="e">
        <f>NA()</f>
        <v>#N/A</v>
      </c>
      <c r="I50" s="182">
        <f>IF(ISNUMBER('実質公債費比率（分子）の構造'!M$53),'実質公債費比率（分子）の構造'!M$53,NA())</f>
        <v>898</v>
      </c>
      <c r="J50" s="182" t="e">
        <f>NA()</f>
        <v>#N/A</v>
      </c>
      <c r="K50" s="182" t="e">
        <f>NA()</f>
        <v>#N/A</v>
      </c>
      <c r="L50" s="182">
        <f>IF(ISNUMBER('実質公債費比率（分子）の構造'!N$53),'実質公債費比率（分子）の構造'!N$53,NA())</f>
        <v>978</v>
      </c>
      <c r="M50" s="182" t="e">
        <f>NA()</f>
        <v>#N/A</v>
      </c>
      <c r="N50" s="182" t="e">
        <f>NA()</f>
        <v>#N/A</v>
      </c>
      <c r="O50" s="182">
        <f>IF(ISNUMBER('実質公債費比率（分子）の構造'!O$53),'実質公債費比率（分子）の構造'!O$53,NA())</f>
        <v>1014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23275</v>
      </c>
      <c r="E56" s="181"/>
      <c r="F56" s="181"/>
      <c r="G56" s="181">
        <f>'将来負担比率（分子）の構造'!J$52</f>
        <v>24420</v>
      </c>
      <c r="H56" s="181"/>
      <c r="I56" s="181"/>
      <c r="J56" s="181">
        <f>'将来負担比率（分子）の構造'!K$52</f>
        <v>23996</v>
      </c>
      <c r="K56" s="181"/>
      <c r="L56" s="181"/>
      <c r="M56" s="181">
        <f>'将来負担比率（分子）の構造'!L$52</f>
        <v>24076</v>
      </c>
      <c r="N56" s="181"/>
      <c r="O56" s="181"/>
      <c r="P56" s="181">
        <f>'将来負担比率（分子）の構造'!M$52</f>
        <v>24884</v>
      </c>
    </row>
    <row r="57" spans="1:16" x14ac:dyDescent="0.15">
      <c r="A57" s="181" t="s">
        <v>42</v>
      </c>
      <c r="B57" s="181"/>
      <c r="C57" s="181"/>
      <c r="D57" s="181">
        <f>'将来負担比率（分子）の構造'!I$51</f>
        <v>566</v>
      </c>
      <c r="E57" s="181"/>
      <c r="F57" s="181"/>
      <c r="G57" s="181">
        <f>'将来負担比率（分子）の構造'!J$51</f>
        <v>669</v>
      </c>
      <c r="H57" s="181"/>
      <c r="I57" s="181"/>
      <c r="J57" s="181">
        <f>'将来負担比率（分子）の構造'!K$51</f>
        <v>606</v>
      </c>
      <c r="K57" s="181"/>
      <c r="L57" s="181"/>
      <c r="M57" s="181">
        <f>'将来負担比率（分子）の構造'!L$51</f>
        <v>561</v>
      </c>
      <c r="N57" s="181"/>
      <c r="O57" s="181"/>
      <c r="P57" s="181">
        <f>'将来負担比率（分子）の構造'!M$51</f>
        <v>518</v>
      </c>
    </row>
    <row r="58" spans="1:16" x14ac:dyDescent="0.15">
      <c r="A58" s="181" t="s">
        <v>41</v>
      </c>
      <c r="B58" s="181"/>
      <c r="C58" s="181"/>
      <c r="D58" s="181">
        <f>'将来負担比率（分子）の構造'!I$50</f>
        <v>3267</v>
      </c>
      <c r="E58" s="181"/>
      <c r="F58" s="181"/>
      <c r="G58" s="181">
        <f>'将来負担比率（分子）の構造'!J$50</f>
        <v>3232</v>
      </c>
      <c r="H58" s="181"/>
      <c r="I58" s="181"/>
      <c r="J58" s="181">
        <f>'将来負担比率（分子）の構造'!K$50</f>
        <v>2381</v>
      </c>
      <c r="K58" s="181"/>
      <c r="L58" s="181"/>
      <c r="M58" s="181">
        <f>'将来負担比率（分子）の構造'!L$50</f>
        <v>1804</v>
      </c>
      <c r="N58" s="181"/>
      <c r="O58" s="181"/>
      <c r="P58" s="181">
        <f>'将来負担比率（分子）の構造'!M$50</f>
        <v>2075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2660</v>
      </c>
      <c r="C62" s="181"/>
      <c r="D62" s="181"/>
      <c r="E62" s="181">
        <f>'将来負担比率（分子）の構造'!J$45</f>
        <v>2527</v>
      </c>
      <c r="F62" s="181"/>
      <c r="G62" s="181"/>
      <c r="H62" s="181">
        <f>'将来負担比率（分子）の構造'!K$45</f>
        <v>2563</v>
      </c>
      <c r="I62" s="181"/>
      <c r="J62" s="181"/>
      <c r="K62" s="181">
        <f>'将来負担比率（分子）の構造'!L$45</f>
        <v>2430</v>
      </c>
      <c r="L62" s="181"/>
      <c r="M62" s="181"/>
      <c r="N62" s="181">
        <f>'将来負担比率（分子）の構造'!M$45</f>
        <v>2482</v>
      </c>
      <c r="O62" s="181"/>
      <c r="P62" s="181"/>
    </row>
    <row r="63" spans="1:16" x14ac:dyDescent="0.15">
      <c r="A63" s="181" t="s">
        <v>34</v>
      </c>
      <c r="B63" s="181">
        <f>'将来負担比率（分子）の構造'!I$44</f>
        <v>44</v>
      </c>
      <c r="C63" s="181"/>
      <c r="D63" s="181"/>
      <c r="E63" s="181">
        <f>'将来負担比率（分子）の構造'!J$44</f>
        <v>29</v>
      </c>
      <c r="F63" s="181"/>
      <c r="G63" s="181"/>
      <c r="H63" s="181">
        <f>'将来負担比率（分子）の構造'!K$44</f>
        <v>20</v>
      </c>
      <c r="I63" s="181"/>
      <c r="J63" s="181"/>
      <c r="K63" s="181">
        <f>'将来負担比率（分子）の構造'!L$44</f>
        <v>14</v>
      </c>
      <c r="L63" s="181"/>
      <c r="M63" s="181"/>
      <c r="N63" s="181">
        <f>'将来負担比率（分子）の構造'!M$44</f>
        <v>7</v>
      </c>
      <c r="O63" s="181"/>
      <c r="P63" s="181"/>
    </row>
    <row r="64" spans="1:16" x14ac:dyDescent="0.15">
      <c r="A64" s="181" t="s">
        <v>33</v>
      </c>
      <c r="B64" s="181">
        <f>'将来負担比率（分子）の構造'!I$43</f>
        <v>12675</v>
      </c>
      <c r="C64" s="181"/>
      <c r="D64" s="181"/>
      <c r="E64" s="181">
        <f>'将来負担比率（分子）の構造'!J$43</f>
        <v>14797</v>
      </c>
      <c r="F64" s="181"/>
      <c r="G64" s="181"/>
      <c r="H64" s="181">
        <f>'将来負担比率（分子）の構造'!K$43</f>
        <v>14610</v>
      </c>
      <c r="I64" s="181"/>
      <c r="J64" s="181"/>
      <c r="K64" s="181">
        <f>'将来負担比率（分子）の構造'!L$43</f>
        <v>14451</v>
      </c>
      <c r="L64" s="181"/>
      <c r="M64" s="181"/>
      <c r="N64" s="181">
        <f>'将来負担比率（分子）の構造'!M$43</f>
        <v>14370</v>
      </c>
      <c r="O64" s="181"/>
      <c r="P64" s="181"/>
    </row>
    <row r="65" spans="1:16" x14ac:dyDescent="0.15">
      <c r="A65" s="181" t="s">
        <v>32</v>
      </c>
      <c r="B65" s="181">
        <f>'将来負担比率（分子）の構造'!I$42</f>
        <v>30</v>
      </c>
      <c r="C65" s="181"/>
      <c r="D65" s="181"/>
      <c r="E65" s="181">
        <f>'将来負担比率（分子）の構造'!J$42</f>
        <v>24</v>
      </c>
      <c r="F65" s="181"/>
      <c r="G65" s="181"/>
      <c r="H65" s="181">
        <f>'将来負担比率（分子）の構造'!K$42</f>
        <v>15</v>
      </c>
      <c r="I65" s="181"/>
      <c r="J65" s="181"/>
      <c r="K65" s="181">
        <f>'将来負担比率（分子）の構造'!L$42</f>
        <v>8</v>
      </c>
      <c r="L65" s="181"/>
      <c r="M65" s="181"/>
      <c r="N65" s="181" t="str">
        <f>'将来負担比率（分子）の構造'!M$42</f>
        <v>-</v>
      </c>
      <c r="O65" s="181"/>
      <c r="P65" s="181"/>
    </row>
    <row r="66" spans="1:16" x14ac:dyDescent="0.15">
      <c r="A66" s="181" t="s">
        <v>31</v>
      </c>
      <c r="B66" s="181">
        <f>'将来負担比率（分子）の構造'!I$41</f>
        <v>20377</v>
      </c>
      <c r="C66" s="181"/>
      <c r="D66" s="181"/>
      <c r="E66" s="181">
        <f>'将来負担比率（分子）の構造'!J$41</f>
        <v>19956</v>
      </c>
      <c r="F66" s="181"/>
      <c r="G66" s="181"/>
      <c r="H66" s="181">
        <f>'将来負担比率（分子）の構造'!K$41</f>
        <v>20327</v>
      </c>
      <c r="I66" s="181"/>
      <c r="J66" s="181"/>
      <c r="K66" s="181">
        <f>'将来負担比率（分子）の構造'!L$41</f>
        <v>20610</v>
      </c>
      <c r="L66" s="181"/>
      <c r="M66" s="181"/>
      <c r="N66" s="181">
        <f>'将来負担比率（分子）の構造'!M$41</f>
        <v>22009</v>
      </c>
      <c r="O66" s="181"/>
      <c r="P66" s="181"/>
    </row>
    <row r="67" spans="1:16" x14ac:dyDescent="0.15">
      <c r="A67" s="181" t="s">
        <v>75</v>
      </c>
      <c r="B67" s="181" t="e">
        <f>NA()</f>
        <v>#N/A</v>
      </c>
      <c r="C67" s="181">
        <f>IF(ISNUMBER('将来負担比率（分子）の構造'!I$53), IF('将来負担比率（分子）の構造'!I$53 &lt; 0, 0, '将来負担比率（分子）の構造'!I$53), NA())</f>
        <v>8678</v>
      </c>
      <c r="D67" s="181" t="e">
        <f>NA()</f>
        <v>#N/A</v>
      </c>
      <c r="E67" s="181" t="e">
        <f>NA()</f>
        <v>#N/A</v>
      </c>
      <c r="F67" s="181">
        <f>IF(ISNUMBER('将来負担比率（分子）の構造'!J$53), IF('将来負担比率（分子）の構造'!J$53 &lt; 0, 0, '将来負担比率（分子）の構造'!J$53), NA())</f>
        <v>9013</v>
      </c>
      <c r="G67" s="181" t="e">
        <f>NA()</f>
        <v>#N/A</v>
      </c>
      <c r="H67" s="181" t="e">
        <f>NA()</f>
        <v>#N/A</v>
      </c>
      <c r="I67" s="181">
        <f>IF(ISNUMBER('将来負担比率（分子）の構造'!K$53), IF('将来負担比率（分子）の構造'!K$53 &lt; 0, 0, '将来負担比率（分子）の構造'!K$53), NA())</f>
        <v>10553</v>
      </c>
      <c r="J67" s="181" t="e">
        <f>NA()</f>
        <v>#N/A</v>
      </c>
      <c r="K67" s="181" t="e">
        <f>NA()</f>
        <v>#N/A</v>
      </c>
      <c r="L67" s="181">
        <f>IF(ISNUMBER('将来負担比率（分子）の構造'!L$53), IF('将来負担比率（分子）の構造'!L$53 &lt; 0, 0, '将来負担比率（分子）の構造'!L$53), NA())</f>
        <v>11070</v>
      </c>
      <c r="M67" s="181" t="e">
        <f>NA()</f>
        <v>#N/A</v>
      </c>
      <c r="N67" s="181" t="e">
        <f>NA()</f>
        <v>#N/A</v>
      </c>
      <c r="O67" s="181">
        <f>IF(ISNUMBER('将来負担比率（分子）の構造'!M$53), IF('将来負担比率（分子）の構造'!M$53 &lt; 0, 0, '将来負担比率（分子）の構造'!M$53), NA())</f>
        <v>11391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1777</v>
      </c>
      <c r="C72" s="185">
        <f>基金残高に係る経年分析!G55</f>
        <v>1181</v>
      </c>
      <c r="D72" s="185">
        <f>基金残高に係る経年分析!H55</f>
        <v>1039</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1767</v>
      </c>
      <c r="C74" s="185">
        <f>基金残高に係る経年分析!G57</f>
        <v>1735</v>
      </c>
      <c r="D74" s="185">
        <f>基金残高に係る経年分析!H57</f>
        <v>1847</v>
      </c>
    </row>
  </sheetData>
  <sheetProtection algorithmName="SHA-512" hashValue="JjiWW1t61X4Ds17GJdYpnPNzUFejMlruDtUVhx473wkM5j76eZBE4j25lOEPvgSx6k/q/3Mr9Vnj6xp5HnQngw==" saltValue="E4ObpRG4EOgTveMSmUhq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2703846</v>
      </c>
      <c r="S5" s="734"/>
      <c r="T5" s="734"/>
      <c r="U5" s="734"/>
      <c r="V5" s="734"/>
      <c r="W5" s="734"/>
      <c r="X5" s="734"/>
      <c r="Y5" s="777"/>
      <c r="Z5" s="795">
        <v>12.2</v>
      </c>
      <c r="AA5" s="795"/>
      <c r="AB5" s="795"/>
      <c r="AC5" s="795"/>
      <c r="AD5" s="796">
        <v>2703846</v>
      </c>
      <c r="AE5" s="796"/>
      <c r="AF5" s="796"/>
      <c r="AG5" s="796"/>
      <c r="AH5" s="796"/>
      <c r="AI5" s="796"/>
      <c r="AJ5" s="796"/>
      <c r="AK5" s="796"/>
      <c r="AL5" s="778">
        <v>23.4</v>
      </c>
      <c r="AM5" s="749"/>
      <c r="AN5" s="749"/>
      <c r="AO5" s="779"/>
      <c r="AP5" s="744" t="s">
        <v>227</v>
      </c>
      <c r="AQ5" s="745"/>
      <c r="AR5" s="745"/>
      <c r="AS5" s="745"/>
      <c r="AT5" s="745"/>
      <c r="AU5" s="745"/>
      <c r="AV5" s="745"/>
      <c r="AW5" s="745"/>
      <c r="AX5" s="745"/>
      <c r="AY5" s="745"/>
      <c r="AZ5" s="745"/>
      <c r="BA5" s="745"/>
      <c r="BB5" s="745"/>
      <c r="BC5" s="745"/>
      <c r="BD5" s="745"/>
      <c r="BE5" s="745"/>
      <c r="BF5" s="746"/>
      <c r="BG5" s="678">
        <v>2585417</v>
      </c>
      <c r="BH5" s="679"/>
      <c r="BI5" s="679"/>
      <c r="BJ5" s="679"/>
      <c r="BK5" s="679"/>
      <c r="BL5" s="679"/>
      <c r="BM5" s="679"/>
      <c r="BN5" s="680"/>
      <c r="BO5" s="715">
        <v>95.6</v>
      </c>
      <c r="BP5" s="715"/>
      <c r="BQ5" s="715"/>
      <c r="BR5" s="715"/>
      <c r="BS5" s="716" t="s">
        <v>228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245102</v>
      </c>
      <c r="S6" s="679"/>
      <c r="T6" s="679"/>
      <c r="U6" s="679"/>
      <c r="V6" s="679"/>
      <c r="W6" s="679"/>
      <c r="X6" s="679"/>
      <c r="Y6" s="680"/>
      <c r="Z6" s="715">
        <v>1.1000000000000001</v>
      </c>
      <c r="AA6" s="715"/>
      <c r="AB6" s="715"/>
      <c r="AC6" s="715"/>
      <c r="AD6" s="716">
        <v>245102</v>
      </c>
      <c r="AE6" s="716"/>
      <c r="AF6" s="716"/>
      <c r="AG6" s="716"/>
      <c r="AH6" s="716"/>
      <c r="AI6" s="716"/>
      <c r="AJ6" s="716"/>
      <c r="AK6" s="716"/>
      <c r="AL6" s="681">
        <v>2.1</v>
      </c>
      <c r="AM6" s="682"/>
      <c r="AN6" s="682"/>
      <c r="AO6" s="717"/>
      <c r="AP6" s="675" t="s">
        <v>233</v>
      </c>
      <c r="AQ6" s="676"/>
      <c r="AR6" s="676"/>
      <c r="AS6" s="676"/>
      <c r="AT6" s="676"/>
      <c r="AU6" s="676"/>
      <c r="AV6" s="676"/>
      <c r="AW6" s="676"/>
      <c r="AX6" s="676"/>
      <c r="AY6" s="676"/>
      <c r="AZ6" s="676"/>
      <c r="BA6" s="676"/>
      <c r="BB6" s="676"/>
      <c r="BC6" s="676"/>
      <c r="BD6" s="676"/>
      <c r="BE6" s="676"/>
      <c r="BF6" s="677"/>
      <c r="BG6" s="678">
        <v>2585417</v>
      </c>
      <c r="BH6" s="679"/>
      <c r="BI6" s="679"/>
      <c r="BJ6" s="679"/>
      <c r="BK6" s="679"/>
      <c r="BL6" s="679"/>
      <c r="BM6" s="679"/>
      <c r="BN6" s="680"/>
      <c r="BO6" s="715">
        <v>95.6</v>
      </c>
      <c r="BP6" s="715"/>
      <c r="BQ6" s="715"/>
      <c r="BR6" s="715"/>
      <c r="BS6" s="716" t="s">
        <v>228</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173562</v>
      </c>
      <c r="CS6" s="679"/>
      <c r="CT6" s="679"/>
      <c r="CU6" s="679"/>
      <c r="CV6" s="679"/>
      <c r="CW6" s="679"/>
      <c r="CX6" s="679"/>
      <c r="CY6" s="680"/>
      <c r="CZ6" s="778">
        <v>0.8</v>
      </c>
      <c r="DA6" s="749"/>
      <c r="DB6" s="749"/>
      <c r="DC6" s="781"/>
      <c r="DD6" s="684" t="s">
        <v>139</v>
      </c>
      <c r="DE6" s="679"/>
      <c r="DF6" s="679"/>
      <c r="DG6" s="679"/>
      <c r="DH6" s="679"/>
      <c r="DI6" s="679"/>
      <c r="DJ6" s="679"/>
      <c r="DK6" s="679"/>
      <c r="DL6" s="679"/>
      <c r="DM6" s="679"/>
      <c r="DN6" s="679"/>
      <c r="DO6" s="679"/>
      <c r="DP6" s="680"/>
      <c r="DQ6" s="684">
        <v>173562</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1632</v>
      </c>
      <c r="S7" s="679"/>
      <c r="T7" s="679"/>
      <c r="U7" s="679"/>
      <c r="V7" s="679"/>
      <c r="W7" s="679"/>
      <c r="X7" s="679"/>
      <c r="Y7" s="680"/>
      <c r="Z7" s="715">
        <v>0</v>
      </c>
      <c r="AA7" s="715"/>
      <c r="AB7" s="715"/>
      <c r="AC7" s="715"/>
      <c r="AD7" s="716">
        <v>1632</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891584</v>
      </c>
      <c r="BH7" s="679"/>
      <c r="BI7" s="679"/>
      <c r="BJ7" s="679"/>
      <c r="BK7" s="679"/>
      <c r="BL7" s="679"/>
      <c r="BM7" s="679"/>
      <c r="BN7" s="680"/>
      <c r="BO7" s="715">
        <v>33</v>
      </c>
      <c r="BP7" s="715"/>
      <c r="BQ7" s="715"/>
      <c r="BR7" s="715"/>
      <c r="BS7" s="716" t="s">
        <v>139</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4120211</v>
      </c>
      <c r="CS7" s="679"/>
      <c r="CT7" s="679"/>
      <c r="CU7" s="679"/>
      <c r="CV7" s="679"/>
      <c r="CW7" s="679"/>
      <c r="CX7" s="679"/>
      <c r="CY7" s="680"/>
      <c r="CZ7" s="715">
        <v>19</v>
      </c>
      <c r="DA7" s="715"/>
      <c r="DB7" s="715"/>
      <c r="DC7" s="715"/>
      <c r="DD7" s="684">
        <v>883579</v>
      </c>
      <c r="DE7" s="679"/>
      <c r="DF7" s="679"/>
      <c r="DG7" s="679"/>
      <c r="DH7" s="679"/>
      <c r="DI7" s="679"/>
      <c r="DJ7" s="679"/>
      <c r="DK7" s="679"/>
      <c r="DL7" s="679"/>
      <c r="DM7" s="679"/>
      <c r="DN7" s="679"/>
      <c r="DO7" s="679"/>
      <c r="DP7" s="680"/>
      <c r="DQ7" s="684">
        <v>1642882</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4284</v>
      </c>
      <c r="S8" s="679"/>
      <c r="T8" s="679"/>
      <c r="U8" s="679"/>
      <c r="V8" s="679"/>
      <c r="W8" s="679"/>
      <c r="X8" s="679"/>
      <c r="Y8" s="680"/>
      <c r="Z8" s="715">
        <v>0</v>
      </c>
      <c r="AA8" s="715"/>
      <c r="AB8" s="715"/>
      <c r="AC8" s="715"/>
      <c r="AD8" s="716">
        <v>4284</v>
      </c>
      <c r="AE8" s="716"/>
      <c r="AF8" s="716"/>
      <c r="AG8" s="716"/>
      <c r="AH8" s="716"/>
      <c r="AI8" s="716"/>
      <c r="AJ8" s="716"/>
      <c r="AK8" s="716"/>
      <c r="AL8" s="681">
        <v>0</v>
      </c>
      <c r="AM8" s="682"/>
      <c r="AN8" s="682"/>
      <c r="AO8" s="717"/>
      <c r="AP8" s="675" t="s">
        <v>239</v>
      </c>
      <c r="AQ8" s="676"/>
      <c r="AR8" s="676"/>
      <c r="AS8" s="676"/>
      <c r="AT8" s="676"/>
      <c r="AU8" s="676"/>
      <c r="AV8" s="676"/>
      <c r="AW8" s="676"/>
      <c r="AX8" s="676"/>
      <c r="AY8" s="676"/>
      <c r="AZ8" s="676"/>
      <c r="BA8" s="676"/>
      <c r="BB8" s="676"/>
      <c r="BC8" s="676"/>
      <c r="BD8" s="676"/>
      <c r="BE8" s="676"/>
      <c r="BF8" s="677"/>
      <c r="BG8" s="678">
        <v>33255</v>
      </c>
      <c r="BH8" s="679"/>
      <c r="BI8" s="679"/>
      <c r="BJ8" s="679"/>
      <c r="BK8" s="679"/>
      <c r="BL8" s="679"/>
      <c r="BM8" s="679"/>
      <c r="BN8" s="680"/>
      <c r="BO8" s="715">
        <v>1.2</v>
      </c>
      <c r="BP8" s="715"/>
      <c r="BQ8" s="715"/>
      <c r="BR8" s="715"/>
      <c r="BS8" s="684" t="s">
        <v>139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4755474</v>
      </c>
      <c r="CS8" s="679"/>
      <c r="CT8" s="679"/>
      <c r="CU8" s="679"/>
      <c r="CV8" s="679"/>
      <c r="CW8" s="679"/>
      <c r="CX8" s="679"/>
      <c r="CY8" s="680"/>
      <c r="CZ8" s="715">
        <v>21.9</v>
      </c>
      <c r="DA8" s="715"/>
      <c r="DB8" s="715"/>
      <c r="DC8" s="715"/>
      <c r="DD8" s="684">
        <v>69433</v>
      </c>
      <c r="DE8" s="679"/>
      <c r="DF8" s="679"/>
      <c r="DG8" s="679"/>
      <c r="DH8" s="679"/>
      <c r="DI8" s="679"/>
      <c r="DJ8" s="679"/>
      <c r="DK8" s="679"/>
      <c r="DL8" s="679"/>
      <c r="DM8" s="679"/>
      <c r="DN8" s="679"/>
      <c r="DO8" s="679"/>
      <c r="DP8" s="680"/>
      <c r="DQ8" s="684">
        <v>2868080</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2602</v>
      </c>
      <c r="S9" s="679"/>
      <c r="T9" s="679"/>
      <c r="U9" s="679"/>
      <c r="V9" s="679"/>
      <c r="W9" s="679"/>
      <c r="X9" s="679"/>
      <c r="Y9" s="680"/>
      <c r="Z9" s="715">
        <v>0</v>
      </c>
      <c r="AA9" s="715"/>
      <c r="AB9" s="715"/>
      <c r="AC9" s="715"/>
      <c r="AD9" s="716">
        <v>2602</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732520</v>
      </c>
      <c r="BH9" s="679"/>
      <c r="BI9" s="679"/>
      <c r="BJ9" s="679"/>
      <c r="BK9" s="679"/>
      <c r="BL9" s="679"/>
      <c r="BM9" s="679"/>
      <c r="BN9" s="680"/>
      <c r="BO9" s="715">
        <v>27.1</v>
      </c>
      <c r="BP9" s="715"/>
      <c r="BQ9" s="715"/>
      <c r="BR9" s="715"/>
      <c r="BS9" s="684" t="s">
        <v>139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2833107</v>
      </c>
      <c r="CS9" s="679"/>
      <c r="CT9" s="679"/>
      <c r="CU9" s="679"/>
      <c r="CV9" s="679"/>
      <c r="CW9" s="679"/>
      <c r="CX9" s="679"/>
      <c r="CY9" s="680"/>
      <c r="CZ9" s="715">
        <v>13.1</v>
      </c>
      <c r="DA9" s="715"/>
      <c r="DB9" s="715"/>
      <c r="DC9" s="715"/>
      <c r="DD9" s="684">
        <v>21262</v>
      </c>
      <c r="DE9" s="679"/>
      <c r="DF9" s="679"/>
      <c r="DG9" s="679"/>
      <c r="DH9" s="679"/>
      <c r="DI9" s="679"/>
      <c r="DJ9" s="679"/>
      <c r="DK9" s="679"/>
      <c r="DL9" s="679"/>
      <c r="DM9" s="679"/>
      <c r="DN9" s="679"/>
      <c r="DO9" s="679"/>
      <c r="DP9" s="680"/>
      <c r="DQ9" s="684">
        <v>2625165</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139</v>
      </c>
      <c r="S10" s="679"/>
      <c r="T10" s="679"/>
      <c r="U10" s="679"/>
      <c r="V10" s="679"/>
      <c r="W10" s="679"/>
      <c r="X10" s="679"/>
      <c r="Y10" s="680"/>
      <c r="Z10" s="715" t="s">
        <v>139</v>
      </c>
      <c r="AA10" s="715"/>
      <c r="AB10" s="715"/>
      <c r="AC10" s="715"/>
      <c r="AD10" s="716" t="s">
        <v>177</v>
      </c>
      <c r="AE10" s="716"/>
      <c r="AF10" s="716"/>
      <c r="AG10" s="716"/>
      <c r="AH10" s="716"/>
      <c r="AI10" s="716"/>
      <c r="AJ10" s="716"/>
      <c r="AK10" s="716"/>
      <c r="AL10" s="681" t="s">
        <v>139</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65283</v>
      </c>
      <c r="BH10" s="679"/>
      <c r="BI10" s="679"/>
      <c r="BJ10" s="679"/>
      <c r="BK10" s="679"/>
      <c r="BL10" s="679"/>
      <c r="BM10" s="679"/>
      <c r="BN10" s="680"/>
      <c r="BO10" s="715">
        <v>2.4</v>
      </c>
      <c r="BP10" s="715"/>
      <c r="BQ10" s="715"/>
      <c r="BR10" s="715"/>
      <c r="BS10" s="684" t="s">
        <v>228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74789</v>
      </c>
      <c r="CS10" s="679"/>
      <c r="CT10" s="679"/>
      <c r="CU10" s="679"/>
      <c r="CV10" s="679"/>
      <c r="CW10" s="679"/>
      <c r="CX10" s="679"/>
      <c r="CY10" s="680"/>
      <c r="CZ10" s="715">
        <v>0.3</v>
      </c>
      <c r="DA10" s="715"/>
      <c r="DB10" s="715"/>
      <c r="DC10" s="715"/>
      <c r="DD10" s="684" t="s">
        <v>139</v>
      </c>
      <c r="DE10" s="679"/>
      <c r="DF10" s="679"/>
      <c r="DG10" s="679"/>
      <c r="DH10" s="679"/>
      <c r="DI10" s="679"/>
      <c r="DJ10" s="679"/>
      <c r="DK10" s="679"/>
      <c r="DL10" s="679"/>
      <c r="DM10" s="679"/>
      <c r="DN10" s="679"/>
      <c r="DO10" s="679"/>
      <c r="DP10" s="680"/>
      <c r="DQ10" s="684">
        <v>30074</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491557</v>
      </c>
      <c r="S11" s="679"/>
      <c r="T11" s="679"/>
      <c r="U11" s="679"/>
      <c r="V11" s="679"/>
      <c r="W11" s="679"/>
      <c r="X11" s="679"/>
      <c r="Y11" s="680"/>
      <c r="Z11" s="681">
        <v>2.2000000000000002</v>
      </c>
      <c r="AA11" s="682"/>
      <c r="AB11" s="682"/>
      <c r="AC11" s="683"/>
      <c r="AD11" s="684">
        <v>491557</v>
      </c>
      <c r="AE11" s="679"/>
      <c r="AF11" s="679"/>
      <c r="AG11" s="679"/>
      <c r="AH11" s="679"/>
      <c r="AI11" s="679"/>
      <c r="AJ11" s="679"/>
      <c r="AK11" s="680"/>
      <c r="AL11" s="681">
        <v>4.2</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60526</v>
      </c>
      <c r="BH11" s="679"/>
      <c r="BI11" s="679"/>
      <c r="BJ11" s="679"/>
      <c r="BK11" s="679"/>
      <c r="BL11" s="679"/>
      <c r="BM11" s="679"/>
      <c r="BN11" s="680"/>
      <c r="BO11" s="715">
        <v>2.2000000000000002</v>
      </c>
      <c r="BP11" s="715"/>
      <c r="BQ11" s="715"/>
      <c r="BR11" s="715"/>
      <c r="BS11" s="684" t="s">
        <v>139</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1244981</v>
      </c>
      <c r="CS11" s="679"/>
      <c r="CT11" s="679"/>
      <c r="CU11" s="679"/>
      <c r="CV11" s="679"/>
      <c r="CW11" s="679"/>
      <c r="CX11" s="679"/>
      <c r="CY11" s="680"/>
      <c r="CZ11" s="715">
        <v>5.7</v>
      </c>
      <c r="DA11" s="715"/>
      <c r="DB11" s="715"/>
      <c r="DC11" s="715"/>
      <c r="DD11" s="684">
        <v>427764</v>
      </c>
      <c r="DE11" s="679"/>
      <c r="DF11" s="679"/>
      <c r="DG11" s="679"/>
      <c r="DH11" s="679"/>
      <c r="DI11" s="679"/>
      <c r="DJ11" s="679"/>
      <c r="DK11" s="679"/>
      <c r="DL11" s="679"/>
      <c r="DM11" s="679"/>
      <c r="DN11" s="679"/>
      <c r="DO11" s="679"/>
      <c r="DP11" s="680"/>
      <c r="DQ11" s="684">
        <v>571986</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228</v>
      </c>
      <c r="S12" s="679"/>
      <c r="T12" s="679"/>
      <c r="U12" s="679"/>
      <c r="V12" s="679"/>
      <c r="W12" s="679"/>
      <c r="X12" s="679"/>
      <c r="Y12" s="680"/>
      <c r="Z12" s="715" t="s">
        <v>228</v>
      </c>
      <c r="AA12" s="715"/>
      <c r="AB12" s="715"/>
      <c r="AC12" s="715"/>
      <c r="AD12" s="716" t="s">
        <v>228</v>
      </c>
      <c r="AE12" s="716"/>
      <c r="AF12" s="716"/>
      <c r="AG12" s="716"/>
      <c r="AH12" s="716"/>
      <c r="AI12" s="716"/>
      <c r="AJ12" s="716"/>
      <c r="AK12" s="716"/>
      <c r="AL12" s="681" t="s">
        <v>228</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1438666</v>
      </c>
      <c r="BH12" s="679"/>
      <c r="BI12" s="679"/>
      <c r="BJ12" s="679"/>
      <c r="BK12" s="679"/>
      <c r="BL12" s="679"/>
      <c r="BM12" s="679"/>
      <c r="BN12" s="680"/>
      <c r="BO12" s="715">
        <v>53.2</v>
      </c>
      <c r="BP12" s="715"/>
      <c r="BQ12" s="715"/>
      <c r="BR12" s="715"/>
      <c r="BS12" s="684" t="s">
        <v>139</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922295</v>
      </c>
      <c r="CS12" s="679"/>
      <c r="CT12" s="679"/>
      <c r="CU12" s="679"/>
      <c r="CV12" s="679"/>
      <c r="CW12" s="679"/>
      <c r="CX12" s="679"/>
      <c r="CY12" s="680"/>
      <c r="CZ12" s="715">
        <v>4.3</v>
      </c>
      <c r="DA12" s="715"/>
      <c r="DB12" s="715"/>
      <c r="DC12" s="715"/>
      <c r="DD12" s="684">
        <v>41378</v>
      </c>
      <c r="DE12" s="679"/>
      <c r="DF12" s="679"/>
      <c r="DG12" s="679"/>
      <c r="DH12" s="679"/>
      <c r="DI12" s="679"/>
      <c r="DJ12" s="679"/>
      <c r="DK12" s="679"/>
      <c r="DL12" s="679"/>
      <c r="DM12" s="679"/>
      <c r="DN12" s="679"/>
      <c r="DO12" s="679"/>
      <c r="DP12" s="680"/>
      <c r="DQ12" s="684">
        <v>439755</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139</v>
      </c>
      <c r="S13" s="679"/>
      <c r="T13" s="679"/>
      <c r="U13" s="679"/>
      <c r="V13" s="679"/>
      <c r="W13" s="679"/>
      <c r="X13" s="679"/>
      <c r="Y13" s="680"/>
      <c r="Z13" s="715" t="s">
        <v>139</v>
      </c>
      <c r="AA13" s="715"/>
      <c r="AB13" s="715"/>
      <c r="AC13" s="715"/>
      <c r="AD13" s="716" t="s">
        <v>228</v>
      </c>
      <c r="AE13" s="716"/>
      <c r="AF13" s="716"/>
      <c r="AG13" s="716"/>
      <c r="AH13" s="716"/>
      <c r="AI13" s="716"/>
      <c r="AJ13" s="716"/>
      <c r="AK13" s="716"/>
      <c r="AL13" s="681" t="s">
        <v>228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1275335</v>
      </c>
      <c r="BH13" s="679"/>
      <c r="BI13" s="679"/>
      <c r="BJ13" s="679"/>
      <c r="BK13" s="679"/>
      <c r="BL13" s="679"/>
      <c r="BM13" s="679"/>
      <c r="BN13" s="680"/>
      <c r="BO13" s="715">
        <v>47.2</v>
      </c>
      <c r="BP13" s="715"/>
      <c r="BQ13" s="715"/>
      <c r="BR13" s="715"/>
      <c r="BS13" s="684" t="s">
        <v>228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1350606</v>
      </c>
      <c r="CS13" s="679"/>
      <c r="CT13" s="679"/>
      <c r="CU13" s="679"/>
      <c r="CV13" s="679"/>
      <c r="CW13" s="679"/>
      <c r="CX13" s="679"/>
      <c r="CY13" s="680"/>
      <c r="CZ13" s="715">
        <v>6.2</v>
      </c>
      <c r="DA13" s="715"/>
      <c r="DB13" s="715"/>
      <c r="DC13" s="715"/>
      <c r="DD13" s="684">
        <v>459584</v>
      </c>
      <c r="DE13" s="679"/>
      <c r="DF13" s="679"/>
      <c r="DG13" s="679"/>
      <c r="DH13" s="679"/>
      <c r="DI13" s="679"/>
      <c r="DJ13" s="679"/>
      <c r="DK13" s="679"/>
      <c r="DL13" s="679"/>
      <c r="DM13" s="679"/>
      <c r="DN13" s="679"/>
      <c r="DO13" s="679"/>
      <c r="DP13" s="680"/>
      <c r="DQ13" s="684">
        <v>867863</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29660</v>
      </c>
      <c r="S14" s="679"/>
      <c r="T14" s="679"/>
      <c r="U14" s="679"/>
      <c r="V14" s="679"/>
      <c r="W14" s="679"/>
      <c r="X14" s="679"/>
      <c r="Y14" s="680"/>
      <c r="Z14" s="715">
        <v>0.1</v>
      </c>
      <c r="AA14" s="715"/>
      <c r="AB14" s="715"/>
      <c r="AC14" s="715"/>
      <c r="AD14" s="716">
        <v>29660</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90515</v>
      </c>
      <c r="BH14" s="679"/>
      <c r="BI14" s="679"/>
      <c r="BJ14" s="679"/>
      <c r="BK14" s="679"/>
      <c r="BL14" s="679"/>
      <c r="BM14" s="679"/>
      <c r="BN14" s="680"/>
      <c r="BO14" s="715">
        <v>3.3</v>
      </c>
      <c r="BP14" s="715"/>
      <c r="BQ14" s="715"/>
      <c r="BR14" s="715"/>
      <c r="BS14" s="684" t="s">
        <v>139</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926673</v>
      </c>
      <c r="CS14" s="679"/>
      <c r="CT14" s="679"/>
      <c r="CU14" s="679"/>
      <c r="CV14" s="679"/>
      <c r="CW14" s="679"/>
      <c r="CX14" s="679"/>
      <c r="CY14" s="680"/>
      <c r="CZ14" s="715">
        <v>4.3</v>
      </c>
      <c r="DA14" s="715"/>
      <c r="DB14" s="715"/>
      <c r="DC14" s="715"/>
      <c r="DD14" s="684">
        <v>28588</v>
      </c>
      <c r="DE14" s="679"/>
      <c r="DF14" s="679"/>
      <c r="DG14" s="679"/>
      <c r="DH14" s="679"/>
      <c r="DI14" s="679"/>
      <c r="DJ14" s="679"/>
      <c r="DK14" s="679"/>
      <c r="DL14" s="679"/>
      <c r="DM14" s="679"/>
      <c r="DN14" s="679"/>
      <c r="DO14" s="679"/>
      <c r="DP14" s="680"/>
      <c r="DQ14" s="684">
        <v>676552</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228</v>
      </c>
      <c r="S15" s="679"/>
      <c r="T15" s="679"/>
      <c r="U15" s="679"/>
      <c r="V15" s="679"/>
      <c r="W15" s="679"/>
      <c r="X15" s="679"/>
      <c r="Y15" s="680"/>
      <c r="Z15" s="715" t="s">
        <v>139</v>
      </c>
      <c r="AA15" s="715"/>
      <c r="AB15" s="715"/>
      <c r="AC15" s="715"/>
      <c r="AD15" s="716" t="s">
        <v>228</v>
      </c>
      <c r="AE15" s="716"/>
      <c r="AF15" s="716"/>
      <c r="AG15" s="716"/>
      <c r="AH15" s="716"/>
      <c r="AI15" s="716"/>
      <c r="AJ15" s="716"/>
      <c r="AK15" s="716"/>
      <c r="AL15" s="681" t="s">
        <v>139</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164652</v>
      </c>
      <c r="BH15" s="679"/>
      <c r="BI15" s="679"/>
      <c r="BJ15" s="679"/>
      <c r="BK15" s="679"/>
      <c r="BL15" s="679"/>
      <c r="BM15" s="679"/>
      <c r="BN15" s="680"/>
      <c r="BO15" s="715">
        <v>6.1</v>
      </c>
      <c r="BP15" s="715"/>
      <c r="BQ15" s="715"/>
      <c r="BR15" s="715"/>
      <c r="BS15" s="684" t="s">
        <v>228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3114460</v>
      </c>
      <c r="CS15" s="679"/>
      <c r="CT15" s="679"/>
      <c r="CU15" s="679"/>
      <c r="CV15" s="679"/>
      <c r="CW15" s="679"/>
      <c r="CX15" s="679"/>
      <c r="CY15" s="680"/>
      <c r="CZ15" s="715">
        <v>14.4</v>
      </c>
      <c r="DA15" s="715"/>
      <c r="DB15" s="715"/>
      <c r="DC15" s="715"/>
      <c r="DD15" s="684">
        <v>1774845</v>
      </c>
      <c r="DE15" s="679"/>
      <c r="DF15" s="679"/>
      <c r="DG15" s="679"/>
      <c r="DH15" s="679"/>
      <c r="DI15" s="679"/>
      <c r="DJ15" s="679"/>
      <c r="DK15" s="679"/>
      <c r="DL15" s="679"/>
      <c r="DM15" s="679"/>
      <c r="DN15" s="679"/>
      <c r="DO15" s="679"/>
      <c r="DP15" s="680"/>
      <c r="DQ15" s="684">
        <v>1199409</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4028</v>
      </c>
      <c r="S16" s="679"/>
      <c r="T16" s="679"/>
      <c r="U16" s="679"/>
      <c r="V16" s="679"/>
      <c r="W16" s="679"/>
      <c r="X16" s="679"/>
      <c r="Y16" s="680"/>
      <c r="Z16" s="715">
        <v>0</v>
      </c>
      <c r="AA16" s="715"/>
      <c r="AB16" s="715"/>
      <c r="AC16" s="715"/>
      <c r="AD16" s="716">
        <v>4028</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228</v>
      </c>
      <c r="BH16" s="679"/>
      <c r="BI16" s="679"/>
      <c r="BJ16" s="679"/>
      <c r="BK16" s="679"/>
      <c r="BL16" s="679"/>
      <c r="BM16" s="679"/>
      <c r="BN16" s="680"/>
      <c r="BO16" s="715" t="s">
        <v>228</v>
      </c>
      <c r="BP16" s="715"/>
      <c r="BQ16" s="715"/>
      <c r="BR16" s="715"/>
      <c r="BS16" s="684" t="s">
        <v>139</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13572</v>
      </c>
      <c r="CS16" s="679"/>
      <c r="CT16" s="679"/>
      <c r="CU16" s="679"/>
      <c r="CV16" s="679"/>
      <c r="CW16" s="679"/>
      <c r="CX16" s="679"/>
      <c r="CY16" s="680"/>
      <c r="CZ16" s="715">
        <v>0.1</v>
      </c>
      <c r="DA16" s="715"/>
      <c r="DB16" s="715"/>
      <c r="DC16" s="715"/>
      <c r="DD16" s="684" t="s">
        <v>139</v>
      </c>
      <c r="DE16" s="679"/>
      <c r="DF16" s="679"/>
      <c r="DG16" s="679"/>
      <c r="DH16" s="679"/>
      <c r="DI16" s="679"/>
      <c r="DJ16" s="679"/>
      <c r="DK16" s="679"/>
      <c r="DL16" s="679"/>
      <c r="DM16" s="679"/>
      <c r="DN16" s="679"/>
      <c r="DO16" s="679"/>
      <c r="DP16" s="680"/>
      <c r="DQ16" s="684">
        <v>142</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49841</v>
      </c>
      <c r="S17" s="679"/>
      <c r="T17" s="679"/>
      <c r="U17" s="679"/>
      <c r="V17" s="679"/>
      <c r="W17" s="679"/>
      <c r="X17" s="679"/>
      <c r="Y17" s="680"/>
      <c r="Z17" s="715">
        <v>0.2</v>
      </c>
      <c r="AA17" s="715"/>
      <c r="AB17" s="715"/>
      <c r="AC17" s="715"/>
      <c r="AD17" s="716">
        <v>49841</v>
      </c>
      <c r="AE17" s="716"/>
      <c r="AF17" s="716"/>
      <c r="AG17" s="716"/>
      <c r="AH17" s="716"/>
      <c r="AI17" s="716"/>
      <c r="AJ17" s="716"/>
      <c r="AK17" s="716"/>
      <c r="AL17" s="681">
        <v>0.4</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228</v>
      </c>
      <c r="BH17" s="679"/>
      <c r="BI17" s="679"/>
      <c r="BJ17" s="679"/>
      <c r="BK17" s="679"/>
      <c r="BL17" s="679"/>
      <c r="BM17" s="679"/>
      <c r="BN17" s="680"/>
      <c r="BO17" s="715" t="s">
        <v>139</v>
      </c>
      <c r="BP17" s="715"/>
      <c r="BQ17" s="715"/>
      <c r="BR17" s="715"/>
      <c r="BS17" s="684" t="s">
        <v>228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2144956</v>
      </c>
      <c r="CS17" s="679"/>
      <c r="CT17" s="679"/>
      <c r="CU17" s="679"/>
      <c r="CV17" s="679"/>
      <c r="CW17" s="679"/>
      <c r="CX17" s="679"/>
      <c r="CY17" s="680"/>
      <c r="CZ17" s="715">
        <v>9.9</v>
      </c>
      <c r="DA17" s="715"/>
      <c r="DB17" s="715"/>
      <c r="DC17" s="715"/>
      <c r="DD17" s="684" t="s">
        <v>228</v>
      </c>
      <c r="DE17" s="679"/>
      <c r="DF17" s="679"/>
      <c r="DG17" s="679"/>
      <c r="DH17" s="679"/>
      <c r="DI17" s="679"/>
      <c r="DJ17" s="679"/>
      <c r="DK17" s="679"/>
      <c r="DL17" s="679"/>
      <c r="DM17" s="679"/>
      <c r="DN17" s="679"/>
      <c r="DO17" s="679"/>
      <c r="DP17" s="680"/>
      <c r="DQ17" s="684">
        <v>2070091</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9741</v>
      </c>
      <c r="S18" s="679"/>
      <c r="T18" s="679"/>
      <c r="U18" s="679"/>
      <c r="V18" s="679"/>
      <c r="W18" s="679"/>
      <c r="X18" s="679"/>
      <c r="Y18" s="680"/>
      <c r="Z18" s="715">
        <v>0</v>
      </c>
      <c r="AA18" s="715"/>
      <c r="AB18" s="715"/>
      <c r="AC18" s="715"/>
      <c r="AD18" s="716">
        <v>9741</v>
      </c>
      <c r="AE18" s="716"/>
      <c r="AF18" s="716"/>
      <c r="AG18" s="716"/>
      <c r="AH18" s="716"/>
      <c r="AI18" s="716"/>
      <c r="AJ18" s="716"/>
      <c r="AK18" s="716"/>
      <c r="AL18" s="681">
        <v>0.1</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139</v>
      </c>
      <c r="BH18" s="679"/>
      <c r="BI18" s="679"/>
      <c r="BJ18" s="679"/>
      <c r="BK18" s="679"/>
      <c r="BL18" s="679"/>
      <c r="BM18" s="679"/>
      <c r="BN18" s="680"/>
      <c r="BO18" s="715" t="s">
        <v>228</v>
      </c>
      <c r="BP18" s="715"/>
      <c r="BQ18" s="715"/>
      <c r="BR18" s="715"/>
      <c r="BS18" s="684" t="s">
        <v>139</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228</v>
      </c>
      <c r="CS18" s="679"/>
      <c r="CT18" s="679"/>
      <c r="CU18" s="679"/>
      <c r="CV18" s="679"/>
      <c r="CW18" s="679"/>
      <c r="CX18" s="679"/>
      <c r="CY18" s="680"/>
      <c r="CZ18" s="715" t="s">
        <v>139</v>
      </c>
      <c r="DA18" s="715"/>
      <c r="DB18" s="715"/>
      <c r="DC18" s="715"/>
      <c r="DD18" s="684" t="s">
        <v>228</v>
      </c>
      <c r="DE18" s="679"/>
      <c r="DF18" s="679"/>
      <c r="DG18" s="679"/>
      <c r="DH18" s="679"/>
      <c r="DI18" s="679"/>
      <c r="DJ18" s="679"/>
      <c r="DK18" s="679"/>
      <c r="DL18" s="679"/>
      <c r="DM18" s="679"/>
      <c r="DN18" s="679"/>
      <c r="DO18" s="679"/>
      <c r="DP18" s="680"/>
      <c r="DQ18" s="684" t="s">
        <v>228</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2730</v>
      </c>
      <c r="S19" s="679"/>
      <c r="T19" s="679"/>
      <c r="U19" s="679"/>
      <c r="V19" s="679"/>
      <c r="W19" s="679"/>
      <c r="X19" s="679"/>
      <c r="Y19" s="680"/>
      <c r="Z19" s="715">
        <v>0</v>
      </c>
      <c r="AA19" s="715"/>
      <c r="AB19" s="715"/>
      <c r="AC19" s="715"/>
      <c r="AD19" s="716">
        <v>2730</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118429</v>
      </c>
      <c r="BH19" s="679"/>
      <c r="BI19" s="679"/>
      <c r="BJ19" s="679"/>
      <c r="BK19" s="679"/>
      <c r="BL19" s="679"/>
      <c r="BM19" s="679"/>
      <c r="BN19" s="680"/>
      <c r="BO19" s="715">
        <v>4.4000000000000004</v>
      </c>
      <c r="BP19" s="715"/>
      <c r="BQ19" s="715"/>
      <c r="BR19" s="715"/>
      <c r="BS19" s="684" t="s">
        <v>228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139</v>
      </c>
      <c r="CS19" s="679"/>
      <c r="CT19" s="679"/>
      <c r="CU19" s="679"/>
      <c r="CV19" s="679"/>
      <c r="CW19" s="679"/>
      <c r="CX19" s="679"/>
      <c r="CY19" s="680"/>
      <c r="CZ19" s="715" t="s">
        <v>228</v>
      </c>
      <c r="DA19" s="715"/>
      <c r="DB19" s="715"/>
      <c r="DC19" s="715"/>
      <c r="DD19" s="684" t="s">
        <v>139</v>
      </c>
      <c r="DE19" s="679"/>
      <c r="DF19" s="679"/>
      <c r="DG19" s="679"/>
      <c r="DH19" s="679"/>
      <c r="DI19" s="679"/>
      <c r="DJ19" s="679"/>
      <c r="DK19" s="679"/>
      <c r="DL19" s="679"/>
      <c r="DM19" s="679"/>
      <c r="DN19" s="679"/>
      <c r="DO19" s="679"/>
      <c r="DP19" s="680"/>
      <c r="DQ19" s="684" t="s">
        <v>139</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787</v>
      </c>
      <c r="S20" s="679"/>
      <c r="T20" s="679"/>
      <c r="U20" s="679"/>
      <c r="V20" s="679"/>
      <c r="W20" s="679"/>
      <c r="X20" s="679"/>
      <c r="Y20" s="680"/>
      <c r="Z20" s="715">
        <v>0</v>
      </c>
      <c r="AA20" s="715"/>
      <c r="AB20" s="715"/>
      <c r="AC20" s="715"/>
      <c r="AD20" s="716">
        <v>787</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118429</v>
      </c>
      <c r="BH20" s="679"/>
      <c r="BI20" s="679"/>
      <c r="BJ20" s="679"/>
      <c r="BK20" s="679"/>
      <c r="BL20" s="679"/>
      <c r="BM20" s="679"/>
      <c r="BN20" s="680"/>
      <c r="BO20" s="715">
        <v>4.4000000000000004</v>
      </c>
      <c r="BP20" s="715"/>
      <c r="BQ20" s="715"/>
      <c r="BR20" s="715"/>
      <c r="BS20" s="684" t="s">
        <v>139</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21674686</v>
      </c>
      <c r="CS20" s="679"/>
      <c r="CT20" s="679"/>
      <c r="CU20" s="679"/>
      <c r="CV20" s="679"/>
      <c r="CW20" s="679"/>
      <c r="CX20" s="679"/>
      <c r="CY20" s="680"/>
      <c r="CZ20" s="715">
        <v>100</v>
      </c>
      <c r="DA20" s="715"/>
      <c r="DB20" s="715"/>
      <c r="DC20" s="715"/>
      <c r="DD20" s="684">
        <v>3706433</v>
      </c>
      <c r="DE20" s="679"/>
      <c r="DF20" s="679"/>
      <c r="DG20" s="679"/>
      <c r="DH20" s="679"/>
      <c r="DI20" s="679"/>
      <c r="DJ20" s="679"/>
      <c r="DK20" s="679"/>
      <c r="DL20" s="679"/>
      <c r="DM20" s="679"/>
      <c r="DN20" s="679"/>
      <c r="DO20" s="679"/>
      <c r="DP20" s="680"/>
      <c r="DQ20" s="684">
        <v>13165561</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36583</v>
      </c>
      <c r="S21" s="679"/>
      <c r="T21" s="679"/>
      <c r="U21" s="679"/>
      <c r="V21" s="679"/>
      <c r="W21" s="679"/>
      <c r="X21" s="679"/>
      <c r="Y21" s="680"/>
      <c r="Z21" s="715">
        <v>0.2</v>
      </c>
      <c r="AA21" s="715"/>
      <c r="AB21" s="715"/>
      <c r="AC21" s="715"/>
      <c r="AD21" s="716">
        <v>36583</v>
      </c>
      <c r="AE21" s="716"/>
      <c r="AF21" s="716"/>
      <c r="AG21" s="716"/>
      <c r="AH21" s="716"/>
      <c r="AI21" s="716"/>
      <c r="AJ21" s="716"/>
      <c r="AK21" s="716"/>
      <c r="AL21" s="681">
        <v>0.3</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118429</v>
      </c>
      <c r="BH21" s="679"/>
      <c r="BI21" s="679"/>
      <c r="BJ21" s="679"/>
      <c r="BK21" s="679"/>
      <c r="BL21" s="679"/>
      <c r="BM21" s="679"/>
      <c r="BN21" s="680"/>
      <c r="BO21" s="715">
        <v>4.4000000000000004</v>
      </c>
      <c r="BP21" s="715"/>
      <c r="BQ21" s="715"/>
      <c r="BR21" s="715"/>
      <c r="BS21" s="684" t="s">
        <v>139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8851443</v>
      </c>
      <c r="S22" s="679"/>
      <c r="T22" s="679"/>
      <c r="U22" s="679"/>
      <c r="V22" s="679"/>
      <c r="W22" s="679"/>
      <c r="X22" s="679"/>
      <c r="Y22" s="680"/>
      <c r="Z22" s="715">
        <v>39.9</v>
      </c>
      <c r="AA22" s="715"/>
      <c r="AB22" s="715"/>
      <c r="AC22" s="715"/>
      <c r="AD22" s="716">
        <v>8012401</v>
      </c>
      <c r="AE22" s="716"/>
      <c r="AF22" s="716"/>
      <c r="AG22" s="716"/>
      <c r="AH22" s="716"/>
      <c r="AI22" s="716"/>
      <c r="AJ22" s="716"/>
      <c r="AK22" s="716"/>
      <c r="AL22" s="681">
        <v>69.2</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139</v>
      </c>
      <c r="BH22" s="679"/>
      <c r="BI22" s="679"/>
      <c r="BJ22" s="679"/>
      <c r="BK22" s="679"/>
      <c r="BL22" s="679"/>
      <c r="BM22" s="679"/>
      <c r="BN22" s="680"/>
      <c r="BO22" s="715" t="s">
        <v>139</v>
      </c>
      <c r="BP22" s="715"/>
      <c r="BQ22" s="715"/>
      <c r="BR22" s="715"/>
      <c r="BS22" s="684" t="s">
        <v>228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8012401</v>
      </c>
      <c r="S23" s="679"/>
      <c r="T23" s="679"/>
      <c r="U23" s="679"/>
      <c r="V23" s="679"/>
      <c r="W23" s="679"/>
      <c r="X23" s="679"/>
      <c r="Y23" s="680"/>
      <c r="Z23" s="715">
        <v>36.1</v>
      </c>
      <c r="AA23" s="715"/>
      <c r="AB23" s="715"/>
      <c r="AC23" s="715"/>
      <c r="AD23" s="716">
        <v>8012401</v>
      </c>
      <c r="AE23" s="716"/>
      <c r="AF23" s="716"/>
      <c r="AG23" s="716"/>
      <c r="AH23" s="716"/>
      <c r="AI23" s="716"/>
      <c r="AJ23" s="716"/>
      <c r="AK23" s="716"/>
      <c r="AL23" s="681">
        <v>69.2</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228</v>
      </c>
      <c r="BH23" s="679"/>
      <c r="BI23" s="679"/>
      <c r="BJ23" s="679"/>
      <c r="BK23" s="679"/>
      <c r="BL23" s="679"/>
      <c r="BM23" s="679"/>
      <c r="BN23" s="680"/>
      <c r="BO23" s="715" t="s">
        <v>139</v>
      </c>
      <c r="BP23" s="715"/>
      <c r="BQ23" s="715"/>
      <c r="BR23" s="715"/>
      <c r="BS23" s="684" t="s">
        <v>228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837077</v>
      </c>
      <c r="S24" s="679"/>
      <c r="T24" s="679"/>
      <c r="U24" s="679"/>
      <c r="V24" s="679"/>
      <c r="W24" s="679"/>
      <c r="X24" s="679"/>
      <c r="Y24" s="680"/>
      <c r="Z24" s="715">
        <v>3.8</v>
      </c>
      <c r="AA24" s="715"/>
      <c r="AB24" s="715"/>
      <c r="AC24" s="715"/>
      <c r="AD24" s="716" t="s">
        <v>139</v>
      </c>
      <c r="AE24" s="716"/>
      <c r="AF24" s="716"/>
      <c r="AG24" s="716"/>
      <c r="AH24" s="716"/>
      <c r="AI24" s="716"/>
      <c r="AJ24" s="716"/>
      <c r="AK24" s="716"/>
      <c r="AL24" s="681" t="s">
        <v>228</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228</v>
      </c>
      <c r="BH24" s="679"/>
      <c r="BI24" s="679"/>
      <c r="BJ24" s="679"/>
      <c r="BK24" s="679"/>
      <c r="BL24" s="679"/>
      <c r="BM24" s="679"/>
      <c r="BN24" s="680"/>
      <c r="BO24" s="715" t="s">
        <v>228</v>
      </c>
      <c r="BP24" s="715"/>
      <c r="BQ24" s="715"/>
      <c r="BR24" s="715"/>
      <c r="BS24" s="684" t="s">
        <v>139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7282865</v>
      </c>
      <c r="CS24" s="734"/>
      <c r="CT24" s="734"/>
      <c r="CU24" s="734"/>
      <c r="CV24" s="734"/>
      <c r="CW24" s="734"/>
      <c r="CX24" s="734"/>
      <c r="CY24" s="777"/>
      <c r="CZ24" s="778">
        <v>33.6</v>
      </c>
      <c r="DA24" s="749"/>
      <c r="DB24" s="749"/>
      <c r="DC24" s="781"/>
      <c r="DD24" s="776">
        <v>5627903</v>
      </c>
      <c r="DE24" s="734"/>
      <c r="DF24" s="734"/>
      <c r="DG24" s="734"/>
      <c r="DH24" s="734"/>
      <c r="DI24" s="734"/>
      <c r="DJ24" s="734"/>
      <c r="DK24" s="777"/>
      <c r="DL24" s="776">
        <v>5627143</v>
      </c>
      <c r="DM24" s="734"/>
      <c r="DN24" s="734"/>
      <c r="DO24" s="734"/>
      <c r="DP24" s="734"/>
      <c r="DQ24" s="734"/>
      <c r="DR24" s="734"/>
      <c r="DS24" s="734"/>
      <c r="DT24" s="734"/>
      <c r="DU24" s="734"/>
      <c r="DV24" s="777"/>
      <c r="DW24" s="778">
        <v>47.2</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1965</v>
      </c>
      <c r="S25" s="679"/>
      <c r="T25" s="679"/>
      <c r="U25" s="679"/>
      <c r="V25" s="679"/>
      <c r="W25" s="679"/>
      <c r="X25" s="679"/>
      <c r="Y25" s="680"/>
      <c r="Z25" s="715">
        <v>0</v>
      </c>
      <c r="AA25" s="715"/>
      <c r="AB25" s="715"/>
      <c r="AC25" s="715"/>
      <c r="AD25" s="716" t="s">
        <v>177</v>
      </c>
      <c r="AE25" s="716"/>
      <c r="AF25" s="716"/>
      <c r="AG25" s="716"/>
      <c r="AH25" s="716"/>
      <c r="AI25" s="716"/>
      <c r="AJ25" s="716"/>
      <c r="AK25" s="716"/>
      <c r="AL25" s="681" t="s">
        <v>139</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139</v>
      </c>
      <c r="BH25" s="679"/>
      <c r="BI25" s="679"/>
      <c r="BJ25" s="679"/>
      <c r="BK25" s="679"/>
      <c r="BL25" s="679"/>
      <c r="BM25" s="679"/>
      <c r="BN25" s="680"/>
      <c r="BO25" s="715" t="s">
        <v>139</v>
      </c>
      <c r="BP25" s="715"/>
      <c r="BQ25" s="715"/>
      <c r="BR25" s="715"/>
      <c r="BS25" s="684" t="s">
        <v>139</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2810082</v>
      </c>
      <c r="CS25" s="697"/>
      <c r="CT25" s="697"/>
      <c r="CU25" s="697"/>
      <c r="CV25" s="697"/>
      <c r="CW25" s="697"/>
      <c r="CX25" s="697"/>
      <c r="CY25" s="698"/>
      <c r="CZ25" s="681">
        <v>13</v>
      </c>
      <c r="DA25" s="699"/>
      <c r="DB25" s="699"/>
      <c r="DC25" s="700"/>
      <c r="DD25" s="684">
        <v>2568527</v>
      </c>
      <c r="DE25" s="697"/>
      <c r="DF25" s="697"/>
      <c r="DG25" s="697"/>
      <c r="DH25" s="697"/>
      <c r="DI25" s="697"/>
      <c r="DJ25" s="697"/>
      <c r="DK25" s="698"/>
      <c r="DL25" s="684">
        <v>2568517</v>
      </c>
      <c r="DM25" s="697"/>
      <c r="DN25" s="697"/>
      <c r="DO25" s="697"/>
      <c r="DP25" s="697"/>
      <c r="DQ25" s="697"/>
      <c r="DR25" s="697"/>
      <c r="DS25" s="697"/>
      <c r="DT25" s="697"/>
      <c r="DU25" s="697"/>
      <c r="DV25" s="698"/>
      <c r="DW25" s="681">
        <v>21.5</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12383995</v>
      </c>
      <c r="S26" s="679"/>
      <c r="T26" s="679"/>
      <c r="U26" s="679"/>
      <c r="V26" s="679"/>
      <c r="W26" s="679"/>
      <c r="X26" s="679"/>
      <c r="Y26" s="680"/>
      <c r="Z26" s="715">
        <v>55.9</v>
      </c>
      <c r="AA26" s="715"/>
      <c r="AB26" s="715"/>
      <c r="AC26" s="715"/>
      <c r="AD26" s="716">
        <v>11544953</v>
      </c>
      <c r="AE26" s="716"/>
      <c r="AF26" s="716"/>
      <c r="AG26" s="716"/>
      <c r="AH26" s="716"/>
      <c r="AI26" s="716"/>
      <c r="AJ26" s="716"/>
      <c r="AK26" s="716"/>
      <c r="AL26" s="681">
        <v>99.8</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228</v>
      </c>
      <c r="BH26" s="679"/>
      <c r="BI26" s="679"/>
      <c r="BJ26" s="679"/>
      <c r="BK26" s="679"/>
      <c r="BL26" s="679"/>
      <c r="BM26" s="679"/>
      <c r="BN26" s="680"/>
      <c r="BO26" s="715" t="s">
        <v>139</v>
      </c>
      <c r="BP26" s="715"/>
      <c r="BQ26" s="715"/>
      <c r="BR26" s="715"/>
      <c r="BS26" s="684" t="s">
        <v>139</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1924377</v>
      </c>
      <c r="CS26" s="679"/>
      <c r="CT26" s="679"/>
      <c r="CU26" s="679"/>
      <c r="CV26" s="679"/>
      <c r="CW26" s="679"/>
      <c r="CX26" s="679"/>
      <c r="CY26" s="680"/>
      <c r="CZ26" s="681">
        <v>8.9</v>
      </c>
      <c r="DA26" s="699"/>
      <c r="DB26" s="699"/>
      <c r="DC26" s="700"/>
      <c r="DD26" s="684">
        <v>1729122</v>
      </c>
      <c r="DE26" s="679"/>
      <c r="DF26" s="679"/>
      <c r="DG26" s="679"/>
      <c r="DH26" s="679"/>
      <c r="DI26" s="679"/>
      <c r="DJ26" s="679"/>
      <c r="DK26" s="680"/>
      <c r="DL26" s="684" t="s">
        <v>139</v>
      </c>
      <c r="DM26" s="679"/>
      <c r="DN26" s="679"/>
      <c r="DO26" s="679"/>
      <c r="DP26" s="679"/>
      <c r="DQ26" s="679"/>
      <c r="DR26" s="679"/>
      <c r="DS26" s="679"/>
      <c r="DT26" s="679"/>
      <c r="DU26" s="679"/>
      <c r="DV26" s="680"/>
      <c r="DW26" s="681" t="s">
        <v>139</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3116</v>
      </c>
      <c r="S27" s="679"/>
      <c r="T27" s="679"/>
      <c r="U27" s="679"/>
      <c r="V27" s="679"/>
      <c r="W27" s="679"/>
      <c r="X27" s="679"/>
      <c r="Y27" s="680"/>
      <c r="Z27" s="715">
        <v>0</v>
      </c>
      <c r="AA27" s="715"/>
      <c r="AB27" s="715"/>
      <c r="AC27" s="715"/>
      <c r="AD27" s="716">
        <v>3116</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2703846</v>
      </c>
      <c r="BH27" s="679"/>
      <c r="BI27" s="679"/>
      <c r="BJ27" s="679"/>
      <c r="BK27" s="679"/>
      <c r="BL27" s="679"/>
      <c r="BM27" s="679"/>
      <c r="BN27" s="680"/>
      <c r="BO27" s="715">
        <v>100</v>
      </c>
      <c r="BP27" s="715"/>
      <c r="BQ27" s="715"/>
      <c r="BR27" s="715"/>
      <c r="BS27" s="684" t="s">
        <v>228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2327827</v>
      </c>
      <c r="CS27" s="697"/>
      <c r="CT27" s="697"/>
      <c r="CU27" s="697"/>
      <c r="CV27" s="697"/>
      <c r="CW27" s="697"/>
      <c r="CX27" s="697"/>
      <c r="CY27" s="698"/>
      <c r="CZ27" s="681">
        <v>10.7</v>
      </c>
      <c r="DA27" s="699"/>
      <c r="DB27" s="699"/>
      <c r="DC27" s="700"/>
      <c r="DD27" s="684">
        <v>989285</v>
      </c>
      <c r="DE27" s="697"/>
      <c r="DF27" s="697"/>
      <c r="DG27" s="697"/>
      <c r="DH27" s="697"/>
      <c r="DI27" s="697"/>
      <c r="DJ27" s="697"/>
      <c r="DK27" s="698"/>
      <c r="DL27" s="684">
        <v>988535</v>
      </c>
      <c r="DM27" s="697"/>
      <c r="DN27" s="697"/>
      <c r="DO27" s="697"/>
      <c r="DP27" s="697"/>
      <c r="DQ27" s="697"/>
      <c r="DR27" s="697"/>
      <c r="DS27" s="697"/>
      <c r="DT27" s="697"/>
      <c r="DU27" s="697"/>
      <c r="DV27" s="698"/>
      <c r="DW27" s="681">
        <v>8.3000000000000007</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124152</v>
      </c>
      <c r="S28" s="679"/>
      <c r="T28" s="679"/>
      <c r="U28" s="679"/>
      <c r="V28" s="679"/>
      <c r="W28" s="679"/>
      <c r="X28" s="679"/>
      <c r="Y28" s="680"/>
      <c r="Z28" s="715">
        <v>0.6</v>
      </c>
      <c r="AA28" s="715"/>
      <c r="AB28" s="715"/>
      <c r="AC28" s="715"/>
      <c r="AD28" s="716" t="s">
        <v>228</v>
      </c>
      <c r="AE28" s="716"/>
      <c r="AF28" s="716"/>
      <c r="AG28" s="716"/>
      <c r="AH28" s="716"/>
      <c r="AI28" s="716"/>
      <c r="AJ28" s="716"/>
      <c r="AK28" s="716"/>
      <c r="AL28" s="681" t="s">
        <v>139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2144956</v>
      </c>
      <c r="CS28" s="679"/>
      <c r="CT28" s="679"/>
      <c r="CU28" s="679"/>
      <c r="CV28" s="679"/>
      <c r="CW28" s="679"/>
      <c r="CX28" s="679"/>
      <c r="CY28" s="680"/>
      <c r="CZ28" s="681">
        <v>9.9</v>
      </c>
      <c r="DA28" s="699"/>
      <c r="DB28" s="699"/>
      <c r="DC28" s="700"/>
      <c r="DD28" s="684">
        <v>2070091</v>
      </c>
      <c r="DE28" s="679"/>
      <c r="DF28" s="679"/>
      <c r="DG28" s="679"/>
      <c r="DH28" s="679"/>
      <c r="DI28" s="679"/>
      <c r="DJ28" s="679"/>
      <c r="DK28" s="680"/>
      <c r="DL28" s="684">
        <v>2070091</v>
      </c>
      <c r="DM28" s="679"/>
      <c r="DN28" s="679"/>
      <c r="DO28" s="679"/>
      <c r="DP28" s="679"/>
      <c r="DQ28" s="679"/>
      <c r="DR28" s="679"/>
      <c r="DS28" s="679"/>
      <c r="DT28" s="679"/>
      <c r="DU28" s="679"/>
      <c r="DV28" s="680"/>
      <c r="DW28" s="681">
        <v>17.399999999999999</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264446</v>
      </c>
      <c r="S29" s="679"/>
      <c r="T29" s="679"/>
      <c r="U29" s="679"/>
      <c r="V29" s="679"/>
      <c r="W29" s="679"/>
      <c r="X29" s="679"/>
      <c r="Y29" s="680"/>
      <c r="Z29" s="715">
        <v>1.2</v>
      </c>
      <c r="AA29" s="715"/>
      <c r="AB29" s="715"/>
      <c r="AC29" s="715"/>
      <c r="AD29" s="716">
        <v>6799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2144868</v>
      </c>
      <c r="CS29" s="697"/>
      <c r="CT29" s="697"/>
      <c r="CU29" s="697"/>
      <c r="CV29" s="697"/>
      <c r="CW29" s="697"/>
      <c r="CX29" s="697"/>
      <c r="CY29" s="698"/>
      <c r="CZ29" s="681">
        <v>9.9</v>
      </c>
      <c r="DA29" s="699"/>
      <c r="DB29" s="699"/>
      <c r="DC29" s="700"/>
      <c r="DD29" s="684">
        <v>2070003</v>
      </c>
      <c r="DE29" s="697"/>
      <c r="DF29" s="697"/>
      <c r="DG29" s="697"/>
      <c r="DH29" s="697"/>
      <c r="DI29" s="697"/>
      <c r="DJ29" s="697"/>
      <c r="DK29" s="698"/>
      <c r="DL29" s="684">
        <v>2070003</v>
      </c>
      <c r="DM29" s="697"/>
      <c r="DN29" s="697"/>
      <c r="DO29" s="697"/>
      <c r="DP29" s="697"/>
      <c r="DQ29" s="697"/>
      <c r="DR29" s="697"/>
      <c r="DS29" s="697"/>
      <c r="DT29" s="697"/>
      <c r="DU29" s="697"/>
      <c r="DV29" s="698"/>
      <c r="DW29" s="681">
        <v>17.399999999999999</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16724</v>
      </c>
      <c r="S30" s="679"/>
      <c r="T30" s="679"/>
      <c r="U30" s="679"/>
      <c r="V30" s="679"/>
      <c r="W30" s="679"/>
      <c r="X30" s="679"/>
      <c r="Y30" s="680"/>
      <c r="Z30" s="715">
        <v>0.1</v>
      </c>
      <c r="AA30" s="715"/>
      <c r="AB30" s="715"/>
      <c r="AC30" s="715"/>
      <c r="AD30" s="716" t="s">
        <v>228</v>
      </c>
      <c r="AE30" s="716"/>
      <c r="AF30" s="716"/>
      <c r="AG30" s="716"/>
      <c r="AH30" s="716"/>
      <c r="AI30" s="716"/>
      <c r="AJ30" s="716"/>
      <c r="AK30" s="716"/>
      <c r="AL30" s="681" t="s">
        <v>139</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2039789</v>
      </c>
      <c r="CS30" s="679"/>
      <c r="CT30" s="679"/>
      <c r="CU30" s="679"/>
      <c r="CV30" s="679"/>
      <c r="CW30" s="679"/>
      <c r="CX30" s="679"/>
      <c r="CY30" s="680"/>
      <c r="CZ30" s="681">
        <v>9.4</v>
      </c>
      <c r="DA30" s="699"/>
      <c r="DB30" s="699"/>
      <c r="DC30" s="700"/>
      <c r="DD30" s="684">
        <v>1964924</v>
      </c>
      <c r="DE30" s="679"/>
      <c r="DF30" s="679"/>
      <c r="DG30" s="679"/>
      <c r="DH30" s="679"/>
      <c r="DI30" s="679"/>
      <c r="DJ30" s="679"/>
      <c r="DK30" s="680"/>
      <c r="DL30" s="684">
        <v>1964924</v>
      </c>
      <c r="DM30" s="679"/>
      <c r="DN30" s="679"/>
      <c r="DO30" s="679"/>
      <c r="DP30" s="679"/>
      <c r="DQ30" s="679"/>
      <c r="DR30" s="679"/>
      <c r="DS30" s="679"/>
      <c r="DT30" s="679"/>
      <c r="DU30" s="679"/>
      <c r="DV30" s="680"/>
      <c r="DW30" s="681">
        <v>16.5</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1350446</v>
      </c>
      <c r="S31" s="679"/>
      <c r="T31" s="679"/>
      <c r="U31" s="679"/>
      <c r="V31" s="679"/>
      <c r="W31" s="679"/>
      <c r="X31" s="679"/>
      <c r="Y31" s="680"/>
      <c r="Z31" s="715">
        <v>6.1</v>
      </c>
      <c r="AA31" s="715"/>
      <c r="AB31" s="715"/>
      <c r="AC31" s="715"/>
      <c r="AD31" s="716" t="s">
        <v>139</v>
      </c>
      <c r="AE31" s="716"/>
      <c r="AF31" s="716"/>
      <c r="AG31" s="716"/>
      <c r="AH31" s="716"/>
      <c r="AI31" s="716"/>
      <c r="AJ31" s="716"/>
      <c r="AK31" s="716"/>
      <c r="AL31" s="681" t="s">
        <v>139</v>
      </c>
      <c r="AM31" s="682"/>
      <c r="AN31" s="682"/>
      <c r="AO31" s="717"/>
      <c r="AP31" s="754" t="s">
        <v>311</v>
      </c>
      <c r="AQ31" s="755"/>
      <c r="AR31" s="755"/>
      <c r="AS31" s="755"/>
      <c r="AT31" s="760" t="s">
        <v>312</v>
      </c>
      <c r="AU31" s="231"/>
      <c r="AV31" s="231"/>
      <c r="AW31" s="231"/>
      <c r="AX31" s="744" t="s">
        <v>189</v>
      </c>
      <c r="AY31" s="745"/>
      <c r="AZ31" s="745"/>
      <c r="BA31" s="745"/>
      <c r="BB31" s="745"/>
      <c r="BC31" s="745"/>
      <c r="BD31" s="745"/>
      <c r="BE31" s="745"/>
      <c r="BF31" s="746"/>
      <c r="BG31" s="747">
        <v>99</v>
      </c>
      <c r="BH31" s="748"/>
      <c r="BI31" s="748"/>
      <c r="BJ31" s="748"/>
      <c r="BK31" s="748"/>
      <c r="BL31" s="748"/>
      <c r="BM31" s="749">
        <v>92.4</v>
      </c>
      <c r="BN31" s="748"/>
      <c r="BO31" s="748"/>
      <c r="BP31" s="748"/>
      <c r="BQ31" s="750"/>
      <c r="BR31" s="747">
        <v>98.7</v>
      </c>
      <c r="BS31" s="748"/>
      <c r="BT31" s="748"/>
      <c r="BU31" s="748"/>
      <c r="BV31" s="748"/>
      <c r="BW31" s="748"/>
      <c r="BX31" s="749">
        <v>90.3</v>
      </c>
      <c r="BY31" s="748"/>
      <c r="BZ31" s="748"/>
      <c r="CA31" s="748"/>
      <c r="CB31" s="750"/>
      <c r="CD31" s="765"/>
      <c r="CE31" s="766"/>
      <c r="CF31" s="711" t="s">
        <v>313</v>
      </c>
      <c r="CG31" s="712"/>
      <c r="CH31" s="712"/>
      <c r="CI31" s="712"/>
      <c r="CJ31" s="712"/>
      <c r="CK31" s="712"/>
      <c r="CL31" s="712"/>
      <c r="CM31" s="712"/>
      <c r="CN31" s="712"/>
      <c r="CO31" s="712"/>
      <c r="CP31" s="712"/>
      <c r="CQ31" s="713"/>
      <c r="CR31" s="678">
        <v>105079</v>
      </c>
      <c r="CS31" s="697"/>
      <c r="CT31" s="697"/>
      <c r="CU31" s="697"/>
      <c r="CV31" s="697"/>
      <c r="CW31" s="697"/>
      <c r="CX31" s="697"/>
      <c r="CY31" s="698"/>
      <c r="CZ31" s="681">
        <v>0.5</v>
      </c>
      <c r="DA31" s="699"/>
      <c r="DB31" s="699"/>
      <c r="DC31" s="700"/>
      <c r="DD31" s="684">
        <v>105079</v>
      </c>
      <c r="DE31" s="697"/>
      <c r="DF31" s="697"/>
      <c r="DG31" s="697"/>
      <c r="DH31" s="697"/>
      <c r="DI31" s="697"/>
      <c r="DJ31" s="697"/>
      <c r="DK31" s="698"/>
      <c r="DL31" s="684">
        <v>105079</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228</v>
      </c>
      <c r="S32" s="679"/>
      <c r="T32" s="679"/>
      <c r="U32" s="679"/>
      <c r="V32" s="679"/>
      <c r="W32" s="679"/>
      <c r="X32" s="679"/>
      <c r="Y32" s="680"/>
      <c r="Z32" s="715" t="s">
        <v>139</v>
      </c>
      <c r="AA32" s="715"/>
      <c r="AB32" s="715"/>
      <c r="AC32" s="715"/>
      <c r="AD32" s="716" t="s">
        <v>228</v>
      </c>
      <c r="AE32" s="716"/>
      <c r="AF32" s="716"/>
      <c r="AG32" s="716"/>
      <c r="AH32" s="716"/>
      <c r="AI32" s="716"/>
      <c r="AJ32" s="716"/>
      <c r="AK32" s="716"/>
      <c r="AL32" s="681" t="s">
        <v>228</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99.1</v>
      </c>
      <c r="BH32" s="697"/>
      <c r="BI32" s="697"/>
      <c r="BJ32" s="697"/>
      <c r="BK32" s="697"/>
      <c r="BL32" s="697"/>
      <c r="BM32" s="682">
        <v>96.2</v>
      </c>
      <c r="BN32" s="743"/>
      <c r="BO32" s="743"/>
      <c r="BP32" s="743"/>
      <c r="BQ32" s="721"/>
      <c r="BR32" s="751">
        <v>99</v>
      </c>
      <c r="BS32" s="697"/>
      <c r="BT32" s="697"/>
      <c r="BU32" s="697"/>
      <c r="BV32" s="697"/>
      <c r="BW32" s="697"/>
      <c r="BX32" s="682">
        <v>95</v>
      </c>
      <c r="BY32" s="743"/>
      <c r="BZ32" s="743"/>
      <c r="CA32" s="743"/>
      <c r="CB32" s="721"/>
      <c r="CD32" s="767"/>
      <c r="CE32" s="768"/>
      <c r="CF32" s="711" t="s">
        <v>317</v>
      </c>
      <c r="CG32" s="712"/>
      <c r="CH32" s="712"/>
      <c r="CI32" s="712"/>
      <c r="CJ32" s="712"/>
      <c r="CK32" s="712"/>
      <c r="CL32" s="712"/>
      <c r="CM32" s="712"/>
      <c r="CN32" s="712"/>
      <c r="CO32" s="712"/>
      <c r="CP32" s="712"/>
      <c r="CQ32" s="713"/>
      <c r="CR32" s="678">
        <v>88</v>
      </c>
      <c r="CS32" s="679"/>
      <c r="CT32" s="679"/>
      <c r="CU32" s="679"/>
      <c r="CV32" s="679"/>
      <c r="CW32" s="679"/>
      <c r="CX32" s="679"/>
      <c r="CY32" s="680"/>
      <c r="CZ32" s="681">
        <v>0</v>
      </c>
      <c r="DA32" s="699"/>
      <c r="DB32" s="699"/>
      <c r="DC32" s="700"/>
      <c r="DD32" s="684">
        <v>88</v>
      </c>
      <c r="DE32" s="679"/>
      <c r="DF32" s="679"/>
      <c r="DG32" s="679"/>
      <c r="DH32" s="679"/>
      <c r="DI32" s="679"/>
      <c r="DJ32" s="679"/>
      <c r="DK32" s="680"/>
      <c r="DL32" s="684">
        <v>88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1093549</v>
      </c>
      <c r="S33" s="679"/>
      <c r="T33" s="679"/>
      <c r="U33" s="679"/>
      <c r="V33" s="679"/>
      <c r="W33" s="679"/>
      <c r="X33" s="679"/>
      <c r="Y33" s="680"/>
      <c r="Z33" s="715">
        <v>4.9000000000000004</v>
      </c>
      <c r="AA33" s="715"/>
      <c r="AB33" s="715"/>
      <c r="AC33" s="715"/>
      <c r="AD33" s="716" t="s">
        <v>139</v>
      </c>
      <c r="AE33" s="716"/>
      <c r="AF33" s="716"/>
      <c r="AG33" s="716"/>
      <c r="AH33" s="716"/>
      <c r="AI33" s="716"/>
      <c r="AJ33" s="716"/>
      <c r="AK33" s="716"/>
      <c r="AL33" s="681" t="s">
        <v>228</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98.6</v>
      </c>
      <c r="BH33" s="663"/>
      <c r="BI33" s="663"/>
      <c r="BJ33" s="663"/>
      <c r="BK33" s="663"/>
      <c r="BL33" s="663"/>
      <c r="BM33" s="706">
        <v>88</v>
      </c>
      <c r="BN33" s="663"/>
      <c r="BO33" s="663"/>
      <c r="BP33" s="663"/>
      <c r="BQ33" s="727"/>
      <c r="BR33" s="742">
        <v>98.1</v>
      </c>
      <c r="BS33" s="663"/>
      <c r="BT33" s="663"/>
      <c r="BU33" s="663"/>
      <c r="BV33" s="663"/>
      <c r="BW33" s="663"/>
      <c r="BX33" s="706">
        <v>84.8</v>
      </c>
      <c r="BY33" s="663"/>
      <c r="BZ33" s="663"/>
      <c r="CA33" s="663"/>
      <c r="CB33" s="727"/>
      <c r="CD33" s="711" t="s">
        <v>320</v>
      </c>
      <c r="CE33" s="712"/>
      <c r="CF33" s="712"/>
      <c r="CG33" s="712"/>
      <c r="CH33" s="712"/>
      <c r="CI33" s="712"/>
      <c r="CJ33" s="712"/>
      <c r="CK33" s="712"/>
      <c r="CL33" s="712"/>
      <c r="CM33" s="712"/>
      <c r="CN33" s="712"/>
      <c r="CO33" s="712"/>
      <c r="CP33" s="712"/>
      <c r="CQ33" s="713"/>
      <c r="CR33" s="678">
        <v>10671816</v>
      </c>
      <c r="CS33" s="697"/>
      <c r="CT33" s="697"/>
      <c r="CU33" s="697"/>
      <c r="CV33" s="697"/>
      <c r="CW33" s="697"/>
      <c r="CX33" s="697"/>
      <c r="CY33" s="698"/>
      <c r="CZ33" s="681">
        <v>49.2</v>
      </c>
      <c r="DA33" s="699"/>
      <c r="DB33" s="699"/>
      <c r="DC33" s="700"/>
      <c r="DD33" s="684">
        <v>7367111</v>
      </c>
      <c r="DE33" s="697"/>
      <c r="DF33" s="697"/>
      <c r="DG33" s="697"/>
      <c r="DH33" s="697"/>
      <c r="DI33" s="697"/>
      <c r="DJ33" s="697"/>
      <c r="DK33" s="698"/>
      <c r="DL33" s="684">
        <v>6176075</v>
      </c>
      <c r="DM33" s="697"/>
      <c r="DN33" s="697"/>
      <c r="DO33" s="697"/>
      <c r="DP33" s="697"/>
      <c r="DQ33" s="697"/>
      <c r="DR33" s="697"/>
      <c r="DS33" s="697"/>
      <c r="DT33" s="697"/>
      <c r="DU33" s="697"/>
      <c r="DV33" s="698"/>
      <c r="DW33" s="681">
        <v>51.8</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25483</v>
      </c>
      <c r="S34" s="679"/>
      <c r="T34" s="679"/>
      <c r="U34" s="679"/>
      <c r="V34" s="679"/>
      <c r="W34" s="679"/>
      <c r="X34" s="679"/>
      <c r="Y34" s="680"/>
      <c r="Z34" s="715">
        <v>0.1</v>
      </c>
      <c r="AA34" s="715"/>
      <c r="AB34" s="715"/>
      <c r="AC34" s="715"/>
      <c r="AD34" s="716">
        <v>16555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2437236</v>
      </c>
      <c r="CS34" s="679"/>
      <c r="CT34" s="679"/>
      <c r="CU34" s="679"/>
      <c r="CV34" s="679"/>
      <c r="CW34" s="679"/>
      <c r="CX34" s="679"/>
      <c r="CY34" s="680"/>
      <c r="CZ34" s="681">
        <v>11.2</v>
      </c>
      <c r="DA34" s="699"/>
      <c r="DB34" s="699"/>
      <c r="DC34" s="700"/>
      <c r="DD34" s="684">
        <v>1802119</v>
      </c>
      <c r="DE34" s="679"/>
      <c r="DF34" s="679"/>
      <c r="DG34" s="679"/>
      <c r="DH34" s="679"/>
      <c r="DI34" s="679"/>
      <c r="DJ34" s="679"/>
      <c r="DK34" s="680"/>
      <c r="DL34" s="684">
        <v>1576251</v>
      </c>
      <c r="DM34" s="679"/>
      <c r="DN34" s="679"/>
      <c r="DO34" s="679"/>
      <c r="DP34" s="679"/>
      <c r="DQ34" s="679"/>
      <c r="DR34" s="679"/>
      <c r="DS34" s="679"/>
      <c r="DT34" s="679"/>
      <c r="DU34" s="679"/>
      <c r="DV34" s="680"/>
      <c r="DW34" s="681">
        <v>13.2</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823234</v>
      </c>
      <c r="S35" s="679"/>
      <c r="T35" s="679"/>
      <c r="U35" s="679"/>
      <c r="V35" s="679"/>
      <c r="W35" s="679"/>
      <c r="X35" s="679"/>
      <c r="Y35" s="680"/>
      <c r="Z35" s="715">
        <v>3.7</v>
      </c>
      <c r="AA35" s="715"/>
      <c r="AB35" s="715"/>
      <c r="AC35" s="715"/>
      <c r="AD35" s="716" t="s">
        <v>228</v>
      </c>
      <c r="AE35" s="716"/>
      <c r="AF35" s="716"/>
      <c r="AG35" s="716"/>
      <c r="AH35" s="716"/>
      <c r="AI35" s="716"/>
      <c r="AJ35" s="716"/>
      <c r="AK35" s="716"/>
      <c r="AL35" s="681" t="s">
        <v>177</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319013</v>
      </c>
      <c r="CS35" s="697"/>
      <c r="CT35" s="697"/>
      <c r="CU35" s="697"/>
      <c r="CV35" s="697"/>
      <c r="CW35" s="697"/>
      <c r="CX35" s="697"/>
      <c r="CY35" s="698"/>
      <c r="CZ35" s="681">
        <v>1.5</v>
      </c>
      <c r="DA35" s="699"/>
      <c r="DB35" s="699"/>
      <c r="DC35" s="700"/>
      <c r="DD35" s="684">
        <v>280905</v>
      </c>
      <c r="DE35" s="697"/>
      <c r="DF35" s="697"/>
      <c r="DG35" s="697"/>
      <c r="DH35" s="697"/>
      <c r="DI35" s="697"/>
      <c r="DJ35" s="697"/>
      <c r="DK35" s="698"/>
      <c r="DL35" s="684">
        <v>280905</v>
      </c>
      <c r="DM35" s="697"/>
      <c r="DN35" s="697"/>
      <c r="DO35" s="697"/>
      <c r="DP35" s="697"/>
      <c r="DQ35" s="697"/>
      <c r="DR35" s="697"/>
      <c r="DS35" s="697"/>
      <c r="DT35" s="697"/>
      <c r="DU35" s="697"/>
      <c r="DV35" s="698"/>
      <c r="DW35" s="681">
        <v>2.4</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1358633</v>
      </c>
      <c r="S36" s="679"/>
      <c r="T36" s="679"/>
      <c r="U36" s="679"/>
      <c r="V36" s="679"/>
      <c r="W36" s="679"/>
      <c r="X36" s="679"/>
      <c r="Y36" s="680"/>
      <c r="Z36" s="715">
        <v>6.1</v>
      </c>
      <c r="AA36" s="715"/>
      <c r="AB36" s="715"/>
      <c r="AC36" s="715"/>
      <c r="AD36" s="716" t="s">
        <v>139</v>
      </c>
      <c r="AE36" s="716"/>
      <c r="AF36" s="716"/>
      <c r="AG36" s="716"/>
      <c r="AH36" s="716"/>
      <c r="AI36" s="716"/>
      <c r="AJ36" s="716"/>
      <c r="AK36" s="716"/>
      <c r="AL36" s="681" t="s">
        <v>139</v>
      </c>
      <c r="AM36" s="682"/>
      <c r="AN36" s="682"/>
      <c r="AO36" s="717"/>
      <c r="AP36" s="235"/>
      <c r="AQ36" s="730" t="s">
        <v>328</v>
      </c>
      <c r="AR36" s="731"/>
      <c r="AS36" s="731"/>
      <c r="AT36" s="731"/>
      <c r="AU36" s="731"/>
      <c r="AV36" s="731"/>
      <c r="AW36" s="731"/>
      <c r="AX36" s="731"/>
      <c r="AY36" s="732"/>
      <c r="AZ36" s="733">
        <v>3623507</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369275</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4050149</v>
      </c>
      <c r="CS36" s="679"/>
      <c r="CT36" s="679"/>
      <c r="CU36" s="679"/>
      <c r="CV36" s="679"/>
      <c r="CW36" s="679"/>
      <c r="CX36" s="679"/>
      <c r="CY36" s="680"/>
      <c r="CZ36" s="681">
        <v>18.7</v>
      </c>
      <c r="DA36" s="699"/>
      <c r="DB36" s="699"/>
      <c r="DC36" s="700"/>
      <c r="DD36" s="684">
        <v>3077932</v>
      </c>
      <c r="DE36" s="679"/>
      <c r="DF36" s="679"/>
      <c r="DG36" s="679"/>
      <c r="DH36" s="679"/>
      <c r="DI36" s="679"/>
      <c r="DJ36" s="679"/>
      <c r="DK36" s="680"/>
      <c r="DL36" s="684">
        <v>2636838</v>
      </c>
      <c r="DM36" s="679"/>
      <c r="DN36" s="679"/>
      <c r="DO36" s="679"/>
      <c r="DP36" s="679"/>
      <c r="DQ36" s="679"/>
      <c r="DR36" s="679"/>
      <c r="DS36" s="679"/>
      <c r="DT36" s="679"/>
      <c r="DU36" s="679"/>
      <c r="DV36" s="680"/>
      <c r="DW36" s="681">
        <v>22.1</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491727</v>
      </c>
      <c r="S37" s="679"/>
      <c r="T37" s="679"/>
      <c r="U37" s="679"/>
      <c r="V37" s="679"/>
      <c r="W37" s="679"/>
      <c r="X37" s="679"/>
      <c r="Y37" s="680"/>
      <c r="Z37" s="715">
        <v>2.2000000000000002</v>
      </c>
      <c r="AA37" s="715"/>
      <c r="AB37" s="715"/>
      <c r="AC37" s="715"/>
      <c r="AD37" s="716" t="s">
        <v>228</v>
      </c>
      <c r="AE37" s="716"/>
      <c r="AF37" s="716"/>
      <c r="AG37" s="716"/>
      <c r="AH37" s="716"/>
      <c r="AI37" s="716"/>
      <c r="AJ37" s="716"/>
      <c r="AK37" s="716"/>
      <c r="AL37" s="681" t="s">
        <v>139</v>
      </c>
      <c r="AM37" s="682"/>
      <c r="AN37" s="682"/>
      <c r="AO37" s="717"/>
      <c r="AQ37" s="718" t="s">
        <v>332</v>
      </c>
      <c r="AR37" s="719"/>
      <c r="AS37" s="719"/>
      <c r="AT37" s="719"/>
      <c r="AU37" s="719"/>
      <c r="AV37" s="719"/>
      <c r="AW37" s="719"/>
      <c r="AX37" s="719"/>
      <c r="AY37" s="720"/>
      <c r="AZ37" s="678">
        <v>1255923</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313681</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1550036</v>
      </c>
      <c r="CS37" s="697"/>
      <c r="CT37" s="697"/>
      <c r="CU37" s="697"/>
      <c r="CV37" s="697"/>
      <c r="CW37" s="697"/>
      <c r="CX37" s="697"/>
      <c r="CY37" s="698"/>
      <c r="CZ37" s="681">
        <v>7.2</v>
      </c>
      <c r="DA37" s="699"/>
      <c r="DB37" s="699"/>
      <c r="DC37" s="700"/>
      <c r="DD37" s="684">
        <v>1331529</v>
      </c>
      <c r="DE37" s="697"/>
      <c r="DF37" s="697"/>
      <c r="DG37" s="697"/>
      <c r="DH37" s="697"/>
      <c r="DI37" s="697"/>
      <c r="DJ37" s="697"/>
      <c r="DK37" s="698"/>
      <c r="DL37" s="684">
        <v>1315115</v>
      </c>
      <c r="DM37" s="697"/>
      <c r="DN37" s="697"/>
      <c r="DO37" s="697"/>
      <c r="DP37" s="697"/>
      <c r="DQ37" s="697"/>
      <c r="DR37" s="697"/>
      <c r="DS37" s="697"/>
      <c r="DT37" s="697"/>
      <c r="DU37" s="697"/>
      <c r="DV37" s="698"/>
      <c r="DW37" s="681">
        <v>11</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794612</v>
      </c>
      <c r="S38" s="679"/>
      <c r="T38" s="679"/>
      <c r="U38" s="679"/>
      <c r="V38" s="679"/>
      <c r="W38" s="679"/>
      <c r="X38" s="679"/>
      <c r="Y38" s="680"/>
      <c r="Z38" s="715">
        <v>3.6</v>
      </c>
      <c r="AA38" s="715"/>
      <c r="AB38" s="715"/>
      <c r="AC38" s="715"/>
      <c r="AD38" s="716">
        <v>262</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681200</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3768</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2130201</v>
      </c>
      <c r="CS38" s="679"/>
      <c r="CT38" s="679"/>
      <c r="CU38" s="679"/>
      <c r="CV38" s="679"/>
      <c r="CW38" s="679"/>
      <c r="CX38" s="679"/>
      <c r="CY38" s="680"/>
      <c r="CZ38" s="681">
        <v>9.8000000000000007</v>
      </c>
      <c r="DA38" s="699"/>
      <c r="DB38" s="699"/>
      <c r="DC38" s="700"/>
      <c r="DD38" s="684">
        <v>1897622</v>
      </c>
      <c r="DE38" s="679"/>
      <c r="DF38" s="679"/>
      <c r="DG38" s="679"/>
      <c r="DH38" s="679"/>
      <c r="DI38" s="679"/>
      <c r="DJ38" s="679"/>
      <c r="DK38" s="680"/>
      <c r="DL38" s="684">
        <v>1682081</v>
      </c>
      <c r="DM38" s="679"/>
      <c r="DN38" s="679"/>
      <c r="DO38" s="679"/>
      <c r="DP38" s="679"/>
      <c r="DQ38" s="679"/>
      <c r="DR38" s="679"/>
      <c r="DS38" s="679"/>
      <c r="DT38" s="679"/>
      <c r="DU38" s="679"/>
      <c r="DV38" s="680"/>
      <c r="DW38" s="681">
        <v>14.1</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3438539</v>
      </c>
      <c r="S39" s="679"/>
      <c r="T39" s="679"/>
      <c r="U39" s="679"/>
      <c r="V39" s="679"/>
      <c r="W39" s="679"/>
      <c r="X39" s="679"/>
      <c r="Y39" s="680"/>
      <c r="Z39" s="715">
        <v>15.5</v>
      </c>
      <c r="AA39" s="715"/>
      <c r="AB39" s="715"/>
      <c r="AC39" s="715"/>
      <c r="AD39" s="716" t="s">
        <v>139</v>
      </c>
      <c r="AE39" s="716"/>
      <c r="AF39" s="716"/>
      <c r="AG39" s="716"/>
      <c r="AH39" s="716"/>
      <c r="AI39" s="716"/>
      <c r="AJ39" s="716"/>
      <c r="AK39" s="716"/>
      <c r="AL39" s="681" t="s">
        <v>139</v>
      </c>
      <c r="AM39" s="682"/>
      <c r="AN39" s="682"/>
      <c r="AO39" s="717"/>
      <c r="AQ39" s="718" t="s">
        <v>340</v>
      </c>
      <c r="AR39" s="719"/>
      <c r="AS39" s="719"/>
      <c r="AT39" s="719"/>
      <c r="AU39" s="719"/>
      <c r="AV39" s="719"/>
      <c r="AW39" s="719"/>
      <c r="AX39" s="719"/>
      <c r="AY39" s="720"/>
      <c r="AZ39" s="678">
        <v>193110</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5878</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1027906</v>
      </c>
      <c r="CS39" s="697"/>
      <c r="CT39" s="697"/>
      <c r="CU39" s="697"/>
      <c r="CV39" s="697"/>
      <c r="CW39" s="697"/>
      <c r="CX39" s="697"/>
      <c r="CY39" s="698"/>
      <c r="CZ39" s="681">
        <v>4.7</v>
      </c>
      <c r="DA39" s="699"/>
      <c r="DB39" s="699"/>
      <c r="DC39" s="700"/>
      <c r="DD39" s="684">
        <v>28546</v>
      </c>
      <c r="DE39" s="697"/>
      <c r="DF39" s="697"/>
      <c r="DG39" s="697"/>
      <c r="DH39" s="697"/>
      <c r="DI39" s="697"/>
      <c r="DJ39" s="697"/>
      <c r="DK39" s="698"/>
      <c r="DL39" s="684" t="s">
        <v>228</v>
      </c>
      <c r="DM39" s="697"/>
      <c r="DN39" s="697"/>
      <c r="DO39" s="697"/>
      <c r="DP39" s="697"/>
      <c r="DQ39" s="697"/>
      <c r="DR39" s="697"/>
      <c r="DS39" s="697"/>
      <c r="DT39" s="697"/>
      <c r="DU39" s="697"/>
      <c r="DV39" s="698"/>
      <c r="DW39" s="681" t="s">
        <v>228</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139</v>
      </c>
      <c r="S40" s="679"/>
      <c r="T40" s="679"/>
      <c r="U40" s="679"/>
      <c r="V40" s="679"/>
      <c r="W40" s="679"/>
      <c r="X40" s="679"/>
      <c r="Y40" s="680"/>
      <c r="Z40" s="715" t="s">
        <v>228</v>
      </c>
      <c r="AA40" s="715"/>
      <c r="AB40" s="715"/>
      <c r="AC40" s="715"/>
      <c r="AD40" s="716" t="s">
        <v>139</v>
      </c>
      <c r="AE40" s="716"/>
      <c r="AF40" s="716"/>
      <c r="AG40" s="716"/>
      <c r="AH40" s="716"/>
      <c r="AI40" s="716"/>
      <c r="AJ40" s="716"/>
      <c r="AK40" s="716"/>
      <c r="AL40" s="681" t="s">
        <v>139</v>
      </c>
      <c r="AM40" s="682"/>
      <c r="AN40" s="682"/>
      <c r="AO40" s="717"/>
      <c r="AQ40" s="718" t="s">
        <v>344</v>
      </c>
      <c r="AR40" s="719"/>
      <c r="AS40" s="719"/>
      <c r="AT40" s="719"/>
      <c r="AU40" s="719"/>
      <c r="AV40" s="719"/>
      <c r="AW40" s="719"/>
      <c r="AX40" s="719"/>
      <c r="AY40" s="720"/>
      <c r="AZ40" s="678">
        <v>65453</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88</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707311</v>
      </c>
      <c r="CS40" s="679"/>
      <c r="CT40" s="679"/>
      <c r="CU40" s="679"/>
      <c r="CV40" s="679"/>
      <c r="CW40" s="679"/>
      <c r="CX40" s="679"/>
      <c r="CY40" s="680"/>
      <c r="CZ40" s="681">
        <v>3.3</v>
      </c>
      <c r="DA40" s="699"/>
      <c r="DB40" s="699"/>
      <c r="DC40" s="700"/>
      <c r="DD40" s="684">
        <v>279987</v>
      </c>
      <c r="DE40" s="679"/>
      <c r="DF40" s="679"/>
      <c r="DG40" s="679"/>
      <c r="DH40" s="679"/>
      <c r="DI40" s="679"/>
      <c r="DJ40" s="679"/>
      <c r="DK40" s="680"/>
      <c r="DL40" s="684" t="s">
        <v>228</v>
      </c>
      <c r="DM40" s="679"/>
      <c r="DN40" s="679"/>
      <c r="DO40" s="679"/>
      <c r="DP40" s="679"/>
      <c r="DQ40" s="679"/>
      <c r="DR40" s="679"/>
      <c r="DS40" s="679"/>
      <c r="DT40" s="679"/>
      <c r="DU40" s="679"/>
      <c r="DV40" s="680"/>
      <c r="DW40" s="681" t="s">
        <v>228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357539</v>
      </c>
      <c r="S41" s="679"/>
      <c r="T41" s="679"/>
      <c r="U41" s="679"/>
      <c r="V41" s="679"/>
      <c r="W41" s="679"/>
      <c r="X41" s="679"/>
      <c r="Y41" s="680"/>
      <c r="Z41" s="715">
        <v>1.6</v>
      </c>
      <c r="AA41" s="715"/>
      <c r="AB41" s="715"/>
      <c r="AC41" s="715"/>
      <c r="AD41" s="716" t="s">
        <v>139</v>
      </c>
      <c r="AE41" s="716"/>
      <c r="AF41" s="716"/>
      <c r="AG41" s="716"/>
      <c r="AH41" s="716"/>
      <c r="AI41" s="716"/>
      <c r="AJ41" s="716"/>
      <c r="AK41" s="716"/>
      <c r="AL41" s="681" t="s">
        <v>228</v>
      </c>
      <c r="AM41" s="682"/>
      <c r="AN41" s="682"/>
      <c r="AO41" s="717"/>
      <c r="AQ41" s="718" t="s">
        <v>349</v>
      </c>
      <c r="AR41" s="719"/>
      <c r="AS41" s="719"/>
      <c r="AT41" s="719"/>
      <c r="AU41" s="719"/>
      <c r="AV41" s="719"/>
      <c r="AW41" s="719"/>
      <c r="AX41" s="719"/>
      <c r="AY41" s="720"/>
      <c r="AZ41" s="678">
        <v>359044</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139</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228</v>
      </c>
      <c r="CS41" s="697"/>
      <c r="CT41" s="697"/>
      <c r="CU41" s="697"/>
      <c r="CV41" s="697"/>
      <c r="CW41" s="697"/>
      <c r="CX41" s="697"/>
      <c r="CY41" s="698"/>
      <c r="CZ41" s="681" t="s">
        <v>228</v>
      </c>
      <c r="DA41" s="699"/>
      <c r="DB41" s="699"/>
      <c r="DC41" s="700"/>
      <c r="DD41" s="684" t="s">
        <v>139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22168656</v>
      </c>
      <c r="S42" s="701"/>
      <c r="T42" s="701"/>
      <c r="U42" s="701"/>
      <c r="V42" s="701"/>
      <c r="W42" s="701"/>
      <c r="X42" s="701"/>
      <c r="Y42" s="703"/>
      <c r="Z42" s="704">
        <v>100</v>
      </c>
      <c r="AA42" s="704"/>
      <c r="AB42" s="704"/>
      <c r="AC42" s="704"/>
      <c r="AD42" s="705">
        <v>11571685</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1068777</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338</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3720005</v>
      </c>
      <c r="CS42" s="679"/>
      <c r="CT42" s="679"/>
      <c r="CU42" s="679"/>
      <c r="CV42" s="679"/>
      <c r="CW42" s="679"/>
      <c r="CX42" s="679"/>
      <c r="CY42" s="680"/>
      <c r="CZ42" s="681">
        <v>17.2</v>
      </c>
      <c r="DA42" s="682"/>
      <c r="DB42" s="682"/>
      <c r="DC42" s="683"/>
      <c r="DD42" s="684">
        <v>170547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79787</v>
      </c>
      <c r="CS43" s="697"/>
      <c r="CT43" s="697"/>
      <c r="CU43" s="697"/>
      <c r="CV43" s="697"/>
      <c r="CW43" s="697"/>
      <c r="CX43" s="697"/>
      <c r="CY43" s="698"/>
      <c r="CZ43" s="681">
        <v>0.4</v>
      </c>
      <c r="DA43" s="699"/>
      <c r="DB43" s="699"/>
      <c r="DC43" s="700"/>
      <c r="DD43" s="684">
        <v>79787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3706433</v>
      </c>
      <c r="CS44" s="679"/>
      <c r="CT44" s="679"/>
      <c r="CU44" s="679"/>
      <c r="CV44" s="679"/>
      <c r="CW44" s="679"/>
      <c r="CX44" s="679"/>
      <c r="CY44" s="680"/>
      <c r="CZ44" s="681">
        <v>17.100000000000001</v>
      </c>
      <c r="DA44" s="682"/>
      <c r="DB44" s="682"/>
      <c r="DC44" s="683"/>
      <c r="DD44" s="684">
        <v>170405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658629</v>
      </c>
      <c r="CS45" s="697"/>
      <c r="CT45" s="697"/>
      <c r="CU45" s="697"/>
      <c r="CV45" s="697"/>
      <c r="CW45" s="697"/>
      <c r="CX45" s="697"/>
      <c r="CY45" s="698"/>
      <c r="CZ45" s="681">
        <v>3</v>
      </c>
      <c r="DA45" s="699"/>
      <c r="DB45" s="699"/>
      <c r="DC45" s="700"/>
      <c r="DD45" s="684">
        <v>41198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2830604</v>
      </c>
      <c r="CS46" s="679"/>
      <c r="CT46" s="679"/>
      <c r="CU46" s="679"/>
      <c r="CV46" s="679"/>
      <c r="CW46" s="679"/>
      <c r="CX46" s="679"/>
      <c r="CY46" s="680"/>
      <c r="CZ46" s="681">
        <v>13.1</v>
      </c>
      <c r="DA46" s="682"/>
      <c r="DB46" s="682"/>
      <c r="DC46" s="683"/>
      <c r="DD46" s="684">
        <v>123199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13572</v>
      </c>
      <c r="CS47" s="697"/>
      <c r="CT47" s="697"/>
      <c r="CU47" s="697"/>
      <c r="CV47" s="697"/>
      <c r="CW47" s="697"/>
      <c r="CX47" s="697"/>
      <c r="CY47" s="698"/>
      <c r="CZ47" s="681">
        <v>0.1</v>
      </c>
      <c r="DA47" s="699"/>
      <c r="DB47" s="699"/>
      <c r="DC47" s="700"/>
      <c r="DD47" s="684">
        <v>142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228</v>
      </c>
      <c r="CS48" s="679"/>
      <c r="CT48" s="679"/>
      <c r="CU48" s="679"/>
      <c r="CV48" s="679"/>
      <c r="CW48" s="679"/>
      <c r="CX48" s="679"/>
      <c r="CY48" s="680"/>
      <c r="CZ48" s="681" t="s">
        <v>228</v>
      </c>
      <c r="DA48" s="682"/>
      <c r="DB48" s="682"/>
      <c r="DC48" s="683"/>
      <c r="DD48" s="684" t="s">
        <v>228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21674686</v>
      </c>
      <c r="CS49" s="663"/>
      <c r="CT49" s="663"/>
      <c r="CU49" s="663"/>
      <c r="CV49" s="663"/>
      <c r="CW49" s="663"/>
      <c r="CX49" s="663"/>
      <c r="CY49" s="664"/>
      <c r="CZ49" s="665">
        <v>100</v>
      </c>
      <c r="DA49" s="666"/>
      <c r="DB49" s="666"/>
      <c r="DC49" s="667"/>
      <c r="DD49" s="668">
        <v>13165561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vW8A+L/6PLfxvcKypkdiW8dqbSt3HbHR3RNDPr5wg1xT+7wTbSyN4GN++ke8P07OUAWxd1glyucydJkHlNMyw==" saltValue="LctWxUduRsvjsZFKztLlJ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22355</v>
      </c>
      <c r="R7" s="1198"/>
      <c r="S7" s="1198"/>
      <c r="T7" s="1198"/>
      <c r="U7" s="1198"/>
      <c r="V7" s="1198">
        <v>21861</v>
      </c>
      <c r="W7" s="1198"/>
      <c r="X7" s="1198"/>
      <c r="Y7" s="1198"/>
      <c r="Z7" s="1198"/>
      <c r="AA7" s="1198">
        <v>494</v>
      </c>
      <c r="AB7" s="1198"/>
      <c r="AC7" s="1198"/>
      <c r="AD7" s="1198"/>
      <c r="AE7" s="1199"/>
      <c r="AF7" s="1200">
        <v>454</v>
      </c>
      <c r="AG7" s="1201"/>
      <c r="AH7" s="1201"/>
      <c r="AI7" s="1201"/>
      <c r="AJ7" s="1202"/>
      <c r="AK7" s="1184">
        <v>1359</v>
      </c>
      <c r="AL7" s="1185"/>
      <c r="AM7" s="1185"/>
      <c r="AN7" s="1185"/>
      <c r="AO7" s="1185"/>
      <c r="AP7" s="1185">
        <v>22009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610</v>
      </c>
      <c r="BT7" s="1189"/>
      <c r="BU7" s="1189"/>
      <c r="BV7" s="1189"/>
      <c r="BW7" s="1189"/>
      <c r="BX7" s="1189"/>
      <c r="BY7" s="1189"/>
      <c r="BZ7" s="1189"/>
      <c r="CA7" s="1189"/>
      <c r="CB7" s="1189"/>
      <c r="CC7" s="1189"/>
      <c r="CD7" s="1189"/>
      <c r="CE7" s="1189"/>
      <c r="CF7" s="1189"/>
      <c r="CG7" s="1190"/>
      <c r="CH7" s="1181">
        <v>-5</v>
      </c>
      <c r="CI7" s="1182"/>
      <c r="CJ7" s="1182"/>
      <c r="CK7" s="1182"/>
      <c r="CL7" s="1183"/>
      <c r="CM7" s="1181">
        <v>4</v>
      </c>
      <c r="CN7" s="1182"/>
      <c r="CO7" s="1182"/>
      <c r="CP7" s="1182"/>
      <c r="CQ7" s="1183"/>
      <c r="CR7" s="1181">
        <v>63</v>
      </c>
      <c r="CS7" s="1182"/>
      <c r="CT7" s="1182"/>
      <c r="CU7" s="1182"/>
      <c r="CV7" s="1183"/>
      <c r="CW7" s="1181" t="s">
        <v>609</v>
      </c>
      <c r="CX7" s="1182"/>
      <c r="CY7" s="1182"/>
      <c r="CZ7" s="1182"/>
      <c r="DA7" s="1183"/>
      <c r="DB7" s="1181" t="s">
        <v>627</v>
      </c>
      <c r="DC7" s="1182"/>
      <c r="DD7" s="1182"/>
      <c r="DE7" s="1182"/>
      <c r="DF7" s="1183"/>
      <c r="DG7" s="1181" t="s">
        <v>627</v>
      </c>
      <c r="DH7" s="1182"/>
      <c r="DI7" s="1182"/>
      <c r="DJ7" s="1182"/>
      <c r="DK7" s="1183"/>
      <c r="DL7" s="1181" t="s">
        <v>627</v>
      </c>
      <c r="DM7" s="1182"/>
      <c r="DN7" s="1182"/>
      <c r="DO7" s="1182"/>
      <c r="DP7" s="1183"/>
      <c r="DQ7" s="1181" t="s">
        <v>627</v>
      </c>
      <c r="DR7" s="1182"/>
      <c r="DS7" s="1182"/>
      <c r="DT7" s="1182"/>
      <c r="DU7" s="1183"/>
      <c r="DV7" s="1208"/>
      <c r="DW7" s="1209"/>
      <c r="DX7" s="1209"/>
      <c r="DY7" s="1209"/>
      <c r="DZ7" s="1210"/>
      <c r="EA7" s="255"/>
    </row>
    <row r="8" spans="1:131" s="256" customFormat="1" ht="26.25" customHeight="1" x14ac:dyDescent="0.15">
      <c r="A8" s="262">
        <v>2</v>
      </c>
      <c r="B8" s="1130" t="s">
        <v>389</v>
      </c>
      <c r="C8" s="1131"/>
      <c r="D8" s="1131"/>
      <c r="E8" s="1131"/>
      <c r="F8" s="1131"/>
      <c r="G8" s="1131"/>
      <c r="H8" s="1131"/>
      <c r="I8" s="1131"/>
      <c r="J8" s="1131"/>
      <c r="K8" s="1131"/>
      <c r="L8" s="1131"/>
      <c r="M8" s="1131"/>
      <c r="N8" s="1131"/>
      <c r="O8" s="1131"/>
      <c r="P8" s="1132"/>
      <c r="Q8" s="1136">
        <v>3384</v>
      </c>
      <c r="R8" s="1137"/>
      <c r="S8" s="1137"/>
      <c r="T8" s="1137"/>
      <c r="U8" s="1137"/>
      <c r="V8" s="1137">
        <v>3384</v>
      </c>
      <c r="W8" s="1137"/>
      <c r="X8" s="1137"/>
      <c r="Y8" s="1137"/>
      <c r="Z8" s="1137"/>
      <c r="AA8" s="1137" t="s">
        <v>609</v>
      </c>
      <c r="AB8" s="1137"/>
      <c r="AC8" s="1137"/>
      <c r="AD8" s="1137"/>
      <c r="AE8" s="1138"/>
      <c r="AF8" s="1112" t="s">
        <v>390</v>
      </c>
      <c r="AG8" s="1113"/>
      <c r="AH8" s="1113"/>
      <c r="AI8" s="1113"/>
      <c r="AJ8" s="1114"/>
      <c r="AK8" s="1179" t="s">
        <v>609</v>
      </c>
      <c r="AL8" s="1180"/>
      <c r="AM8" s="1180"/>
      <c r="AN8" s="1180"/>
      <c r="AO8" s="1180"/>
      <c r="AP8" s="1180" t="s">
        <v>609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611</v>
      </c>
      <c r="BT8" s="1108"/>
      <c r="BU8" s="1108"/>
      <c r="BV8" s="1108"/>
      <c r="BW8" s="1108"/>
      <c r="BX8" s="1108"/>
      <c r="BY8" s="1108"/>
      <c r="BZ8" s="1108"/>
      <c r="CA8" s="1108"/>
      <c r="CB8" s="1108"/>
      <c r="CC8" s="1108"/>
      <c r="CD8" s="1108"/>
      <c r="CE8" s="1108"/>
      <c r="CF8" s="1108"/>
      <c r="CG8" s="1109"/>
      <c r="CH8" s="1082">
        <v>-5</v>
      </c>
      <c r="CI8" s="1083"/>
      <c r="CJ8" s="1083"/>
      <c r="CK8" s="1083"/>
      <c r="CL8" s="1084"/>
      <c r="CM8" s="1082">
        <v>0</v>
      </c>
      <c r="CN8" s="1083"/>
      <c r="CO8" s="1083"/>
      <c r="CP8" s="1083"/>
      <c r="CQ8" s="1084"/>
      <c r="CR8" s="1082">
        <v>30</v>
      </c>
      <c r="CS8" s="1083"/>
      <c r="CT8" s="1083"/>
      <c r="CU8" s="1083"/>
      <c r="CV8" s="1084"/>
      <c r="CW8" s="1082" t="s">
        <v>609</v>
      </c>
      <c r="CX8" s="1083"/>
      <c r="CY8" s="1083"/>
      <c r="CZ8" s="1083"/>
      <c r="DA8" s="1084"/>
      <c r="DB8" s="1082" t="s">
        <v>627</v>
      </c>
      <c r="DC8" s="1083"/>
      <c r="DD8" s="1083"/>
      <c r="DE8" s="1083"/>
      <c r="DF8" s="1084"/>
      <c r="DG8" s="1082" t="s">
        <v>627</v>
      </c>
      <c r="DH8" s="1083"/>
      <c r="DI8" s="1083"/>
      <c r="DJ8" s="1083"/>
      <c r="DK8" s="1084"/>
      <c r="DL8" s="1082" t="s">
        <v>627</v>
      </c>
      <c r="DM8" s="1083"/>
      <c r="DN8" s="1083"/>
      <c r="DO8" s="1083"/>
      <c r="DP8" s="1084"/>
      <c r="DQ8" s="1082" t="s">
        <v>627</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612</v>
      </c>
      <c r="BT9" s="1108"/>
      <c r="BU9" s="1108"/>
      <c r="BV9" s="1108"/>
      <c r="BW9" s="1108"/>
      <c r="BX9" s="1108"/>
      <c r="BY9" s="1108"/>
      <c r="BZ9" s="1108"/>
      <c r="CA9" s="1108"/>
      <c r="CB9" s="1108"/>
      <c r="CC9" s="1108"/>
      <c r="CD9" s="1108"/>
      <c r="CE9" s="1108"/>
      <c r="CF9" s="1108"/>
      <c r="CG9" s="1109"/>
      <c r="CH9" s="1082">
        <v>-8</v>
      </c>
      <c r="CI9" s="1083"/>
      <c r="CJ9" s="1083"/>
      <c r="CK9" s="1083"/>
      <c r="CL9" s="1084"/>
      <c r="CM9" s="1082">
        <v>-32</v>
      </c>
      <c r="CN9" s="1083"/>
      <c r="CO9" s="1083"/>
      <c r="CP9" s="1083"/>
      <c r="CQ9" s="1084"/>
      <c r="CR9" s="1082">
        <v>38</v>
      </c>
      <c r="CS9" s="1083"/>
      <c r="CT9" s="1083"/>
      <c r="CU9" s="1083"/>
      <c r="CV9" s="1084"/>
      <c r="CW9" s="1082" t="s">
        <v>609</v>
      </c>
      <c r="CX9" s="1083"/>
      <c r="CY9" s="1083"/>
      <c r="CZ9" s="1083"/>
      <c r="DA9" s="1084"/>
      <c r="DB9" s="1082">
        <v>30</v>
      </c>
      <c r="DC9" s="1083"/>
      <c r="DD9" s="1083"/>
      <c r="DE9" s="1083"/>
      <c r="DF9" s="1084"/>
      <c r="DG9" s="1082" t="s">
        <v>627</v>
      </c>
      <c r="DH9" s="1083"/>
      <c r="DI9" s="1083"/>
      <c r="DJ9" s="1083"/>
      <c r="DK9" s="1084"/>
      <c r="DL9" s="1082" t="s">
        <v>627</v>
      </c>
      <c r="DM9" s="1083"/>
      <c r="DN9" s="1083"/>
      <c r="DO9" s="1083"/>
      <c r="DP9" s="1084"/>
      <c r="DQ9" s="1082" t="s">
        <v>627</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613</v>
      </c>
      <c r="BT10" s="1108"/>
      <c r="BU10" s="1108"/>
      <c r="BV10" s="1108"/>
      <c r="BW10" s="1108"/>
      <c r="BX10" s="1108"/>
      <c r="BY10" s="1108"/>
      <c r="BZ10" s="1108"/>
      <c r="CA10" s="1108"/>
      <c r="CB10" s="1108"/>
      <c r="CC10" s="1108"/>
      <c r="CD10" s="1108"/>
      <c r="CE10" s="1108"/>
      <c r="CF10" s="1108"/>
      <c r="CG10" s="1109"/>
      <c r="CH10" s="1082">
        <v>-8</v>
      </c>
      <c r="CI10" s="1083"/>
      <c r="CJ10" s="1083"/>
      <c r="CK10" s="1083"/>
      <c r="CL10" s="1084"/>
      <c r="CM10" s="1082">
        <v>58</v>
      </c>
      <c r="CN10" s="1083"/>
      <c r="CO10" s="1083"/>
      <c r="CP10" s="1083"/>
      <c r="CQ10" s="1084"/>
      <c r="CR10" s="1082">
        <v>40</v>
      </c>
      <c r="CS10" s="1083"/>
      <c r="CT10" s="1083"/>
      <c r="CU10" s="1083"/>
      <c r="CV10" s="1084"/>
      <c r="CW10" s="1082" t="s">
        <v>609</v>
      </c>
      <c r="CX10" s="1083"/>
      <c r="CY10" s="1083"/>
      <c r="CZ10" s="1083"/>
      <c r="DA10" s="1084"/>
      <c r="DB10" s="1082" t="s">
        <v>627</v>
      </c>
      <c r="DC10" s="1083"/>
      <c r="DD10" s="1083"/>
      <c r="DE10" s="1083"/>
      <c r="DF10" s="1084"/>
      <c r="DG10" s="1082" t="s">
        <v>627</v>
      </c>
      <c r="DH10" s="1083"/>
      <c r="DI10" s="1083"/>
      <c r="DJ10" s="1083"/>
      <c r="DK10" s="1084"/>
      <c r="DL10" s="1082" t="s">
        <v>627</v>
      </c>
      <c r="DM10" s="1083"/>
      <c r="DN10" s="1083"/>
      <c r="DO10" s="1083"/>
      <c r="DP10" s="1084"/>
      <c r="DQ10" s="1082" t="s">
        <v>627</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614</v>
      </c>
      <c r="BT11" s="1108"/>
      <c r="BU11" s="1108"/>
      <c r="BV11" s="1108"/>
      <c r="BW11" s="1108"/>
      <c r="BX11" s="1108"/>
      <c r="BY11" s="1108"/>
      <c r="BZ11" s="1108"/>
      <c r="CA11" s="1108"/>
      <c r="CB11" s="1108"/>
      <c r="CC11" s="1108"/>
      <c r="CD11" s="1108"/>
      <c r="CE11" s="1108"/>
      <c r="CF11" s="1108"/>
      <c r="CG11" s="1109"/>
      <c r="CH11" s="1082">
        <v>-188</v>
      </c>
      <c r="CI11" s="1083"/>
      <c r="CJ11" s="1083"/>
      <c r="CK11" s="1083"/>
      <c r="CL11" s="1084"/>
      <c r="CM11" s="1082">
        <v>171</v>
      </c>
      <c r="CN11" s="1083"/>
      <c r="CO11" s="1083"/>
      <c r="CP11" s="1083"/>
      <c r="CQ11" s="1084"/>
      <c r="CR11" s="1082">
        <v>46</v>
      </c>
      <c r="CS11" s="1083"/>
      <c r="CT11" s="1083"/>
      <c r="CU11" s="1083"/>
      <c r="CV11" s="1084"/>
      <c r="CW11" s="1082">
        <v>80</v>
      </c>
      <c r="CX11" s="1083"/>
      <c r="CY11" s="1083"/>
      <c r="CZ11" s="1083"/>
      <c r="DA11" s="1084"/>
      <c r="DB11" s="1082" t="s">
        <v>627</v>
      </c>
      <c r="DC11" s="1083"/>
      <c r="DD11" s="1083"/>
      <c r="DE11" s="1083"/>
      <c r="DF11" s="1084"/>
      <c r="DG11" s="1082" t="s">
        <v>627</v>
      </c>
      <c r="DH11" s="1083"/>
      <c r="DI11" s="1083"/>
      <c r="DJ11" s="1083"/>
      <c r="DK11" s="1084"/>
      <c r="DL11" s="1082" t="s">
        <v>627</v>
      </c>
      <c r="DM11" s="1083"/>
      <c r="DN11" s="1083"/>
      <c r="DO11" s="1083"/>
      <c r="DP11" s="1084"/>
      <c r="DQ11" s="1082" t="s">
        <v>627</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25739</v>
      </c>
      <c r="R23" s="1162"/>
      <c r="S23" s="1162"/>
      <c r="T23" s="1162"/>
      <c r="U23" s="1162"/>
      <c r="V23" s="1162">
        <v>25245</v>
      </c>
      <c r="W23" s="1162"/>
      <c r="X23" s="1162"/>
      <c r="Y23" s="1162"/>
      <c r="Z23" s="1162"/>
      <c r="AA23" s="1162">
        <v>494</v>
      </c>
      <c r="AB23" s="1162"/>
      <c r="AC23" s="1162"/>
      <c r="AD23" s="1162"/>
      <c r="AE23" s="1163"/>
      <c r="AF23" s="1164">
        <v>454</v>
      </c>
      <c r="AG23" s="1162"/>
      <c r="AH23" s="1162"/>
      <c r="AI23" s="1162"/>
      <c r="AJ23" s="1165"/>
      <c r="AK23" s="1166"/>
      <c r="AL23" s="1167"/>
      <c r="AM23" s="1167"/>
      <c r="AN23" s="1167"/>
      <c r="AO23" s="1167"/>
      <c r="AP23" s="1162">
        <v>22009</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3101</v>
      </c>
      <c r="R28" s="1147"/>
      <c r="S28" s="1147"/>
      <c r="T28" s="1147"/>
      <c r="U28" s="1147"/>
      <c r="V28" s="1147">
        <v>2732</v>
      </c>
      <c r="W28" s="1147"/>
      <c r="X28" s="1147"/>
      <c r="Y28" s="1147"/>
      <c r="Z28" s="1147"/>
      <c r="AA28" s="1147">
        <v>369</v>
      </c>
      <c r="AB28" s="1147"/>
      <c r="AC28" s="1147"/>
      <c r="AD28" s="1147"/>
      <c r="AE28" s="1148"/>
      <c r="AF28" s="1149">
        <v>369</v>
      </c>
      <c r="AG28" s="1147"/>
      <c r="AH28" s="1147"/>
      <c r="AI28" s="1147"/>
      <c r="AJ28" s="1150"/>
      <c r="AK28" s="1151">
        <v>256</v>
      </c>
      <c r="AL28" s="1139"/>
      <c r="AM28" s="1139"/>
      <c r="AN28" s="1139"/>
      <c r="AO28" s="1139"/>
      <c r="AP28" s="1139" t="s">
        <v>627</v>
      </c>
      <c r="AQ28" s="1139"/>
      <c r="AR28" s="1139"/>
      <c r="AS28" s="1139"/>
      <c r="AT28" s="1139"/>
      <c r="AU28" s="1139" t="s">
        <v>627</v>
      </c>
      <c r="AV28" s="1139"/>
      <c r="AW28" s="1139"/>
      <c r="AX28" s="1139"/>
      <c r="AY28" s="1139"/>
      <c r="AZ28" s="1140" t="s">
        <v>609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6</v>
      </c>
      <c r="R29" s="1137"/>
      <c r="S29" s="1137"/>
      <c r="T29" s="1137"/>
      <c r="U29" s="1137"/>
      <c r="V29" s="1137">
        <v>6</v>
      </c>
      <c r="W29" s="1137"/>
      <c r="X29" s="1137"/>
      <c r="Y29" s="1137"/>
      <c r="Z29" s="1137"/>
      <c r="AA29" s="1137" t="s">
        <v>609</v>
      </c>
      <c r="AB29" s="1137"/>
      <c r="AC29" s="1137"/>
      <c r="AD29" s="1137"/>
      <c r="AE29" s="1138"/>
      <c r="AF29" s="1112" t="s">
        <v>407</v>
      </c>
      <c r="AG29" s="1113"/>
      <c r="AH29" s="1113"/>
      <c r="AI29" s="1113"/>
      <c r="AJ29" s="1114"/>
      <c r="AK29" s="1073">
        <v>3</v>
      </c>
      <c r="AL29" s="1064"/>
      <c r="AM29" s="1064"/>
      <c r="AN29" s="1064"/>
      <c r="AO29" s="1064"/>
      <c r="AP29" s="1064" t="s">
        <v>627</v>
      </c>
      <c r="AQ29" s="1064"/>
      <c r="AR29" s="1064"/>
      <c r="AS29" s="1064"/>
      <c r="AT29" s="1064"/>
      <c r="AU29" s="1064" t="s">
        <v>627</v>
      </c>
      <c r="AV29" s="1064"/>
      <c r="AW29" s="1064"/>
      <c r="AX29" s="1064"/>
      <c r="AY29" s="1064"/>
      <c r="AZ29" s="1135" t="s">
        <v>609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89</v>
      </c>
      <c r="R30" s="1137"/>
      <c r="S30" s="1137"/>
      <c r="T30" s="1137"/>
      <c r="U30" s="1137"/>
      <c r="V30" s="1137">
        <v>89</v>
      </c>
      <c r="W30" s="1137"/>
      <c r="X30" s="1137"/>
      <c r="Y30" s="1137"/>
      <c r="Z30" s="1137"/>
      <c r="AA30" s="1137">
        <v>0</v>
      </c>
      <c r="AB30" s="1137"/>
      <c r="AC30" s="1137"/>
      <c r="AD30" s="1137"/>
      <c r="AE30" s="1138"/>
      <c r="AF30" s="1112">
        <v>0</v>
      </c>
      <c r="AG30" s="1113"/>
      <c r="AH30" s="1113"/>
      <c r="AI30" s="1113"/>
      <c r="AJ30" s="1114"/>
      <c r="AK30" s="1073">
        <v>48</v>
      </c>
      <c r="AL30" s="1064"/>
      <c r="AM30" s="1064"/>
      <c r="AN30" s="1064"/>
      <c r="AO30" s="1064"/>
      <c r="AP30" s="1064">
        <v>43</v>
      </c>
      <c r="AQ30" s="1064"/>
      <c r="AR30" s="1064"/>
      <c r="AS30" s="1064"/>
      <c r="AT30" s="1064"/>
      <c r="AU30" s="1064">
        <v>22</v>
      </c>
      <c r="AV30" s="1064"/>
      <c r="AW30" s="1064"/>
      <c r="AX30" s="1064"/>
      <c r="AY30" s="1064"/>
      <c r="AZ30" s="1135" t="s">
        <v>609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312</v>
      </c>
      <c r="R31" s="1137"/>
      <c r="S31" s="1137"/>
      <c r="T31" s="1137"/>
      <c r="U31" s="1137"/>
      <c r="V31" s="1137">
        <v>311</v>
      </c>
      <c r="W31" s="1137"/>
      <c r="X31" s="1137"/>
      <c r="Y31" s="1137"/>
      <c r="Z31" s="1137"/>
      <c r="AA31" s="1137">
        <v>1</v>
      </c>
      <c r="AB31" s="1137"/>
      <c r="AC31" s="1137"/>
      <c r="AD31" s="1137"/>
      <c r="AE31" s="1138"/>
      <c r="AF31" s="1112">
        <v>1</v>
      </c>
      <c r="AG31" s="1113"/>
      <c r="AH31" s="1113"/>
      <c r="AI31" s="1113"/>
      <c r="AJ31" s="1114"/>
      <c r="AK31" s="1073">
        <v>108</v>
      </c>
      <c r="AL31" s="1064"/>
      <c r="AM31" s="1064"/>
      <c r="AN31" s="1064"/>
      <c r="AO31" s="1064"/>
      <c r="AP31" s="1064" t="s">
        <v>627</v>
      </c>
      <c r="AQ31" s="1064"/>
      <c r="AR31" s="1064"/>
      <c r="AS31" s="1064"/>
      <c r="AT31" s="1064"/>
      <c r="AU31" s="1064" t="s">
        <v>627</v>
      </c>
      <c r="AV31" s="1064"/>
      <c r="AW31" s="1064"/>
      <c r="AX31" s="1064"/>
      <c r="AY31" s="1064"/>
      <c r="AZ31" s="1135" t="s">
        <v>609</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436</v>
      </c>
      <c r="R32" s="1137"/>
      <c r="S32" s="1137"/>
      <c r="T32" s="1137"/>
      <c r="U32" s="1137"/>
      <c r="V32" s="1137">
        <v>436</v>
      </c>
      <c r="W32" s="1137"/>
      <c r="X32" s="1137"/>
      <c r="Y32" s="1137"/>
      <c r="Z32" s="1137"/>
      <c r="AA32" s="1137">
        <v>0</v>
      </c>
      <c r="AB32" s="1137"/>
      <c r="AC32" s="1137"/>
      <c r="AD32" s="1137"/>
      <c r="AE32" s="1138"/>
      <c r="AF32" s="1112">
        <v>0</v>
      </c>
      <c r="AG32" s="1113"/>
      <c r="AH32" s="1113"/>
      <c r="AI32" s="1113"/>
      <c r="AJ32" s="1114"/>
      <c r="AK32" s="1073">
        <v>65</v>
      </c>
      <c r="AL32" s="1064"/>
      <c r="AM32" s="1064"/>
      <c r="AN32" s="1064"/>
      <c r="AO32" s="1064"/>
      <c r="AP32" s="1064">
        <v>97</v>
      </c>
      <c r="AQ32" s="1064"/>
      <c r="AR32" s="1064"/>
      <c r="AS32" s="1064"/>
      <c r="AT32" s="1064"/>
      <c r="AU32" s="1064">
        <v>10</v>
      </c>
      <c r="AV32" s="1064"/>
      <c r="AW32" s="1064"/>
      <c r="AX32" s="1064"/>
      <c r="AY32" s="1064"/>
      <c r="AZ32" s="1135" t="s">
        <v>609</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503</v>
      </c>
      <c r="R33" s="1137"/>
      <c r="S33" s="1137"/>
      <c r="T33" s="1137"/>
      <c r="U33" s="1137"/>
      <c r="V33" s="1137">
        <v>571</v>
      </c>
      <c r="W33" s="1137"/>
      <c r="X33" s="1137"/>
      <c r="Y33" s="1137"/>
      <c r="Z33" s="1137"/>
      <c r="AA33" s="1137">
        <v>-68</v>
      </c>
      <c r="AB33" s="1137"/>
      <c r="AC33" s="1137"/>
      <c r="AD33" s="1137"/>
      <c r="AE33" s="1138"/>
      <c r="AF33" s="1112">
        <v>746</v>
      </c>
      <c r="AG33" s="1113"/>
      <c r="AH33" s="1113"/>
      <c r="AI33" s="1113"/>
      <c r="AJ33" s="1114"/>
      <c r="AK33" s="1073">
        <v>193</v>
      </c>
      <c r="AL33" s="1064"/>
      <c r="AM33" s="1064"/>
      <c r="AN33" s="1064"/>
      <c r="AO33" s="1064"/>
      <c r="AP33" s="1064">
        <v>3618</v>
      </c>
      <c r="AQ33" s="1064"/>
      <c r="AR33" s="1064"/>
      <c r="AS33" s="1064"/>
      <c r="AT33" s="1064"/>
      <c r="AU33" s="1064">
        <v>1686</v>
      </c>
      <c r="AV33" s="1064"/>
      <c r="AW33" s="1064"/>
      <c r="AX33" s="1064"/>
      <c r="AY33" s="1064"/>
      <c r="AZ33" s="1135" t="s">
        <v>609</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60</v>
      </c>
      <c r="R34" s="1137"/>
      <c r="S34" s="1137"/>
      <c r="T34" s="1137"/>
      <c r="U34" s="1137"/>
      <c r="V34" s="1137">
        <v>59</v>
      </c>
      <c r="W34" s="1137"/>
      <c r="X34" s="1137"/>
      <c r="Y34" s="1137"/>
      <c r="Z34" s="1137"/>
      <c r="AA34" s="1137">
        <v>1</v>
      </c>
      <c r="AB34" s="1137"/>
      <c r="AC34" s="1137"/>
      <c r="AD34" s="1137"/>
      <c r="AE34" s="1138"/>
      <c r="AF34" s="1112">
        <v>81</v>
      </c>
      <c r="AG34" s="1113"/>
      <c r="AH34" s="1113"/>
      <c r="AI34" s="1113"/>
      <c r="AJ34" s="1114"/>
      <c r="AK34" s="1073">
        <v>25</v>
      </c>
      <c r="AL34" s="1064"/>
      <c r="AM34" s="1064"/>
      <c r="AN34" s="1064"/>
      <c r="AO34" s="1064"/>
      <c r="AP34" s="1064">
        <v>136</v>
      </c>
      <c r="AQ34" s="1064"/>
      <c r="AR34" s="1064"/>
      <c r="AS34" s="1064"/>
      <c r="AT34" s="1064"/>
      <c r="AU34" s="1064">
        <v>135</v>
      </c>
      <c r="AV34" s="1064"/>
      <c r="AW34" s="1064"/>
      <c r="AX34" s="1064"/>
      <c r="AY34" s="1064"/>
      <c r="AZ34" s="1135" t="s">
        <v>609</v>
      </c>
      <c r="BA34" s="1135"/>
      <c r="BB34" s="1135"/>
      <c r="BC34" s="1135"/>
      <c r="BD34" s="1135"/>
      <c r="BE34" s="1125" t="s">
        <v>414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415</v>
      </c>
      <c r="C35" s="1131"/>
      <c r="D35" s="1131"/>
      <c r="E35" s="1131"/>
      <c r="F35" s="1131"/>
      <c r="G35" s="1131"/>
      <c r="H35" s="1131"/>
      <c r="I35" s="1131"/>
      <c r="J35" s="1131"/>
      <c r="K35" s="1131"/>
      <c r="L35" s="1131"/>
      <c r="M35" s="1131"/>
      <c r="N35" s="1131"/>
      <c r="O35" s="1131"/>
      <c r="P35" s="1132"/>
      <c r="Q35" s="1136">
        <v>4734</v>
      </c>
      <c r="R35" s="1137"/>
      <c r="S35" s="1137"/>
      <c r="T35" s="1137"/>
      <c r="U35" s="1137"/>
      <c r="V35" s="1137">
        <v>4899</v>
      </c>
      <c r="W35" s="1137"/>
      <c r="X35" s="1137"/>
      <c r="Y35" s="1137"/>
      <c r="Z35" s="1137"/>
      <c r="AA35" s="1137">
        <v>-165</v>
      </c>
      <c r="AB35" s="1137"/>
      <c r="AC35" s="1137"/>
      <c r="AD35" s="1137"/>
      <c r="AE35" s="1138"/>
      <c r="AF35" s="1112">
        <v>-637</v>
      </c>
      <c r="AG35" s="1113"/>
      <c r="AH35" s="1113"/>
      <c r="AI35" s="1113"/>
      <c r="AJ35" s="1114"/>
      <c r="AK35" s="1073">
        <v>1256</v>
      </c>
      <c r="AL35" s="1064"/>
      <c r="AM35" s="1064"/>
      <c r="AN35" s="1064"/>
      <c r="AO35" s="1064"/>
      <c r="AP35" s="1064">
        <v>9262</v>
      </c>
      <c r="AQ35" s="1064"/>
      <c r="AR35" s="1064"/>
      <c r="AS35" s="1064"/>
      <c r="AT35" s="1064"/>
      <c r="AU35" s="1064">
        <v>5956</v>
      </c>
      <c r="AV35" s="1064"/>
      <c r="AW35" s="1064"/>
      <c r="AX35" s="1064"/>
      <c r="AY35" s="1064"/>
      <c r="AZ35" s="1135">
        <v>16.7</v>
      </c>
      <c r="BA35" s="1135"/>
      <c r="BB35" s="1135"/>
      <c r="BC35" s="1135"/>
      <c r="BD35" s="1135"/>
      <c r="BE35" s="1125" t="s">
        <v>416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417</v>
      </c>
      <c r="C36" s="1131"/>
      <c r="D36" s="1131"/>
      <c r="E36" s="1131"/>
      <c r="F36" s="1131"/>
      <c r="G36" s="1131"/>
      <c r="H36" s="1131"/>
      <c r="I36" s="1131"/>
      <c r="J36" s="1131"/>
      <c r="K36" s="1131"/>
      <c r="L36" s="1131"/>
      <c r="M36" s="1131"/>
      <c r="N36" s="1131"/>
      <c r="O36" s="1131"/>
      <c r="P36" s="1132"/>
      <c r="Q36" s="1136">
        <v>654</v>
      </c>
      <c r="R36" s="1137"/>
      <c r="S36" s="1137"/>
      <c r="T36" s="1137"/>
      <c r="U36" s="1137"/>
      <c r="V36" s="1137">
        <v>639</v>
      </c>
      <c r="W36" s="1137"/>
      <c r="X36" s="1137"/>
      <c r="Y36" s="1137"/>
      <c r="Z36" s="1137"/>
      <c r="AA36" s="1137">
        <v>15</v>
      </c>
      <c r="AB36" s="1137"/>
      <c r="AC36" s="1137"/>
      <c r="AD36" s="1137"/>
      <c r="AE36" s="1138"/>
      <c r="AF36" s="1112">
        <v>15</v>
      </c>
      <c r="AG36" s="1113"/>
      <c r="AH36" s="1113"/>
      <c r="AI36" s="1113"/>
      <c r="AJ36" s="1114"/>
      <c r="AK36" s="1073">
        <v>404</v>
      </c>
      <c r="AL36" s="1064"/>
      <c r="AM36" s="1064"/>
      <c r="AN36" s="1064"/>
      <c r="AO36" s="1064"/>
      <c r="AP36" s="1064">
        <v>4239</v>
      </c>
      <c r="AQ36" s="1064"/>
      <c r="AR36" s="1064"/>
      <c r="AS36" s="1064"/>
      <c r="AT36" s="1064"/>
      <c r="AU36" s="1064">
        <v>4188</v>
      </c>
      <c r="AV36" s="1064"/>
      <c r="AW36" s="1064"/>
      <c r="AX36" s="1064"/>
      <c r="AY36" s="1064"/>
      <c r="AZ36" s="1135" t="s">
        <v>609</v>
      </c>
      <c r="BA36" s="1135"/>
      <c r="BB36" s="1135"/>
      <c r="BC36" s="1135"/>
      <c r="BD36" s="1135"/>
      <c r="BE36" s="1125" t="s">
        <v>418</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419</v>
      </c>
      <c r="C37" s="1131"/>
      <c r="D37" s="1131"/>
      <c r="E37" s="1131"/>
      <c r="F37" s="1131"/>
      <c r="G37" s="1131"/>
      <c r="H37" s="1131"/>
      <c r="I37" s="1131"/>
      <c r="J37" s="1131"/>
      <c r="K37" s="1131"/>
      <c r="L37" s="1131"/>
      <c r="M37" s="1131"/>
      <c r="N37" s="1131"/>
      <c r="O37" s="1131"/>
      <c r="P37" s="1132"/>
      <c r="Q37" s="1136">
        <v>511</v>
      </c>
      <c r="R37" s="1137"/>
      <c r="S37" s="1137"/>
      <c r="T37" s="1137"/>
      <c r="U37" s="1137"/>
      <c r="V37" s="1137">
        <v>469</v>
      </c>
      <c r="W37" s="1137"/>
      <c r="X37" s="1137"/>
      <c r="Y37" s="1137"/>
      <c r="Z37" s="1137"/>
      <c r="AA37" s="1137">
        <v>42</v>
      </c>
      <c r="AB37" s="1137"/>
      <c r="AC37" s="1137"/>
      <c r="AD37" s="1137"/>
      <c r="AE37" s="1138"/>
      <c r="AF37" s="1112">
        <v>42</v>
      </c>
      <c r="AG37" s="1113"/>
      <c r="AH37" s="1113"/>
      <c r="AI37" s="1113"/>
      <c r="AJ37" s="1114"/>
      <c r="AK37" s="1073">
        <v>213</v>
      </c>
      <c r="AL37" s="1064"/>
      <c r="AM37" s="1064"/>
      <c r="AN37" s="1064"/>
      <c r="AO37" s="1064"/>
      <c r="AP37" s="1064">
        <v>2133</v>
      </c>
      <c r="AQ37" s="1064"/>
      <c r="AR37" s="1064"/>
      <c r="AS37" s="1064"/>
      <c r="AT37" s="1064"/>
      <c r="AU37" s="1064">
        <v>2057</v>
      </c>
      <c r="AV37" s="1064"/>
      <c r="AW37" s="1064"/>
      <c r="AX37" s="1064"/>
      <c r="AY37" s="1064"/>
      <c r="AZ37" s="1135" t="s">
        <v>609</v>
      </c>
      <c r="BA37" s="1135"/>
      <c r="BB37" s="1135"/>
      <c r="BC37" s="1135"/>
      <c r="BD37" s="1135"/>
      <c r="BE37" s="1125" t="s">
        <v>420</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421</v>
      </c>
      <c r="C38" s="1131"/>
      <c r="D38" s="1131"/>
      <c r="E38" s="1131"/>
      <c r="F38" s="1131"/>
      <c r="G38" s="1131"/>
      <c r="H38" s="1131"/>
      <c r="I38" s="1131"/>
      <c r="J38" s="1131"/>
      <c r="K38" s="1131"/>
      <c r="L38" s="1131"/>
      <c r="M38" s="1131"/>
      <c r="N38" s="1131"/>
      <c r="O38" s="1131"/>
      <c r="P38" s="1132"/>
      <c r="Q38" s="1136">
        <v>93</v>
      </c>
      <c r="R38" s="1137"/>
      <c r="S38" s="1137"/>
      <c r="T38" s="1137"/>
      <c r="U38" s="1137"/>
      <c r="V38" s="1137">
        <v>83</v>
      </c>
      <c r="W38" s="1137"/>
      <c r="X38" s="1137"/>
      <c r="Y38" s="1137"/>
      <c r="Z38" s="1137"/>
      <c r="AA38" s="1137">
        <v>10</v>
      </c>
      <c r="AB38" s="1137"/>
      <c r="AC38" s="1137"/>
      <c r="AD38" s="1137"/>
      <c r="AE38" s="1138"/>
      <c r="AF38" s="1112">
        <v>10</v>
      </c>
      <c r="AG38" s="1113"/>
      <c r="AH38" s="1113"/>
      <c r="AI38" s="1113"/>
      <c r="AJ38" s="1114"/>
      <c r="AK38" s="1073">
        <v>65</v>
      </c>
      <c r="AL38" s="1064"/>
      <c r="AM38" s="1064"/>
      <c r="AN38" s="1064"/>
      <c r="AO38" s="1064"/>
      <c r="AP38" s="1064">
        <v>317</v>
      </c>
      <c r="AQ38" s="1064"/>
      <c r="AR38" s="1064"/>
      <c r="AS38" s="1064"/>
      <c r="AT38" s="1064"/>
      <c r="AU38" s="1064">
        <v>317</v>
      </c>
      <c r="AV38" s="1064"/>
      <c r="AW38" s="1064"/>
      <c r="AX38" s="1064"/>
      <c r="AY38" s="1064"/>
      <c r="AZ38" s="1135" t="s">
        <v>609</v>
      </c>
      <c r="BA38" s="1135"/>
      <c r="BB38" s="1135"/>
      <c r="BC38" s="1135"/>
      <c r="BD38" s="1135"/>
      <c r="BE38" s="1125" t="s">
        <v>422</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424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629</v>
      </c>
      <c r="AG63" s="1052"/>
      <c r="AH63" s="1052"/>
      <c r="AI63" s="1052"/>
      <c r="AJ63" s="1123"/>
      <c r="AK63" s="1124"/>
      <c r="AL63" s="1056"/>
      <c r="AM63" s="1056"/>
      <c r="AN63" s="1056"/>
      <c r="AO63" s="1056"/>
      <c r="AP63" s="1052">
        <v>19845</v>
      </c>
      <c r="AQ63" s="1052"/>
      <c r="AR63" s="1052"/>
      <c r="AS63" s="1052"/>
      <c r="AT63" s="1052"/>
      <c r="AU63" s="1052">
        <v>14371</v>
      </c>
      <c r="AV63" s="1052"/>
      <c r="AW63" s="1052"/>
      <c r="AX63" s="1052"/>
      <c r="AY63" s="1052"/>
      <c r="AZ63" s="1118"/>
      <c r="BA63" s="1118"/>
      <c r="BB63" s="1118"/>
      <c r="BC63" s="1118"/>
      <c r="BD63" s="1118"/>
      <c r="BE63" s="1053"/>
      <c r="BF63" s="1053"/>
      <c r="BG63" s="1053"/>
      <c r="BH63" s="1053"/>
      <c r="BI63" s="1054"/>
      <c r="BJ63" s="1119" t="s">
        <v>139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426</v>
      </c>
      <c r="B66" s="1089"/>
      <c r="C66" s="1089"/>
      <c r="D66" s="1089"/>
      <c r="E66" s="1089"/>
      <c r="F66" s="1089"/>
      <c r="G66" s="1089"/>
      <c r="H66" s="1089"/>
      <c r="I66" s="1089"/>
      <c r="J66" s="1089"/>
      <c r="K66" s="1089"/>
      <c r="L66" s="1089"/>
      <c r="M66" s="1089"/>
      <c r="N66" s="1089"/>
      <c r="O66" s="1089"/>
      <c r="P66" s="1090"/>
      <c r="Q66" s="1094" t="s">
        <v>427</v>
      </c>
      <c r="R66" s="1095"/>
      <c r="S66" s="1095"/>
      <c r="T66" s="1095"/>
      <c r="U66" s="1096"/>
      <c r="V66" s="1094" t="s">
        <v>428</v>
      </c>
      <c r="W66" s="1095"/>
      <c r="X66" s="1095"/>
      <c r="Y66" s="1095"/>
      <c r="Z66" s="1096"/>
      <c r="AA66" s="1094" t="s">
        <v>429</v>
      </c>
      <c r="AB66" s="1095"/>
      <c r="AC66" s="1095"/>
      <c r="AD66" s="1095"/>
      <c r="AE66" s="1096"/>
      <c r="AF66" s="1100" t="s">
        <v>430</v>
      </c>
      <c r="AG66" s="1101"/>
      <c r="AH66" s="1101"/>
      <c r="AI66" s="1101"/>
      <c r="AJ66" s="1102"/>
      <c r="AK66" s="1094" t="s">
        <v>431</v>
      </c>
      <c r="AL66" s="1089"/>
      <c r="AM66" s="1089"/>
      <c r="AN66" s="1089"/>
      <c r="AO66" s="1090"/>
      <c r="AP66" s="1094" t="s">
        <v>432</v>
      </c>
      <c r="AQ66" s="1095"/>
      <c r="AR66" s="1095"/>
      <c r="AS66" s="1095"/>
      <c r="AT66" s="1096"/>
      <c r="AU66" s="1094" t="s">
        <v>433</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615</v>
      </c>
      <c r="C68" s="1079"/>
      <c r="D68" s="1079"/>
      <c r="E68" s="1079"/>
      <c r="F68" s="1079"/>
      <c r="G68" s="1079"/>
      <c r="H68" s="1079"/>
      <c r="I68" s="1079"/>
      <c r="J68" s="1079"/>
      <c r="K68" s="1079"/>
      <c r="L68" s="1079"/>
      <c r="M68" s="1079"/>
      <c r="N68" s="1079"/>
      <c r="O68" s="1079"/>
      <c r="P68" s="1080"/>
      <c r="Q68" s="1081">
        <v>8789</v>
      </c>
      <c r="R68" s="1075"/>
      <c r="S68" s="1075"/>
      <c r="T68" s="1075"/>
      <c r="U68" s="1075"/>
      <c r="V68" s="1075">
        <v>8666</v>
      </c>
      <c r="W68" s="1075"/>
      <c r="X68" s="1075"/>
      <c r="Y68" s="1075"/>
      <c r="Z68" s="1075"/>
      <c r="AA68" s="1075">
        <v>124</v>
      </c>
      <c r="AB68" s="1075"/>
      <c r="AC68" s="1075"/>
      <c r="AD68" s="1075"/>
      <c r="AE68" s="1075"/>
      <c r="AF68" s="1075">
        <v>124</v>
      </c>
      <c r="AG68" s="1075"/>
      <c r="AH68" s="1075"/>
      <c r="AI68" s="1075"/>
      <c r="AJ68" s="1075"/>
      <c r="AK68" s="1075">
        <v>338</v>
      </c>
      <c r="AL68" s="1075"/>
      <c r="AM68" s="1075"/>
      <c r="AN68" s="1075"/>
      <c r="AO68" s="1075"/>
      <c r="AP68" s="1075" t="s">
        <v>627</v>
      </c>
      <c r="AQ68" s="1075"/>
      <c r="AR68" s="1075"/>
      <c r="AS68" s="1075"/>
      <c r="AT68" s="1075"/>
      <c r="AU68" s="1075" t="s">
        <v>627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616</v>
      </c>
      <c r="C69" s="1068"/>
      <c r="D69" s="1068"/>
      <c r="E69" s="1068"/>
      <c r="F69" s="1068"/>
      <c r="G69" s="1068"/>
      <c r="H69" s="1068"/>
      <c r="I69" s="1068"/>
      <c r="J69" s="1068"/>
      <c r="K69" s="1068"/>
      <c r="L69" s="1068"/>
      <c r="M69" s="1068"/>
      <c r="N69" s="1068"/>
      <c r="O69" s="1068"/>
      <c r="P69" s="1069"/>
      <c r="Q69" s="1070">
        <v>107</v>
      </c>
      <c r="R69" s="1064"/>
      <c r="S69" s="1064"/>
      <c r="T69" s="1064"/>
      <c r="U69" s="1064"/>
      <c r="V69" s="1064">
        <v>88</v>
      </c>
      <c r="W69" s="1064"/>
      <c r="X69" s="1064"/>
      <c r="Y69" s="1064"/>
      <c r="Z69" s="1064"/>
      <c r="AA69" s="1064">
        <v>19</v>
      </c>
      <c r="AB69" s="1064"/>
      <c r="AC69" s="1064"/>
      <c r="AD69" s="1064"/>
      <c r="AE69" s="1064"/>
      <c r="AF69" s="1064">
        <v>19</v>
      </c>
      <c r="AG69" s="1064"/>
      <c r="AH69" s="1064"/>
      <c r="AI69" s="1064"/>
      <c r="AJ69" s="1064"/>
      <c r="AK69" s="1064" t="s">
        <v>627</v>
      </c>
      <c r="AL69" s="1064"/>
      <c r="AM69" s="1064"/>
      <c r="AN69" s="1064"/>
      <c r="AO69" s="1064"/>
      <c r="AP69" s="1064" t="s">
        <v>627</v>
      </c>
      <c r="AQ69" s="1064"/>
      <c r="AR69" s="1064"/>
      <c r="AS69" s="1064"/>
      <c r="AT69" s="1064"/>
      <c r="AU69" s="1064" t="s">
        <v>627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617</v>
      </c>
      <c r="C70" s="1068"/>
      <c r="D70" s="1068"/>
      <c r="E70" s="1068"/>
      <c r="F70" s="1068"/>
      <c r="G70" s="1068"/>
      <c r="H70" s="1068"/>
      <c r="I70" s="1068"/>
      <c r="J70" s="1068"/>
      <c r="K70" s="1068"/>
      <c r="L70" s="1068"/>
      <c r="M70" s="1068"/>
      <c r="N70" s="1068"/>
      <c r="O70" s="1068"/>
      <c r="P70" s="1069"/>
      <c r="Q70" s="1070">
        <v>165</v>
      </c>
      <c r="R70" s="1064"/>
      <c r="S70" s="1064"/>
      <c r="T70" s="1064"/>
      <c r="U70" s="1064"/>
      <c r="V70" s="1064">
        <v>144</v>
      </c>
      <c r="W70" s="1064"/>
      <c r="X70" s="1064"/>
      <c r="Y70" s="1064"/>
      <c r="Z70" s="1064"/>
      <c r="AA70" s="1064">
        <v>22</v>
      </c>
      <c r="AB70" s="1064"/>
      <c r="AC70" s="1064"/>
      <c r="AD70" s="1064"/>
      <c r="AE70" s="1064"/>
      <c r="AF70" s="1064">
        <v>22</v>
      </c>
      <c r="AG70" s="1064"/>
      <c r="AH70" s="1064"/>
      <c r="AI70" s="1064"/>
      <c r="AJ70" s="1064"/>
      <c r="AK70" s="1064">
        <v>35</v>
      </c>
      <c r="AL70" s="1064"/>
      <c r="AM70" s="1064"/>
      <c r="AN70" s="1064"/>
      <c r="AO70" s="1064"/>
      <c r="AP70" s="1064" t="s">
        <v>627</v>
      </c>
      <c r="AQ70" s="1064"/>
      <c r="AR70" s="1064"/>
      <c r="AS70" s="1064"/>
      <c r="AT70" s="1064"/>
      <c r="AU70" s="1064" t="s">
        <v>627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618</v>
      </c>
      <c r="C71" s="1068"/>
      <c r="D71" s="1068"/>
      <c r="E71" s="1068"/>
      <c r="F71" s="1068"/>
      <c r="G71" s="1068"/>
      <c r="H71" s="1068"/>
      <c r="I71" s="1068"/>
      <c r="J71" s="1068"/>
      <c r="K71" s="1068"/>
      <c r="L71" s="1068"/>
      <c r="M71" s="1068"/>
      <c r="N71" s="1068"/>
      <c r="O71" s="1068"/>
      <c r="P71" s="1069"/>
      <c r="Q71" s="1070">
        <v>540</v>
      </c>
      <c r="R71" s="1064"/>
      <c r="S71" s="1064"/>
      <c r="T71" s="1064"/>
      <c r="U71" s="1064"/>
      <c r="V71" s="1064">
        <v>483</v>
      </c>
      <c r="W71" s="1064"/>
      <c r="X71" s="1064"/>
      <c r="Y71" s="1064"/>
      <c r="Z71" s="1064"/>
      <c r="AA71" s="1064">
        <v>57</v>
      </c>
      <c r="AB71" s="1064"/>
      <c r="AC71" s="1064"/>
      <c r="AD71" s="1064"/>
      <c r="AE71" s="1064"/>
      <c r="AF71" s="1064">
        <v>57</v>
      </c>
      <c r="AG71" s="1064"/>
      <c r="AH71" s="1064"/>
      <c r="AI71" s="1064"/>
      <c r="AJ71" s="1064"/>
      <c r="AK71" s="1064" t="s">
        <v>627</v>
      </c>
      <c r="AL71" s="1064"/>
      <c r="AM71" s="1064"/>
      <c r="AN71" s="1064"/>
      <c r="AO71" s="1064"/>
      <c r="AP71" s="1064" t="s">
        <v>627</v>
      </c>
      <c r="AQ71" s="1064"/>
      <c r="AR71" s="1064"/>
      <c r="AS71" s="1064"/>
      <c r="AT71" s="1064"/>
      <c r="AU71" s="1064" t="s">
        <v>627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619</v>
      </c>
      <c r="C72" s="1068"/>
      <c r="D72" s="1068"/>
      <c r="E72" s="1068"/>
      <c r="F72" s="1068"/>
      <c r="G72" s="1068"/>
      <c r="H72" s="1068"/>
      <c r="I72" s="1068"/>
      <c r="J72" s="1068"/>
      <c r="K72" s="1068"/>
      <c r="L72" s="1068"/>
      <c r="M72" s="1068"/>
      <c r="N72" s="1068"/>
      <c r="O72" s="1068"/>
      <c r="P72" s="1069"/>
      <c r="Q72" s="1070">
        <v>152923</v>
      </c>
      <c r="R72" s="1064"/>
      <c r="S72" s="1064"/>
      <c r="T72" s="1064"/>
      <c r="U72" s="1064"/>
      <c r="V72" s="1064">
        <v>149406</v>
      </c>
      <c r="W72" s="1064"/>
      <c r="X72" s="1064"/>
      <c r="Y72" s="1064"/>
      <c r="Z72" s="1064"/>
      <c r="AA72" s="1064">
        <v>3517</v>
      </c>
      <c r="AB72" s="1064"/>
      <c r="AC72" s="1064"/>
      <c r="AD72" s="1064"/>
      <c r="AE72" s="1064"/>
      <c r="AF72" s="1064">
        <v>3517</v>
      </c>
      <c r="AG72" s="1064"/>
      <c r="AH72" s="1064"/>
      <c r="AI72" s="1064"/>
      <c r="AJ72" s="1064"/>
      <c r="AK72" s="1064">
        <v>1563</v>
      </c>
      <c r="AL72" s="1064"/>
      <c r="AM72" s="1064"/>
      <c r="AN72" s="1064"/>
      <c r="AO72" s="1064"/>
      <c r="AP72" s="1064" t="s">
        <v>627</v>
      </c>
      <c r="AQ72" s="1064"/>
      <c r="AR72" s="1064"/>
      <c r="AS72" s="1064"/>
      <c r="AT72" s="1064"/>
      <c r="AU72" s="1064" t="s">
        <v>627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620</v>
      </c>
      <c r="C73" s="1068"/>
      <c r="D73" s="1068"/>
      <c r="E73" s="1068"/>
      <c r="F73" s="1068"/>
      <c r="G73" s="1068"/>
      <c r="H73" s="1068"/>
      <c r="I73" s="1068"/>
      <c r="J73" s="1068"/>
      <c r="K73" s="1068"/>
      <c r="L73" s="1068"/>
      <c r="M73" s="1068"/>
      <c r="N73" s="1068"/>
      <c r="O73" s="1068"/>
      <c r="P73" s="1069"/>
      <c r="Q73" s="1070">
        <v>5576</v>
      </c>
      <c r="R73" s="1064"/>
      <c r="S73" s="1064"/>
      <c r="T73" s="1064"/>
      <c r="U73" s="1064"/>
      <c r="V73" s="1064">
        <v>5509</v>
      </c>
      <c r="W73" s="1064"/>
      <c r="X73" s="1064"/>
      <c r="Y73" s="1064"/>
      <c r="Z73" s="1064"/>
      <c r="AA73" s="1064">
        <v>67</v>
      </c>
      <c r="AB73" s="1064"/>
      <c r="AC73" s="1064"/>
      <c r="AD73" s="1064"/>
      <c r="AE73" s="1064"/>
      <c r="AF73" s="1064">
        <v>67</v>
      </c>
      <c r="AG73" s="1064"/>
      <c r="AH73" s="1064"/>
      <c r="AI73" s="1064"/>
      <c r="AJ73" s="1064"/>
      <c r="AK73" s="1064">
        <v>99</v>
      </c>
      <c r="AL73" s="1064"/>
      <c r="AM73" s="1064"/>
      <c r="AN73" s="1064"/>
      <c r="AO73" s="1064"/>
      <c r="AP73" s="1064">
        <v>511</v>
      </c>
      <c r="AQ73" s="1064"/>
      <c r="AR73" s="1064"/>
      <c r="AS73" s="1064"/>
      <c r="AT73" s="1064"/>
      <c r="AU73" s="1064">
        <v>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621</v>
      </c>
      <c r="C74" s="1068"/>
      <c r="D74" s="1068"/>
      <c r="E74" s="1068"/>
      <c r="F74" s="1068"/>
      <c r="G74" s="1068"/>
      <c r="H74" s="1068"/>
      <c r="I74" s="1068"/>
      <c r="J74" s="1068"/>
      <c r="K74" s="1068"/>
      <c r="L74" s="1068"/>
      <c r="M74" s="1068"/>
      <c r="N74" s="1068"/>
      <c r="O74" s="1068"/>
      <c r="P74" s="1069"/>
      <c r="Q74" s="1070">
        <v>18748</v>
      </c>
      <c r="R74" s="1064"/>
      <c r="S74" s="1064"/>
      <c r="T74" s="1064"/>
      <c r="U74" s="1064"/>
      <c r="V74" s="1064">
        <v>18411</v>
      </c>
      <c r="W74" s="1064"/>
      <c r="X74" s="1064"/>
      <c r="Y74" s="1064"/>
      <c r="Z74" s="1064"/>
      <c r="AA74" s="1064">
        <v>337</v>
      </c>
      <c r="AB74" s="1064"/>
      <c r="AC74" s="1064"/>
      <c r="AD74" s="1064"/>
      <c r="AE74" s="1064"/>
      <c r="AF74" s="1064">
        <v>337</v>
      </c>
      <c r="AG74" s="1064"/>
      <c r="AH74" s="1064"/>
      <c r="AI74" s="1064"/>
      <c r="AJ74" s="1064"/>
      <c r="AK74" s="1064">
        <v>181</v>
      </c>
      <c r="AL74" s="1064"/>
      <c r="AM74" s="1064"/>
      <c r="AN74" s="1064"/>
      <c r="AO74" s="1064"/>
      <c r="AP74" s="1064" t="s">
        <v>627</v>
      </c>
      <c r="AQ74" s="1064"/>
      <c r="AR74" s="1064"/>
      <c r="AS74" s="1064"/>
      <c r="AT74" s="1064"/>
      <c r="AU74" s="1064" t="s">
        <v>627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434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4143</v>
      </c>
      <c r="AG88" s="1052"/>
      <c r="AH88" s="1052"/>
      <c r="AI88" s="1052"/>
      <c r="AJ88" s="1052"/>
      <c r="AK88" s="1056"/>
      <c r="AL88" s="1056"/>
      <c r="AM88" s="1056"/>
      <c r="AN88" s="1056"/>
      <c r="AO88" s="1056"/>
      <c r="AP88" s="1052">
        <v>511</v>
      </c>
      <c r="AQ88" s="1052"/>
      <c r="AR88" s="1052"/>
      <c r="AS88" s="1052"/>
      <c r="AT88" s="1052"/>
      <c r="AU88" s="1052">
        <v>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435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217</v>
      </c>
      <c r="CS102" s="1044"/>
      <c r="CT102" s="1044"/>
      <c r="CU102" s="1044"/>
      <c r="CV102" s="1045"/>
      <c r="CW102" s="1043">
        <v>80</v>
      </c>
      <c r="CX102" s="1044"/>
      <c r="CY102" s="1044"/>
      <c r="CZ102" s="1044"/>
      <c r="DA102" s="1045"/>
      <c r="DB102" s="1043">
        <v>30</v>
      </c>
      <c r="DC102" s="1044"/>
      <c r="DD102" s="1044"/>
      <c r="DE102" s="1044"/>
      <c r="DF102" s="1045"/>
      <c r="DG102" s="1043" t="s">
        <v>609</v>
      </c>
      <c r="DH102" s="1044"/>
      <c r="DI102" s="1044"/>
      <c r="DJ102" s="1044"/>
      <c r="DK102" s="1045"/>
      <c r="DL102" s="1043" t="s">
        <v>629</v>
      </c>
      <c r="DM102" s="1044"/>
      <c r="DN102" s="1044"/>
      <c r="DO102" s="1044"/>
      <c r="DP102" s="1045"/>
      <c r="DQ102" s="1043" t="s">
        <v>629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440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443</v>
      </c>
      <c r="AB109" s="987"/>
      <c r="AC109" s="987"/>
      <c r="AD109" s="987"/>
      <c r="AE109" s="988"/>
      <c r="AF109" s="989" t="s">
        <v>308</v>
      </c>
      <c r="AG109" s="987"/>
      <c r="AH109" s="987"/>
      <c r="AI109" s="987"/>
      <c r="AJ109" s="988"/>
      <c r="AK109" s="989" t="s">
        <v>307</v>
      </c>
      <c r="AL109" s="987"/>
      <c r="AM109" s="987"/>
      <c r="AN109" s="987"/>
      <c r="AO109" s="988"/>
      <c r="AP109" s="989" t="s">
        <v>444</v>
      </c>
      <c r="AQ109" s="987"/>
      <c r="AR109" s="987"/>
      <c r="AS109" s="987"/>
      <c r="AT109" s="1018"/>
      <c r="AU109" s="986" t="s">
        <v>442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443</v>
      </c>
      <c r="BR109" s="987"/>
      <c r="BS109" s="987"/>
      <c r="BT109" s="987"/>
      <c r="BU109" s="988"/>
      <c r="BV109" s="989" t="s">
        <v>308</v>
      </c>
      <c r="BW109" s="987"/>
      <c r="BX109" s="987"/>
      <c r="BY109" s="987"/>
      <c r="BZ109" s="988"/>
      <c r="CA109" s="989" t="s">
        <v>307</v>
      </c>
      <c r="CB109" s="987"/>
      <c r="CC109" s="987"/>
      <c r="CD109" s="987"/>
      <c r="CE109" s="988"/>
      <c r="CF109" s="1025" t="s">
        <v>444</v>
      </c>
      <c r="CG109" s="1025"/>
      <c r="CH109" s="1025"/>
      <c r="CI109" s="1025"/>
      <c r="CJ109" s="1025"/>
      <c r="CK109" s="989" t="s">
        <v>445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443</v>
      </c>
      <c r="DH109" s="987"/>
      <c r="DI109" s="987"/>
      <c r="DJ109" s="987"/>
      <c r="DK109" s="988"/>
      <c r="DL109" s="989" t="s">
        <v>308</v>
      </c>
      <c r="DM109" s="987"/>
      <c r="DN109" s="987"/>
      <c r="DO109" s="987"/>
      <c r="DP109" s="988"/>
      <c r="DQ109" s="989" t="s">
        <v>307</v>
      </c>
      <c r="DR109" s="987"/>
      <c r="DS109" s="987"/>
      <c r="DT109" s="987"/>
      <c r="DU109" s="988"/>
      <c r="DV109" s="989" t="s">
        <v>444</v>
      </c>
      <c r="DW109" s="987"/>
      <c r="DX109" s="987"/>
      <c r="DY109" s="987"/>
      <c r="DZ109" s="1018"/>
    </row>
    <row r="110" spans="1:131" s="247" customFormat="1" ht="26.25" customHeight="1" x14ac:dyDescent="0.15">
      <c r="A110" s="889" t="s">
        <v>446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2159240</v>
      </c>
      <c r="AB110" s="980"/>
      <c r="AC110" s="980"/>
      <c r="AD110" s="980"/>
      <c r="AE110" s="981"/>
      <c r="AF110" s="982">
        <v>2122159</v>
      </c>
      <c r="AG110" s="980"/>
      <c r="AH110" s="980"/>
      <c r="AI110" s="980"/>
      <c r="AJ110" s="981"/>
      <c r="AK110" s="982">
        <v>2144868</v>
      </c>
      <c r="AL110" s="980"/>
      <c r="AM110" s="980"/>
      <c r="AN110" s="980"/>
      <c r="AO110" s="981"/>
      <c r="AP110" s="983">
        <v>22.3</v>
      </c>
      <c r="AQ110" s="984"/>
      <c r="AR110" s="984"/>
      <c r="AS110" s="984"/>
      <c r="AT110" s="985"/>
      <c r="AU110" s="1019" t="s">
        <v>73</v>
      </c>
      <c r="AV110" s="1020"/>
      <c r="AW110" s="1020"/>
      <c r="AX110" s="1020"/>
      <c r="AY110" s="1020"/>
      <c r="AZ110" s="945" t="s">
        <v>447</v>
      </c>
      <c r="BA110" s="890"/>
      <c r="BB110" s="890"/>
      <c r="BC110" s="890"/>
      <c r="BD110" s="890"/>
      <c r="BE110" s="890"/>
      <c r="BF110" s="890"/>
      <c r="BG110" s="890"/>
      <c r="BH110" s="890"/>
      <c r="BI110" s="890"/>
      <c r="BJ110" s="890"/>
      <c r="BK110" s="890"/>
      <c r="BL110" s="890"/>
      <c r="BM110" s="890"/>
      <c r="BN110" s="890"/>
      <c r="BO110" s="890"/>
      <c r="BP110" s="891"/>
      <c r="BQ110" s="946">
        <v>20327178</v>
      </c>
      <c r="BR110" s="927"/>
      <c r="BS110" s="927"/>
      <c r="BT110" s="927"/>
      <c r="BU110" s="927"/>
      <c r="BV110" s="927">
        <v>20609769</v>
      </c>
      <c r="BW110" s="927"/>
      <c r="BX110" s="927"/>
      <c r="BY110" s="927"/>
      <c r="BZ110" s="927"/>
      <c r="CA110" s="927">
        <v>22008519</v>
      </c>
      <c r="CB110" s="927"/>
      <c r="CC110" s="927"/>
      <c r="CD110" s="927"/>
      <c r="CE110" s="927"/>
      <c r="CF110" s="951">
        <v>229.1</v>
      </c>
      <c r="CG110" s="952"/>
      <c r="CH110" s="952"/>
      <c r="CI110" s="952"/>
      <c r="CJ110" s="952"/>
      <c r="CK110" s="1015" t="s">
        <v>448</v>
      </c>
      <c r="CL110" s="901"/>
      <c r="CM110" s="976" t="s">
        <v>449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450</v>
      </c>
      <c r="DH110" s="927"/>
      <c r="DI110" s="927"/>
      <c r="DJ110" s="927"/>
      <c r="DK110" s="927"/>
      <c r="DL110" s="927" t="s">
        <v>451</v>
      </c>
      <c r="DM110" s="927"/>
      <c r="DN110" s="927"/>
      <c r="DO110" s="927"/>
      <c r="DP110" s="927"/>
      <c r="DQ110" s="927" t="s">
        <v>450</v>
      </c>
      <c r="DR110" s="927"/>
      <c r="DS110" s="927"/>
      <c r="DT110" s="927"/>
      <c r="DU110" s="927"/>
      <c r="DV110" s="928" t="s">
        <v>452</v>
      </c>
      <c r="DW110" s="928"/>
      <c r="DX110" s="928"/>
      <c r="DY110" s="928"/>
      <c r="DZ110" s="929"/>
    </row>
    <row r="111" spans="1:131" s="247" customFormat="1" ht="26.25" customHeight="1" x14ac:dyDescent="0.15">
      <c r="A111" s="856" t="s">
        <v>453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407</v>
      </c>
      <c r="AB111" s="1008"/>
      <c r="AC111" s="1008"/>
      <c r="AD111" s="1008"/>
      <c r="AE111" s="1009"/>
      <c r="AF111" s="1010" t="s">
        <v>450</v>
      </c>
      <c r="AG111" s="1008"/>
      <c r="AH111" s="1008"/>
      <c r="AI111" s="1008"/>
      <c r="AJ111" s="1009"/>
      <c r="AK111" s="1010" t="s">
        <v>451</v>
      </c>
      <c r="AL111" s="1008"/>
      <c r="AM111" s="1008"/>
      <c r="AN111" s="1008"/>
      <c r="AO111" s="1009"/>
      <c r="AP111" s="1011" t="s">
        <v>139</v>
      </c>
      <c r="AQ111" s="1012"/>
      <c r="AR111" s="1012"/>
      <c r="AS111" s="1012"/>
      <c r="AT111" s="1013"/>
      <c r="AU111" s="1021"/>
      <c r="AV111" s="1022"/>
      <c r="AW111" s="1022"/>
      <c r="AX111" s="1022"/>
      <c r="AY111" s="1022"/>
      <c r="AZ111" s="897" t="s">
        <v>454</v>
      </c>
      <c r="BA111" s="832"/>
      <c r="BB111" s="832"/>
      <c r="BC111" s="832"/>
      <c r="BD111" s="832"/>
      <c r="BE111" s="832"/>
      <c r="BF111" s="832"/>
      <c r="BG111" s="832"/>
      <c r="BH111" s="832"/>
      <c r="BI111" s="832"/>
      <c r="BJ111" s="832"/>
      <c r="BK111" s="832"/>
      <c r="BL111" s="832"/>
      <c r="BM111" s="832"/>
      <c r="BN111" s="832"/>
      <c r="BO111" s="832"/>
      <c r="BP111" s="833"/>
      <c r="BQ111" s="898">
        <v>15340</v>
      </c>
      <c r="BR111" s="899"/>
      <c r="BS111" s="899"/>
      <c r="BT111" s="899"/>
      <c r="BU111" s="899"/>
      <c r="BV111" s="899">
        <v>7546</v>
      </c>
      <c r="BW111" s="899"/>
      <c r="BX111" s="899"/>
      <c r="BY111" s="899"/>
      <c r="BZ111" s="899"/>
      <c r="CA111" s="899" t="s">
        <v>139</v>
      </c>
      <c r="CB111" s="899"/>
      <c r="CC111" s="899"/>
      <c r="CD111" s="899"/>
      <c r="CE111" s="899"/>
      <c r="CF111" s="960" t="s">
        <v>139</v>
      </c>
      <c r="CG111" s="961"/>
      <c r="CH111" s="961"/>
      <c r="CI111" s="961"/>
      <c r="CJ111" s="961"/>
      <c r="CK111" s="1016"/>
      <c r="CL111" s="903"/>
      <c r="CM111" s="906" t="s">
        <v>455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139</v>
      </c>
      <c r="DH111" s="899"/>
      <c r="DI111" s="899"/>
      <c r="DJ111" s="899"/>
      <c r="DK111" s="899"/>
      <c r="DL111" s="899" t="s">
        <v>450</v>
      </c>
      <c r="DM111" s="899"/>
      <c r="DN111" s="899"/>
      <c r="DO111" s="899"/>
      <c r="DP111" s="899"/>
      <c r="DQ111" s="899" t="s">
        <v>452</v>
      </c>
      <c r="DR111" s="899"/>
      <c r="DS111" s="899"/>
      <c r="DT111" s="899"/>
      <c r="DU111" s="899"/>
      <c r="DV111" s="876" t="s">
        <v>456</v>
      </c>
      <c r="DW111" s="876"/>
      <c r="DX111" s="876"/>
      <c r="DY111" s="876"/>
      <c r="DZ111" s="877"/>
    </row>
    <row r="112" spans="1:131" s="247" customFormat="1" ht="26.25" customHeight="1" x14ac:dyDescent="0.15">
      <c r="A112" s="1001" t="s">
        <v>457</v>
      </c>
      <c r="B112" s="1002"/>
      <c r="C112" s="832" t="s">
        <v>458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452</v>
      </c>
      <c r="AB112" s="862"/>
      <c r="AC112" s="862"/>
      <c r="AD112" s="862"/>
      <c r="AE112" s="863"/>
      <c r="AF112" s="864" t="s">
        <v>139</v>
      </c>
      <c r="AG112" s="862"/>
      <c r="AH112" s="862"/>
      <c r="AI112" s="862"/>
      <c r="AJ112" s="863"/>
      <c r="AK112" s="864" t="s">
        <v>451</v>
      </c>
      <c r="AL112" s="862"/>
      <c r="AM112" s="862"/>
      <c r="AN112" s="862"/>
      <c r="AO112" s="863"/>
      <c r="AP112" s="909" t="s">
        <v>450</v>
      </c>
      <c r="AQ112" s="910"/>
      <c r="AR112" s="910"/>
      <c r="AS112" s="910"/>
      <c r="AT112" s="911"/>
      <c r="AU112" s="1021"/>
      <c r="AV112" s="1022"/>
      <c r="AW112" s="1022"/>
      <c r="AX112" s="1022"/>
      <c r="AY112" s="1022"/>
      <c r="AZ112" s="897" t="s">
        <v>459</v>
      </c>
      <c r="BA112" s="832"/>
      <c r="BB112" s="832"/>
      <c r="BC112" s="832"/>
      <c r="BD112" s="832"/>
      <c r="BE112" s="832"/>
      <c r="BF112" s="832"/>
      <c r="BG112" s="832"/>
      <c r="BH112" s="832"/>
      <c r="BI112" s="832"/>
      <c r="BJ112" s="832"/>
      <c r="BK112" s="832"/>
      <c r="BL112" s="832"/>
      <c r="BM112" s="832"/>
      <c r="BN112" s="832"/>
      <c r="BO112" s="832"/>
      <c r="BP112" s="833"/>
      <c r="BQ112" s="898">
        <v>14609992</v>
      </c>
      <c r="BR112" s="899"/>
      <c r="BS112" s="899"/>
      <c r="BT112" s="899"/>
      <c r="BU112" s="899"/>
      <c r="BV112" s="899">
        <v>14450786</v>
      </c>
      <c r="BW112" s="899"/>
      <c r="BX112" s="899"/>
      <c r="BY112" s="899"/>
      <c r="BZ112" s="899"/>
      <c r="CA112" s="899">
        <v>14369812</v>
      </c>
      <c r="CB112" s="899"/>
      <c r="CC112" s="899"/>
      <c r="CD112" s="899"/>
      <c r="CE112" s="899"/>
      <c r="CF112" s="960">
        <v>149.6</v>
      </c>
      <c r="CG112" s="961"/>
      <c r="CH112" s="961"/>
      <c r="CI112" s="961"/>
      <c r="CJ112" s="961"/>
      <c r="CK112" s="1016"/>
      <c r="CL112" s="903"/>
      <c r="CM112" s="906" t="s">
        <v>460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456</v>
      </c>
      <c r="DH112" s="899"/>
      <c r="DI112" s="899"/>
      <c r="DJ112" s="899"/>
      <c r="DK112" s="899"/>
      <c r="DL112" s="899" t="s">
        <v>461</v>
      </c>
      <c r="DM112" s="899"/>
      <c r="DN112" s="899"/>
      <c r="DO112" s="899"/>
      <c r="DP112" s="899"/>
      <c r="DQ112" s="899" t="s">
        <v>451</v>
      </c>
      <c r="DR112" s="899"/>
      <c r="DS112" s="899"/>
      <c r="DT112" s="899"/>
      <c r="DU112" s="899"/>
      <c r="DV112" s="876" t="s">
        <v>450</v>
      </c>
      <c r="DW112" s="876"/>
      <c r="DX112" s="876"/>
      <c r="DY112" s="876"/>
      <c r="DZ112" s="877"/>
    </row>
    <row r="113" spans="1:130" s="247" customFormat="1" ht="26.25" customHeight="1" x14ac:dyDescent="0.15">
      <c r="A113" s="1003"/>
      <c r="B113" s="1004"/>
      <c r="C113" s="832" t="s">
        <v>462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863463</v>
      </c>
      <c r="AB113" s="1008"/>
      <c r="AC113" s="1008"/>
      <c r="AD113" s="1008"/>
      <c r="AE113" s="1009"/>
      <c r="AF113" s="1010">
        <v>1074944</v>
      </c>
      <c r="AG113" s="1008"/>
      <c r="AH113" s="1008"/>
      <c r="AI113" s="1008"/>
      <c r="AJ113" s="1009"/>
      <c r="AK113" s="1010">
        <v>1063331</v>
      </c>
      <c r="AL113" s="1008"/>
      <c r="AM113" s="1008"/>
      <c r="AN113" s="1008"/>
      <c r="AO113" s="1009"/>
      <c r="AP113" s="1011">
        <v>11.1</v>
      </c>
      <c r="AQ113" s="1012"/>
      <c r="AR113" s="1012"/>
      <c r="AS113" s="1012"/>
      <c r="AT113" s="1013"/>
      <c r="AU113" s="1021"/>
      <c r="AV113" s="1022"/>
      <c r="AW113" s="1022"/>
      <c r="AX113" s="1022"/>
      <c r="AY113" s="1022"/>
      <c r="AZ113" s="897" t="s">
        <v>463</v>
      </c>
      <c r="BA113" s="832"/>
      <c r="BB113" s="832"/>
      <c r="BC113" s="832"/>
      <c r="BD113" s="832"/>
      <c r="BE113" s="832"/>
      <c r="BF113" s="832"/>
      <c r="BG113" s="832"/>
      <c r="BH113" s="832"/>
      <c r="BI113" s="832"/>
      <c r="BJ113" s="832"/>
      <c r="BK113" s="832"/>
      <c r="BL113" s="832"/>
      <c r="BM113" s="832"/>
      <c r="BN113" s="832"/>
      <c r="BO113" s="832"/>
      <c r="BP113" s="833"/>
      <c r="BQ113" s="898">
        <v>20268</v>
      </c>
      <c r="BR113" s="899"/>
      <c r="BS113" s="899"/>
      <c r="BT113" s="899"/>
      <c r="BU113" s="899"/>
      <c r="BV113" s="899">
        <v>13550</v>
      </c>
      <c r="BW113" s="899"/>
      <c r="BX113" s="899"/>
      <c r="BY113" s="899"/>
      <c r="BZ113" s="899"/>
      <c r="CA113" s="899">
        <v>7416</v>
      </c>
      <c r="CB113" s="899"/>
      <c r="CC113" s="899"/>
      <c r="CD113" s="899"/>
      <c r="CE113" s="899"/>
      <c r="CF113" s="960">
        <v>0.1</v>
      </c>
      <c r="CG113" s="961"/>
      <c r="CH113" s="961"/>
      <c r="CI113" s="961"/>
      <c r="CJ113" s="961"/>
      <c r="CK113" s="1016"/>
      <c r="CL113" s="903"/>
      <c r="CM113" s="906" t="s">
        <v>464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452</v>
      </c>
      <c r="DH113" s="862"/>
      <c r="DI113" s="862"/>
      <c r="DJ113" s="862"/>
      <c r="DK113" s="863"/>
      <c r="DL113" s="864" t="s">
        <v>450</v>
      </c>
      <c r="DM113" s="862"/>
      <c r="DN113" s="862"/>
      <c r="DO113" s="862"/>
      <c r="DP113" s="863"/>
      <c r="DQ113" s="864" t="s">
        <v>139</v>
      </c>
      <c r="DR113" s="862"/>
      <c r="DS113" s="862"/>
      <c r="DT113" s="862"/>
      <c r="DU113" s="863"/>
      <c r="DV113" s="909" t="s">
        <v>451</v>
      </c>
      <c r="DW113" s="910"/>
      <c r="DX113" s="910"/>
      <c r="DY113" s="910"/>
      <c r="DZ113" s="911"/>
    </row>
    <row r="114" spans="1:130" s="247" customFormat="1" ht="26.25" customHeight="1" x14ac:dyDescent="0.15">
      <c r="A114" s="1003"/>
      <c r="B114" s="1004"/>
      <c r="C114" s="832" t="s">
        <v>465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9920</v>
      </c>
      <c r="AB114" s="862"/>
      <c r="AC114" s="862"/>
      <c r="AD114" s="862"/>
      <c r="AE114" s="863"/>
      <c r="AF114" s="864">
        <v>6709</v>
      </c>
      <c r="AG114" s="862"/>
      <c r="AH114" s="862"/>
      <c r="AI114" s="862"/>
      <c r="AJ114" s="863"/>
      <c r="AK114" s="864">
        <v>6385</v>
      </c>
      <c r="AL114" s="862"/>
      <c r="AM114" s="862"/>
      <c r="AN114" s="862"/>
      <c r="AO114" s="863"/>
      <c r="AP114" s="909">
        <v>0.1</v>
      </c>
      <c r="AQ114" s="910"/>
      <c r="AR114" s="910"/>
      <c r="AS114" s="910"/>
      <c r="AT114" s="911"/>
      <c r="AU114" s="1021"/>
      <c r="AV114" s="1022"/>
      <c r="AW114" s="1022"/>
      <c r="AX114" s="1022"/>
      <c r="AY114" s="1022"/>
      <c r="AZ114" s="897" t="s">
        <v>466</v>
      </c>
      <c r="BA114" s="832"/>
      <c r="BB114" s="832"/>
      <c r="BC114" s="832"/>
      <c r="BD114" s="832"/>
      <c r="BE114" s="832"/>
      <c r="BF114" s="832"/>
      <c r="BG114" s="832"/>
      <c r="BH114" s="832"/>
      <c r="BI114" s="832"/>
      <c r="BJ114" s="832"/>
      <c r="BK114" s="832"/>
      <c r="BL114" s="832"/>
      <c r="BM114" s="832"/>
      <c r="BN114" s="832"/>
      <c r="BO114" s="832"/>
      <c r="BP114" s="833"/>
      <c r="BQ114" s="898">
        <v>2563072</v>
      </c>
      <c r="BR114" s="899"/>
      <c r="BS114" s="899"/>
      <c r="BT114" s="899"/>
      <c r="BU114" s="899"/>
      <c r="BV114" s="899">
        <v>2429862</v>
      </c>
      <c r="BW114" s="899"/>
      <c r="BX114" s="899"/>
      <c r="BY114" s="899"/>
      <c r="BZ114" s="899"/>
      <c r="CA114" s="899">
        <v>2482190</v>
      </c>
      <c r="CB114" s="899"/>
      <c r="CC114" s="899"/>
      <c r="CD114" s="899"/>
      <c r="CE114" s="899"/>
      <c r="CF114" s="960">
        <v>25.8</v>
      </c>
      <c r="CG114" s="961"/>
      <c r="CH114" s="961"/>
      <c r="CI114" s="961"/>
      <c r="CJ114" s="961"/>
      <c r="CK114" s="1016"/>
      <c r="CL114" s="903"/>
      <c r="CM114" s="906" t="s">
        <v>467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450</v>
      </c>
      <c r="DH114" s="862"/>
      <c r="DI114" s="862"/>
      <c r="DJ114" s="862"/>
      <c r="DK114" s="863"/>
      <c r="DL114" s="864" t="s">
        <v>450</v>
      </c>
      <c r="DM114" s="862"/>
      <c r="DN114" s="862"/>
      <c r="DO114" s="862"/>
      <c r="DP114" s="863"/>
      <c r="DQ114" s="864" t="s">
        <v>139</v>
      </c>
      <c r="DR114" s="862"/>
      <c r="DS114" s="862"/>
      <c r="DT114" s="862"/>
      <c r="DU114" s="863"/>
      <c r="DV114" s="909" t="s">
        <v>139</v>
      </c>
      <c r="DW114" s="910"/>
      <c r="DX114" s="910"/>
      <c r="DY114" s="910"/>
      <c r="DZ114" s="911"/>
    </row>
    <row r="115" spans="1:130" s="247" customFormat="1" ht="26.25" customHeight="1" x14ac:dyDescent="0.15">
      <c r="A115" s="1003"/>
      <c r="B115" s="1004"/>
      <c r="C115" s="832" t="s">
        <v>468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18670</v>
      </c>
      <c r="AB115" s="1008"/>
      <c r="AC115" s="1008"/>
      <c r="AD115" s="1008"/>
      <c r="AE115" s="1009"/>
      <c r="AF115" s="1010">
        <v>16832</v>
      </c>
      <c r="AG115" s="1008"/>
      <c r="AH115" s="1008"/>
      <c r="AI115" s="1008"/>
      <c r="AJ115" s="1009"/>
      <c r="AK115" s="1010">
        <v>16422</v>
      </c>
      <c r="AL115" s="1008"/>
      <c r="AM115" s="1008"/>
      <c r="AN115" s="1008"/>
      <c r="AO115" s="1009"/>
      <c r="AP115" s="1011">
        <v>0.2</v>
      </c>
      <c r="AQ115" s="1012"/>
      <c r="AR115" s="1012"/>
      <c r="AS115" s="1012"/>
      <c r="AT115" s="1013"/>
      <c r="AU115" s="1021"/>
      <c r="AV115" s="1022"/>
      <c r="AW115" s="1022"/>
      <c r="AX115" s="1022"/>
      <c r="AY115" s="1022"/>
      <c r="AZ115" s="897" t="s">
        <v>469</v>
      </c>
      <c r="BA115" s="832"/>
      <c r="BB115" s="832"/>
      <c r="BC115" s="832"/>
      <c r="BD115" s="832"/>
      <c r="BE115" s="832"/>
      <c r="BF115" s="832"/>
      <c r="BG115" s="832"/>
      <c r="BH115" s="832"/>
      <c r="BI115" s="832"/>
      <c r="BJ115" s="832"/>
      <c r="BK115" s="832"/>
      <c r="BL115" s="832"/>
      <c r="BM115" s="832"/>
      <c r="BN115" s="832"/>
      <c r="BO115" s="832"/>
      <c r="BP115" s="833"/>
      <c r="BQ115" s="898" t="s">
        <v>139</v>
      </c>
      <c r="BR115" s="899"/>
      <c r="BS115" s="899"/>
      <c r="BT115" s="899"/>
      <c r="BU115" s="899"/>
      <c r="BV115" s="899" t="s">
        <v>450</v>
      </c>
      <c r="BW115" s="899"/>
      <c r="BX115" s="899"/>
      <c r="BY115" s="899"/>
      <c r="BZ115" s="899"/>
      <c r="CA115" s="899" t="s">
        <v>139</v>
      </c>
      <c r="CB115" s="899"/>
      <c r="CC115" s="899"/>
      <c r="CD115" s="899"/>
      <c r="CE115" s="899"/>
      <c r="CF115" s="960" t="s">
        <v>139</v>
      </c>
      <c r="CG115" s="961"/>
      <c r="CH115" s="961"/>
      <c r="CI115" s="961"/>
      <c r="CJ115" s="961"/>
      <c r="CK115" s="1016"/>
      <c r="CL115" s="903"/>
      <c r="CM115" s="897" t="s">
        <v>470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452</v>
      </c>
      <c r="DH115" s="862"/>
      <c r="DI115" s="862"/>
      <c r="DJ115" s="862"/>
      <c r="DK115" s="863"/>
      <c r="DL115" s="864" t="s">
        <v>450</v>
      </c>
      <c r="DM115" s="862"/>
      <c r="DN115" s="862"/>
      <c r="DO115" s="862"/>
      <c r="DP115" s="863"/>
      <c r="DQ115" s="864" t="s">
        <v>450</v>
      </c>
      <c r="DR115" s="862"/>
      <c r="DS115" s="862"/>
      <c r="DT115" s="862"/>
      <c r="DU115" s="863"/>
      <c r="DV115" s="909" t="s">
        <v>451</v>
      </c>
      <c r="DW115" s="910"/>
      <c r="DX115" s="910"/>
      <c r="DY115" s="910"/>
      <c r="DZ115" s="911"/>
    </row>
    <row r="116" spans="1:130" s="247" customFormat="1" ht="26.25" customHeight="1" x14ac:dyDescent="0.15">
      <c r="A116" s="1005"/>
      <c r="B116" s="1006"/>
      <c r="C116" s="965" t="s">
        <v>471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24</v>
      </c>
      <c r="AB116" s="862"/>
      <c r="AC116" s="862"/>
      <c r="AD116" s="862"/>
      <c r="AE116" s="863"/>
      <c r="AF116" s="864">
        <v>49</v>
      </c>
      <c r="AG116" s="862"/>
      <c r="AH116" s="862"/>
      <c r="AI116" s="862"/>
      <c r="AJ116" s="863"/>
      <c r="AK116" s="864">
        <v>41</v>
      </c>
      <c r="AL116" s="862"/>
      <c r="AM116" s="862"/>
      <c r="AN116" s="862"/>
      <c r="AO116" s="863"/>
      <c r="AP116" s="909">
        <v>0</v>
      </c>
      <c r="AQ116" s="910"/>
      <c r="AR116" s="910"/>
      <c r="AS116" s="910"/>
      <c r="AT116" s="911"/>
      <c r="AU116" s="1021"/>
      <c r="AV116" s="1022"/>
      <c r="AW116" s="1022"/>
      <c r="AX116" s="1022"/>
      <c r="AY116" s="1022"/>
      <c r="AZ116" s="948" t="s">
        <v>472</v>
      </c>
      <c r="BA116" s="949"/>
      <c r="BB116" s="949"/>
      <c r="BC116" s="949"/>
      <c r="BD116" s="949"/>
      <c r="BE116" s="949"/>
      <c r="BF116" s="949"/>
      <c r="BG116" s="949"/>
      <c r="BH116" s="949"/>
      <c r="BI116" s="949"/>
      <c r="BJ116" s="949"/>
      <c r="BK116" s="949"/>
      <c r="BL116" s="949"/>
      <c r="BM116" s="949"/>
      <c r="BN116" s="949"/>
      <c r="BO116" s="949"/>
      <c r="BP116" s="950"/>
      <c r="BQ116" s="898" t="s">
        <v>139</v>
      </c>
      <c r="BR116" s="899"/>
      <c r="BS116" s="899"/>
      <c r="BT116" s="899"/>
      <c r="BU116" s="899"/>
      <c r="BV116" s="899" t="s">
        <v>452</v>
      </c>
      <c r="BW116" s="899"/>
      <c r="BX116" s="899"/>
      <c r="BY116" s="899"/>
      <c r="BZ116" s="899"/>
      <c r="CA116" s="899" t="s">
        <v>450</v>
      </c>
      <c r="CB116" s="899"/>
      <c r="CC116" s="899"/>
      <c r="CD116" s="899"/>
      <c r="CE116" s="899"/>
      <c r="CF116" s="960" t="s">
        <v>450</v>
      </c>
      <c r="CG116" s="961"/>
      <c r="CH116" s="961"/>
      <c r="CI116" s="961"/>
      <c r="CJ116" s="961"/>
      <c r="CK116" s="1016"/>
      <c r="CL116" s="903"/>
      <c r="CM116" s="906" t="s">
        <v>473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15340</v>
      </c>
      <c r="DH116" s="862"/>
      <c r="DI116" s="862"/>
      <c r="DJ116" s="862"/>
      <c r="DK116" s="863"/>
      <c r="DL116" s="864">
        <v>7546</v>
      </c>
      <c r="DM116" s="862"/>
      <c r="DN116" s="862"/>
      <c r="DO116" s="862"/>
      <c r="DP116" s="863"/>
      <c r="DQ116" s="864" t="s">
        <v>139</v>
      </c>
      <c r="DR116" s="862"/>
      <c r="DS116" s="862"/>
      <c r="DT116" s="862"/>
      <c r="DU116" s="863"/>
      <c r="DV116" s="909" t="s">
        <v>474</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475</v>
      </c>
      <c r="Z117" s="988"/>
      <c r="AA117" s="993">
        <v>3051317</v>
      </c>
      <c r="AB117" s="994"/>
      <c r="AC117" s="994"/>
      <c r="AD117" s="994"/>
      <c r="AE117" s="995"/>
      <c r="AF117" s="996">
        <v>3220693</v>
      </c>
      <c r="AG117" s="994"/>
      <c r="AH117" s="994"/>
      <c r="AI117" s="994"/>
      <c r="AJ117" s="995"/>
      <c r="AK117" s="996">
        <v>3231047</v>
      </c>
      <c r="AL117" s="994"/>
      <c r="AM117" s="994"/>
      <c r="AN117" s="994"/>
      <c r="AO117" s="995"/>
      <c r="AP117" s="997"/>
      <c r="AQ117" s="998"/>
      <c r="AR117" s="998"/>
      <c r="AS117" s="998"/>
      <c r="AT117" s="999"/>
      <c r="AU117" s="1021"/>
      <c r="AV117" s="1022"/>
      <c r="AW117" s="1022"/>
      <c r="AX117" s="1022"/>
      <c r="AY117" s="1022"/>
      <c r="AZ117" s="948" t="s">
        <v>476</v>
      </c>
      <c r="BA117" s="949"/>
      <c r="BB117" s="949"/>
      <c r="BC117" s="949"/>
      <c r="BD117" s="949"/>
      <c r="BE117" s="949"/>
      <c r="BF117" s="949"/>
      <c r="BG117" s="949"/>
      <c r="BH117" s="949"/>
      <c r="BI117" s="949"/>
      <c r="BJ117" s="949"/>
      <c r="BK117" s="949"/>
      <c r="BL117" s="949"/>
      <c r="BM117" s="949"/>
      <c r="BN117" s="949"/>
      <c r="BO117" s="949"/>
      <c r="BP117" s="950"/>
      <c r="BQ117" s="898" t="s">
        <v>450</v>
      </c>
      <c r="BR117" s="899"/>
      <c r="BS117" s="899"/>
      <c r="BT117" s="899"/>
      <c r="BU117" s="899"/>
      <c r="BV117" s="899" t="s">
        <v>450</v>
      </c>
      <c r="BW117" s="899"/>
      <c r="BX117" s="899"/>
      <c r="BY117" s="899"/>
      <c r="BZ117" s="899"/>
      <c r="CA117" s="899" t="s">
        <v>456</v>
      </c>
      <c r="CB117" s="899"/>
      <c r="CC117" s="899"/>
      <c r="CD117" s="899"/>
      <c r="CE117" s="899"/>
      <c r="CF117" s="960" t="s">
        <v>456</v>
      </c>
      <c r="CG117" s="961"/>
      <c r="CH117" s="961"/>
      <c r="CI117" s="961"/>
      <c r="CJ117" s="961"/>
      <c r="CK117" s="1016"/>
      <c r="CL117" s="903"/>
      <c r="CM117" s="906" t="s">
        <v>477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451</v>
      </c>
      <c r="DH117" s="862"/>
      <c r="DI117" s="862"/>
      <c r="DJ117" s="862"/>
      <c r="DK117" s="863"/>
      <c r="DL117" s="864" t="s">
        <v>139</v>
      </c>
      <c r="DM117" s="862"/>
      <c r="DN117" s="862"/>
      <c r="DO117" s="862"/>
      <c r="DP117" s="863"/>
      <c r="DQ117" s="864" t="s">
        <v>456</v>
      </c>
      <c r="DR117" s="862"/>
      <c r="DS117" s="862"/>
      <c r="DT117" s="862"/>
      <c r="DU117" s="863"/>
      <c r="DV117" s="909" t="s">
        <v>456</v>
      </c>
      <c r="DW117" s="910"/>
      <c r="DX117" s="910"/>
      <c r="DY117" s="910"/>
      <c r="DZ117" s="911"/>
    </row>
    <row r="118" spans="1:130" s="247" customFormat="1" ht="26.25" customHeight="1" x14ac:dyDescent="0.15">
      <c r="A118" s="986" t="s">
        <v>445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443</v>
      </c>
      <c r="AB118" s="987"/>
      <c r="AC118" s="987"/>
      <c r="AD118" s="987"/>
      <c r="AE118" s="988"/>
      <c r="AF118" s="989" t="s">
        <v>308</v>
      </c>
      <c r="AG118" s="987"/>
      <c r="AH118" s="987"/>
      <c r="AI118" s="987"/>
      <c r="AJ118" s="988"/>
      <c r="AK118" s="989" t="s">
        <v>307</v>
      </c>
      <c r="AL118" s="987"/>
      <c r="AM118" s="987"/>
      <c r="AN118" s="987"/>
      <c r="AO118" s="988"/>
      <c r="AP118" s="990" t="s">
        <v>444</v>
      </c>
      <c r="AQ118" s="991"/>
      <c r="AR118" s="991"/>
      <c r="AS118" s="991"/>
      <c r="AT118" s="992"/>
      <c r="AU118" s="1021"/>
      <c r="AV118" s="1022"/>
      <c r="AW118" s="1022"/>
      <c r="AX118" s="1022"/>
      <c r="AY118" s="1022"/>
      <c r="AZ118" s="964" t="s">
        <v>478</v>
      </c>
      <c r="BA118" s="965"/>
      <c r="BB118" s="965"/>
      <c r="BC118" s="965"/>
      <c r="BD118" s="965"/>
      <c r="BE118" s="965"/>
      <c r="BF118" s="965"/>
      <c r="BG118" s="965"/>
      <c r="BH118" s="965"/>
      <c r="BI118" s="965"/>
      <c r="BJ118" s="965"/>
      <c r="BK118" s="965"/>
      <c r="BL118" s="965"/>
      <c r="BM118" s="965"/>
      <c r="BN118" s="965"/>
      <c r="BO118" s="965"/>
      <c r="BP118" s="966"/>
      <c r="BQ118" s="967" t="s">
        <v>474</v>
      </c>
      <c r="BR118" s="930"/>
      <c r="BS118" s="930"/>
      <c r="BT118" s="930"/>
      <c r="BU118" s="930"/>
      <c r="BV118" s="930" t="s">
        <v>474</v>
      </c>
      <c r="BW118" s="930"/>
      <c r="BX118" s="930"/>
      <c r="BY118" s="930"/>
      <c r="BZ118" s="930"/>
      <c r="CA118" s="930" t="s">
        <v>139</v>
      </c>
      <c r="CB118" s="930"/>
      <c r="CC118" s="930"/>
      <c r="CD118" s="930"/>
      <c r="CE118" s="930"/>
      <c r="CF118" s="960" t="s">
        <v>450</v>
      </c>
      <c r="CG118" s="961"/>
      <c r="CH118" s="961"/>
      <c r="CI118" s="961"/>
      <c r="CJ118" s="961"/>
      <c r="CK118" s="1016"/>
      <c r="CL118" s="903"/>
      <c r="CM118" s="906" t="s">
        <v>479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456</v>
      </c>
      <c r="DH118" s="862"/>
      <c r="DI118" s="862"/>
      <c r="DJ118" s="862"/>
      <c r="DK118" s="863"/>
      <c r="DL118" s="864" t="s">
        <v>456</v>
      </c>
      <c r="DM118" s="862"/>
      <c r="DN118" s="862"/>
      <c r="DO118" s="862"/>
      <c r="DP118" s="863"/>
      <c r="DQ118" s="864" t="s">
        <v>139</v>
      </c>
      <c r="DR118" s="862"/>
      <c r="DS118" s="862"/>
      <c r="DT118" s="862"/>
      <c r="DU118" s="863"/>
      <c r="DV118" s="909" t="s">
        <v>139</v>
      </c>
      <c r="DW118" s="910"/>
      <c r="DX118" s="910"/>
      <c r="DY118" s="910"/>
      <c r="DZ118" s="911"/>
    </row>
    <row r="119" spans="1:130" s="247" customFormat="1" ht="26.25" customHeight="1" x14ac:dyDescent="0.15">
      <c r="A119" s="900" t="s">
        <v>448</v>
      </c>
      <c r="B119" s="901"/>
      <c r="C119" s="976" t="s">
        <v>449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456</v>
      </c>
      <c r="AB119" s="980"/>
      <c r="AC119" s="980"/>
      <c r="AD119" s="980"/>
      <c r="AE119" s="981"/>
      <c r="AF119" s="982" t="s">
        <v>474</v>
      </c>
      <c r="AG119" s="980"/>
      <c r="AH119" s="980"/>
      <c r="AI119" s="980"/>
      <c r="AJ119" s="981"/>
      <c r="AK119" s="982" t="s">
        <v>480</v>
      </c>
      <c r="AL119" s="980"/>
      <c r="AM119" s="980"/>
      <c r="AN119" s="980"/>
      <c r="AO119" s="981"/>
      <c r="AP119" s="983" t="s">
        <v>139</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481</v>
      </c>
      <c r="BP119" s="963"/>
      <c r="BQ119" s="967">
        <v>37535850</v>
      </c>
      <c r="BR119" s="930"/>
      <c r="BS119" s="930"/>
      <c r="BT119" s="930"/>
      <c r="BU119" s="930"/>
      <c r="BV119" s="930">
        <v>37511513</v>
      </c>
      <c r="BW119" s="930"/>
      <c r="BX119" s="930"/>
      <c r="BY119" s="930"/>
      <c r="BZ119" s="930"/>
      <c r="CA119" s="930">
        <v>38867937</v>
      </c>
      <c r="CB119" s="930"/>
      <c r="CC119" s="930"/>
      <c r="CD119" s="930"/>
      <c r="CE119" s="930"/>
      <c r="CF119" s="828"/>
      <c r="CG119" s="829"/>
      <c r="CH119" s="829"/>
      <c r="CI119" s="829"/>
      <c r="CJ119" s="919"/>
      <c r="CK119" s="1017"/>
      <c r="CL119" s="905"/>
      <c r="CM119" s="923" t="s">
        <v>482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480</v>
      </c>
      <c r="DH119" s="845"/>
      <c r="DI119" s="845"/>
      <c r="DJ119" s="845"/>
      <c r="DK119" s="846"/>
      <c r="DL119" s="847" t="s">
        <v>474</v>
      </c>
      <c r="DM119" s="845"/>
      <c r="DN119" s="845"/>
      <c r="DO119" s="845"/>
      <c r="DP119" s="846"/>
      <c r="DQ119" s="847" t="s">
        <v>451</v>
      </c>
      <c r="DR119" s="845"/>
      <c r="DS119" s="845"/>
      <c r="DT119" s="845"/>
      <c r="DU119" s="846"/>
      <c r="DV119" s="933" t="s">
        <v>456</v>
      </c>
      <c r="DW119" s="934"/>
      <c r="DX119" s="934"/>
      <c r="DY119" s="934"/>
      <c r="DZ119" s="935"/>
    </row>
    <row r="120" spans="1:130" s="247" customFormat="1" ht="26.25" customHeight="1" x14ac:dyDescent="0.15">
      <c r="A120" s="902"/>
      <c r="B120" s="903"/>
      <c r="C120" s="906" t="s">
        <v>455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450</v>
      </c>
      <c r="AB120" s="862"/>
      <c r="AC120" s="862"/>
      <c r="AD120" s="862"/>
      <c r="AE120" s="863"/>
      <c r="AF120" s="864" t="s">
        <v>139</v>
      </c>
      <c r="AG120" s="862"/>
      <c r="AH120" s="862"/>
      <c r="AI120" s="862"/>
      <c r="AJ120" s="863"/>
      <c r="AK120" s="864" t="s">
        <v>451</v>
      </c>
      <c r="AL120" s="862"/>
      <c r="AM120" s="862"/>
      <c r="AN120" s="862"/>
      <c r="AO120" s="863"/>
      <c r="AP120" s="909" t="s">
        <v>450</v>
      </c>
      <c r="AQ120" s="910"/>
      <c r="AR120" s="910"/>
      <c r="AS120" s="910"/>
      <c r="AT120" s="911"/>
      <c r="AU120" s="968" t="s">
        <v>483</v>
      </c>
      <c r="AV120" s="969"/>
      <c r="AW120" s="969"/>
      <c r="AX120" s="969"/>
      <c r="AY120" s="970"/>
      <c r="AZ120" s="945" t="s">
        <v>484</v>
      </c>
      <c r="BA120" s="890"/>
      <c r="BB120" s="890"/>
      <c r="BC120" s="890"/>
      <c r="BD120" s="890"/>
      <c r="BE120" s="890"/>
      <c r="BF120" s="890"/>
      <c r="BG120" s="890"/>
      <c r="BH120" s="890"/>
      <c r="BI120" s="890"/>
      <c r="BJ120" s="890"/>
      <c r="BK120" s="890"/>
      <c r="BL120" s="890"/>
      <c r="BM120" s="890"/>
      <c r="BN120" s="890"/>
      <c r="BO120" s="890"/>
      <c r="BP120" s="891"/>
      <c r="BQ120" s="946">
        <v>2380975</v>
      </c>
      <c r="BR120" s="927"/>
      <c r="BS120" s="927"/>
      <c r="BT120" s="927"/>
      <c r="BU120" s="927"/>
      <c r="BV120" s="927">
        <v>1804341</v>
      </c>
      <c r="BW120" s="927"/>
      <c r="BX120" s="927"/>
      <c r="BY120" s="927"/>
      <c r="BZ120" s="927"/>
      <c r="CA120" s="927">
        <v>2074688</v>
      </c>
      <c r="CB120" s="927"/>
      <c r="CC120" s="927"/>
      <c r="CD120" s="927"/>
      <c r="CE120" s="927"/>
      <c r="CF120" s="951">
        <v>21.6</v>
      </c>
      <c r="CG120" s="952"/>
      <c r="CH120" s="952"/>
      <c r="CI120" s="952"/>
      <c r="CJ120" s="952"/>
      <c r="CK120" s="953" t="s">
        <v>485</v>
      </c>
      <c r="CL120" s="937"/>
      <c r="CM120" s="937"/>
      <c r="CN120" s="937"/>
      <c r="CO120" s="938"/>
      <c r="CP120" s="957" t="s">
        <v>486</v>
      </c>
      <c r="CQ120" s="958"/>
      <c r="CR120" s="958"/>
      <c r="CS120" s="958"/>
      <c r="CT120" s="958"/>
      <c r="CU120" s="958"/>
      <c r="CV120" s="958"/>
      <c r="CW120" s="958"/>
      <c r="CX120" s="958"/>
      <c r="CY120" s="958"/>
      <c r="CZ120" s="958"/>
      <c r="DA120" s="958"/>
      <c r="DB120" s="958"/>
      <c r="DC120" s="958"/>
      <c r="DD120" s="958"/>
      <c r="DE120" s="958"/>
      <c r="DF120" s="959"/>
      <c r="DG120" s="946">
        <v>6350562</v>
      </c>
      <c r="DH120" s="927"/>
      <c r="DI120" s="927"/>
      <c r="DJ120" s="927"/>
      <c r="DK120" s="927"/>
      <c r="DL120" s="927">
        <v>6175977</v>
      </c>
      <c r="DM120" s="927"/>
      <c r="DN120" s="927"/>
      <c r="DO120" s="927"/>
      <c r="DP120" s="927"/>
      <c r="DQ120" s="927">
        <v>5955585</v>
      </c>
      <c r="DR120" s="927"/>
      <c r="DS120" s="927"/>
      <c r="DT120" s="927"/>
      <c r="DU120" s="927"/>
      <c r="DV120" s="928">
        <v>62</v>
      </c>
      <c r="DW120" s="928"/>
      <c r="DX120" s="928"/>
      <c r="DY120" s="928"/>
      <c r="DZ120" s="929"/>
    </row>
    <row r="121" spans="1:130" s="247" customFormat="1" ht="26.25" customHeight="1" x14ac:dyDescent="0.15">
      <c r="A121" s="902"/>
      <c r="B121" s="903"/>
      <c r="C121" s="948" t="s">
        <v>487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541</v>
      </c>
      <c r="AB121" s="862"/>
      <c r="AC121" s="862"/>
      <c r="AD121" s="862"/>
      <c r="AE121" s="863"/>
      <c r="AF121" s="864" t="s">
        <v>474</v>
      </c>
      <c r="AG121" s="862"/>
      <c r="AH121" s="862"/>
      <c r="AI121" s="862"/>
      <c r="AJ121" s="863"/>
      <c r="AK121" s="864" t="s">
        <v>450</v>
      </c>
      <c r="AL121" s="862"/>
      <c r="AM121" s="862"/>
      <c r="AN121" s="862"/>
      <c r="AO121" s="863"/>
      <c r="AP121" s="909" t="s">
        <v>450</v>
      </c>
      <c r="AQ121" s="910"/>
      <c r="AR121" s="910"/>
      <c r="AS121" s="910"/>
      <c r="AT121" s="911"/>
      <c r="AU121" s="971"/>
      <c r="AV121" s="972"/>
      <c r="AW121" s="972"/>
      <c r="AX121" s="972"/>
      <c r="AY121" s="973"/>
      <c r="AZ121" s="897" t="s">
        <v>488</v>
      </c>
      <c r="BA121" s="832"/>
      <c r="BB121" s="832"/>
      <c r="BC121" s="832"/>
      <c r="BD121" s="832"/>
      <c r="BE121" s="832"/>
      <c r="BF121" s="832"/>
      <c r="BG121" s="832"/>
      <c r="BH121" s="832"/>
      <c r="BI121" s="832"/>
      <c r="BJ121" s="832"/>
      <c r="BK121" s="832"/>
      <c r="BL121" s="832"/>
      <c r="BM121" s="832"/>
      <c r="BN121" s="832"/>
      <c r="BO121" s="832"/>
      <c r="BP121" s="833"/>
      <c r="BQ121" s="898">
        <v>605611</v>
      </c>
      <c r="BR121" s="899"/>
      <c r="BS121" s="899"/>
      <c r="BT121" s="899"/>
      <c r="BU121" s="899"/>
      <c r="BV121" s="899">
        <v>561154</v>
      </c>
      <c r="BW121" s="899"/>
      <c r="BX121" s="899"/>
      <c r="BY121" s="899"/>
      <c r="BZ121" s="899"/>
      <c r="CA121" s="899">
        <v>517863</v>
      </c>
      <c r="CB121" s="899"/>
      <c r="CC121" s="899"/>
      <c r="CD121" s="899"/>
      <c r="CE121" s="899"/>
      <c r="CF121" s="960">
        <v>5.4</v>
      </c>
      <c r="CG121" s="961"/>
      <c r="CH121" s="961"/>
      <c r="CI121" s="961"/>
      <c r="CJ121" s="961"/>
      <c r="CK121" s="954"/>
      <c r="CL121" s="940"/>
      <c r="CM121" s="940"/>
      <c r="CN121" s="940"/>
      <c r="CO121" s="941"/>
      <c r="CP121" s="920" t="s">
        <v>489</v>
      </c>
      <c r="CQ121" s="921"/>
      <c r="CR121" s="921"/>
      <c r="CS121" s="921"/>
      <c r="CT121" s="921"/>
      <c r="CU121" s="921"/>
      <c r="CV121" s="921"/>
      <c r="CW121" s="921"/>
      <c r="CX121" s="921"/>
      <c r="CY121" s="921"/>
      <c r="CZ121" s="921"/>
      <c r="DA121" s="921"/>
      <c r="DB121" s="921"/>
      <c r="DC121" s="921"/>
      <c r="DD121" s="921"/>
      <c r="DE121" s="921"/>
      <c r="DF121" s="922"/>
      <c r="DG121" s="898">
        <v>4149391</v>
      </c>
      <c r="DH121" s="899"/>
      <c r="DI121" s="899"/>
      <c r="DJ121" s="899"/>
      <c r="DK121" s="899"/>
      <c r="DL121" s="899">
        <v>4199361</v>
      </c>
      <c r="DM121" s="899"/>
      <c r="DN121" s="899"/>
      <c r="DO121" s="899"/>
      <c r="DP121" s="899"/>
      <c r="DQ121" s="899">
        <v>4187662</v>
      </c>
      <c r="DR121" s="899"/>
      <c r="DS121" s="899"/>
      <c r="DT121" s="899"/>
      <c r="DU121" s="899"/>
      <c r="DV121" s="876">
        <v>43.6</v>
      </c>
      <c r="DW121" s="876"/>
      <c r="DX121" s="876"/>
      <c r="DY121" s="876"/>
      <c r="DZ121" s="877"/>
    </row>
    <row r="122" spans="1:130" s="247" customFormat="1" ht="26.25" customHeight="1" x14ac:dyDescent="0.15">
      <c r="A122" s="902"/>
      <c r="B122" s="903"/>
      <c r="C122" s="906" t="s">
        <v>467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450</v>
      </c>
      <c r="AB122" s="862"/>
      <c r="AC122" s="862"/>
      <c r="AD122" s="862"/>
      <c r="AE122" s="863"/>
      <c r="AF122" s="864" t="s">
        <v>474</v>
      </c>
      <c r="AG122" s="862"/>
      <c r="AH122" s="862"/>
      <c r="AI122" s="862"/>
      <c r="AJ122" s="863"/>
      <c r="AK122" s="864" t="s">
        <v>451</v>
      </c>
      <c r="AL122" s="862"/>
      <c r="AM122" s="862"/>
      <c r="AN122" s="862"/>
      <c r="AO122" s="863"/>
      <c r="AP122" s="909" t="s">
        <v>456</v>
      </c>
      <c r="AQ122" s="910"/>
      <c r="AR122" s="910"/>
      <c r="AS122" s="910"/>
      <c r="AT122" s="911"/>
      <c r="AU122" s="971"/>
      <c r="AV122" s="972"/>
      <c r="AW122" s="972"/>
      <c r="AX122" s="972"/>
      <c r="AY122" s="973"/>
      <c r="AZ122" s="964" t="s">
        <v>490</v>
      </c>
      <c r="BA122" s="965"/>
      <c r="BB122" s="965"/>
      <c r="BC122" s="965"/>
      <c r="BD122" s="965"/>
      <c r="BE122" s="965"/>
      <c r="BF122" s="965"/>
      <c r="BG122" s="965"/>
      <c r="BH122" s="965"/>
      <c r="BI122" s="965"/>
      <c r="BJ122" s="965"/>
      <c r="BK122" s="965"/>
      <c r="BL122" s="965"/>
      <c r="BM122" s="965"/>
      <c r="BN122" s="965"/>
      <c r="BO122" s="965"/>
      <c r="BP122" s="966"/>
      <c r="BQ122" s="967">
        <v>23996404</v>
      </c>
      <c r="BR122" s="930"/>
      <c r="BS122" s="930"/>
      <c r="BT122" s="930"/>
      <c r="BU122" s="930"/>
      <c r="BV122" s="930">
        <v>24076163</v>
      </c>
      <c r="BW122" s="930"/>
      <c r="BX122" s="930"/>
      <c r="BY122" s="930"/>
      <c r="BZ122" s="930"/>
      <c r="CA122" s="930">
        <v>24883957</v>
      </c>
      <c r="CB122" s="930"/>
      <c r="CC122" s="930"/>
      <c r="CD122" s="930"/>
      <c r="CE122" s="930"/>
      <c r="CF122" s="931">
        <v>259.10000000000002</v>
      </c>
      <c r="CG122" s="932"/>
      <c r="CH122" s="932"/>
      <c r="CI122" s="932"/>
      <c r="CJ122" s="932"/>
      <c r="CK122" s="954"/>
      <c r="CL122" s="940"/>
      <c r="CM122" s="940"/>
      <c r="CN122" s="940"/>
      <c r="CO122" s="941"/>
      <c r="CP122" s="920" t="s">
        <v>491</v>
      </c>
      <c r="CQ122" s="921"/>
      <c r="CR122" s="921"/>
      <c r="CS122" s="921"/>
      <c r="CT122" s="921"/>
      <c r="CU122" s="921"/>
      <c r="CV122" s="921"/>
      <c r="CW122" s="921"/>
      <c r="CX122" s="921"/>
      <c r="CY122" s="921"/>
      <c r="CZ122" s="921"/>
      <c r="DA122" s="921"/>
      <c r="DB122" s="921"/>
      <c r="DC122" s="921"/>
      <c r="DD122" s="921"/>
      <c r="DE122" s="921"/>
      <c r="DF122" s="922"/>
      <c r="DG122" s="898">
        <v>2122421</v>
      </c>
      <c r="DH122" s="899"/>
      <c r="DI122" s="899"/>
      <c r="DJ122" s="899"/>
      <c r="DK122" s="899"/>
      <c r="DL122" s="899">
        <v>2007526</v>
      </c>
      <c r="DM122" s="899"/>
      <c r="DN122" s="899"/>
      <c r="DO122" s="899"/>
      <c r="DP122" s="899"/>
      <c r="DQ122" s="899">
        <v>2056553</v>
      </c>
      <c r="DR122" s="899"/>
      <c r="DS122" s="899"/>
      <c r="DT122" s="899"/>
      <c r="DU122" s="899"/>
      <c r="DV122" s="876">
        <v>21.4</v>
      </c>
      <c r="DW122" s="876"/>
      <c r="DX122" s="876"/>
      <c r="DY122" s="876"/>
      <c r="DZ122" s="877"/>
    </row>
    <row r="123" spans="1:130" s="247" customFormat="1" ht="26.25" customHeight="1" x14ac:dyDescent="0.15">
      <c r="A123" s="902"/>
      <c r="B123" s="903"/>
      <c r="C123" s="906" t="s">
        <v>473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8042</v>
      </c>
      <c r="AB123" s="862"/>
      <c r="AC123" s="862"/>
      <c r="AD123" s="862"/>
      <c r="AE123" s="863"/>
      <c r="AF123" s="864">
        <v>7794</v>
      </c>
      <c r="AG123" s="862"/>
      <c r="AH123" s="862"/>
      <c r="AI123" s="862"/>
      <c r="AJ123" s="863"/>
      <c r="AK123" s="864">
        <v>7546</v>
      </c>
      <c r="AL123" s="862"/>
      <c r="AM123" s="862"/>
      <c r="AN123" s="862"/>
      <c r="AO123" s="863"/>
      <c r="AP123" s="909">
        <v>0.1</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492</v>
      </c>
      <c r="BP123" s="963"/>
      <c r="BQ123" s="917">
        <v>26982990</v>
      </c>
      <c r="BR123" s="918"/>
      <c r="BS123" s="918"/>
      <c r="BT123" s="918"/>
      <c r="BU123" s="918"/>
      <c r="BV123" s="918">
        <v>26441658</v>
      </c>
      <c r="BW123" s="918"/>
      <c r="BX123" s="918"/>
      <c r="BY123" s="918"/>
      <c r="BZ123" s="918"/>
      <c r="CA123" s="918">
        <v>27476508</v>
      </c>
      <c r="CB123" s="918"/>
      <c r="CC123" s="918"/>
      <c r="CD123" s="918"/>
      <c r="CE123" s="918"/>
      <c r="CF123" s="828"/>
      <c r="CG123" s="829"/>
      <c r="CH123" s="829"/>
      <c r="CI123" s="829"/>
      <c r="CJ123" s="919"/>
      <c r="CK123" s="954"/>
      <c r="CL123" s="940"/>
      <c r="CM123" s="940"/>
      <c r="CN123" s="940"/>
      <c r="CO123" s="941"/>
      <c r="CP123" s="920" t="s">
        <v>493</v>
      </c>
      <c r="CQ123" s="921"/>
      <c r="CR123" s="921"/>
      <c r="CS123" s="921"/>
      <c r="CT123" s="921"/>
      <c r="CU123" s="921"/>
      <c r="CV123" s="921"/>
      <c r="CW123" s="921"/>
      <c r="CX123" s="921"/>
      <c r="CY123" s="921"/>
      <c r="CZ123" s="921"/>
      <c r="DA123" s="921"/>
      <c r="DB123" s="921"/>
      <c r="DC123" s="921"/>
      <c r="DD123" s="921"/>
      <c r="DE123" s="921"/>
      <c r="DF123" s="922"/>
      <c r="DG123" s="861">
        <v>1646486</v>
      </c>
      <c r="DH123" s="862"/>
      <c r="DI123" s="862"/>
      <c r="DJ123" s="862"/>
      <c r="DK123" s="863"/>
      <c r="DL123" s="864">
        <v>1714180</v>
      </c>
      <c r="DM123" s="862"/>
      <c r="DN123" s="862"/>
      <c r="DO123" s="862"/>
      <c r="DP123" s="863"/>
      <c r="DQ123" s="864">
        <v>1685996</v>
      </c>
      <c r="DR123" s="862"/>
      <c r="DS123" s="862"/>
      <c r="DT123" s="862"/>
      <c r="DU123" s="863"/>
      <c r="DV123" s="909">
        <v>17.600000000000001</v>
      </c>
      <c r="DW123" s="910"/>
      <c r="DX123" s="910"/>
      <c r="DY123" s="910"/>
      <c r="DZ123" s="911"/>
    </row>
    <row r="124" spans="1:130" s="247" customFormat="1" ht="26.25" customHeight="1" thickBot="1" x14ac:dyDescent="0.2">
      <c r="A124" s="902"/>
      <c r="B124" s="903"/>
      <c r="C124" s="906" t="s">
        <v>477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474</v>
      </c>
      <c r="AB124" s="862"/>
      <c r="AC124" s="862"/>
      <c r="AD124" s="862"/>
      <c r="AE124" s="863"/>
      <c r="AF124" s="864" t="s">
        <v>474</v>
      </c>
      <c r="AG124" s="862"/>
      <c r="AH124" s="862"/>
      <c r="AI124" s="862"/>
      <c r="AJ124" s="863"/>
      <c r="AK124" s="864" t="s">
        <v>139</v>
      </c>
      <c r="AL124" s="862"/>
      <c r="AM124" s="862"/>
      <c r="AN124" s="862"/>
      <c r="AO124" s="863"/>
      <c r="AP124" s="909" t="s">
        <v>450</v>
      </c>
      <c r="AQ124" s="910"/>
      <c r="AR124" s="910"/>
      <c r="AS124" s="910"/>
      <c r="AT124" s="911"/>
      <c r="AU124" s="912" t="s">
        <v>494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106.5</v>
      </c>
      <c r="BR124" s="916"/>
      <c r="BS124" s="916"/>
      <c r="BT124" s="916"/>
      <c r="BU124" s="916"/>
      <c r="BV124" s="916">
        <v>114.1</v>
      </c>
      <c r="BW124" s="916"/>
      <c r="BX124" s="916"/>
      <c r="BY124" s="916"/>
      <c r="BZ124" s="916"/>
      <c r="CA124" s="916">
        <v>118.6</v>
      </c>
      <c r="CB124" s="916"/>
      <c r="CC124" s="916"/>
      <c r="CD124" s="916"/>
      <c r="CE124" s="916"/>
      <c r="CF124" s="806"/>
      <c r="CG124" s="807"/>
      <c r="CH124" s="807"/>
      <c r="CI124" s="807"/>
      <c r="CJ124" s="947"/>
      <c r="CK124" s="955"/>
      <c r="CL124" s="955"/>
      <c r="CM124" s="955"/>
      <c r="CN124" s="955"/>
      <c r="CO124" s="956"/>
      <c r="CP124" s="920" t="s">
        <v>495</v>
      </c>
      <c r="CQ124" s="921"/>
      <c r="CR124" s="921"/>
      <c r="CS124" s="921"/>
      <c r="CT124" s="921"/>
      <c r="CU124" s="921"/>
      <c r="CV124" s="921"/>
      <c r="CW124" s="921"/>
      <c r="CX124" s="921"/>
      <c r="CY124" s="921"/>
      <c r="CZ124" s="921"/>
      <c r="DA124" s="921"/>
      <c r="DB124" s="921"/>
      <c r="DC124" s="921"/>
      <c r="DD124" s="921"/>
      <c r="DE124" s="921"/>
      <c r="DF124" s="922"/>
      <c r="DG124" s="844">
        <v>341132</v>
      </c>
      <c r="DH124" s="845"/>
      <c r="DI124" s="845"/>
      <c r="DJ124" s="845"/>
      <c r="DK124" s="846"/>
      <c r="DL124" s="847">
        <v>353742</v>
      </c>
      <c r="DM124" s="845"/>
      <c r="DN124" s="845"/>
      <c r="DO124" s="845"/>
      <c r="DP124" s="846"/>
      <c r="DQ124" s="847">
        <v>484016</v>
      </c>
      <c r="DR124" s="845"/>
      <c r="DS124" s="845"/>
      <c r="DT124" s="845"/>
      <c r="DU124" s="846"/>
      <c r="DV124" s="933">
        <v>5</v>
      </c>
      <c r="DW124" s="934"/>
      <c r="DX124" s="934"/>
      <c r="DY124" s="934"/>
      <c r="DZ124" s="935"/>
    </row>
    <row r="125" spans="1:130" s="247" customFormat="1" ht="26.25" customHeight="1" x14ac:dyDescent="0.15">
      <c r="A125" s="902"/>
      <c r="B125" s="903"/>
      <c r="C125" s="906" t="s">
        <v>479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496</v>
      </c>
      <c r="AB125" s="862"/>
      <c r="AC125" s="862"/>
      <c r="AD125" s="862"/>
      <c r="AE125" s="863"/>
      <c r="AF125" s="864" t="s">
        <v>496</v>
      </c>
      <c r="AG125" s="862"/>
      <c r="AH125" s="862"/>
      <c r="AI125" s="862"/>
      <c r="AJ125" s="863"/>
      <c r="AK125" s="864" t="s">
        <v>497</v>
      </c>
      <c r="AL125" s="862"/>
      <c r="AM125" s="862"/>
      <c r="AN125" s="862"/>
      <c r="AO125" s="863"/>
      <c r="AP125" s="909" t="s">
        <v>480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498</v>
      </c>
      <c r="CL125" s="937"/>
      <c r="CM125" s="937"/>
      <c r="CN125" s="937"/>
      <c r="CO125" s="938"/>
      <c r="CP125" s="945" t="s">
        <v>499</v>
      </c>
      <c r="CQ125" s="890"/>
      <c r="CR125" s="890"/>
      <c r="CS125" s="890"/>
      <c r="CT125" s="890"/>
      <c r="CU125" s="890"/>
      <c r="CV125" s="890"/>
      <c r="CW125" s="890"/>
      <c r="CX125" s="890"/>
      <c r="CY125" s="890"/>
      <c r="CZ125" s="890"/>
      <c r="DA125" s="890"/>
      <c r="DB125" s="890"/>
      <c r="DC125" s="890"/>
      <c r="DD125" s="890"/>
      <c r="DE125" s="890"/>
      <c r="DF125" s="891"/>
      <c r="DG125" s="946" t="s">
        <v>456</v>
      </c>
      <c r="DH125" s="927"/>
      <c r="DI125" s="927"/>
      <c r="DJ125" s="927"/>
      <c r="DK125" s="927"/>
      <c r="DL125" s="927" t="s">
        <v>456</v>
      </c>
      <c r="DM125" s="927"/>
      <c r="DN125" s="927"/>
      <c r="DO125" s="927"/>
      <c r="DP125" s="927"/>
      <c r="DQ125" s="927" t="s">
        <v>451</v>
      </c>
      <c r="DR125" s="927"/>
      <c r="DS125" s="927"/>
      <c r="DT125" s="927"/>
      <c r="DU125" s="927"/>
      <c r="DV125" s="928" t="s">
        <v>500</v>
      </c>
      <c r="DW125" s="928"/>
      <c r="DX125" s="928"/>
      <c r="DY125" s="928"/>
      <c r="DZ125" s="929"/>
    </row>
    <row r="126" spans="1:130" s="247" customFormat="1" ht="26.25" customHeight="1" thickBot="1" x14ac:dyDescent="0.2">
      <c r="A126" s="902"/>
      <c r="B126" s="903"/>
      <c r="C126" s="906" t="s">
        <v>482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500</v>
      </c>
      <c r="AB126" s="862"/>
      <c r="AC126" s="862"/>
      <c r="AD126" s="862"/>
      <c r="AE126" s="863"/>
      <c r="AF126" s="864" t="s">
        <v>496</v>
      </c>
      <c r="AG126" s="862"/>
      <c r="AH126" s="862"/>
      <c r="AI126" s="862"/>
      <c r="AJ126" s="863"/>
      <c r="AK126" s="864" t="s">
        <v>501</v>
      </c>
      <c r="AL126" s="862"/>
      <c r="AM126" s="862"/>
      <c r="AN126" s="862"/>
      <c r="AO126" s="863"/>
      <c r="AP126" s="909" t="s">
        <v>502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503</v>
      </c>
      <c r="CQ126" s="832"/>
      <c r="CR126" s="832"/>
      <c r="CS126" s="832"/>
      <c r="CT126" s="832"/>
      <c r="CU126" s="832"/>
      <c r="CV126" s="832"/>
      <c r="CW126" s="832"/>
      <c r="CX126" s="832"/>
      <c r="CY126" s="832"/>
      <c r="CZ126" s="832"/>
      <c r="DA126" s="832"/>
      <c r="DB126" s="832"/>
      <c r="DC126" s="832"/>
      <c r="DD126" s="832"/>
      <c r="DE126" s="832"/>
      <c r="DF126" s="833"/>
      <c r="DG126" s="898" t="s">
        <v>496</v>
      </c>
      <c r="DH126" s="899"/>
      <c r="DI126" s="899"/>
      <c r="DJ126" s="899"/>
      <c r="DK126" s="899"/>
      <c r="DL126" s="899" t="s">
        <v>496</v>
      </c>
      <c r="DM126" s="899"/>
      <c r="DN126" s="899"/>
      <c r="DO126" s="899"/>
      <c r="DP126" s="899"/>
      <c r="DQ126" s="899" t="s">
        <v>502</v>
      </c>
      <c r="DR126" s="899"/>
      <c r="DS126" s="899"/>
      <c r="DT126" s="899"/>
      <c r="DU126" s="899"/>
      <c r="DV126" s="876" t="s">
        <v>456</v>
      </c>
      <c r="DW126" s="876"/>
      <c r="DX126" s="876"/>
      <c r="DY126" s="876"/>
      <c r="DZ126" s="877"/>
    </row>
    <row r="127" spans="1:130" s="247" customFormat="1" ht="26.25" customHeight="1" x14ac:dyDescent="0.15">
      <c r="A127" s="904"/>
      <c r="B127" s="905"/>
      <c r="C127" s="923" t="s">
        <v>504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10087</v>
      </c>
      <c r="AB127" s="862"/>
      <c r="AC127" s="862"/>
      <c r="AD127" s="862"/>
      <c r="AE127" s="863"/>
      <c r="AF127" s="864">
        <v>9038</v>
      </c>
      <c r="AG127" s="862"/>
      <c r="AH127" s="862"/>
      <c r="AI127" s="862"/>
      <c r="AJ127" s="863"/>
      <c r="AK127" s="864">
        <v>8876</v>
      </c>
      <c r="AL127" s="862"/>
      <c r="AM127" s="862"/>
      <c r="AN127" s="862"/>
      <c r="AO127" s="863"/>
      <c r="AP127" s="909">
        <v>0.1</v>
      </c>
      <c r="AQ127" s="910"/>
      <c r="AR127" s="910"/>
      <c r="AS127" s="910"/>
      <c r="AT127" s="911"/>
      <c r="AU127" s="283"/>
      <c r="AV127" s="283"/>
      <c r="AW127" s="283"/>
      <c r="AX127" s="926" t="s">
        <v>505</v>
      </c>
      <c r="AY127" s="894"/>
      <c r="AZ127" s="894"/>
      <c r="BA127" s="894"/>
      <c r="BB127" s="894"/>
      <c r="BC127" s="894"/>
      <c r="BD127" s="894"/>
      <c r="BE127" s="895"/>
      <c r="BF127" s="893" t="s">
        <v>506</v>
      </c>
      <c r="BG127" s="894"/>
      <c r="BH127" s="894"/>
      <c r="BI127" s="894"/>
      <c r="BJ127" s="894"/>
      <c r="BK127" s="894"/>
      <c r="BL127" s="895"/>
      <c r="BM127" s="893" t="s">
        <v>507</v>
      </c>
      <c r="BN127" s="894"/>
      <c r="BO127" s="894"/>
      <c r="BP127" s="894"/>
      <c r="BQ127" s="894"/>
      <c r="BR127" s="894"/>
      <c r="BS127" s="895"/>
      <c r="BT127" s="893" t="s">
        <v>508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509</v>
      </c>
      <c r="CQ127" s="832"/>
      <c r="CR127" s="832"/>
      <c r="CS127" s="832"/>
      <c r="CT127" s="832"/>
      <c r="CU127" s="832"/>
      <c r="CV127" s="832"/>
      <c r="CW127" s="832"/>
      <c r="CX127" s="832"/>
      <c r="CY127" s="832"/>
      <c r="CZ127" s="832"/>
      <c r="DA127" s="832"/>
      <c r="DB127" s="832"/>
      <c r="DC127" s="832"/>
      <c r="DD127" s="832"/>
      <c r="DE127" s="832"/>
      <c r="DF127" s="833"/>
      <c r="DG127" s="898" t="s">
        <v>502</v>
      </c>
      <c r="DH127" s="899"/>
      <c r="DI127" s="899"/>
      <c r="DJ127" s="899"/>
      <c r="DK127" s="899"/>
      <c r="DL127" s="899" t="s">
        <v>496</v>
      </c>
      <c r="DM127" s="899"/>
      <c r="DN127" s="899"/>
      <c r="DO127" s="899"/>
      <c r="DP127" s="899"/>
      <c r="DQ127" s="899" t="s">
        <v>496</v>
      </c>
      <c r="DR127" s="899"/>
      <c r="DS127" s="899"/>
      <c r="DT127" s="899"/>
      <c r="DU127" s="899"/>
      <c r="DV127" s="876" t="s">
        <v>456</v>
      </c>
      <c r="DW127" s="876"/>
      <c r="DX127" s="876"/>
      <c r="DY127" s="876"/>
      <c r="DZ127" s="877"/>
    </row>
    <row r="128" spans="1:130" s="247" customFormat="1" ht="26.25" customHeight="1" thickBot="1" x14ac:dyDescent="0.2">
      <c r="A128" s="878" t="s">
        <v>510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511</v>
      </c>
      <c r="X128" s="880"/>
      <c r="Y128" s="880"/>
      <c r="Z128" s="881"/>
      <c r="AA128" s="882">
        <v>68175</v>
      </c>
      <c r="AB128" s="883"/>
      <c r="AC128" s="883"/>
      <c r="AD128" s="883"/>
      <c r="AE128" s="884"/>
      <c r="AF128" s="885">
        <v>68350</v>
      </c>
      <c r="AG128" s="883"/>
      <c r="AH128" s="883"/>
      <c r="AI128" s="883"/>
      <c r="AJ128" s="884"/>
      <c r="AK128" s="885">
        <v>74865</v>
      </c>
      <c r="AL128" s="883"/>
      <c r="AM128" s="883"/>
      <c r="AN128" s="883"/>
      <c r="AO128" s="884"/>
      <c r="AP128" s="886"/>
      <c r="AQ128" s="887"/>
      <c r="AR128" s="887"/>
      <c r="AS128" s="887"/>
      <c r="AT128" s="888"/>
      <c r="AU128" s="283"/>
      <c r="AV128" s="283"/>
      <c r="AW128" s="283"/>
      <c r="AX128" s="889" t="s">
        <v>512</v>
      </c>
      <c r="AY128" s="890"/>
      <c r="AZ128" s="890"/>
      <c r="BA128" s="890"/>
      <c r="BB128" s="890"/>
      <c r="BC128" s="890"/>
      <c r="BD128" s="890"/>
      <c r="BE128" s="891"/>
      <c r="BF128" s="868" t="s">
        <v>502</v>
      </c>
      <c r="BG128" s="869"/>
      <c r="BH128" s="869"/>
      <c r="BI128" s="869"/>
      <c r="BJ128" s="869"/>
      <c r="BK128" s="869"/>
      <c r="BL128" s="892"/>
      <c r="BM128" s="868">
        <v>13.09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513</v>
      </c>
      <c r="CQ128" s="810"/>
      <c r="CR128" s="810"/>
      <c r="CS128" s="810"/>
      <c r="CT128" s="810"/>
      <c r="CU128" s="810"/>
      <c r="CV128" s="810"/>
      <c r="CW128" s="810"/>
      <c r="CX128" s="810"/>
      <c r="CY128" s="810"/>
      <c r="CZ128" s="810"/>
      <c r="DA128" s="810"/>
      <c r="DB128" s="810"/>
      <c r="DC128" s="810"/>
      <c r="DD128" s="810"/>
      <c r="DE128" s="810"/>
      <c r="DF128" s="811"/>
      <c r="DG128" s="872" t="s">
        <v>501</v>
      </c>
      <c r="DH128" s="873"/>
      <c r="DI128" s="873"/>
      <c r="DJ128" s="873"/>
      <c r="DK128" s="873"/>
      <c r="DL128" s="873" t="s">
        <v>502</v>
      </c>
      <c r="DM128" s="873"/>
      <c r="DN128" s="873"/>
      <c r="DO128" s="873"/>
      <c r="DP128" s="873"/>
      <c r="DQ128" s="873" t="s">
        <v>480</v>
      </c>
      <c r="DR128" s="873"/>
      <c r="DS128" s="873"/>
      <c r="DT128" s="873"/>
      <c r="DU128" s="873"/>
      <c r="DV128" s="874" t="s">
        <v>139</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514</v>
      </c>
      <c r="X129" s="859"/>
      <c r="Y129" s="859"/>
      <c r="Z129" s="860"/>
      <c r="AA129" s="861">
        <v>11988906</v>
      </c>
      <c r="AB129" s="862"/>
      <c r="AC129" s="862"/>
      <c r="AD129" s="862"/>
      <c r="AE129" s="863"/>
      <c r="AF129" s="864">
        <v>11874162</v>
      </c>
      <c r="AG129" s="862"/>
      <c r="AH129" s="862"/>
      <c r="AI129" s="862"/>
      <c r="AJ129" s="863"/>
      <c r="AK129" s="864">
        <v>11745623</v>
      </c>
      <c r="AL129" s="862"/>
      <c r="AM129" s="862"/>
      <c r="AN129" s="862"/>
      <c r="AO129" s="863"/>
      <c r="AP129" s="865"/>
      <c r="AQ129" s="866"/>
      <c r="AR129" s="866"/>
      <c r="AS129" s="866"/>
      <c r="AT129" s="867"/>
      <c r="AU129" s="285"/>
      <c r="AV129" s="285"/>
      <c r="AW129" s="285"/>
      <c r="AX129" s="831" t="s">
        <v>515</v>
      </c>
      <c r="AY129" s="832"/>
      <c r="AZ129" s="832"/>
      <c r="BA129" s="832"/>
      <c r="BB129" s="832"/>
      <c r="BC129" s="832"/>
      <c r="BD129" s="832"/>
      <c r="BE129" s="833"/>
      <c r="BF129" s="851" t="s">
        <v>500</v>
      </c>
      <c r="BG129" s="852"/>
      <c r="BH129" s="852"/>
      <c r="BI129" s="852"/>
      <c r="BJ129" s="852"/>
      <c r="BK129" s="852"/>
      <c r="BL129" s="853"/>
      <c r="BM129" s="851">
        <v>18.09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517</v>
      </c>
      <c r="X130" s="859"/>
      <c r="Y130" s="859"/>
      <c r="Z130" s="860"/>
      <c r="AA130" s="861">
        <v>2083641</v>
      </c>
      <c r="AB130" s="862"/>
      <c r="AC130" s="862"/>
      <c r="AD130" s="862"/>
      <c r="AE130" s="863"/>
      <c r="AF130" s="864">
        <v>2173872</v>
      </c>
      <c r="AG130" s="862"/>
      <c r="AH130" s="862"/>
      <c r="AI130" s="862"/>
      <c r="AJ130" s="863"/>
      <c r="AK130" s="864">
        <v>2140756</v>
      </c>
      <c r="AL130" s="862"/>
      <c r="AM130" s="862"/>
      <c r="AN130" s="862"/>
      <c r="AO130" s="863"/>
      <c r="AP130" s="865"/>
      <c r="AQ130" s="866"/>
      <c r="AR130" s="866"/>
      <c r="AS130" s="866"/>
      <c r="AT130" s="867"/>
      <c r="AU130" s="285"/>
      <c r="AV130" s="285"/>
      <c r="AW130" s="285"/>
      <c r="AX130" s="831" t="s">
        <v>518</v>
      </c>
      <c r="AY130" s="832"/>
      <c r="AZ130" s="832"/>
      <c r="BA130" s="832"/>
      <c r="BB130" s="832"/>
      <c r="BC130" s="832"/>
      <c r="BD130" s="832"/>
      <c r="BE130" s="833"/>
      <c r="BF130" s="834">
        <v>9.9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519</v>
      </c>
      <c r="X131" s="842"/>
      <c r="Y131" s="842"/>
      <c r="Z131" s="843"/>
      <c r="AA131" s="844">
        <v>9905265</v>
      </c>
      <c r="AB131" s="845"/>
      <c r="AC131" s="845"/>
      <c r="AD131" s="845"/>
      <c r="AE131" s="846"/>
      <c r="AF131" s="847">
        <v>9700290</v>
      </c>
      <c r="AG131" s="845"/>
      <c r="AH131" s="845"/>
      <c r="AI131" s="845"/>
      <c r="AJ131" s="846"/>
      <c r="AK131" s="847">
        <v>9604867</v>
      </c>
      <c r="AL131" s="845"/>
      <c r="AM131" s="845"/>
      <c r="AN131" s="845"/>
      <c r="AO131" s="846"/>
      <c r="AP131" s="848"/>
      <c r="AQ131" s="849"/>
      <c r="AR131" s="849"/>
      <c r="AS131" s="849"/>
      <c r="AT131" s="850"/>
      <c r="AU131" s="285"/>
      <c r="AV131" s="285"/>
      <c r="AW131" s="285"/>
      <c r="AX131" s="809" t="s">
        <v>520</v>
      </c>
      <c r="AY131" s="810"/>
      <c r="AZ131" s="810"/>
      <c r="BA131" s="810"/>
      <c r="BB131" s="810"/>
      <c r="BC131" s="810"/>
      <c r="BD131" s="810"/>
      <c r="BE131" s="811"/>
      <c r="BF131" s="812">
        <v>118.6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521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522</v>
      </c>
      <c r="W132" s="822"/>
      <c r="X132" s="822"/>
      <c r="Y132" s="822"/>
      <c r="Z132" s="823"/>
      <c r="AA132" s="824">
        <v>9.0810392249999996</v>
      </c>
      <c r="AB132" s="825"/>
      <c r="AC132" s="825"/>
      <c r="AD132" s="825"/>
      <c r="AE132" s="826"/>
      <c r="AF132" s="827">
        <v>10.087028330000001</v>
      </c>
      <c r="AG132" s="825"/>
      <c r="AH132" s="825"/>
      <c r="AI132" s="825"/>
      <c r="AJ132" s="826"/>
      <c r="AK132" s="827">
        <v>10.57199439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523</v>
      </c>
      <c r="W133" s="801"/>
      <c r="X133" s="801"/>
      <c r="Y133" s="801"/>
      <c r="Z133" s="802"/>
      <c r="AA133" s="803">
        <v>9.5</v>
      </c>
      <c r="AB133" s="804"/>
      <c r="AC133" s="804"/>
      <c r="AD133" s="804"/>
      <c r="AE133" s="805"/>
      <c r="AF133" s="803">
        <v>9.3000000000000007</v>
      </c>
      <c r="AG133" s="804"/>
      <c r="AH133" s="804"/>
      <c r="AI133" s="804"/>
      <c r="AJ133" s="805"/>
      <c r="AK133" s="803">
        <v>9.9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rlj/iDZ0NgUpdt2tdbK7xFjIYyCUB9bYxCZkxr8nnGjiECQfvLCVEfdjMVmgKlSwr84EaZsygp17JP1NBOQLg==" saltValue="4CaJHJIyRwuzAJ2K4RieN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8bKoEignnBMmUQyCkOSbJdJHUqIht2N1iTbwtGq8D5OCHsMRIU5W0W0ao9NIFDeERWPt9s6hitSXkIYVxYlFA==" saltValue="wYtROewO8rCavkOcZ9uT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y2aVYBNVVfmlvdIVYoEbe7z3TZZgbeHYQMxKV0Bt3xtad5AncCmiHcvHF0uFVVlzJRgqMARKTmiZ28vDdcmHw==" saltValue="8ZRotfigY++uT0z5pnNg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527</v>
      </c>
      <c r="AP7" s="304"/>
      <c r="AQ7" s="305" t="s">
        <v>528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529</v>
      </c>
      <c r="AQ8" s="311" t="s">
        <v>530</v>
      </c>
      <c r="AR8" s="312" t="s">
        <v>531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532</v>
      </c>
      <c r="AL9" s="1231"/>
      <c r="AM9" s="1231"/>
      <c r="AN9" s="1232"/>
      <c r="AO9" s="313">
        <v>2810082</v>
      </c>
      <c r="AP9" s="313">
        <v>108665</v>
      </c>
      <c r="AQ9" s="314">
        <v>90613</v>
      </c>
      <c r="AR9" s="315">
        <v>19.899999999999999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533</v>
      </c>
      <c r="AL10" s="1231"/>
      <c r="AM10" s="1231"/>
      <c r="AN10" s="1232"/>
      <c r="AO10" s="316">
        <v>277923</v>
      </c>
      <c r="AP10" s="316">
        <v>10747</v>
      </c>
      <c r="AQ10" s="317">
        <v>7525</v>
      </c>
      <c r="AR10" s="318">
        <v>42.8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534</v>
      </c>
      <c r="AL11" s="1231"/>
      <c r="AM11" s="1231"/>
      <c r="AN11" s="1232"/>
      <c r="AO11" s="316">
        <v>509170</v>
      </c>
      <c r="AP11" s="316">
        <v>19689</v>
      </c>
      <c r="AQ11" s="317">
        <v>9582</v>
      </c>
      <c r="AR11" s="318">
        <v>105.5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535</v>
      </c>
      <c r="AL12" s="1231"/>
      <c r="AM12" s="1231"/>
      <c r="AN12" s="1232"/>
      <c r="AO12" s="316">
        <v>67438</v>
      </c>
      <c r="AP12" s="316">
        <v>2608</v>
      </c>
      <c r="AQ12" s="317">
        <v>1356</v>
      </c>
      <c r="AR12" s="318">
        <v>92.3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536</v>
      </c>
      <c r="AL13" s="1231"/>
      <c r="AM13" s="1231"/>
      <c r="AN13" s="1232"/>
      <c r="AO13" s="316" t="s">
        <v>537</v>
      </c>
      <c r="AP13" s="316" t="s">
        <v>537</v>
      </c>
      <c r="AQ13" s="317">
        <v>2</v>
      </c>
      <c r="AR13" s="318" t="s">
        <v>537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538</v>
      </c>
      <c r="AL14" s="1231"/>
      <c r="AM14" s="1231"/>
      <c r="AN14" s="1232"/>
      <c r="AO14" s="316">
        <v>84240</v>
      </c>
      <c r="AP14" s="316">
        <v>3258</v>
      </c>
      <c r="AQ14" s="317">
        <v>4182</v>
      </c>
      <c r="AR14" s="318">
        <v>-22.1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539</v>
      </c>
      <c r="AL15" s="1231"/>
      <c r="AM15" s="1231"/>
      <c r="AN15" s="1232"/>
      <c r="AO15" s="316">
        <v>79787</v>
      </c>
      <c r="AP15" s="316">
        <v>3085</v>
      </c>
      <c r="AQ15" s="317">
        <v>2331</v>
      </c>
      <c r="AR15" s="318">
        <v>32.299999999999997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540</v>
      </c>
      <c r="AL16" s="1234"/>
      <c r="AM16" s="1234"/>
      <c r="AN16" s="1235"/>
      <c r="AO16" s="316">
        <v>-232532</v>
      </c>
      <c r="AP16" s="316">
        <v>-8992</v>
      </c>
      <c r="AQ16" s="317">
        <v>-8270</v>
      </c>
      <c r="AR16" s="318">
        <v>8.6999999999999993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3596108</v>
      </c>
      <c r="AP17" s="316">
        <v>139061</v>
      </c>
      <c r="AQ17" s="317">
        <v>107322</v>
      </c>
      <c r="AR17" s="318">
        <v>29.6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545</v>
      </c>
      <c r="AL21" s="1228"/>
      <c r="AM21" s="1228"/>
      <c r="AN21" s="1229"/>
      <c r="AO21" s="328">
        <v>13.15</v>
      </c>
      <c r="AP21" s="329">
        <v>10.18</v>
      </c>
      <c r="AQ21" s="330">
        <v>2.97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546</v>
      </c>
      <c r="AL22" s="1228"/>
      <c r="AM22" s="1228"/>
      <c r="AN22" s="1229"/>
      <c r="AO22" s="333">
        <v>96.3</v>
      </c>
      <c r="AP22" s="334">
        <v>97.7</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527</v>
      </c>
      <c r="AP30" s="304"/>
      <c r="AQ30" s="305" t="s">
        <v>528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529</v>
      </c>
      <c r="AQ31" s="311" t="s">
        <v>530</v>
      </c>
      <c r="AR31" s="312" t="s">
        <v>531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550</v>
      </c>
      <c r="AL32" s="1219"/>
      <c r="AM32" s="1219"/>
      <c r="AN32" s="1220"/>
      <c r="AO32" s="343">
        <v>2144868</v>
      </c>
      <c r="AP32" s="343">
        <v>82942</v>
      </c>
      <c r="AQ32" s="344">
        <v>67619</v>
      </c>
      <c r="AR32" s="345">
        <v>22.7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551</v>
      </c>
      <c r="AL33" s="1219"/>
      <c r="AM33" s="1219"/>
      <c r="AN33" s="1220"/>
      <c r="AO33" s="343" t="s">
        <v>537</v>
      </c>
      <c r="AP33" s="343" t="s">
        <v>537</v>
      </c>
      <c r="AQ33" s="344" t="s">
        <v>537</v>
      </c>
      <c r="AR33" s="345" t="s">
        <v>537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552</v>
      </c>
      <c r="AL34" s="1219"/>
      <c r="AM34" s="1219"/>
      <c r="AN34" s="1220"/>
      <c r="AO34" s="343" t="s">
        <v>537</v>
      </c>
      <c r="AP34" s="343" t="s">
        <v>537</v>
      </c>
      <c r="AQ34" s="344">
        <v>3</v>
      </c>
      <c r="AR34" s="345" t="s">
        <v>537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553</v>
      </c>
      <c r="AL35" s="1219"/>
      <c r="AM35" s="1219"/>
      <c r="AN35" s="1220"/>
      <c r="AO35" s="343">
        <v>1063331</v>
      </c>
      <c r="AP35" s="343">
        <v>41119</v>
      </c>
      <c r="AQ35" s="344">
        <v>17835</v>
      </c>
      <c r="AR35" s="345">
        <v>130.6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554</v>
      </c>
      <c r="AL36" s="1219"/>
      <c r="AM36" s="1219"/>
      <c r="AN36" s="1220"/>
      <c r="AO36" s="343">
        <v>6385</v>
      </c>
      <c r="AP36" s="343">
        <v>247</v>
      </c>
      <c r="AQ36" s="344">
        <v>2401</v>
      </c>
      <c r="AR36" s="345">
        <v>-89.7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555</v>
      </c>
      <c r="AL37" s="1219"/>
      <c r="AM37" s="1219"/>
      <c r="AN37" s="1220"/>
      <c r="AO37" s="343">
        <v>16422</v>
      </c>
      <c r="AP37" s="343">
        <v>635</v>
      </c>
      <c r="AQ37" s="344">
        <v>732</v>
      </c>
      <c r="AR37" s="345">
        <v>-13.3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556</v>
      </c>
      <c r="AL38" s="1222"/>
      <c r="AM38" s="1222"/>
      <c r="AN38" s="1223"/>
      <c r="AO38" s="346">
        <v>41</v>
      </c>
      <c r="AP38" s="346">
        <v>2</v>
      </c>
      <c r="AQ38" s="347">
        <v>5</v>
      </c>
      <c r="AR38" s="335">
        <v>-60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557</v>
      </c>
      <c r="AL39" s="1222"/>
      <c r="AM39" s="1222"/>
      <c r="AN39" s="1223"/>
      <c r="AO39" s="343">
        <v>-74865</v>
      </c>
      <c r="AP39" s="343">
        <v>-2895</v>
      </c>
      <c r="AQ39" s="344">
        <v>-3806</v>
      </c>
      <c r="AR39" s="345">
        <v>-23.9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558</v>
      </c>
      <c r="AL40" s="1219"/>
      <c r="AM40" s="1219"/>
      <c r="AN40" s="1220"/>
      <c r="AO40" s="343">
        <v>-2140756</v>
      </c>
      <c r="AP40" s="343">
        <v>-82783</v>
      </c>
      <c r="AQ40" s="344">
        <v>-59049</v>
      </c>
      <c r="AR40" s="345">
        <v>40.200000000000003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1015426</v>
      </c>
      <c r="AP41" s="343">
        <v>39266</v>
      </c>
      <c r="AQ41" s="344">
        <v>25740</v>
      </c>
      <c r="AR41" s="345">
        <v>52.5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527</v>
      </c>
      <c r="AN49" s="1213" t="s">
        <v>562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563</v>
      </c>
      <c r="AO50" s="360" t="s">
        <v>564</v>
      </c>
      <c r="AP50" s="361" t="s">
        <v>565</v>
      </c>
      <c r="AQ50" s="362" t="s">
        <v>566</v>
      </c>
      <c r="AR50" s="363" t="s">
        <v>567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1482139</v>
      </c>
      <c r="AN51" s="365">
        <v>52764</v>
      </c>
      <c r="AO51" s="366">
        <v>-4.5999999999999996</v>
      </c>
      <c r="AP51" s="367">
        <v>85459</v>
      </c>
      <c r="AQ51" s="368">
        <v>-19.8</v>
      </c>
      <c r="AR51" s="369">
        <v>15.2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747753</v>
      </c>
      <c r="AN52" s="373">
        <v>26620</v>
      </c>
      <c r="AO52" s="374">
        <v>-2.5</v>
      </c>
      <c r="AP52" s="375">
        <v>44378</v>
      </c>
      <c r="AQ52" s="376">
        <v>-2.6</v>
      </c>
      <c r="AR52" s="377">
        <v>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2171046</v>
      </c>
      <c r="AN53" s="365">
        <v>78853</v>
      </c>
      <c r="AO53" s="366">
        <v>49.4</v>
      </c>
      <c r="AP53" s="367">
        <v>83280</v>
      </c>
      <c r="AQ53" s="368">
        <v>-2.5</v>
      </c>
      <c r="AR53" s="369">
        <v>51.9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1100823</v>
      </c>
      <c r="AN54" s="373">
        <v>39982</v>
      </c>
      <c r="AO54" s="374">
        <v>50.2</v>
      </c>
      <c r="AP54" s="375">
        <v>43123</v>
      </c>
      <c r="AQ54" s="376">
        <v>-2.8</v>
      </c>
      <c r="AR54" s="377">
        <v>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2187660</v>
      </c>
      <c r="AN55" s="365">
        <v>81051</v>
      </c>
      <c r="AO55" s="366">
        <v>2.8</v>
      </c>
      <c r="AP55" s="367">
        <v>88968</v>
      </c>
      <c r="AQ55" s="368">
        <v>6.8</v>
      </c>
      <c r="AR55" s="369">
        <v>-4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1029118</v>
      </c>
      <c r="AN56" s="373">
        <v>38128</v>
      </c>
      <c r="AO56" s="374">
        <v>-4.5999999999999996</v>
      </c>
      <c r="AP56" s="375">
        <v>45482</v>
      </c>
      <c r="AQ56" s="376">
        <v>5.5</v>
      </c>
      <c r="AR56" s="377">
        <v>-10.1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2609269</v>
      </c>
      <c r="AN57" s="365">
        <v>98739</v>
      </c>
      <c r="AO57" s="366">
        <v>21.8</v>
      </c>
      <c r="AP57" s="367">
        <v>85173</v>
      </c>
      <c r="AQ57" s="368">
        <v>-4.3</v>
      </c>
      <c r="AR57" s="369">
        <v>26.1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1310868</v>
      </c>
      <c r="AN58" s="373">
        <v>49605</v>
      </c>
      <c r="AO58" s="374">
        <v>30.1</v>
      </c>
      <c r="AP58" s="375">
        <v>43913</v>
      </c>
      <c r="AQ58" s="376">
        <v>-3.4</v>
      </c>
      <c r="AR58" s="377">
        <v>33.5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3706433</v>
      </c>
      <c r="AN59" s="365">
        <v>143327</v>
      </c>
      <c r="AO59" s="366">
        <v>45.2</v>
      </c>
      <c r="AP59" s="367">
        <v>94081</v>
      </c>
      <c r="AQ59" s="368">
        <v>10.5</v>
      </c>
      <c r="AR59" s="369">
        <v>34.700000000000003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2830604</v>
      </c>
      <c r="AN60" s="373">
        <v>109459</v>
      </c>
      <c r="AO60" s="374">
        <v>120.7</v>
      </c>
      <c r="AP60" s="375">
        <v>48949</v>
      </c>
      <c r="AQ60" s="376">
        <v>11.5</v>
      </c>
      <c r="AR60" s="377">
        <v>109.2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2431309</v>
      </c>
      <c r="AN61" s="380">
        <v>90947</v>
      </c>
      <c r="AO61" s="381">
        <v>22.9</v>
      </c>
      <c r="AP61" s="382">
        <v>87392</v>
      </c>
      <c r="AQ61" s="383">
        <v>-1.9</v>
      </c>
      <c r="AR61" s="369">
        <v>24.8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1403833</v>
      </c>
      <c r="AN62" s="373">
        <v>52759</v>
      </c>
      <c r="AO62" s="374">
        <v>38.799999999999997</v>
      </c>
      <c r="AP62" s="375">
        <v>45169</v>
      </c>
      <c r="AQ62" s="376">
        <v>1.6</v>
      </c>
      <c r="AR62" s="377">
        <v>37.200000000000003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Clq8x4nBKTE9kc9hMxD45t6lapRiX9HaP63aCvMKlaB3CCpOzGmqnC9KdBWOHRiLVKPw/jMKuZTpnN7KhZng==" saltValue="cV0SzErttG+YlEfVwktv5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row r="120" spans="125:125" ht="13.5" hidden="1" customHeight="1" x14ac:dyDescent="0.15"/>
    <row r="121" spans="125:125" ht="13.5" hidden="1" customHeight="1" x14ac:dyDescent="0.15">
      <c r="DU121" s="291"/>
    </row>
  </sheetData>
  <sheetProtection algorithmName="SHA-512" hashValue="QDq7iQ3k1TYg5DNtZtMUmAtdWeFz+nfiDjqw8UICalE9o2ANV4LziowmHEYmVYuOHZ0zjwXtzDHbGF6JSlvV9Q==" saltValue="DTzVTidy/cnhMDB3HIwi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sheetData>
  <sheetProtection algorithmName="SHA-512" hashValue="vNlz9HObrGJGQM8dU19b7un20fv4tOHB7oIQDkjLrgRzRkk7CMJcASBdud0LhtvEurNb+cLi0d6VNuNOn9ewsA==" saltValue="ui0yH+V5/2fYlPlDTDQT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36" t="s">
        <v>3</v>
      </c>
      <c r="D47" s="1236"/>
      <c r="E47" s="1237"/>
      <c r="F47" s="11">
        <v>20.86</v>
      </c>
      <c r="G47" s="12">
        <v>22.16</v>
      </c>
      <c r="H47" s="12">
        <v>14.82</v>
      </c>
      <c r="I47" s="12">
        <v>9.9499999999999993</v>
      </c>
      <c r="J47" s="13">
        <v>8.85</v>
      </c>
    </row>
    <row r="48" spans="2:10" ht="57.75" customHeight="1" x14ac:dyDescent="0.15">
      <c r="B48" s="14"/>
      <c r="C48" s="1238" t="s">
        <v>4</v>
      </c>
      <c r="D48" s="1238"/>
      <c r="E48" s="1239"/>
      <c r="F48" s="15">
        <v>4.32</v>
      </c>
      <c r="G48" s="16">
        <v>2.1800000000000002</v>
      </c>
      <c r="H48" s="16">
        <v>6.49</v>
      </c>
      <c r="I48" s="16">
        <v>4.8499999999999996</v>
      </c>
      <c r="J48" s="17">
        <v>3.86</v>
      </c>
    </row>
    <row r="49" spans="2:10" ht="57.75" customHeight="1" thickBot="1" x14ac:dyDescent="0.2">
      <c r="B49" s="18"/>
      <c r="C49" s="1240" t="s">
        <v>5</v>
      </c>
      <c r="D49" s="1240"/>
      <c r="E49" s="1241"/>
      <c r="F49" s="19">
        <v>0.53</v>
      </c>
      <c r="G49" s="20" t="s">
        <v>583</v>
      </c>
      <c r="H49" s="20" t="s">
        <v>584</v>
      </c>
      <c r="I49" s="20" t="s">
        <v>585</v>
      </c>
      <c r="J49" s="21" t="s">
        <v>586</v>
      </c>
    </row>
    <row r="50" spans="2:10" ht="13.5" customHeight="1" x14ac:dyDescent="0.15"/>
  </sheetData>
  <sheetProtection algorithmName="SHA-512" hashValue="cB6vNNw01DgmgEu/28DLJ6ZHPyf+34bl7RydXJEg9aLQ793lwHn5M+jU4UcrQlysQ/sPSp/YwZvlZMzjfPMu4g==" saltValue="SuJRoSLoR+g0PqEyYezK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2021-09-30T05:22:56Z</cp:lastPrinted>
  <dcterms:created xsi:type="dcterms:W3CDTF">2021-02-05T01:09:37Z</dcterms:created>
  <dcterms:modified xsi:type="dcterms:W3CDTF">2021-09-30T06:40:04Z</dcterms:modified>
  <cp:category/>
</cp:coreProperties>
</file>