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U:\03_財政課\財務関係\公営企業\経営比較分析表\R2\"/>
    </mc:Choice>
  </mc:AlternateContent>
  <xr:revisionPtr revIDLastSave="0" documentId="8_{1E0777A3-C1B0-4B67-BBB9-EAC8FCEFA47F}" xr6:coauthVersionLast="36" xr6:coauthVersionMax="36" xr10:uidLastSave="{00000000-0000-0000-0000-000000000000}"/>
  <workbookProtection workbookAlgorithmName="SHA-512" workbookHashValue="iTYQxUIx70PY/U2YeaNBsDDYpKterGanQMmolC9A32h+L+aMysNgVAjlkJ7n2jRR5IlGPP4HxRyxxOD3rACXug==" workbookSaltValue="HxmLG5GIMf0BxAa3hilqD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<sst xmlns="http://schemas.openxmlformats.org/spreadsheetml/2006/main" count="236" uniqueCount="118">
  <si>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</si>
  <si>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</si>
  <si>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</si>
  <si>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</si>
  <si>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</si>
  <si>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</si>
  <si>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</si>
  <si>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</si>
  <si>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</si>
  <si>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</si>
  <si>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</si>
  <si>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</si>
  <si>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</si>
  <si>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</si>
  <si>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</si>
  <si>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</si>
  <si>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</si>
  <si>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</si>
  <si>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</si>
  <si>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</si>
  <si>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</si>
  <si>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</si>
  <si>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</si>
  <si>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</si>
  <si>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</si>
  <si>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</si>
  <si>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</si>
  <si>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</si>
  <si>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</si>
  <si>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</si>
  <si>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</si>
  <si>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</si>
  <si>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</si>
  <si>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</si>
  <si>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</si>
  <si>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</si>
  <si>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</si>
  <si>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</si>
  <si>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</si>
  <si>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</si>
  <si>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</si>
  <si>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</si>
  <si>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</si>
  <si>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</si>
  <si>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</si>
  <si>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</si>
  <si>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</si>
  <si>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</si>
  <si>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</si>
  <si>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</si>
  <si>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</si>
  <si>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</si>
  <si>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</si>
  <si>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</si>
  <si>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</si>
  <si>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</si>
  <si>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</si>
  <si>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</si>
  <si>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</si>
  <si>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</si>
  <si>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</si>
  <si>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</si>
  <si>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</si>
  <si>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</si>
  <si>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</si>
  <si>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</si>
  <si>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</si>
  <si>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</si>
  <si>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</si>
  <si>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</si>
  <si>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</si>
  <si>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</si>
  <si>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</si>
  <si>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</si>
  <si>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</si>
  <si>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</si>
  <si>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</si>
  <si>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</si>
  <si>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</si>
  <si>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</si>
  <si>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</si>
  <si>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</si>
  <si>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</si>
  <si>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</si>
  <si>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</si>
  <si>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</si>
  <si>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</si>
  <si>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</si>
  <si>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</si>
  <si>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</si>
  <si>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</si>
  <si>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</si>
  <si>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</si>
  <si>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</si>
  <si>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</si>
  <si>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</si>
  <si>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</si>
  <si>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</si>
  <si>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</si>
  <si>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</si>
  <si>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</si>
  <si>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</si>
  <si>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</si>
  <si>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</si>
  <si>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</si>
  <si>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</si>
  <si>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</si>
  <si>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</si>
  <si>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</si>
  <si>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</si>
  <si>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</si>
  <si>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</si>
  <si>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</si>
  <si>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</si>
  <si>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</si>
  <si>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床舞地区」の終末処理場「床舞浄化センター」は平成9年度の供用、「土舘地区」の終末処理場「土舘浄化センター」は平成13年度供用で、それぞれが供用開始後10年以上経過し、処理場の機器の故障やマンホールポンプ等の付帯施設部品の故障も多く、維持管理費を圧迫してきています。
　床舞地区は令和8年度以降に特定環境保全公共下水道西馬音内浄化センターへの接続を検討しており、老朽施設の運用廃止を検討しながら、接続先である西馬音内浄化センターの有効活用に努めます。</t>
    <rPh sb="1" eb="3">
      <t>ノウギョウ</t>
    </rPh>
    <rPh sb="3" eb="5">
      <t>シュウラク</t>
    </rPh>
    <rPh sb="5" eb="7">
      <t>ハイスイ</t>
    </rPh>
    <rPh sb="8" eb="10">
      <t>トコマイ</t>
    </rPh>
    <rPh sb="10" eb="12">
      <t>チク</t>
    </rPh>
    <rPh sb="14" eb="16">
      <t>シュウマツ</t>
    </rPh>
    <rPh sb="16" eb="19">
      <t>ショリジョウ</t>
    </rPh>
    <rPh sb="20" eb="22">
      <t>トコマイ</t>
    </rPh>
    <rPh sb="22" eb="24">
      <t>ジョウカ</t>
    </rPh>
    <rPh sb="30" eb="32">
      <t>ヘイセイ</t>
    </rPh>
    <rPh sb="33" eb="34">
      <t>ネン</t>
    </rPh>
    <rPh sb="34" eb="35">
      <t>ド</t>
    </rPh>
    <rPh sb="36" eb="38">
      <t>キョウヨウ</t>
    </rPh>
    <rPh sb="40" eb="42">
      <t>ツチダテ</t>
    </rPh>
    <rPh sb="42" eb="44">
      <t>チク</t>
    </rPh>
    <rPh sb="46" eb="48">
      <t>シュウマツ</t>
    </rPh>
    <rPh sb="48" eb="51">
      <t>ショリジョウ</t>
    </rPh>
    <rPh sb="52" eb="54">
      <t>ツチダテ</t>
    </rPh>
    <rPh sb="54" eb="56">
      <t>ジョウカ</t>
    </rPh>
    <rPh sb="62" eb="64">
      <t>ヘイセイ</t>
    </rPh>
    <rPh sb="66" eb="68">
      <t>ネンド</t>
    </rPh>
    <rPh sb="68" eb="70">
      <t>キョウヨウ</t>
    </rPh>
    <rPh sb="77" eb="79">
      <t>キョウヨウ</t>
    </rPh>
    <rPh sb="79" eb="81">
      <t>カイシ</t>
    </rPh>
    <rPh sb="81" eb="82">
      <t>ゴ</t>
    </rPh>
    <rPh sb="84" eb="85">
      <t>ネン</t>
    </rPh>
    <rPh sb="85" eb="87">
      <t>イジョウ</t>
    </rPh>
    <rPh sb="87" eb="89">
      <t>ケイカ</t>
    </rPh>
    <rPh sb="91" eb="94">
      <t>ショリジョウ</t>
    </rPh>
    <rPh sb="95" eb="97">
      <t>キキ</t>
    </rPh>
    <rPh sb="98" eb="100">
      <t>コショウ</t>
    </rPh>
    <rPh sb="109" eb="110">
      <t>トウ</t>
    </rPh>
    <rPh sb="111" eb="113">
      <t>フタイ</t>
    </rPh>
    <rPh sb="113" eb="115">
      <t>シセツ</t>
    </rPh>
    <rPh sb="115" eb="117">
      <t>ブヒン</t>
    </rPh>
    <rPh sb="118" eb="120">
      <t>コショウ</t>
    </rPh>
    <rPh sb="121" eb="122">
      <t>オオ</t>
    </rPh>
    <rPh sb="124" eb="126">
      <t>イジ</t>
    </rPh>
    <rPh sb="126" eb="128">
      <t>カンリ</t>
    </rPh>
    <rPh sb="128" eb="129">
      <t>ヒ</t>
    </rPh>
    <rPh sb="130" eb="132">
      <t>アッパク</t>
    </rPh>
    <rPh sb="142" eb="144">
      <t>トコマイ</t>
    </rPh>
    <rPh sb="144" eb="146">
      <t>チク</t>
    </rPh>
    <rPh sb="147" eb="149">
      <t>レイワ</t>
    </rPh>
    <rPh sb="150" eb="152">
      <t>ネンド</t>
    </rPh>
    <rPh sb="152" eb="154">
      <t>イコウ</t>
    </rPh>
    <rPh sb="155" eb="157">
      <t>トクテイ</t>
    </rPh>
    <rPh sb="157" eb="159">
      <t>カンキョウ</t>
    </rPh>
    <rPh sb="159" eb="161">
      <t>ホゼン</t>
    </rPh>
    <rPh sb="161" eb="163">
      <t>コウキョウ</t>
    </rPh>
    <rPh sb="163" eb="165">
      <t>ゲスイ</t>
    </rPh>
    <rPh sb="165" eb="166">
      <t>ドウ</t>
    </rPh>
    <rPh sb="166" eb="170">
      <t>ニシモナイ</t>
    </rPh>
    <rPh sb="170" eb="172">
      <t>ジョウカ</t>
    </rPh>
    <rPh sb="178" eb="180">
      <t>セツゾク</t>
    </rPh>
    <rPh sb="181" eb="183">
      <t>ケントウ</t>
    </rPh>
    <rPh sb="205" eb="207">
      <t>セツゾク</t>
    </rPh>
    <rPh sb="207" eb="208">
      <t>サキ</t>
    </rPh>
    <rPh sb="211" eb="215">
      <t>ニシモナイ</t>
    </rPh>
    <rPh sb="215" eb="217">
      <t>ジョウカ</t>
    </rPh>
    <phoneticPr fontId="4"/>
  </si>
  <si>
    <t>　経費のスリム化を意識し、収支のバランスを改善させるために、主要財源である農業集落排水使用料の適正化を検討していきます。
　また今後農業集落排水と公共下水道の統合を契機に、それぞれの料金体系を見直す必要があり、経営改善・安定化を図るため、現行の使用料金の引き上げを検討します。</t>
    <rPh sb="1" eb="3">
      <t>ケイヒ</t>
    </rPh>
    <rPh sb="7" eb="8">
      <t>カ</t>
    </rPh>
    <rPh sb="9" eb="11">
      <t>イシキ</t>
    </rPh>
    <rPh sb="13" eb="15">
      <t>シュウシ</t>
    </rPh>
    <rPh sb="21" eb="23">
      <t>カイゼン</t>
    </rPh>
    <rPh sb="30" eb="32">
      <t>シュヨウ</t>
    </rPh>
    <rPh sb="32" eb="34">
      <t>ザイゲン</t>
    </rPh>
    <rPh sb="37" eb="46">
      <t>ノウギョウシュウラクハイスイシヨウリョウ</t>
    </rPh>
    <rPh sb="47" eb="50">
      <t>テキセイカ</t>
    </rPh>
    <rPh sb="51" eb="53">
      <t>ケントウ</t>
    </rPh>
    <rPh sb="64" eb="66">
      <t>コンゴ</t>
    </rPh>
    <rPh sb="66" eb="68">
      <t>ノウギョウ</t>
    </rPh>
    <rPh sb="68" eb="70">
      <t>シュウラク</t>
    </rPh>
    <rPh sb="70" eb="72">
      <t>ハイスイ</t>
    </rPh>
    <rPh sb="73" eb="75">
      <t>コウキョウ</t>
    </rPh>
    <rPh sb="75" eb="78">
      <t>ゲスイドウ</t>
    </rPh>
    <rPh sb="79" eb="81">
      <t>トウゴウ</t>
    </rPh>
    <rPh sb="82" eb="84">
      <t>ケイキ</t>
    </rPh>
    <rPh sb="91" eb="93">
      <t>リョウキン</t>
    </rPh>
    <rPh sb="93" eb="95">
      <t>タイケイ</t>
    </rPh>
    <rPh sb="96" eb="98">
      <t>ミナオ</t>
    </rPh>
    <rPh sb="99" eb="101">
      <t>ヒツヨウ</t>
    </rPh>
    <rPh sb="105" eb="107">
      <t>ケイエイ</t>
    </rPh>
    <rPh sb="107" eb="109">
      <t>カイゼン</t>
    </rPh>
    <rPh sb="110" eb="113">
      <t>アンテイカ</t>
    </rPh>
    <rPh sb="114" eb="115">
      <t>ハカ</t>
    </rPh>
    <rPh sb="119" eb="121">
      <t>ゲンコウ</t>
    </rPh>
    <rPh sb="122" eb="124">
      <t>シヨウ</t>
    </rPh>
    <rPh sb="124" eb="126">
      <t>リョウキン</t>
    </rPh>
    <rPh sb="127" eb="128">
      <t>ヒ</t>
    </rPh>
    <rPh sb="129" eb="130">
      <t>ア</t>
    </rPh>
    <rPh sb="132" eb="134">
      <t>ケントウ</t>
    </rPh>
    <phoneticPr fontId="4"/>
  </si>
  <si>
    <t>　農業集落排水施設のある床舞地区、土舘地区は近年の少子高齢化の影響のため人口減とともに接続率や使用料収入の伸び悩みが課題とされています。
　また、未接続世帯については高齢世帯が多く占めており、供用開始から10年以上を経過している現在も加入に踏み切れず加入率は鈍化しています。
　施設整備に係る起債償還金はピークを迎えていることや、老朽化に伴う修繕も多くあり、一般会計からの繰入金が年々増加傾向にあります。
　維持管理上に必要な資材・薬品等については事業担当者間や維持管理業者と密に連携をとり、経費削減に努めます。</t>
    <rPh sb="1" eb="3">
      <t>ノウギョウ</t>
    </rPh>
    <rPh sb="3" eb="5">
      <t>シュウラク</t>
    </rPh>
    <rPh sb="5" eb="7">
      <t>ハイスイ</t>
    </rPh>
    <rPh sb="7" eb="9">
      <t>シセツ</t>
    </rPh>
    <rPh sb="12" eb="13">
      <t>ユカ</t>
    </rPh>
    <rPh sb="13" eb="14">
      <t>マイ</t>
    </rPh>
    <rPh sb="14" eb="16">
      <t>チク</t>
    </rPh>
    <rPh sb="17" eb="18">
      <t>ツチ</t>
    </rPh>
    <rPh sb="18" eb="19">
      <t>タチ</t>
    </rPh>
    <rPh sb="19" eb="21">
      <t>チク</t>
    </rPh>
    <rPh sb="22" eb="24">
      <t>キンネン</t>
    </rPh>
    <rPh sb="25" eb="27">
      <t>ショウシ</t>
    </rPh>
    <rPh sb="27" eb="30">
      <t>コウレイカ</t>
    </rPh>
    <rPh sb="31" eb="33">
      <t>エイキョウ</t>
    </rPh>
    <rPh sb="36" eb="38">
      <t>ジンコウ</t>
    </rPh>
    <rPh sb="38" eb="39">
      <t>ゲン</t>
    </rPh>
    <rPh sb="43" eb="45">
      <t>セツゾク</t>
    </rPh>
    <rPh sb="45" eb="46">
      <t>リツ</t>
    </rPh>
    <rPh sb="47" eb="50">
      <t>シヨウリョウ</t>
    </rPh>
    <rPh sb="50" eb="52">
      <t>シュウニュウ</t>
    </rPh>
    <rPh sb="53" eb="54">
      <t>ノ</t>
    </rPh>
    <rPh sb="55" eb="56">
      <t>ナヤ</t>
    </rPh>
    <rPh sb="58" eb="60">
      <t>カダイ</t>
    </rPh>
    <rPh sb="73" eb="76">
      <t>ミセツゾク</t>
    </rPh>
    <rPh sb="76" eb="78">
      <t>セタイ</t>
    </rPh>
    <rPh sb="83" eb="85">
      <t>コウレイ</t>
    </rPh>
    <rPh sb="85" eb="87">
      <t>セタイ</t>
    </rPh>
    <rPh sb="88" eb="89">
      <t>オオ</t>
    </rPh>
    <rPh sb="90" eb="91">
      <t>シ</t>
    </rPh>
    <rPh sb="96" eb="98">
      <t>キョウヨウ</t>
    </rPh>
    <rPh sb="98" eb="100">
      <t>カイシ</t>
    </rPh>
    <rPh sb="104" eb="105">
      <t>ネン</t>
    </rPh>
    <rPh sb="105" eb="107">
      <t>イジョウ</t>
    </rPh>
    <rPh sb="108" eb="110">
      <t>ケイカ</t>
    </rPh>
    <rPh sb="114" eb="116">
      <t>ゲンザイ</t>
    </rPh>
    <rPh sb="117" eb="119">
      <t>カニュウ</t>
    </rPh>
    <rPh sb="120" eb="121">
      <t>フ</t>
    </rPh>
    <rPh sb="122" eb="123">
      <t>キ</t>
    </rPh>
    <rPh sb="125" eb="127">
      <t>カニュウ</t>
    </rPh>
    <rPh sb="127" eb="128">
      <t>リツ</t>
    </rPh>
    <rPh sb="129" eb="131">
      <t>ドンカ</t>
    </rPh>
    <rPh sb="139" eb="141">
      <t>シセツ</t>
    </rPh>
    <rPh sb="141" eb="143">
      <t>セイビ</t>
    </rPh>
    <rPh sb="144" eb="145">
      <t>カカ</t>
    </rPh>
    <rPh sb="146" eb="148">
      <t>キサイ</t>
    </rPh>
    <rPh sb="148" eb="150">
      <t>ショウカン</t>
    </rPh>
    <rPh sb="150" eb="151">
      <t>キン</t>
    </rPh>
    <rPh sb="156" eb="157">
      <t>ムカ</t>
    </rPh>
    <rPh sb="165" eb="168">
      <t>ロウキュウカ</t>
    </rPh>
    <rPh sb="169" eb="170">
      <t>トモナ</t>
    </rPh>
    <rPh sb="171" eb="173">
      <t>シュウゼン</t>
    </rPh>
    <rPh sb="174" eb="175">
      <t>オオ</t>
    </rPh>
    <rPh sb="179" eb="181">
      <t>イッパン</t>
    </rPh>
    <rPh sb="181" eb="183">
      <t>カイケイ</t>
    </rPh>
    <rPh sb="186" eb="188">
      <t>クリイレ</t>
    </rPh>
    <rPh sb="188" eb="189">
      <t>キン</t>
    </rPh>
    <rPh sb="190" eb="192">
      <t>ネンネン</t>
    </rPh>
    <rPh sb="192" eb="194">
      <t>ゾウカ</t>
    </rPh>
    <rPh sb="194" eb="196">
      <t>ケイコウ</t>
    </rPh>
    <rPh sb="204" eb="206">
      <t>イジ</t>
    </rPh>
    <rPh sb="206" eb="208">
      <t>カンリ</t>
    </rPh>
    <rPh sb="208" eb="209">
      <t>ジョウ</t>
    </rPh>
    <rPh sb="210" eb="212">
      <t>ヒツヨウ</t>
    </rPh>
    <rPh sb="213" eb="215">
      <t>シザイ</t>
    </rPh>
    <rPh sb="216" eb="218">
      <t>ヤクヒン</t>
    </rPh>
    <rPh sb="218" eb="219">
      <t>トウ</t>
    </rPh>
    <rPh sb="224" eb="226">
      <t>ジギョウ</t>
    </rPh>
    <rPh sb="226" eb="229">
      <t>タントウシャ</t>
    </rPh>
    <rPh sb="229" eb="230">
      <t>カン</t>
    </rPh>
    <rPh sb="231" eb="233">
      <t>イジ</t>
    </rPh>
    <rPh sb="233" eb="235">
      <t>カンリ</t>
    </rPh>
    <rPh sb="235" eb="237">
      <t>ギョウシャ</t>
    </rPh>
    <rPh sb="238" eb="239">
      <t>ミツ</t>
    </rPh>
    <rPh sb="240" eb="242">
      <t>レンケイ</t>
    </rPh>
    <rPh sb="246" eb="248">
      <t>ケイヒ</t>
    </rPh>
    <rPh sb="248" eb="250">
      <t>サクゲン</t>
    </rPh>
    <rPh sb="251" eb="25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</si>
</sst>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DA8-4E83-8058-2A20A025E26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BDA8-4E83-8058-2A20A025E26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50.21</c:v>
                </c:pt>
                <c:pt idx="1">
                  <c:v>51.34</c:v>
                </c:pt>
                <c:pt idx="2">
                  <c:v>52.47</c:v>
                </c:pt>
                <c:pt idx="3">
                  <c:v>49.38</c:v>
                </c:pt>
                <c:pt idx="4">
                  <c:v>48.15</c:v>
                </c:pt>
              </c:numCache>
            </c:numRef>
          </c:val>
          <c:extLst>
            <c:ext xmlns:c16="http://schemas.microsoft.com/office/drawing/2014/chart" uri="{C3380CC4-5D6E-409C-BE32-E72D297353CC}">
              <c16:uniqueId val="{00000000-9B13-4460-8024-E6EA07225EB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9B13-4460-8024-E6EA07225EB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62.93</c:v>
                </c:pt>
                <c:pt idx="1">
                  <c:v>65.37</c:v>
                </c:pt>
                <c:pt idx="2">
                  <c:v>66.67</c:v>
                </c:pt>
                <c:pt idx="3">
                  <c:v>67.989999999999995</c:v>
                </c:pt>
                <c:pt idx="4">
                  <c:v>76.819999999999993</c:v>
                </c:pt>
              </c:numCache>
            </c:numRef>
          </c:val>
          <c:extLst>
            <c:ext xmlns:c16="http://schemas.microsoft.com/office/drawing/2014/chart" uri="{C3380CC4-5D6E-409C-BE32-E72D297353CC}">
              <c16:uniqueId val="{00000000-114E-40BE-B2BC-EA4BDC424B5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114E-40BE-B2BC-EA4BDC424B5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76.75</c:v>
                </c:pt>
                <c:pt idx="1">
                  <c:v>75.540000000000006</c:v>
                </c:pt>
                <c:pt idx="2">
                  <c:v>97.82</c:v>
                </c:pt>
                <c:pt idx="3">
                  <c:v>98.11</c:v>
                </c:pt>
                <c:pt idx="4">
                  <c:v>102.38</c:v>
                </c:pt>
              </c:numCache>
            </c:numRef>
          </c:val>
          <c:extLst>
            <c:ext xmlns:c16="http://schemas.microsoft.com/office/drawing/2014/chart" uri="{C3380CC4-5D6E-409C-BE32-E72D297353CC}">
              <c16:uniqueId val="{00000000-3299-4EF9-9EE8-C37FC81955B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99-4EF9-9EE8-C37FC81955B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BE-4C17-A64F-E01528CCEEC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BE-4C17-A64F-E01528CCEEC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651-4237-91EE-F0D49F37003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51-4237-91EE-F0D49F37003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A20-46FF-B329-BF10BB18784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20-46FF-B329-BF10BB18784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56-4D99-8960-CA27A6AE11B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56-4D99-8960-CA27A6AE11B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1172.33</c:v>
                </c:pt>
                <c:pt idx="1">
                  <c:v>1082.33</c:v>
                </c:pt>
                <c:pt idx="2">
                  <c:v>994.01</c:v>
                </c:pt>
                <c:pt idx="3">
                  <c:v>906.46</c:v>
                </c:pt>
                <c:pt idx="4">
                  <c:v>815.17</c:v>
                </c:pt>
              </c:numCache>
            </c:numRef>
          </c:val>
          <c:extLst>
            <c:ext xmlns:c16="http://schemas.microsoft.com/office/drawing/2014/chart" uri="{C3380CC4-5D6E-409C-BE32-E72D297353CC}">
              <c16:uniqueId val="{00000000-1945-40B2-AAD6-7861408E6DB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1945-40B2-AAD6-7861408E6DB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33.200000000000003</c:v>
                </c:pt>
                <c:pt idx="1">
                  <c:v>34.46</c:v>
                </c:pt>
                <c:pt idx="2">
                  <c:v>50.85</c:v>
                </c:pt>
                <c:pt idx="3">
                  <c:v>54.47</c:v>
                </c:pt>
                <c:pt idx="4">
                  <c:v>59.27</c:v>
                </c:pt>
              </c:numCache>
            </c:numRef>
          </c:val>
          <c:extLst>
            <c:ext xmlns:c16="http://schemas.microsoft.com/office/drawing/2014/chart" uri="{C3380CC4-5D6E-409C-BE32-E72D297353CC}">
              <c16:uniqueId val="{00000000-8A4F-4FDC-BB50-4522F72652C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8A4F-4FDC-BB50-4522F72652C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411.65</c:v>
                </c:pt>
                <c:pt idx="1">
                  <c:v>390.75</c:v>
                </c:pt>
                <c:pt idx="2">
                  <c:v>266</c:v>
                </c:pt>
                <c:pt idx="3">
                  <c:v>257.67</c:v>
                </c:pt>
                <c:pt idx="4">
                  <c:v>240.36</c:v>
                </c:pt>
              </c:numCache>
            </c:numRef>
          </c:val>
          <c:extLst>
            <c:ext xmlns:c16="http://schemas.microsoft.com/office/drawing/2014/chart" uri="{C3380CC4-5D6E-409C-BE32-E72D297353CC}">
              <c16:uniqueId val="{00000000-19FC-466E-B26B-894AF936F4C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19FC-466E-B26B-894AF936F4C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羽後町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14653</v>
      </c>
      <c r="AM8" s="51"/>
      <c r="AN8" s="51"/>
      <c r="AO8" s="51"/>
      <c r="AP8" s="51"/>
      <c r="AQ8" s="51"/>
      <c r="AR8" s="51"/>
      <c r="AS8" s="51"/>
      <c r="AT8" s="46">
        <f>データ!T6</f>
        <v>230.78</v>
      </c>
      <c r="AU8" s="46"/>
      <c r="AV8" s="46"/>
      <c r="AW8" s="46"/>
      <c r="AX8" s="46"/>
      <c r="AY8" s="46"/>
      <c r="AZ8" s="46"/>
      <c r="BA8" s="46"/>
      <c r="BB8" s="46">
        <f>データ!U6</f>
        <v>63.49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16</v>
      </c>
      <c r="Q10" s="46"/>
      <c r="R10" s="46"/>
      <c r="S10" s="46"/>
      <c r="T10" s="46"/>
      <c r="U10" s="46"/>
      <c r="V10" s="46"/>
      <c r="W10" s="46">
        <f>データ!Q6</f>
        <v>90</v>
      </c>
      <c r="X10" s="46"/>
      <c r="Y10" s="46"/>
      <c r="Z10" s="46"/>
      <c r="AA10" s="46"/>
      <c r="AB10" s="46"/>
      <c r="AC10" s="46"/>
      <c r="AD10" s="51">
        <f>データ!R6</f>
        <v>3057</v>
      </c>
      <c r="AE10" s="51"/>
      <c r="AF10" s="51"/>
      <c r="AG10" s="51"/>
      <c r="AH10" s="51"/>
      <c r="AI10" s="51"/>
      <c r="AJ10" s="51"/>
      <c r="AK10" s="2"/>
      <c r="AL10" s="51">
        <f>データ!V6</f>
        <v>2325</v>
      </c>
      <c r="AM10" s="51"/>
      <c r="AN10" s="51"/>
      <c r="AO10" s="51"/>
      <c r="AP10" s="51"/>
      <c r="AQ10" s="51"/>
      <c r="AR10" s="51"/>
      <c r="AS10" s="51"/>
      <c r="AT10" s="46">
        <f>データ!W6</f>
        <v>1.2</v>
      </c>
      <c r="AU10" s="46"/>
      <c r="AV10" s="46"/>
      <c r="AW10" s="46"/>
      <c r="AX10" s="46"/>
      <c r="AY10" s="46"/>
      <c r="AZ10" s="46"/>
      <c r="BA10" s="46"/>
      <c r="BB10" s="46">
        <f>データ!X6</f>
        <v>1937.5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WcSrSgMuemXEe5N/btRXSUV46HV5pXmmjMrqYt2ER6y7eEwfHuzqn4fm6ib2eqQWA38Gc1S84gaCwSacuAgfNQ==" saltValue="n7ZxHTfFSVKNLJ4nI3Hzt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54631</v>
      </c>
      <c r="D6" s="33">
        <f t="shared" si="3"/>
        <v>47</v>
      </c>
      <c r="E6" s="33">
        <f t="shared" si="3"/>
        <v>17</v>
      </c>
      <c r="F6" s="33">
        <f t="shared" si="3"/>
        <v>5</v>
      </c>
      <c r="G6" s="33">
        <f t="shared" si="3"/>
        <v>0</v>
      </c>
      <c r="H6" s="33" t="str">
        <f t="shared" si="3"/>
        <v>秋田県　羽後町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16</v>
      </c>
      <c r="Q6" s="34">
        <f t="shared" si="3"/>
        <v>90</v>
      </c>
      <c r="R6" s="34">
        <f t="shared" si="3"/>
        <v>3057</v>
      </c>
      <c r="S6" s="34">
        <f t="shared" si="3"/>
        <v>14653</v>
      </c>
      <c r="T6" s="34">
        <f t="shared" si="3"/>
        <v>230.78</v>
      </c>
      <c r="U6" s="34">
        <f t="shared" si="3"/>
        <v>63.49</v>
      </c>
      <c r="V6" s="34">
        <f t="shared" si="3"/>
        <v>2325</v>
      </c>
      <c r="W6" s="34">
        <f t="shared" si="3"/>
        <v>1.2</v>
      </c>
      <c r="X6" s="34">
        <f t="shared" si="3"/>
        <v>1937.5</v>
      </c>
      <c r="Y6" s="35">
        <f>IF(Y7="",NA(),Y7)</f>
        <v>76.75</v>
      </c>
      <c r="Z6" s="35">
        <f t="shared" ref="Z6:AH6" si="4">IF(Z7="",NA(),Z7)</f>
        <v>75.540000000000006</v>
      </c>
      <c r="AA6" s="35">
        <f t="shared" si="4"/>
        <v>97.82</v>
      </c>
      <c r="AB6" s="35">
        <f t="shared" si="4"/>
        <v>98.11</v>
      </c>
      <c r="AC6" s="35">
        <f t="shared" si="4"/>
        <v>102.38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1172.33</v>
      </c>
      <c r="BG6" s="35">
        <f t="shared" ref="BG6:BO6" si="7">IF(BG7="",NA(),BG7)</f>
        <v>1082.33</v>
      </c>
      <c r="BH6" s="35">
        <f t="shared" si="7"/>
        <v>994.01</v>
      </c>
      <c r="BI6" s="35">
        <f t="shared" si="7"/>
        <v>906.46</v>
      </c>
      <c r="BJ6" s="35">
        <f t="shared" si="7"/>
        <v>815.17</v>
      </c>
      <c r="BK6" s="35">
        <f t="shared" si="7"/>
        <v>1081.8</v>
      </c>
      <c r="BL6" s="35">
        <f t="shared" si="7"/>
        <v>974.93</v>
      </c>
      <c r="BM6" s="35">
        <f t="shared" si="7"/>
        <v>855.8</v>
      </c>
      <c r="BN6" s="35">
        <f t="shared" si="7"/>
        <v>789.46</v>
      </c>
      <c r="BO6" s="35">
        <f t="shared" si="7"/>
        <v>826.83</v>
      </c>
      <c r="BP6" s="34" t="str">
        <f>IF(BP7="","",IF(BP7="-","【-】","【"&amp;SUBSTITUTE(TEXT(BP7,"#,##0.00"),"-","△")&amp;"】"))</f>
        <v>【765.47】</v>
      </c>
      <c r="BQ6" s="35">
        <f>IF(BQ7="",NA(),BQ7)</f>
        <v>33.200000000000003</v>
      </c>
      <c r="BR6" s="35">
        <f t="shared" ref="BR6:BZ6" si="8">IF(BR7="",NA(),BR7)</f>
        <v>34.46</v>
      </c>
      <c r="BS6" s="35">
        <f t="shared" si="8"/>
        <v>50.85</v>
      </c>
      <c r="BT6" s="35">
        <f t="shared" si="8"/>
        <v>54.47</v>
      </c>
      <c r="BU6" s="35">
        <f t="shared" si="8"/>
        <v>59.27</v>
      </c>
      <c r="BV6" s="35">
        <f t="shared" si="8"/>
        <v>52.19</v>
      </c>
      <c r="BW6" s="35">
        <f t="shared" si="8"/>
        <v>55.32</v>
      </c>
      <c r="BX6" s="35">
        <f t="shared" si="8"/>
        <v>59.8</v>
      </c>
      <c r="BY6" s="35">
        <f t="shared" si="8"/>
        <v>57.77</v>
      </c>
      <c r="BZ6" s="35">
        <f t="shared" si="8"/>
        <v>57.31</v>
      </c>
      <c r="CA6" s="34" t="str">
        <f>IF(CA7="","",IF(CA7="-","【-】","【"&amp;SUBSTITUTE(TEXT(CA7,"#,##0.00"),"-","△")&amp;"】"))</f>
        <v>【59.59】</v>
      </c>
      <c r="CB6" s="35">
        <f>IF(CB7="",NA(),CB7)</f>
        <v>411.65</v>
      </c>
      <c r="CC6" s="35">
        <f t="shared" ref="CC6:CK6" si="9">IF(CC7="",NA(),CC7)</f>
        <v>390.75</v>
      </c>
      <c r="CD6" s="35">
        <f t="shared" si="9"/>
        <v>266</v>
      </c>
      <c r="CE6" s="35">
        <f t="shared" si="9"/>
        <v>257.67</v>
      </c>
      <c r="CF6" s="35">
        <f t="shared" si="9"/>
        <v>240.36</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50.21</v>
      </c>
      <c r="CN6" s="35">
        <f t="shared" ref="CN6:CV6" si="10">IF(CN7="",NA(),CN7)</f>
        <v>51.34</v>
      </c>
      <c r="CO6" s="35">
        <f t="shared" si="10"/>
        <v>52.47</v>
      </c>
      <c r="CP6" s="35">
        <f t="shared" si="10"/>
        <v>49.38</v>
      </c>
      <c r="CQ6" s="35">
        <f t="shared" si="10"/>
        <v>48.15</v>
      </c>
      <c r="CR6" s="35">
        <f t="shared" si="10"/>
        <v>52.31</v>
      </c>
      <c r="CS6" s="35">
        <f t="shared" si="10"/>
        <v>60.65</v>
      </c>
      <c r="CT6" s="35">
        <f t="shared" si="10"/>
        <v>51.75</v>
      </c>
      <c r="CU6" s="35">
        <f t="shared" si="10"/>
        <v>50.68</v>
      </c>
      <c r="CV6" s="35">
        <f t="shared" si="10"/>
        <v>50.14</v>
      </c>
      <c r="CW6" s="34" t="str">
        <f>IF(CW7="","",IF(CW7="-","【-】","【"&amp;SUBSTITUTE(TEXT(CW7,"#,##0.00"),"-","△")&amp;"】"))</f>
        <v>【51.30】</v>
      </c>
      <c r="CX6" s="35">
        <f>IF(CX7="",NA(),CX7)</f>
        <v>62.93</v>
      </c>
      <c r="CY6" s="35">
        <f t="shared" ref="CY6:DG6" si="11">IF(CY7="",NA(),CY7)</f>
        <v>65.37</v>
      </c>
      <c r="CZ6" s="35">
        <f t="shared" si="11"/>
        <v>66.67</v>
      </c>
      <c r="DA6" s="35">
        <f t="shared" si="11"/>
        <v>67.989999999999995</v>
      </c>
      <c r="DB6" s="35">
        <f t="shared" si="11"/>
        <v>76.819999999999993</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54631</v>
      </c>
      <c r="D7" s="37">
        <v>47</v>
      </c>
      <c r="E7" s="37">
        <v>17</v>
      </c>
      <c r="F7" s="37">
        <v>5</v>
      </c>
      <c r="G7" s="37">
        <v>0</v>
      </c>
      <c r="H7" s="37" t="s">
        <v>97</v>
      </c>
      <c r="I7" s="37" t="s">
        <v>98</v>
      </c>
      <c r="J7" s="37" t="s">
        <v>99</v>
      </c>
      <c r="K7" s="37" t="s">
        <v>100</v>
      </c>
      <c r="L7" s="37" t="s">
        <v>101</v>
      </c>
      <c r="M7" s="37" t="s">
        <v>102</v>
      </c>
      <c r="N7" s="38" t="s">
        <v>103</v>
      </c>
      <c r="O7" s="38" t="s">
        <v>104</v>
      </c>
      <c r="P7" s="38">
        <v>16</v>
      </c>
      <c r="Q7" s="38">
        <v>90</v>
      </c>
      <c r="R7" s="38">
        <v>3057</v>
      </c>
      <c r="S7" s="38">
        <v>14653</v>
      </c>
      <c r="T7" s="38">
        <v>230.78</v>
      </c>
      <c r="U7" s="38">
        <v>63.49</v>
      </c>
      <c r="V7" s="38">
        <v>2325</v>
      </c>
      <c r="W7" s="38">
        <v>1.2</v>
      </c>
      <c r="X7" s="38">
        <v>1937.5</v>
      </c>
      <c r="Y7" s="38">
        <v>76.75</v>
      </c>
      <c r="Z7" s="38">
        <v>75.540000000000006</v>
      </c>
      <c r="AA7" s="38">
        <v>97.82</v>
      </c>
      <c r="AB7" s="38">
        <v>98.11</v>
      </c>
      <c r="AC7" s="38">
        <v>102.38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1172.33</v>
      </c>
      <c r="BG7" s="38">
        <v>1082.33</v>
      </c>
      <c r="BH7" s="38">
        <v>994.01</v>
      </c>
      <c r="BI7" s="38">
        <v>906.46</v>
      </c>
      <c r="BJ7" s="38">
        <v>815.17</v>
      </c>
      <c r="BK7" s="38">
        <v>1081.8</v>
      </c>
      <c r="BL7" s="38">
        <v>974.93</v>
      </c>
      <c r="BM7" s="38">
        <v>855.8</v>
      </c>
      <c r="BN7" s="38">
        <v>789.46</v>
      </c>
      <c r="BO7" s="38">
        <v>826.83</v>
      </c>
      <c r="BP7" s="38">
        <v>765.47</v>
      </c>
      <c r="BQ7" s="38">
        <v>33.200000000000003</v>
      </c>
      <c r="BR7" s="38">
        <v>34.46</v>
      </c>
      <c r="BS7" s="38">
        <v>50.85</v>
      </c>
      <c r="BT7" s="38">
        <v>54.47</v>
      </c>
      <c r="BU7" s="38">
        <v>59.27</v>
      </c>
      <c r="BV7" s="38">
        <v>52.19</v>
      </c>
      <c r="BW7" s="38">
        <v>55.32</v>
      </c>
      <c r="BX7" s="38">
        <v>59.8</v>
      </c>
      <c r="BY7" s="38">
        <v>57.77</v>
      </c>
      <c r="BZ7" s="38">
        <v>57.31</v>
      </c>
      <c r="CA7" s="38">
        <v>59.59</v>
      </c>
      <c r="CB7" s="38">
        <v>411.65</v>
      </c>
      <c r="CC7" s="38">
        <v>390.75</v>
      </c>
      <c r="CD7" s="38">
        <v>266</v>
      </c>
      <c r="CE7" s="38">
        <v>257.67</v>
      </c>
      <c r="CF7" s="38">
        <v>240.36</v>
      </c>
      <c r="CG7" s="38">
        <v>296.14</v>
      </c>
      <c r="CH7" s="38">
        <v>283.17</v>
      </c>
      <c r="CI7" s="38">
        <v>263.76</v>
      </c>
      <c r="CJ7" s="38">
        <v>274.35000000000002</v>
      </c>
      <c r="CK7" s="38">
        <v>273.52</v>
      </c>
      <c r="CL7" s="38">
        <v>257.86</v>
      </c>
      <c r="CM7" s="38">
        <v>50.21</v>
      </c>
      <c r="CN7" s="38">
        <v>51.34</v>
      </c>
      <c r="CO7" s="38">
        <v>52.47</v>
      </c>
      <c r="CP7" s="38">
        <v>49.38</v>
      </c>
      <c r="CQ7" s="38">
        <v>48.15</v>
      </c>
      <c r="CR7" s="38">
        <v>52.31</v>
      </c>
      <c r="CS7" s="38">
        <v>60.65</v>
      </c>
      <c r="CT7" s="38">
        <v>51.75</v>
      </c>
      <c r="CU7" s="38">
        <v>50.68</v>
      </c>
      <c r="CV7" s="38">
        <v>50.14</v>
      </c>
      <c r="CW7" s="38">
        <v>51.3</v>
      </c>
      <c r="CX7" s="38">
        <v>62.93</v>
      </c>
      <c r="CY7" s="38">
        <v>65.37</v>
      </c>
      <c r="CZ7" s="38">
        <v>66.67</v>
      </c>
      <c r="DA7" s="38">
        <v>67.989999999999995</v>
      </c>
      <c r="DB7" s="38">
        <v>76.819999999999993</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2020-12-04T03:00:14Z</dcterms:created>
  <dcterms:modified xsi:type="dcterms:W3CDTF">2021-01-19T04:04:49Z</dcterms:modified>
  <cp:category/>
</cp:coreProperties>
</file>