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mc:AlternateContent xmlns:mc="http://schemas.openxmlformats.org/markup-compatibility/2006">
    <mc:Choice Requires="x15">
      <x15ac:absPath xmlns:x15ac="http://schemas.microsoft.com/office/spreadsheetml/2010/11/ac" url="\\svr-ugo-g02\userdata$\u0959\デスクトップ\【経営比較分析表】2019_054631_47_1718\"/>
    </mc:Choice>
  </mc:AlternateContent>
  <xr:revisionPtr revIDLastSave="0" documentId="13_ncr:1_{B8761803-7D26-4140-8E09-FCB5831BC54F}" xr6:coauthVersionLast="36" xr6:coauthVersionMax="36" xr10:uidLastSave="{00000000-0000-0000-0000-000000000000}"/>
  <workbookProtection workbookAlgorithmName="SHA-512" workbookHashValue="SR0imfsMqUCGpqhbOvMFTPaTv9WoGK6IpGiYPjQ4+7udJGWHV3yF/JaIR3KeBjBFjjhgr7f1YecES3MZUuiD8g==" workbookSaltValue="AvugJVORMbQyhYSpedKaUw=="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E86" i="4"/>
  <c r="AT10" i="4"/>
  <c r="AL10" i="4"/>
  <c r="AD10" i="4"/>
  <c r="I10" i="4"/>
  <c r="B10" i="4"/>
  <c r="AL8" i="4"/>
  <c r="P8" i="4"/>
  <c r="I8" i="4"/>
</calcChain>
</file>

<file path=xl/sharedStrings.xml><?xml version="1.0" encoding="utf-8"?>
<sst xmlns="http://schemas.openxmlformats.org/spreadsheetml/2006/main" count="236" uniqueCount="119">
  <si>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</si>
  <si>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</si>
  <si>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</si>
  <si>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</si>
  <si>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</si>
  <si>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</si>
  <si>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</si>
  <si>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</si>
  <si>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</si>
  <si>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</si>
  <si>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</si>
  <si>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</si>
  <si>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</si>
  <si>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</si>
  <si>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</si>
  <si>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</si>
  <si>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</si>
  <si>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</si>
  <si>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</si>
  <si>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</si>
  <si>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</si>
  <si>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</si>
  <si>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</si>
  <si>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</si>
  <si>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</si>
  <si>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</si>
  <si>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</si>
  <si>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</si>
  <si>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</si>
  <si>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</si>
  <si>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</si>
  <si>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</si>
  <si>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</si>
  <si>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</si>
  <si>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</si>
  <si>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</si>
  <si>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</si>
  <si>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</si>
  <si>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</si>
  <si>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</si>
  <si>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</si>
  <si>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</si>
  <si>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</si>
  <si>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</si>
  <si>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</si>
  <si>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</si>
  <si>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</si>
  <si>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</si>
  <si>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</si>
  <si>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</si>
  <si>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</si>
  <si>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</si>
  <si>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</si>
  <si>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</si>
  <si>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</si>
  <si>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</si>
  <si>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</si>
  <si>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</si>
  <si>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</si>
  <si>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</si>
  <si>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</si>
  <si>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</si>
  <si>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</si>
  <si>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</si>
  <si>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</si>
  <si>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</si>
  <si>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</si>
  <si>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</si>
  <si>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</si>
  <si>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</si>
  <si>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</si>
  <si>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</si>
  <si>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</si>
  <si>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</si>
  <si>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</si>
  <si>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</si>
  <si>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</si>
  <si>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</si>
  <si>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</si>
  <si>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</si>
  <si>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</si>
  <si>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</si>
  <si>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</si>
  <si>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</si>
  <si>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</si>
  <si>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</si>
  <si>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</si>
  <si>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</si>
  <si>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</si>
  <si>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</si>
  <si>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</si>
  <si>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</si>
  <si>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</si>
  <si>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</si>
  <si>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</si>
  <si>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</si>
  <si>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</si>
  <si>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</si>
  <si>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羽後町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</si>
  <si>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</si>
  <si>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</si>
  <si>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</si>
  <si>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</si>
  <si>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</si>
  <si>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</si>
  <si>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</si>
  <si>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</si>
  <si>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</si>
  <si>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</si>
  <si>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</si>
  <si>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</si>
  <si>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</si>
  <si>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</si>
  <si>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</si>
  <si>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</si>
  <si>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</si>
  <si>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平成16年3月に供用を開始した特定環境保全公共下水道の処理施設「西馬音内浄化センター」も稼働から14年経過し、主要施設の主機材のオーバーホール、修繕費が今後の維持管理費が大きくなってきます。
　対策として今後策定予定のストックマネジメント計画に基づき機械・電気設備を中心に耐用年数を重視しながら計画的修繕・更新計画を立案します。
　ただし今後整備に係る起債の償還金が年々増加するため、一般会計からの繰入金が現在より極端に増加とならない様、綿密な長期財源計画と照査する必要があります。</t>
    <phoneticPr fontId="4"/>
  </si>
  <si>
    <t>　下水道の水洗化率を向上するため整備構想の見直しを図り、過大な投資を回避することにより、将来の資本費の削減を図っていきます。
　また人口減少により、施設の稼働率の低下・使用料の増収が見込めない現状や公営企業移行支援業務委託、また使用機器の更新へ経費が係っていくことを考慮し、汎用品の採用、ならびに薬品や資材等の調達に関して、事業担当者と維持管理業者が連携を密にし、経常経費全体の削減に努めていきます。</t>
    <rPh sb="114" eb="116">
      <t>シヨウ</t>
    </rPh>
    <rPh sb="116" eb="118">
      <t>キキ</t>
    </rPh>
    <rPh sb="119" eb="121">
      <t>コウシン</t>
    </rPh>
    <rPh sb="178" eb="179">
      <t>ミツ</t>
    </rPh>
    <phoneticPr fontId="4"/>
  </si>
  <si>
    <t>　特定環境保全公共下水道は面整備が令和元年度で概成しています。
　公共下水道の維持管理費と企業債の返済などの費用と下水道料金を比較する「収益的収支比率」は100％を維持しており、「経費回収率」は類似団体平均値から30％ほど上回っています。
　経済的に困難であることや高齢者世帯は現在の生活環境に不便を感じていないなどの理由から水洗化率は55.7％と低い水準となっています。
　今後も下水道施設の効率的な運用に努めていきますが、維持管理費が増加することが見込まれるため、現行料金単価の実態を精査し使用料引き上げや効率的な施設統廃合を目指していきます。</t>
    <rPh sb="13" eb="14">
      <t>メン</t>
    </rPh>
    <rPh sb="14" eb="16">
      <t>セイビ</t>
    </rPh>
    <rPh sb="17" eb="19">
      <t>レイワ</t>
    </rPh>
    <rPh sb="19" eb="21">
      <t>ガンネン</t>
    </rPh>
    <rPh sb="21" eb="22">
      <t>ド</t>
    </rPh>
    <rPh sb="23" eb="25">
      <t>ガイセイ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</si>
</sst>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formatCode="#,##0.00;&quot;△&quot;#,##0.00;&quot;-&quot;">
                  <c:v>2.13</c:v>
                </c:pt>
                <c:pt idx="1">
                  <c:v>0</c:v>
                </c:pt>
                <c:pt idx="2">
                  <c:v>0</c:v>
                </c:pt>
                <c:pt idx="3">
                  <c:v>0</c:v>
                </c:pt>
                <c:pt idx="4">
                  <c:v>0</c:v>
                </c:pt>
              </c:numCache>
            </c:numRef>
          </c:val>
          <c:extLst>
            <c:ext xmlns:c16="http://schemas.microsoft.com/office/drawing/2014/chart" uri="{C3380CC4-5D6E-409C-BE32-E72D297353CC}">
              <c16:uniqueId val="{00000000-0EBF-4E1B-BB7B-4B47276C8AC4}"/>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0.26</c:v>
                </c:pt>
                <c:pt idx="1">
                  <c:v>0.13</c:v>
                </c:pt>
                <c:pt idx="2">
                  <c:v>0.13</c:v>
                </c:pt>
                <c:pt idx="3">
                  <c:v>0.13</c:v>
                </c:pt>
                <c:pt idx="4">
                  <c:v>0.36</c:v>
                </c:pt>
              </c:numCache>
            </c:numRef>
          </c:val>
          <c:smooth val="0"/>
          <c:extLst>
            <c:ext xmlns:c16="http://schemas.microsoft.com/office/drawing/2014/chart" uri="{C3380CC4-5D6E-409C-BE32-E72D297353CC}">
              <c16:uniqueId val="{00000001-0EBF-4E1B-BB7B-4B47276C8AC4}"/>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41.91</c:v>
                </c:pt>
                <c:pt idx="1">
                  <c:v>43.64</c:v>
                </c:pt>
                <c:pt idx="2">
                  <c:v>46.73</c:v>
                </c:pt>
                <c:pt idx="3">
                  <c:v>46.82</c:v>
                </c:pt>
                <c:pt idx="4">
                  <c:v>46.59</c:v>
                </c:pt>
              </c:numCache>
            </c:numRef>
          </c:val>
          <c:extLst>
            <c:ext xmlns:c16="http://schemas.microsoft.com/office/drawing/2014/chart" uri="{C3380CC4-5D6E-409C-BE32-E72D297353CC}">
              <c16:uniqueId val="{00000000-7A8A-4D4C-9F0E-6A3DDA9C0C79}"/>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36.65</c:v>
                </c:pt>
                <c:pt idx="1">
                  <c:v>37.72</c:v>
                </c:pt>
                <c:pt idx="2">
                  <c:v>37.08</c:v>
                </c:pt>
                <c:pt idx="3">
                  <c:v>42.56</c:v>
                </c:pt>
                <c:pt idx="4">
                  <c:v>42.47</c:v>
                </c:pt>
              </c:numCache>
            </c:numRef>
          </c:val>
          <c:smooth val="0"/>
          <c:extLst>
            <c:ext xmlns:c16="http://schemas.microsoft.com/office/drawing/2014/chart" uri="{C3380CC4-5D6E-409C-BE32-E72D297353CC}">
              <c16:uniqueId val="{00000001-7A8A-4D4C-9F0E-6A3DDA9C0C79}"/>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50.75</c:v>
                </c:pt>
                <c:pt idx="1">
                  <c:v>53.03</c:v>
                </c:pt>
                <c:pt idx="2">
                  <c:v>52.3</c:v>
                </c:pt>
                <c:pt idx="3">
                  <c:v>52.83</c:v>
                </c:pt>
                <c:pt idx="4">
                  <c:v>55.7</c:v>
                </c:pt>
              </c:numCache>
            </c:numRef>
          </c:val>
          <c:extLst>
            <c:ext xmlns:c16="http://schemas.microsoft.com/office/drawing/2014/chart" uri="{C3380CC4-5D6E-409C-BE32-E72D297353CC}">
              <c16:uniqueId val="{00000000-DF30-43E7-903C-8C8A0FE69B2E}"/>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68.83</c:v>
                </c:pt>
                <c:pt idx="1">
                  <c:v>68.459999999999994</c:v>
                </c:pt>
                <c:pt idx="2">
                  <c:v>67.22</c:v>
                </c:pt>
                <c:pt idx="3">
                  <c:v>83.32</c:v>
                </c:pt>
                <c:pt idx="4">
                  <c:v>83.75</c:v>
                </c:pt>
              </c:numCache>
            </c:numRef>
          </c:val>
          <c:smooth val="0"/>
          <c:extLst>
            <c:ext xmlns:c16="http://schemas.microsoft.com/office/drawing/2014/chart" uri="{C3380CC4-5D6E-409C-BE32-E72D297353CC}">
              <c16:uniqueId val="{00000001-DF30-43E7-903C-8C8A0FE69B2E}"/>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82.92</c:v>
                </c:pt>
                <c:pt idx="1">
                  <c:v>85.35</c:v>
                </c:pt>
                <c:pt idx="2">
                  <c:v>100.13</c:v>
                </c:pt>
                <c:pt idx="3">
                  <c:v>100.45</c:v>
                </c:pt>
                <c:pt idx="4">
                  <c:v>105.47</c:v>
                </c:pt>
              </c:numCache>
            </c:numRef>
          </c:val>
          <c:extLst>
            <c:ext xmlns:c16="http://schemas.microsoft.com/office/drawing/2014/chart" uri="{C3380CC4-5D6E-409C-BE32-E72D297353CC}">
              <c16:uniqueId val="{00000000-1012-4E2C-A278-F27C5B077544}"/>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012-4E2C-A278-F27C5B077544}"/>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635-4508-8D77-C113BE983869}"/>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635-4508-8D77-C113BE983869}"/>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943-45C0-911E-718F37CE1A57}"/>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943-45C0-911E-718F37CE1A57}"/>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EB5-4E88-844B-11F67E5FB990}"/>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EB5-4E88-844B-11F67E5FB990}"/>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DF8-40AE-A61F-00E24F9972C7}"/>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DF8-40AE-A61F-00E24F9972C7}"/>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1444.99</c:v>
                </c:pt>
                <c:pt idx="1">
                  <c:v>1391.84</c:v>
                </c:pt>
                <c:pt idx="2">
                  <c:v>1010.25</c:v>
                </c:pt>
                <c:pt idx="3">
                  <c:v>973.12</c:v>
                </c:pt>
                <c:pt idx="4">
                  <c:v>978.32</c:v>
                </c:pt>
              </c:numCache>
            </c:numRef>
          </c:val>
          <c:extLst>
            <c:ext xmlns:c16="http://schemas.microsoft.com/office/drawing/2014/chart" uri="{C3380CC4-5D6E-409C-BE32-E72D297353CC}">
              <c16:uniqueId val="{00000000-FB89-44DD-9002-491F3FF69DAF}"/>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1673.47</c:v>
                </c:pt>
                <c:pt idx="1">
                  <c:v>1592.72</c:v>
                </c:pt>
                <c:pt idx="2">
                  <c:v>1223.96</c:v>
                </c:pt>
                <c:pt idx="3">
                  <c:v>1194.1500000000001</c:v>
                </c:pt>
                <c:pt idx="4">
                  <c:v>1206.79</c:v>
                </c:pt>
              </c:numCache>
            </c:numRef>
          </c:val>
          <c:smooth val="0"/>
          <c:extLst>
            <c:ext xmlns:c16="http://schemas.microsoft.com/office/drawing/2014/chart" uri="{C3380CC4-5D6E-409C-BE32-E72D297353CC}">
              <c16:uniqueId val="{00000001-FB89-44DD-9002-491F3FF69DAF}"/>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68.27</c:v>
                </c:pt>
                <c:pt idx="1">
                  <c:v>72.569999999999993</c:v>
                </c:pt>
                <c:pt idx="2">
                  <c:v>100</c:v>
                </c:pt>
                <c:pt idx="3">
                  <c:v>100</c:v>
                </c:pt>
                <c:pt idx="4">
                  <c:v>100</c:v>
                </c:pt>
              </c:numCache>
            </c:numRef>
          </c:val>
          <c:extLst>
            <c:ext xmlns:c16="http://schemas.microsoft.com/office/drawing/2014/chart" uri="{C3380CC4-5D6E-409C-BE32-E72D297353CC}">
              <c16:uniqueId val="{00000000-9086-46FC-9888-38534D18470A}"/>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49.22</c:v>
                </c:pt>
                <c:pt idx="1">
                  <c:v>53.7</c:v>
                </c:pt>
                <c:pt idx="2">
                  <c:v>61.54</c:v>
                </c:pt>
                <c:pt idx="3">
                  <c:v>72.260000000000005</c:v>
                </c:pt>
                <c:pt idx="4">
                  <c:v>71.84</c:v>
                </c:pt>
              </c:numCache>
            </c:numRef>
          </c:val>
          <c:smooth val="0"/>
          <c:extLst>
            <c:ext xmlns:c16="http://schemas.microsoft.com/office/drawing/2014/chart" uri="{C3380CC4-5D6E-409C-BE32-E72D297353CC}">
              <c16:uniqueId val="{00000001-9086-46FC-9888-38534D18470A}"/>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259.58999999999997</c:v>
                </c:pt>
                <c:pt idx="1">
                  <c:v>245.37</c:v>
                </c:pt>
                <c:pt idx="2">
                  <c:v>178.65</c:v>
                </c:pt>
                <c:pt idx="3">
                  <c:v>178.67</c:v>
                </c:pt>
                <c:pt idx="4">
                  <c:v>179.16</c:v>
                </c:pt>
              </c:numCache>
            </c:numRef>
          </c:val>
          <c:extLst>
            <c:ext xmlns:c16="http://schemas.microsoft.com/office/drawing/2014/chart" uri="{C3380CC4-5D6E-409C-BE32-E72D297353CC}">
              <c16:uniqueId val="{00000000-62FE-4F2A-9726-CCCCF1D4FE1D}"/>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332.02</c:v>
                </c:pt>
                <c:pt idx="1">
                  <c:v>300.35000000000002</c:v>
                </c:pt>
                <c:pt idx="2">
                  <c:v>267.86</c:v>
                </c:pt>
                <c:pt idx="3">
                  <c:v>230.02</c:v>
                </c:pt>
                <c:pt idx="4">
                  <c:v>228.47</c:v>
                </c:pt>
              </c:numCache>
            </c:numRef>
          </c:val>
          <c:smooth val="0"/>
          <c:extLst>
            <c:ext xmlns:c16="http://schemas.microsoft.com/office/drawing/2014/chart" uri="{C3380CC4-5D6E-409C-BE32-E72D297353CC}">
              <c16:uniqueId val="{00000001-62FE-4F2A-9726-CCCCF1D4FE1D}"/>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【1,218.70】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【218.56】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U1" zoomScaleNormal="100" workbookViewId="0">
      <selection activeCell="CF33" sqref="CF3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羽後町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特定環境保全公共下水道</v>
      </c>
      <c r="Q8" s="49"/>
      <c r="R8" s="49"/>
      <c r="S8" s="49"/>
      <c r="T8" s="49"/>
      <c r="U8" s="49"/>
      <c r="V8" s="49"/>
      <c r="W8" s="49" t="str">
        <f>データ!L6</f>
        <v>D2</v>
      </c>
      <c r="X8" s="49"/>
      <c r="Y8" s="49"/>
      <c r="Z8" s="49"/>
      <c r="AA8" s="49"/>
      <c r="AB8" s="49"/>
      <c r="AC8" s="49"/>
      <c r="AD8" s="50" t="str">
        <f>データ!$M$6</f>
        <v>非設置</v>
      </c>
      <c r="AE8" s="50"/>
      <c r="AF8" s="50"/>
      <c r="AG8" s="50"/>
      <c r="AH8" s="50"/>
      <c r="AI8" s="50"/>
      <c r="AJ8" s="50"/>
      <c r="AK8" s="3"/>
      <c r="AL8" s="51">
        <f>データ!S6</f>
        <v>14653</v>
      </c>
      <c r="AM8" s="51"/>
      <c r="AN8" s="51"/>
      <c r="AO8" s="51"/>
      <c r="AP8" s="51"/>
      <c r="AQ8" s="51"/>
      <c r="AR8" s="51"/>
      <c r="AS8" s="51"/>
      <c r="AT8" s="46">
        <f>データ!T6</f>
        <v>230.78</v>
      </c>
      <c r="AU8" s="46"/>
      <c r="AV8" s="46"/>
      <c r="AW8" s="46"/>
      <c r="AX8" s="46"/>
      <c r="AY8" s="46"/>
      <c r="AZ8" s="46"/>
      <c r="BA8" s="46"/>
      <c r="BB8" s="46">
        <f>データ!U6</f>
        <v>63.49</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44.22</v>
      </c>
      <c r="Q10" s="46"/>
      <c r="R10" s="46"/>
      <c r="S10" s="46"/>
      <c r="T10" s="46"/>
      <c r="U10" s="46"/>
      <c r="V10" s="46"/>
      <c r="W10" s="46">
        <f>データ!Q6</f>
        <v>89.53</v>
      </c>
      <c r="X10" s="46"/>
      <c r="Y10" s="46"/>
      <c r="Z10" s="46"/>
      <c r="AA10" s="46"/>
      <c r="AB10" s="46"/>
      <c r="AC10" s="46"/>
      <c r="AD10" s="51">
        <f>データ!R6</f>
        <v>3300</v>
      </c>
      <c r="AE10" s="51"/>
      <c r="AF10" s="51"/>
      <c r="AG10" s="51"/>
      <c r="AH10" s="51"/>
      <c r="AI10" s="51"/>
      <c r="AJ10" s="51"/>
      <c r="AK10" s="2"/>
      <c r="AL10" s="51">
        <f>データ!V6</f>
        <v>6425</v>
      </c>
      <c r="AM10" s="51"/>
      <c r="AN10" s="51"/>
      <c r="AO10" s="51"/>
      <c r="AP10" s="51"/>
      <c r="AQ10" s="51"/>
      <c r="AR10" s="51"/>
      <c r="AS10" s="51"/>
      <c r="AT10" s="46">
        <f>データ!W6</f>
        <v>2.39</v>
      </c>
      <c r="AU10" s="46"/>
      <c r="AV10" s="46"/>
      <c r="AW10" s="46"/>
      <c r="AX10" s="46"/>
      <c r="AY10" s="46"/>
      <c r="AZ10" s="46"/>
      <c r="BA10" s="46"/>
      <c r="BB10" s="46">
        <f>データ!X6</f>
        <v>2688.28</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118</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116</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117</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【1,218.70】</v>
      </c>
      <c r="I86" s="26" t="str">
        <f>データ!CA6</f>
        <v>【74.17】</v>
      </c>
      <c r="J86" s="26" t="str">
        <f>データ!CL6</f>
        <v>【218.56】</v>
      </c>
      <c r="K86" s="26" t="str">
        <f>データ!CW6</f>
        <v>【42.86】</v>
      </c>
      <c r="L86" s="26" t="str">
        <f>データ!DH6</f>
        <v>【84.20】</v>
      </c>
      <c r="M86" s="26" t="s">
        <v>44</v>
      </c>
      <c r="N86" s="26" t="s">
        <v>44</v>
      </c>
      <c r="O86" s="26" t="str">
        <f>データ!EO6</f>
        <v>【0.28】</v>
      </c>
    </row>
  </sheetData>
  <sheetProtection algorithmName="SHA-512" hashValue="MgOuAWRLftQQK6+vaTdEuHyTpffht1Xggy0CMQyHaRe0aTOyiQvcHZPUzoj9TzovwB6ACTmM6sGeE2ZKrYzlzg==" saltValue="TYf9CipWgQVfdfTaBvdRK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horizontalDpi="4294967294"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54631</v>
      </c>
      <c r="D6" s="33">
        <f t="shared" si="3"/>
        <v>47</v>
      </c>
      <c r="E6" s="33">
        <f t="shared" si="3"/>
        <v>17</v>
      </c>
      <c r="F6" s="33">
        <f t="shared" si="3"/>
        <v>4</v>
      </c>
      <c r="G6" s="33">
        <f t="shared" si="3"/>
        <v>0</v>
      </c>
      <c r="H6" s="33" t="str">
        <f t="shared" si="3"/>
        <v>秋田県　羽後町</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44.22</v>
      </c>
      <c r="Q6" s="34">
        <f t="shared" si="3"/>
        <v>89.53</v>
      </c>
      <c r="R6" s="34">
        <f t="shared" si="3"/>
        <v>3300</v>
      </c>
      <c r="S6" s="34">
        <f t="shared" si="3"/>
        <v>14653</v>
      </c>
      <c r="T6" s="34">
        <f t="shared" si="3"/>
        <v>230.78</v>
      </c>
      <c r="U6" s="34">
        <f t="shared" si="3"/>
        <v>63.49</v>
      </c>
      <c r="V6" s="34">
        <f t="shared" si="3"/>
        <v>6425</v>
      </c>
      <c r="W6" s="34">
        <f t="shared" si="3"/>
        <v>2.39</v>
      </c>
      <c r="X6" s="34">
        <f t="shared" si="3"/>
        <v>2688.28</v>
      </c>
      <c r="Y6" s="35">
        <f>IF(Y7="",NA(),Y7)</f>
        <v>82.92</v>
      </c>
      <c r="Z6" s="35">
        <f t="shared" ref="Z6:AH6" si="4">IF(Z7="",NA(),Z7)</f>
        <v>85.35</v>
      </c>
      <c r="AA6" s="35">
        <f t="shared" si="4"/>
        <v>100.13</v>
      </c>
      <c r="AB6" s="35">
        <f t="shared" si="4"/>
        <v>100.45</v>
      </c>
      <c r="AC6" s="35">
        <f t="shared" si="4"/>
        <v>105.47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1444.99</v>
      </c>
      <c r="BG6" s="35">
        <f t="shared" ref="BG6:BO6" si="7">IF(BG7="",NA(),BG7)</f>
        <v>1391.84</v>
      </c>
      <c r="BH6" s="35">
        <f t="shared" si="7"/>
        <v>1010.25</v>
      </c>
      <c r="BI6" s="35">
        <f t="shared" si="7"/>
        <v>973.12</v>
      </c>
      <c r="BJ6" s="35">
        <f t="shared" si="7"/>
        <v>978.32</v>
      </c>
      <c r="BK6" s="35">
        <f t="shared" si="7"/>
        <v>1673.47</v>
      </c>
      <c r="BL6" s="35">
        <f t="shared" si="7"/>
        <v>1592.72</v>
      </c>
      <c r="BM6" s="35">
        <f t="shared" si="7"/>
        <v>1223.96</v>
      </c>
      <c r="BN6" s="35">
        <f t="shared" si="7"/>
        <v>1194.1500000000001</v>
      </c>
      <c r="BO6" s="35">
        <f t="shared" si="7"/>
        <v>1206.79</v>
      </c>
      <c r="BP6" s="34" t="str">
        <f>IF(BP7="","",IF(BP7="-","【-】","【"&amp;SUBSTITUTE(TEXT(BP7,"#,##0.00"),"-","△")&amp;"】"))</f>
        <v>【1,218.70】</v>
      </c>
      <c r="BQ6" s="35">
        <f>IF(BQ7="",NA(),BQ7)</f>
        <v>68.27</v>
      </c>
      <c r="BR6" s="35">
        <f t="shared" ref="BR6:BZ6" si="8">IF(BR7="",NA(),BR7)</f>
        <v>72.569999999999993</v>
      </c>
      <c r="BS6" s="35">
        <f t="shared" si="8"/>
        <v>100</v>
      </c>
      <c r="BT6" s="35">
        <f t="shared" si="8"/>
        <v>100</v>
      </c>
      <c r="BU6" s="35">
        <f t="shared" si="8"/>
        <v>100</v>
      </c>
      <c r="BV6" s="35">
        <f t="shared" si="8"/>
        <v>49.22</v>
      </c>
      <c r="BW6" s="35">
        <f t="shared" si="8"/>
        <v>53.7</v>
      </c>
      <c r="BX6" s="35">
        <f t="shared" si="8"/>
        <v>61.54</v>
      </c>
      <c r="BY6" s="35">
        <f t="shared" si="8"/>
        <v>72.260000000000005</v>
      </c>
      <c r="BZ6" s="35">
        <f t="shared" si="8"/>
        <v>71.84</v>
      </c>
      <c r="CA6" s="34" t="str">
        <f>IF(CA7="","",IF(CA7="-","【-】","【"&amp;SUBSTITUTE(TEXT(CA7,"#,##0.00"),"-","△")&amp;"】"))</f>
        <v>【74.17】</v>
      </c>
      <c r="CB6" s="35">
        <f>IF(CB7="",NA(),CB7)</f>
        <v>259.58999999999997</v>
      </c>
      <c r="CC6" s="35">
        <f t="shared" ref="CC6:CK6" si="9">IF(CC7="",NA(),CC7)</f>
        <v>245.37</v>
      </c>
      <c r="CD6" s="35">
        <f t="shared" si="9"/>
        <v>178.65</v>
      </c>
      <c r="CE6" s="35">
        <f t="shared" si="9"/>
        <v>178.67</v>
      </c>
      <c r="CF6" s="35">
        <f t="shared" si="9"/>
        <v>179.16</v>
      </c>
      <c r="CG6" s="35">
        <f t="shared" si="9"/>
        <v>332.02</v>
      </c>
      <c r="CH6" s="35">
        <f t="shared" si="9"/>
        <v>300.35000000000002</v>
      </c>
      <c r="CI6" s="35">
        <f t="shared" si="9"/>
        <v>267.86</v>
      </c>
      <c r="CJ6" s="35">
        <f t="shared" si="9"/>
        <v>230.02</v>
      </c>
      <c r="CK6" s="35">
        <f t="shared" si="9"/>
        <v>228.47</v>
      </c>
      <c r="CL6" s="34" t="str">
        <f>IF(CL7="","",IF(CL7="-","【-】","【"&amp;SUBSTITUTE(TEXT(CL7,"#,##0.00"),"-","△")&amp;"】"))</f>
        <v>【218.56】</v>
      </c>
      <c r="CM6" s="35">
        <f>IF(CM7="",NA(),CM7)</f>
        <v>41.91</v>
      </c>
      <c r="CN6" s="35">
        <f t="shared" ref="CN6:CV6" si="10">IF(CN7="",NA(),CN7)</f>
        <v>43.64</v>
      </c>
      <c r="CO6" s="35">
        <f t="shared" si="10"/>
        <v>46.73</v>
      </c>
      <c r="CP6" s="35">
        <f t="shared" si="10"/>
        <v>46.82</v>
      </c>
      <c r="CQ6" s="35">
        <f t="shared" si="10"/>
        <v>46.59</v>
      </c>
      <c r="CR6" s="35">
        <f t="shared" si="10"/>
        <v>36.65</v>
      </c>
      <c r="CS6" s="35">
        <f t="shared" si="10"/>
        <v>37.72</v>
      </c>
      <c r="CT6" s="35">
        <f t="shared" si="10"/>
        <v>37.08</v>
      </c>
      <c r="CU6" s="35">
        <f t="shared" si="10"/>
        <v>42.56</v>
      </c>
      <c r="CV6" s="35">
        <f t="shared" si="10"/>
        <v>42.47</v>
      </c>
      <c r="CW6" s="34" t="str">
        <f>IF(CW7="","",IF(CW7="-","【-】","【"&amp;SUBSTITUTE(TEXT(CW7,"#,##0.00"),"-","△")&amp;"】"))</f>
        <v>【42.86】</v>
      </c>
      <c r="CX6" s="35">
        <f>IF(CX7="",NA(),CX7)</f>
        <v>50.75</v>
      </c>
      <c r="CY6" s="35">
        <f t="shared" ref="CY6:DG6" si="11">IF(CY7="",NA(),CY7)</f>
        <v>53.03</v>
      </c>
      <c r="CZ6" s="35">
        <f t="shared" si="11"/>
        <v>52.3</v>
      </c>
      <c r="DA6" s="35">
        <f t="shared" si="11"/>
        <v>52.83</v>
      </c>
      <c r="DB6" s="35">
        <f t="shared" si="11"/>
        <v>55.7</v>
      </c>
      <c r="DC6" s="35">
        <f t="shared" si="11"/>
        <v>68.83</v>
      </c>
      <c r="DD6" s="35">
        <f t="shared" si="11"/>
        <v>68.459999999999994</v>
      </c>
      <c r="DE6" s="35">
        <f t="shared" si="11"/>
        <v>67.22</v>
      </c>
      <c r="DF6" s="35">
        <f t="shared" si="11"/>
        <v>83.32</v>
      </c>
      <c r="DG6" s="35">
        <f t="shared" si="11"/>
        <v>83.75</v>
      </c>
      <c r="DH6" s="34" t="str">
        <f>IF(DH7="","",IF(DH7="-","【-】","【"&amp;SUBSTITUTE(TEXT(DH7,"#,##0.00"),"-","△")&amp;"】"))</f>
        <v>【84.20】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f>IF(EE7="",NA(),EE7)</f>
        <v>2.13</v>
      </c>
      <c r="EF6" s="34">
        <f t="shared" ref="EF6:EN6" si="14">IF(EF7="",NA(),EF7)</f>
        <v>0</v>
      </c>
      <c r="EG6" s="34">
        <f t="shared" si="14"/>
        <v>0</v>
      </c>
      <c r="EH6" s="34">
        <f t="shared" si="14"/>
        <v>0</v>
      </c>
      <c r="EI6" s="34">
        <f t="shared" si="14"/>
        <v>0</v>
      </c>
      <c r="EJ6" s="35">
        <f t="shared" si="14"/>
        <v>0.26</v>
      </c>
      <c r="EK6" s="35">
        <f t="shared" si="14"/>
        <v>0.13</v>
      </c>
      <c r="EL6" s="35">
        <f t="shared" si="14"/>
        <v>0.13</v>
      </c>
      <c r="EM6" s="35">
        <f t="shared" si="14"/>
        <v>0.13</v>
      </c>
      <c r="EN6" s="35">
        <f t="shared" si="14"/>
        <v>0.36</v>
      </c>
      <c r="EO6" s="34" t="str">
        <f>IF(EO7="","",IF(EO7="-","【-】","【"&amp;SUBSTITUTE(TEXT(EO7,"#,##0.00"),"-","△")&amp;"】"))</f>
        <v>【0.28】</v>
      </c>
    </row>
    <row r="7" spans="1:145" s="36" customFormat="1" x14ac:dyDescent="0.15">
      <c r="A7" s="28"/>
      <c r="B7" s="37">
        <v>2019</v>
      </c>
      <c r="C7" s="37">
        <v>54631</v>
      </c>
      <c r="D7" s="37">
        <v>47</v>
      </c>
      <c r="E7" s="37">
        <v>17</v>
      </c>
      <c r="F7" s="37">
        <v>4</v>
      </c>
      <c r="G7" s="37">
        <v>0</v>
      </c>
      <c r="H7" s="37" t="s">
        <v>98</v>
      </c>
      <c r="I7" s="37" t="s">
        <v>99</v>
      </c>
      <c r="J7" s="37" t="s">
        <v>100</v>
      </c>
      <c r="K7" s="37" t="s">
        <v>101</v>
      </c>
      <c r="L7" s="37" t="s">
        <v>102</v>
      </c>
      <c r="M7" s="37" t="s">
        <v>103</v>
      </c>
      <c r="N7" s="38" t="s">
        <v>104</v>
      </c>
      <c r="O7" s="38" t="s">
        <v>105</v>
      </c>
      <c r="P7" s="38">
        <v>44.22</v>
      </c>
      <c r="Q7" s="38">
        <v>89.53</v>
      </c>
      <c r="R7" s="38">
        <v>3300</v>
      </c>
      <c r="S7" s="38">
        <v>14653</v>
      </c>
      <c r="T7" s="38">
        <v>230.78</v>
      </c>
      <c r="U7" s="38">
        <v>63.49</v>
      </c>
      <c r="V7" s="38">
        <v>6425</v>
      </c>
      <c r="W7" s="38">
        <v>2.39</v>
      </c>
      <c r="X7" s="38">
        <v>2688.28</v>
      </c>
      <c r="Y7" s="38">
        <v>82.92</v>
      </c>
      <c r="Z7" s="38">
        <v>85.35</v>
      </c>
      <c r="AA7" s="38">
        <v>100.13</v>
      </c>
      <c r="AB7" s="38">
        <v>100.45</v>
      </c>
      <c r="AC7" s="38">
        <v>105.47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1444.99</v>
      </c>
      <c r="BG7" s="38">
        <v>1391.84</v>
      </c>
      <c r="BH7" s="38">
        <v>1010.25</v>
      </c>
      <c r="BI7" s="38">
        <v>973.12</v>
      </c>
      <c r="BJ7" s="38">
        <v>978.32</v>
      </c>
      <c r="BK7" s="38">
        <v>1673.47</v>
      </c>
      <c r="BL7" s="38">
        <v>1592.72</v>
      </c>
      <c r="BM7" s="38">
        <v>1223.96</v>
      </c>
      <c r="BN7" s="38">
        <v>1194.1500000000001</v>
      </c>
      <c r="BO7" s="38">
        <v>1206.79</v>
      </c>
      <c r="BP7" s="38">
        <v>1218.7</v>
      </c>
      <c r="BQ7" s="38">
        <v>68.27</v>
      </c>
      <c r="BR7" s="38">
        <v>72.569999999999993</v>
      </c>
      <c r="BS7" s="38">
        <v>100</v>
      </c>
      <c r="BT7" s="38">
        <v>100</v>
      </c>
      <c r="BU7" s="38">
        <v>100</v>
      </c>
      <c r="BV7" s="38">
        <v>49.22</v>
      </c>
      <c r="BW7" s="38">
        <v>53.7</v>
      </c>
      <c r="BX7" s="38">
        <v>61.54</v>
      </c>
      <c r="BY7" s="38">
        <v>72.260000000000005</v>
      </c>
      <c r="BZ7" s="38">
        <v>71.84</v>
      </c>
      <c r="CA7" s="38">
        <v>74.17</v>
      </c>
      <c r="CB7" s="38">
        <v>259.58999999999997</v>
      </c>
      <c r="CC7" s="38">
        <v>245.37</v>
      </c>
      <c r="CD7" s="38">
        <v>178.65</v>
      </c>
      <c r="CE7" s="38">
        <v>178.67</v>
      </c>
      <c r="CF7" s="38">
        <v>179.16</v>
      </c>
      <c r="CG7" s="38">
        <v>332.02</v>
      </c>
      <c r="CH7" s="38">
        <v>300.35000000000002</v>
      </c>
      <c r="CI7" s="38">
        <v>267.86</v>
      </c>
      <c r="CJ7" s="38">
        <v>230.02</v>
      </c>
      <c r="CK7" s="38">
        <v>228.47</v>
      </c>
      <c r="CL7" s="38">
        <v>218.56</v>
      </c>
      <c r="CM7" s="38">
        <v>41.91</v>
      </c>
      <c r="CN7" s="38">
        <v>43.64</v>
      </c>
      <c r="CO7" s="38">
        <v>46.73</v>
      </c>
      <c r="CP7" s="38">
        <v>46.82</v>
      </c>
      <c r="CQ7" s="38">
        <v>46.59</v>
      </c>
      <c r="CR7" s="38">
        <v>36.65</v>
      </c>
      <c r="CS7" s="38">
        <v>37.72</v>
      </c>
      <c r="CT7" s="38">
        <v>37.08</v>
      </c>
      <c r="CU7" s="38">
        <v>42.56</v>
      </c>
      <c r="CV7" s="38">
        <v>42.47</v>
      </c>
      <c r="CW7" s="38">
        <v>42.86</v>
      </c>
      <c r="CX7" s="38">
        <v>50.75</v>
      </c>
      <c r="CY7" s="38">
        <v>53.03</v>
      </c>
      <c r="CZ7" s="38">
        <v>52.3</v>
      </c>
      <c r="DA7" s="38">
        <v>52.83</v>
      </c>
      <c r="DB7" s="38">
        <v>55.7</v>
      </c>
      <c r="DC7" s="38">
        <v>68.83</v>
      </c>
      <c r="DD7" s="38">
        <v>68.459999999999994</v>
      </c>
      <c r="DE7" s="38">
        <v>67.22</v>
      </c>
      <c r="DF7" s="38">
        <v>83.32</v>
      </c>
      <c r="DG7" s="38">
        <v>83.75</v>
      </c>
      <c r="DH7" s="38">
        <v>84.2</v>
      </c>
      <c r="DI7" s="38"/>
      <c r="DJ7" s="38"/>
      <c r="DK7" s="38"/>
      <c r="DL7" s="38"/>
      <c r="DM7" s="38"/>
      <c r="DN7" s="38"/>
      <c r="DO7" s="38"/>
      <c r="DP7" s="38"/>
      <c r="DQ7" s="38"/>
      <c r="DR7" s="38"/>
      <c r="DS7" s="38"/>
      <c r="DT7" s="38"/>
      <c r="DU7" s="38"/>
      <c r="DV7" s="38"/>
      <c r="DW7" s="38"/>
      <c r="DX7" s="38"/>
      <c r="DY7" s="38"/>
      <c r="DZ7" s="38"/>
      <c r="EA7" s="38"/>
      <c r="EB7" s="38"/>
      <c r="EC7" s="38"/>
      <c r="ED7" s="38"/>
      <c r="EE7" s="38">
        <v>2.13</v>
      </c>
      <c r="EF7" s="38">
        <v>0</v>
      </c>
      <c r="EG7" s="38">
        <v>0</v>
      </c>
      <c r="EH7" s="38">
        <v>0</v>
      </c>
      <c r="EI7" s="38">
        <v>0</v>
      </c>
      <c r="EJ7" s="38">
        <v>0.26</v>
      </c>
      <c r="EK7" s="38">
        <v>0.13</v>
      </c>
      <c r="EL7" s="38">
        <v>0.13</v>
      </c>
      <c r="EM7" s="38">
        <v>0.13</v>
      </c>
      <c r="EN7" s="38">
        <v>0.36</v>
      </c>
      <c r="EO7" s="38">
        <v>0.28000000000000003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113</v>
      </c>
      <c r="D13" t="s">
        <v>113</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黒澤 祐希（LGWAN端末）</cp:lastModifiedBy>
  <cp:lastPrinted>2021-01-18T04:35:31Z</cp:lastPrinted>
  <dcterms:created xsi:type="dcterms:W3CDTF">2020-12-04T02:53:05Z</dcterms:created>
  <dcterms:modified xsi:type="dcterms:W3CDTF">2021-01-18T04:57:11Z</dcterms:modified>
  <cp:category/>
</cp:coreProperties>
</file>