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\\swan\kikaku\財政担当(2019～)\01_メール・掲示板等\R2\030113_★公営企業に係る経営比較分析表（令和元年度決算）の分析等について（依頼）\"/>
    </mc:Choice>
  </mc:AlternateContent>
  <xr:revisionPtr revIDLastSave="0" documentId="13_ncr:1_{093C8581-6486-4478-91D8-A7B643389E66}" xr6:coauthVersionLast="40" xr6:coauthVersionMax="40" xr10:uidLastSave="{00000000-0000-0000-0000-000000000000}"/>
  <workbookProtection workbookAlgorithmName="SHA-512" workbookHashValue="9yvGmc5L5g/8xfH7EzeiE8lFsTSUxACZP6Cf2R6zFuiHWX0r6RxV8lUDH72hs9U0qUu+48eDtb7AGq1aDdFfqQ==" workbookSaltValue="vP+dMJHPo9lEuAde+NWR3A==" workbookSpinCount="100000" lockStructure="1"/>
  <bookViews>
    <workbookView xWindow="0" yWindow="0" windowWidth="15360" windowHeight="7635" xr2:uid="{00000000-000D-0000-FFFF-FFFF00000000}"/>
  </bookViews>
  <sheets>
    <sheet name="法非適用_水道事業" sheetId="4" r:id="rId1"/>
    <sheet name="データ" sheetId="5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I85" i="4" s="1"/>
  <c r="BY6" i="5"/>
  <c r="BX6" i="5"/>
  <c r="BW6" i="5"/>
  <c r="BV6" i="5"/>
  <c r="BU6" i="5"/>
  <c r="BT6" i="5"/>
  <c r="BS6" i="5"/>
  <c r="BR6" i="5"/>
  <c r="BQ6" i="5"/>
  <c r="BP6" i="5"/>
  <c r="BO6" i="5"/>
  <c r="H85" i="4" s="1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E85" i="4" s="1"/>
  <c r="AG6" i="5"/>
  <c r="AF6" i="5"/>
  <c r="AE6" i="5"/>
  <c r="AD6" i="5"/>
  <c r="AC6" i="5"/>
  <c r="AB6" i="5"/>
  <c r="AA6" i="5"/>
  <c r="Z6" i="5"/>
  <c r="Y6" i="5"/>
  <c r="X6" i="5"/>
  <c r="W6" i="5"/>
  <c r="V6" i="5"/>
  <c r="AT10" i="4" s="1"/>
  <c r="U6" i="5"/>
  <c r="T6" i="5"/>
  <c r="S6" i="5"/>
  <c r="AT8" i="4" s="1"/>
  <c r="R6" i="5"/>
  <c r="AL8" i="4" s="1"/>
  <c r="Q6" i="5"/>
  <c r="P6" i="5"/>
  <c r="O6" i="5"/>
  <c r="I10" i="4" s="1"/>
  <c r="N6" i="5"/>
  <c r="B10" i="4" s="1"/>
  <c r="M6" i="5"/>
  <c r="L6" i="5"/>
  <c r="K6" i="5"/>
  <c r="P8" i="4" s="1"/>
  <c r="J6" i="5"/>
  <c r="I8" i="4" s="1"/>
  <c r="I6" i="5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L85" i="4"/>
  <c r="K85" i="4"/>
  <c r="J85" i="4"/>
  <c r="BB10" i="4"/>
  <c r="AL10" i="4"/>
  <c r="W10" i="4"/>
  <c r="P10" i="4"/>
  <c r="BB8" i="4"/>
  <c r="AD8" i="4"/>
  <c r="W8" i="4"/>
  <c r="B8" i="4"/>
  <c r="B6" i="4"/>
</calcChain>
</file>

<file path=xl/sharedStrings.xml><?xml version="1.0" encoding="utf-8"?>
<sst xmlns="http://schemas.openxmlformats.org/spreadsheetml/2006/main" count="233" uniqueCount="117">
  <si>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</si>
  <si>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</si>
  <si>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</si>
  <si>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</si>
  <si>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</si>
  <si>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2">
      <t>カンリ</t>
    </rPh>
    <rPh sb="2" eb="3">
      <t>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</si>
  <si>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</si>
  <si>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</si>
  <si>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</si>
  <si>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</si>
  <si>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</si>
  <si>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</si>
  <si>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</si>
  <si>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</si>
  <si>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</si>
  <si>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</si>
  <si>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</si>
  <si>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</si>
  <si>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</si>
  <si>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</si>
  <si>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</si>
  <si>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</si>
  <si>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</si>
  <si>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</si>
  <si>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</si>
  <si>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</si>
  <si>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</si>
  <si>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</si>
  <si>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</si>
  <si>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</si>
  <si>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</si>
  <si>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</si>
  <si>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</si>
  <si>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</si>
  <si>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</si>
  <si>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</si>
  <si>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</si>
  <si>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</si>
  <si>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</si>
  <si>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</si>
  <si>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</si>
  <si>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</si>
  <si>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水道事業(法非適用)</t>
    <rPh sb="0" eb="2">
      <t>スイドウ</t>
    </rPh>
    <rPh sb="2" eb="4">
      <t>ジギョウ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</si>
  <si>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</si>
  <si>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</si>
  <si>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</si>
  <si>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</si>
  <si>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</si>
  <si>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</si>
  <si>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</si>
  <si>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</si>
  <si>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</si>
  <si>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</si>
  <si>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</si>
  <si>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</si>
  <si>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</si>
  <si>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</si>
  <si>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</si>
  <si>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</si>
  <si>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</si>
  <si>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</si>
  <si>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</si>
  <si>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</si>
  <si>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</si>
  <si>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</si>
  <si>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</si>
  <si>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</si>
  <si>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</si>
  <si>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</si>
  <si>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</si>
  <si>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</si>
  <si>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</si>
  <si>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管理者の情報</t>
    <rPh sb="0" eb="3">
      <t>カンリシャ</t>
    </rPh>
    <rPh sb="4" eb="6">
      <t>ジョウホウ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</si>
  <si>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</si>
  <si>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</si>
  <si>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</si>
  <si>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</si>
  <si>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</si>
  <si>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</si>
  <si>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</si>
  <si>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</si>
  <si>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</si>
  <si>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</si>
  <si>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</si>
  <si>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</si>
  <si>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</si>
  <si>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</si>
  <si>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</si>
  <si>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</si>
  <si>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</si>
  <si>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</si>
  <si>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</si>
  <si>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</si>
  <si>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</si>
  <si>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</si>
  <si>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大潟村</t>
  </si>
  <si>
    <t>法非適用</t>
  </si>
  <si>
    <t>水道事業</t>
  </si>
  <si>
    <t>簡易水道事業</t>
  </si>
  <si>
    <t>D3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</si>
  <si>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</si>
  <si>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</si>
  <si>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</si>
  <si>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</si>
  <si>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</si>
  <si>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</si>
  <si>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</si>
  <si>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</si>
  <si>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</si>
  <si>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</si>
  <si>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</si>
  <si>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</si>
  <si>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</si>
  <si>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</si>
  <si>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管路については、平成2～3年に大規模な布設替え工事を実施して以降、更新を行っておらず、管路更新率は0％で推移している。
　直近での大規模改修についても検討しておらず、健全な状態である。</t>
    <rPh sb="1" eb="3">
      <t>カンロ</t>
    </rPh>
    <rPh sb="9" eb="11">
      <t>ヘイセイ</t>
    </rPh>
    <rPh sb="14" eb="15">
      <t>ネン</t>
    </rPh>
    <rPh sb="16" eb="19">
      <t>ダイキボ</t>
    </rPh>
    <rPh sb="20" eb="23">
      <t>フセツガ</t>
    </rPh>
    <rPh sb="24" eb="26">
      <t>コウジ</t>
    </rPh>
    <rPh sb="27" eb="29">
      <t>ジッシ</t>
    </rPh>
    <rPh sb="31" eb="33">
      <t>イコウ</t>
    </rPh>
    <rPh sb="34" eb="36">
      <t>コウシン</t>
    </rPh>
    <rPh sb="37" eb="38">
      <t>オコナ</t>
    </rPh>
    <rPh sb="44" eb="46">
      <t>カンロ</t>
    </rPh>
    <rPh sb="46" eb="48">
      <t>コウシン</t>
    </rPh>
    <rPh sb="48" eb="49">
      <t>リツ</t>
    </rPh>
    <rPh sb="53" eb="55">
      <t>スイイ</t>
    </rPh>
    <rPh sb="62" eb="64">
      <t>チョッキン</t>
    </rPh>
    <rPh sb="66" eb="69">
      <t>ダイキボ</t>
    </rPh>
    <rPh sb="69" eb="71">
      <t>カイシュウ</t>
    </rPh>
    <rPh sb="76" eb="78">
      <t>ケントウ</t>
    </rPh>
    <rPh sb="84" eb="86">
      <t>ケンゼン</t>
    </rPh>
    <rPh sb="87" eb="89">
      <t>ジョウタイ</t>
    </rPh>
    <phoneticPr fontId="4"/>
  </si>
  <si>
    <t>①収益的収支比率
　類似団体平均値と比較して高い水準で推移している。
　令和元年度は前年比29.46%の減となっているが、これは総費用（主に公課費、職員給与費など）の増加に伴うもの。
④企業債残高対給水収益比率
　類似団体平均値と比較して低い比率で推移している。
　平成29年度以降、地方債の新規発行がなく、地方債残高が減少しており、令和元年度には前年比で44.75%減少している。
⑤料金回収率
　類似団体平均値と比較して高い水準で推移している。
　令和元年度は前年比18.78%の減となっているが、これは総費用（主に公課費、職員給与費など）の増加に伴うもの。
⑥給水原価
　類似団体平均値と比較して低い水準で推移している。
　令和元年度は前年比26.28％の増加となっているが、これは総費用（主に公課費、職員給与費など）の増加に伴うもの。
⑦施設利用率
　類似団体平均値と比較して高い水準で推移している。
　大潟村の人口は現状で急激な減少が見込まれないことから、適正な水準であると考えている。
⑧有収率
　類似団体平均値と比較して高い水準で推移している。
　概ね90％台で推移しており、健全性は高い。
　</t>
    <rPh sb="64" eb="67">
      <t>ソウヒヨウ</t>
    </rPh>
    <rPh sb="68" eb="69">
      <t>オモ</t>
    </rPh>
    <rPh sb="70" eb="72">
      <t>コウカ</t>
    </rPh>
    <rPh sb="72" eb="73">
      <t>ヒ</t>
    </rPh>
    <rPh sb="74" eb="76">
      <t>ショクイン</t>
    </rPh>
    <rPh sb="76" eb="79">
      <t>キュウヨヒ</t>
    </rPh>
    <rPh sb="83" eb="85">
      <t>ゾウカ</t>
    </rPh>
    <rPh sb="86" eb="87">
      <t>トモナ</t>
    </rPh>
    <phoneticPr fontId="4"/>
  </si>
  <si>
    <t>　経営の健全性・効率性では、全ての項目で類似団体平均値と比較して良好な数値を示している。
　老朽化の状況は、現況で更新の必要がなく、問題はない。
　これらのことから、経営・施設ともに健全であることがわかる。
　令和2年度から3カ年計画により、公営企業会計へ移行する予定である。</t>
    <rPh sb="1" eb="3">
      <t>ケイエイ</t>
    </rPh>
    <rPh sb="4" eb="7">
      <t>ケンゼンセイ</t>
    </rPh>
    <rPh sb="8" eb="11">
      <t>コウリツセイ</t>
    </rPh>
    <rPh sb="14" eb="15">
      <t>スベ</t>
    </rPh>
    <rPh sb="17" eb="19">
      <t>コウモク</t>
    </rPh>
    <rPh sb="20" eb="22">
      <t>ルイジ</t>
    </rPh>
    <rPh sb="22" eb="24">
      <t>ダンタイ</t>
    </rPh>
    <rPh sb="24" eb="27">
      <t>ヘイキンチ</t>
    </rPh>
    <rPh sb="28" eb="30">
      <t>ヒカク</t>
    </rPh>
    <rPh sb="32" eb="34">
      <t>リョウコウ</t>
    </rPh>
    <rPh sb="35" eb="37">
      <t>スウチ</t>
    </rPh>
    <rPh sb="38" eb="39">
      <t>シメ</t>
    </rPh>
    <rPh sb="46" eb="49">
      <t>ロウキュウカ</t>
    </rPh>
    <rPh sb="50" eb="52">
      <t>ジョウキョウ</t>
    </rPh>
    <rPh sb="54" eb="56">
      <t>ゲンキョウ</t>
    </rPh>
    <rPh sb="57" eb="59">
      <t>コウシン</t>
    </rPh>
    <rPh sb="60" eb="62">
      <t>ヒツヨウ</t>
    </rPh>
    <rPh sb="66" eb="68">
      <t>モンダイ</t>
    </rPh>
    <rPh sb="83" eb="85">
      <t>ケイエイ</t>
    </rPh>
    <rPh sb="86" eb="88">
      <t>シセツ</t>
    </rPh>
    <rPh sb="91" eb="93">
      <t>ケンゼン</t>
    </rPh>
    <rPh sb="105" eb="107">
      <t>レイワ</t>
    </rPh>
    <rPh sb="108" eb="110">
      <t>ネンド</t>
    </rPh>
    <rPh sb="114" eb="115">
      <t>ネン</t>
    </rPh>
    <rPh sb="115" eb="117">
      <t>ケイカク</t>
    </rPh>
    <rPh sb="121" eb="123">
      <t>コウエイ</t>
    </rPh>
    <rPh sb="123" eb="125">
      <t>キギョウ</t>
    </rPh>
    <rPh sb="125" eb="127">
      <t>カイケイ</t>
    </rPh>
    <rPh sb="128" eb="130">
      <t>イコウ</t>
    </rPh>
    <rPh sb="132" eb="134">
      <t>ヨテイ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</si>
</sst>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&quot;H&quot;yy"/>
    <numFmt numFmtId="180" formatCode="&quot;R&quot;dd"/>
  </numFmts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0" fontId="0" fillId="5" borderId="2" xfId="0" applyFill="1" applyBorder="1">
      <alignment vertical="center"/>
    </xf>
    <xf numFmtId="179" fontId="0" fillId="0" borderId="2" xfId="0" applyNumberFormat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6" fillId="0" borderId="6" xfId="0" applyFont="1" applyBorder="1" applyAlignment="1" applyProtection="1">
      <alignment horizontal="left" vertical="top" wrapText="1"/>
      <protection locked="0"/>
    </xf>
    <xf numFmtId="0" fontId="16" fillId="0" borderId="0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left" vertical="top" wrapText="1"/>
      <protection locked="0"/>
    </xf>
    <xf numFmtId="0" fontId="16" fillId="0" borderId="8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30-49A3-B2A2-A25FAFDE5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3072"/>
        <c:axId val="214084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0.65</c:v>
                </c:pt>
                <c:pt idx="1">
                  <c:v>0.53</c:v>
                </c:pt>
                <c:pt idx="2">
                  <c:v>0.72</c:v>
                </c:pt>
                <c:pt idx="3">
                  <c:v>0.53</c:v>
                </c:pt>
                <c:pt idx="4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30-49A3-B2A2-A25FAFDE5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3072"/>
        <c:axId val="214084992"/>
      </c:lineChart>
      <c:dateAx>
        <c:axId val="2140830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4084992"/>
        <c:crosses val="autoZero"/>
        <c:auto val="1"/>
        <c:lblOffset val="100"/>
        <c:baseTimeUnit val="years"/>
      </c:dateAx>
      <c:valAx>
        <c:axId val="214084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3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66.06</c:v>
                </c:pt>
                <c:pt idx="1">
                  <c:v>62.94</c:v>
                </c:pt>
                <c:pt idx="2">
                  <c:v>61.16</c:v>
                </c:pt>
                <c:pt idx="3">
                  <c:v>63.63</c:v>
                </c:pt>
                <c:pt idx="4">
                  <c:v>64.31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1F-4BED-B05F-569F92BAB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21824"/>
        <c:axId val="202232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57.29</c:v>
                </c:pt>
                <c:pt idx="1">
                  <c:v>55.9</c:v>
                </c:pt>
                <c:pt idx="2">
                  <c:v>57.3</c:v>
                </c:pt>
                <c:pt idx="3">
                  <c:v>56.76</c:v>
                </c:pt>
                <c:pt idx="4">
                  <c:v>56.04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1F-4BED-B05F-569F92BAB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21824"/>
        <c:axId val="202232192"/>
      </c:lineChart>
      <c:dateAx>
        <c:axId val="2022218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32192"/>
        <c:crosses val="autoZero"/>
        <c:auto val="1"/>
        <c:lblOffset val="100"/>
        <c:baseTimeUnit val="years"/>
      </c:dateAx>
      <c:valAx>
        <c:axId val="202232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21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92.52</c:v>
                </c:pt>
                <c:pt idx="1">
                  <c:v>95.72</c:v>
                </c:pt>
                <c:pt idx="2">
                  <c:v>96.53</c:v>
                </c:pt>
                <c:pt idx="3">
                  <c:v>93.54</c:v>
                </c:pt>
                <c:pt idx="4">
                  <c:v>95.97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08-4C53-AD95-28318CAE8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74688"/>
        <c:axId val="202276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73.69</c:v>
                </c:pt>
                <c:pt idx="1">
                  <c:v>73.28</c:v>
                </c:pt>
                <c:pt idx="2">
                  <c:v>72.42</c:v>
                </c:pt>
                <c:pt idx="3">
                  <c:v>73.069999999999993</c:v>
                </c:pt>
                <c:pt idx="4">
                  <c:v>72.78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08-4C53-AD95-28318CAE8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74688"/>
        <c:axId val="202276864"/>
      </c:lineChart>
      <c:dateAx>
        <c:axId val="2022746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76864"/>
        <c:crosses val="autoZero"/>
        <c:auto val="1"/>
        <c:lblOffset val="100"/>
        <c:baseTimeUnit val="years"/>
      </c:dateAx>
      <c:valAx>
        <c:axId val="202276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74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97.23</c:v>
                </c:pt>
                <c:pt idx="1">
                  <c:v>96.26</c:v>
                </c:pt>
                <c:pt idx="2">
                  <c:v>97.21</c:v>
                </c:pt>
                <c:pt idx="3">
                  <c:v>144.63</c:v>
                </c:pt>
                <c:pt idx="4">
                  <c:v>115.17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D5-4B28-8CF2-63727E86F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296704"/>
        <c:axId val="21829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76.27</c:v>
                </c:pt>
                <c:pt idx="1">
                  <c:v>77.56</c:v>
                </c:pt>
                <c:pt idx="2">
                  <c:v>78.510000000000005</c:v>
                </c:pt>
                <c:pt idx="3">
                  <c:v>77.91</c:v>
                </c:pt>
                <c:pt idx="4">
                  <c:v>79.099999999999994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D5-4B28-8CF2-63727E86F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296704"/>
        <c:axId val="218299776"/>
      </c:lineChart>
      <c:dateAx>
        <c:axId val="2182967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9776"/>
        <c:crosses val="autoZero"/>
        <c:auto val="1"/>
        <c:lblOffset val="100"/>
        <c:baseTimeUnit val="years"/>
      </c:dateAx>
      <c:valAx>
        <c:axId val="21829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8296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9-4C7F-8D0E-9184B3595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1728"/>
        <c:axId val="73243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19-4C7F-8D0E-9184B3595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1728"/>
        <c:axId val="73243648"/>
      </c:lineChart>
      <c:dateAx>
        <c:axId val="732417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43648"/>
        <c:crosses val="autoZero"/>
        <c:auto val="1"/>
        <c:lblOffset val="100"/>
        <c:baseTimeUnit val="years"/>
      </c:dateAx>
      <c:valAx>
        <c:axId val="73243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1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0E-4338-8A53-21171F3CBC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7728"/>
        <c:axId val="73259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0E-4338-8A53-21171F3CBC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7728"/>
        <c:axId val="73259648"/>
      </c:lineChart>
      <c:dateAx>
        <c:axId val="732577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9648"/>
        <c:crosses val="autoZero"/>
        <c:auto val="1"/>
        <c:lblOffset val="100"/>
        <c:baseTimeUnit val="years"/>
      </c:dateAx>
      <c:valAx>
        <c:axId val="73259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7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94-4313-BB47-90347C96D8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9264"/>
        <c:axId val="73341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94-4313-BB47-90347C96D8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264"/>
        <c:axId val="73341184"/>
      </c:lineChart>
      <c:dateAx>
        <c:axId val="733392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1184"/>
        <c:crosses val="autoZero"/>
        <c:auto val="1"/>
        <c:lblOffset val="100"/>
        <c:baseTimeUnit val="years"/>
      </c:dateAx>
      <c:valAx>
        <c:axId val="73341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9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3F-4001-BA23-24F55675C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9360"/>
        <c:axId val="73361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3F-4001-BA23-24F55675C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9360"/>
        <c:axId val="73361280"/>
      </c:lineChart>
      <c:dateAx>
        <c:axId val="733593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1280"/>
        <c:crosses val="autoZero"/>
        <c:auto val="1"/>
        <c:lblOffset val="100"/>
        <c:baseTimeUnit val="years"/>
      </c:dateAx>
      <c:valAx>
        <c:axId val="73361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93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247.67</c:v>
                </c:pt>
                <c:pt idx="1">
                  <c:v>201</c:v>
                </c:pt>
                <c:pt idx="2">
                  <c:v>293.87</c:v>
                </c:pt>
                <c:pt idx="3">
                  <c:v>258.89</c:v>
                </c:pt>
                <c:pt idx="4">
                  <c:v>214.14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25-44AF-BB6C-A247C1C91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75104"/>
        <c:axId val="73393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1134.67</c:v>
                </c:pt>
                <c:pt idx="1">
                  <c:v>1144.79</c:v>
                </c:pt>
                <c:pt idx="2">
                  <c:v>1061.58</c:v>
                </c:pt>
                <c:pt idx="3">
                  <c:v>1007.7</c:v>
                </c:pt>
                <c:pt idx="4">
                  <c:v>1018.52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25-44AF-BB6C-A247C1C91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75104"/>
        <c:axId val="73393664"/>
      </c:lineChart>
      <c:dateAx>
        <c:axId val="733751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93664"/>
        <c:crosses val="autoZero"/>
        <c:auto val="1"/>
        <c:lblOffset val="100"/>
        <c:baseTimeUnit val="years"/>
      </c:dateAx>
      <c:valAx>
        <c:axId val="73393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75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97.13</c:v>
                </c:pt>
                <c:pt idx="1">
                  <c:v>96.03</c:v>
                </c:pt>
                <c:pt idx="2">
                  <c:v>97.1</c:v>
                </c:pt>
                <c:pt idx="3">
                  <c:v>133.91</c:v>
                </c:pt>
                <c:pt idx="4">
                  <c:v>115.13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9-466F-9095-5A954C132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56896"/>
        <c:axId val="139875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40.6</c:v>
                </c:pt>
                <c:pt idx="1">
                  <c:v>56.04</c:v>
                </c:pt>
                <c:pt idx="2">
                  <c:v>58.52</c:v>
                </c:pt>
                <c:pt idx="3">
                  <c:v>59.22</c:v>
                </c:pt>
                <c:pt idx="4">
                  <c:v>58.79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19-466F-9095-5A954C132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56896"/>
        <c:axId val="139875456"/>
      </c:lineChart>
      <c:dateAx>
        <c:axId val="1398568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75456"/>
        <c:crosses val="autoZero"/>
        <c:auto val="1"/>
        <c:lblOffset val="100"/>
        <c:baseTimeUnit val="years"/>
      </c:dateAx>
      <c:valAx>
        <c:axId val="139875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568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231.31</c:v>
                </c:pt>
                <c:pt idx="1">
                  <c:v>235.05</c:v>
                </c:pt>
                <c:pt idx="2">
                  <c:v>232.69</c:v>
                </c:pt>
                <c:pt idx="3">
                  <c:v>167.23</c:v>
                </c:pt>
                <c:pt idx="4">
                  <c:v>193.51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35-4562-B7C6-B077956D9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9280"/>
        <c:axId val="202195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440.03</c:v>
                </c:pt>
                <c:pt idx="1">
                  <c:v>304.35000000000002</c:v>
                </c:pt>
                <c:pt idx="2">
                  <c:v>296.3</c:v>
                </c:pt>
                <c:pt idx="3">
                  <c:v>292.89999999999998</c:v>
                </c:pt>
                <c:pt idx="4">
                  <c:v>298.25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35-4562-B7C6-B077956D9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9280"/>
        <c:axId val="202195712"/>
      </c:lineChart>
      <c:dateAx>
        <c:axId val="1398892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195712"/>
        <c:crosses val="autoZero"/>
        <c:auto val="1"/>
        <c:lblOffset val="100"/>
        <c:baseTimeUnit val="years"/>
      </c:dateAx>
      <c:valAx>
        <c:axId val="202195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9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7D72534-C3D3-46FA-A84F-F8D71C5CC06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91A7400-C653-4FDB-9EFC-354BF10106F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【1,084.05】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E3768B1-D82E-4F96-80F0-F5E6085471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【73.31】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7EBEB09-6C4B-40F4-9CFF-232EDECA952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【54.90】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E53A18-466F-4877-9910-905F8B7B2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【300.47】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8BA8BA9-A927-48D0-BA33-39089D1B1DB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【53.46】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145F531-B156-43F1-A992-19A833FF85F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【0.56】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AG58" zoomScaleNormal="100" workbookViewId="0">
      <selection activeCell="BL66" sqref="BL6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4" t="s">
        <v>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</row>
    <row r="3" spans="1:78" ht="9.75" customHeight="1" x14ac:dyDescent="0.15">
      <c r="A3" s="2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</row>
    <row r="4" spans="1:78" ht="9.75" customHeight="1" x14ac:dyDescent="0.15">
      <c r="A4" s="2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5" t="str">
        <f>データ!H6</f>
        <v>秋田県　大潟村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6" t="s">
        <v>1</v>
      </c>
      <c r="C7" s="46"/>
      <c r="D7" s="46"/>
      <c r="E7" s="46"/>
      <c r="F7" s="46"/>
      <c r="G7" s="46"/>
      <c r="H7" s="46"/>
      <c r="I7" s="46" t="s">
        <v>2</v>
      </c>
      <c r="J7" s="46"/>
      <c r="K7" s="46"/>
      <c r="L7" s="46"/>
      <c r="M7" s="46"/>
      <c r="N7" s="46"/>
      <c r="O7" s="46"/>
      <c r="P7" s="46" t="s">
        <v>3</v>
      </c>
      <c r="Q7" s="46"/>
      <c r="R7" s="46"/>
      <c r="S7" s="46"/>
      <c r="T7" s="46"/>
      <c r="U7" s="46"/>
      <c r="V7" s="46"/>
      <c r="W7" s="46" t="s">
        <v>4</v>
      </c>
      <c r="X7" s="46"/>
      <c r="Y7" s="46"/>
      <c r="Z7" s="46"/>
      <c r="AA7" s="46"/>
      <c r="AB7" s="46"/>
      <c r="AC7" s="46"/>
      <c r="AD7" s="46" t="s">
        <v>5</v>
      </c>
      <c r="AE7" s="46"/>
      <c r="AF7" s="46"/>
      <c r="AG7" s="46"/>
      <c r="AH7" s="46"/>
      <c r="AI7" s="46"/>
      <c r="AJ7" s="46"/>
      <c r="AK7" s="2"/>
      <c r="AL7" s="46" t="s">
        <v>6</v>
      </c>
      <c r="AM7" s="46"/>
      <c r="AN7" s="46"/>
      <c r="AO7" s="46"/>
      <c r="AP7" s="46"/>
      <c r="AQ7" s="46"/>
      <c r="AR7" s="46"/>
      <c r="AS7" s="46"/>
      <c r="AT7" s="46" t="s">
        <v>7</v>
      </c>
      <c r="AU7" s="46"/>
      <c r="AV7" s="46"/>
      <c r="AW7" s="46"/>
      <c r="AX7" s="46"/>
      <c r="AY7" s="46"/>
      <c r="AZ7" s="46"/>
      <c r="BA7" s="46"/>
      <c r="BB7" s="46" t="s">
        <v>8</v>
      </c>
      <c r="BC7" s="46"/>
      <c r="BD7" s="46"/>
      <c r="BE7" s="46"/>
      <c r="BF7" s="46"/>
      <c r="BG7" s="46"/>
      <c r="BH7" s="46"/>
      <c r="BI7" s="46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50" t="str">
        <f>データ!$I$6</f>
        <v>法非適用</v>
      </c>
      <c r="C8" s="50"/>
      <c r="D8" s="50"/>
      <c r="E8" s="50"/>
      <c r="F8" s="50"/>
      <c r="G8" s="50"/>
      <c r="H8" s="50"/>
      <c r="I8" s="50" t="str">
        <f>データ!$J$6</f>
        <v>水道事業</v>
      </c>
      <c r="J8" s="50"/>
      <c r="K8" s="50"/>
      <c r="L8" s="50"/>
      <c r="M8" s="50"/>
      <c r="N8" s="50"/>
      <c r="O8" s="50"/>
      <c r="P8" s="50" t="str">
        <f>データ!$K$6</f>
        <v>簡易水道事業</v>
      </c>
      <c r="Q8" s="50"/>
      <c r="R8" s="50"/>
      <c r="S8" s="50"/>
      <c r="T8" s="50"/>
      <c r="U8" s="50"/>
      <c r="V8" s="50"/>
      <c r="W8" s="50" t="str">
        <f>データ!$L$6</f>
        <v>D3</v>
      </c>
      <c r="X8" s="50"/>
      <c r="Y8" s="50"/>
      <c r="Z8" s="50"/>
      <c r="AA8" s="50"/>
      <c r="AB8" s="50"/>
      <c r="AC8" s="50"/>
      <c r="AD8" s="50" t="str">
        <f>データ!$M$6</f>
        <v>非設置</v>
      </c>
      <c r="AE8" s="50"/>
      <c r="AF8" s="50"/>
      <c r="AG8" s="50"/>
      <c r="AH8" s="50"/>
      <c r="AI8" s="50"/>
      <c r="AJ8" s="50"/>
      <c r="AK8" s="2"/>
      <c r="AL8" s="51">
        <f>データ!$R$6</f>
        <v>3164</v>
      </c>
      <c r="AM8" s="51"/>
      <c r="AN8" s="51"/>
      <c r="AO8" s="51"/>
      <c r="AP8" s="51"/>
      <c r="AQ8" s="51"/>
      <c r="AR8" s="51"/>
      <c r="AS8" s="51"/>
      <c r="AT8" s="47">
        <f>データ!$S$6</f>
        <v>170.11</v>
      </c>
      <c r="AU8" s="47"/>
      <c r="AV8" s="47"/>
      <c r="AW8" s="47"/>
      <c r="AX8" s="47"/>
      <c r="AY8" s="47"/>
      <c r="AZ8" s="47"/>
      <c r="BA8" s="47"/>
      <c r="BB8" s="47">
        <f>データ!$T$6</f>
        <v>18.600000000000001</v>
      </c>
      <c r="BC8" s="47"/>
      <c r="BD8" s="47"/>
      <c r="BE8" s="47"/>
      <c r="BF8" s="47"/>
      <c r="BG8" s="47"/>
      <c r="BH8" s="47"/>
      <c r="BI8" s="47"/>
      <c r="BJ8" s="3"/>
      <c r="BK8" s="3"/>
      <c r="BL8" s="48" t="s">
        <v>10</v>
      </c>
      <c r="BM8" s="49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6" t="s">
        <v>12</v>
      </c>
      <c r="C9" s="46"/>
      <c r="D9" s="46"/>
      <c r="E9" s="46"/>
      <c r="F9" s="46"/>
      <c r="G9" s="46"/>
      <c r="H9" s="46"/>
      <c r="I9" s="46" t="s">
        <v>13</v>
      </c>
      <c r="J9" s="46"/>
      <c r="K9" s="46"/>
      <c r="L9" s="46"/>
      <c r="M9" s="46"/>
      <c r="N9" s="46"/>
      <c r="O9" s="46"/>
      <c r="P9" s="46" t="s">
        <v>14</v>
      </c>
      <c r="Q9" s="46"/>
      <c r="R9" s="46"/>
      <c r="S9" s="46"/>
      <c r="T9" s="46"/>
      <c r="U9" s="46"/>
      <c r="V9" s="46"/>
      <c r="W9" s="46" t="s">
        <v>15</v>
      </c>
      <c r="X9" s="46"/>
      <c r="Y9" s="46"/>
      <c r="Z9" s="46"/>
      <c r="AA9" s="46"/>
      <c r="AB9" s="46"/>
      <c r="AC9" s="46"/>
      <c r="AD9" s="2"/>
      <c r="AE9" s="2"/>
      <c r="AF9" s="2"/>
      <c r="AG9" s="2"/>
      <c r="AH9" s="3"/>
      <c r="AI9" s="2"/>
      <c r="AJ9" s="2"/>
      <c r="AK9" s="2"/>
      <c r="AL9" s="46" t="s">
        <v>16</v>
      </c>
      <c r="AM9" s="46"/>
      <c r="AN9" s="46"/>
      <c r="AO9" s="46"/>
      <c r="AP9" s="46"/>
      <c r="AQ9" s="46"/>
      <c r="AR9" s="46"/>
      <c r="AS9" s="46"/>
      <c r="AT9" s="46" t="s">
        <v>17</v>
      </c>
      <c r="AU9" s="46"/>
      <c r="AV9" s="46"/>
      <c r="AW9" s="46"/>
      <c r="AX9" s="46"/>
      <c r="AY9" s="46"/>
      <c r="AZ9" s="46"/>
      <c r="BA9" s="46"/>
      <c r="BB9" s="46" t="s">
        <v>18</v>
      </c>
      <c r="BC9" s="46"/>
      <c r="BD9" s="46"/>
      <c r="BE9" s="46"/>
      <c r="BF9" s="46"/>
      <c r="BG9" s="46"/>
      <c r="BH9" s="46"/>
      <c r="BI9" s="46"/>
      <c r="BJ9" s="3"/>
      <c r="BK9" s="3"/>
      <c r="BL9" s="52" t="s">
        <v>19</v>
      </c>
      <c r="BM9" s="53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7" t="str">
        <f>データ!$N$6</f>
        <v>-</v>
      </c>
      <c r="C10" s="47"/>
      <c r="D10" s="47"/>
      <c r="E10" s="47"/>
      <c r="F10" s="47"/>
      <c r="G10" s="47"/>
      <c r="H10" s="47"/>
      <c r="I10" s="47" t="str">
        <f>データ!$O$6</f>
        <v>該当数値なし</v>
      </c>
      <c r="J10" s="47"/>
      <c r="K10" s="47"/>
      <c r="L10" s="47"/>
      <c r="M10" s="47"/>
      <c r="N10" s="47"/>
      <c r="O10" s="47"/>
      <c r="P10" s="47">
        <f>データ!$P$6</f>
        <v>100</v>
      </c>
      <c r="Q10" s="47"/>
      <c r="R10" s="47"/>
      <c r="S10" s="47"/>
      <c r="T10" s="47"/>
      <c r="U10" s="47"/>
      <c r="V10" s="47"/>
      <c r="W10" s="51">
        <f>データ!$Q$6</f>
        <v>4334</v>
      </c>
      <c r="X10" s="51"/>
      <c r="Y10" s="51"/>
      <c r="Z10" s="51"/>
      <c r="AA10" s="51"/>
      <c r="AB10" s="51"/>
      <c r="AC10" s="51"/>
      <c r="AD10" s="2"/>
      <c r="AE10" s="2"/>
      <c r="AF10" s="2"/>
      <c r="AG10" s="2"/>
      <c r="AH10" s="2"/>
      <c r="AI10" s="2"/>
      <c r="AJ10" s="2"/>
      <c r="AK10" s="2"/>
      <c r="AL10" s="51">
        <f>データ!$U$6</f>
        <v>3092</v>
      </c>
      <c r="AM10" s="51"/>
      <c r="AN10" s="51"/>
      <c r="AO10" s="51"/>
      <c r="AP10" s="51"/>
      <c r="AQ10" s="51"/>
      <c r="AR10" s="51"/>
      <c r="AS10" s="51"/>
      <c r="AT10" s="47">
        <f>データ!$V$6</f>
        <v>10.39</v>
      </c>
      <c r="AU10" s="47"/>
      <c r="AV10" s="47"/>
      <c r="AW10" s="47"/>
      <c r="AX10" s="47"/>
      <c r="AY10" s="47"/>
      <c r="AZ10" s="47"/>
      <c r="BA10" s="47"/>
      <c r="BB10" s="47">
        <f>データ!$W$6</f>
        <v>297.58999999999997</v>
      </c>
      <c r="BC10" s="47"/>
      <c r="BD10" s="47"/>
      <c r="BE10" s="47"/>
      <c r="BF10" s="47"/>
      <c r="BG10" s="47"/>
      <c r="BH10" s="47"/>
      <c r="BI10" s="47"/>
      <c r="BJ10" s="2"/>
      <c r="BK10" s="2"/>
      <c r="BL10" s="54" t="s">
        <v>21</v>
      </c>
      <c r="BM10" s="55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8" t="s">
        <v>23</v>
      </c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</row>
    <row r="14" spans="1:78" ht="13.5" customHeight="1" x14ac:dyDescent="0.15">
      <c r="A14" s="2"/>
      <c r="B14" s="70" t="s">
        <v>24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2"/>
      <c r="BK14" s="2"/>
      <c r="BL14" s="56" t="s">
        <v>25</v>
      </c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8"/>
    </row>
    <row r="15" spans="1:78" ht="13.5" customHeight="1" x14ac:dyDescent="0.15">
      <c r="A15" s="2"/>
      <c r="B15" s="73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5"/>
      <c r="BK15" s="2"/>
      <c r="BL15" s="59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1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76" t="s">
        <v>115</v>
      </c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8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76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8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76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8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76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8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76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8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76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8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76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8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76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8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76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8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76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  <c r="BX25" s="77"/>
      <c r="BY25" s="77"/>
      <c r="BZ25" s="78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76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  <c r="BX26" s="77"/>
      <c r="BY26" s="77"/>
      <c r="BZ26" s="78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76"/>
      <c r="BM27" s="77"/>
      <c r="BN27" s="77"/>
      <c r="BO27" s="77"/>
      <c r="BP27" s="77"/>
      <c r="BQ27" s="77"/>
      <c r="BR27" s="77"/>
      <c r="BS27" s="77"/>
      <c r="BT27" s="77"/>
      <c r="BU27" s="77"/>
      <c r="BV27" s="77"/>
      <c r="BW27" s="77"/>
      <c r="BX27" s="77"/>
      <c r="BY27" s="77"/>
      <c r="BZ27" s="78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76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8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76"/>
      <c r="BM29" s="77"/>
      <c r="BN29" s="77"/>
      <c r="BO29" s="77"/>
      <c r="BP29" s="77"/>
      <c r="BQ29" s="77"/>
      <c r="BR29" s="77"/>
      <c r="BS29" s="77"/>
      <c r="BT29" s="77"/>
      <c r="BU29" s="77"/>
      <c r="BV29" s="77"/>
      <c r="BW29" s="77"/>
      <c r="BX29" s="77"/>
      <c r="BY29" s="77"/>
      <c r="BZ29" s="78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76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8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76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8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76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8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76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BW33" s="77"/>
      <c r="BX33" s="77"/>
      <c r="BY33" s="77"/>
      <c r="BZ33" s="78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76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8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76"/>
      <c r="BM35" s="77"/>
      <c r="BN35" s="77"/>
      <c r="BO35" s="77"/>
      <c r="BP35" s="77"/>
      <c r="BQ35" s="77"/>
      <c r="BR35" s="77"/>
      <c r="BS35" s="77"/>
      <c r="BT35" s="77"/>
      <c r="BU35" s="77"/>
      <c r="BV35" s="77"/>
      <c r="BW35" s="77"/>
      <c r="BX35" s="77"/>
      <c r="BY35" s="77"/>
      <c r="BZ35" s="78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76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8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76"/>
      <c r="BM37" s="77"/>
      <c r="BN37" s="77"/>
      <c r="BO37" s="77"/>
      <c r="BP37" s="77"/>
      <c r="BQ37" s="77"/>
      <c r="BR37" s="77"/>
      <c r="BS37" s="77"/>
      <c r="BT37" s="77"/>
      <c r="BU37" s="77"/>
      <c r="BV37" s="77"/>
      <c r="BW37" s="77"/>
      <c r="BX37" s="77"/>
      <c r="BY37" s="77"/>
      <c r="BZ37" s="78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76"/>
      <c r="BM38" s="77"/>
      <c r="BN38" s="77"/>
      <c r="BO38" s="77"/>
      <c r="BP38" s="77"/>
      <c r="BQ38" s="77"/>
      <c r="BR38" s="77"/>
      <c r="BS38" s="77"/>
      <c r="BT38" s="77"/>
      <c r="BU38" s="77"/>
      <c r="BV38" s="77"/>
      <c r="BW38" s="77"/>
      <c r="BX38" s="77"/>
      <c r="BY38" s="77"/>
      <c r="BZ38" s="78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76"/>
      <c r="BM39" s="77"/>
      <c r="BN39" s="77"/>
      <c r="BO39" s="77"/>
      <c r="BP39" s="77"/>
      <c r="BQ39" s="77"/>
      <c r="BR39" s="77"/>
      <c r="BS39" s="77"/>
      <c r="BT39" s="77"/>
      <c r="BU39" s="77"/>
      <c r="BV39" s="77"/>
      <c r="BW39" s="77"/>
      <c r="BX39" s="77"/>
      <c r="BY39" s="77"/>
      <c r="BZ39" s="78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76"/>
      <c r="BM40" s="77"/>
      <c r="BN40" s="77"/>
      <c r="BO40" s="77"/>
      <c r="BP40" s="77"/>
      <c r="BQ40" s="77"/>
      <c r="BR40" s="77"/>
      <c r="BS40" s="77"/>
      <c r="BT40" s="77"/>
      <c r="BU40" s="77"/>
      <c r="BV40" s="77"/>
      <c r="BW40" s="77"/>
      <c r="BX40" s="77"/>
      <c r="BY40" s="77"/>
      <c r="BZ40" s="78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76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8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76"/>
      <c r="BM42" s="77"/>
      <c r="BN42" s="77"/>
      <c r="BO42" s="77"/>
      <c r="BP42" s="77"/>
      <c r="BQ42" s="77"/>
      <c r="BR42" s="77"/>
      <c r="BS42" s="77"/>
      <c r="BT42" s="77"/>
      <c r="BU42" s="77"/>
      <c r="BV42" s="77"/>
      <c r="BW42" s="77"/>
      <c r="BX42" s="77"/>
      <c r="BY42" s="77"/>
      <c r="BZ42" s="78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76"/>
      <c r="BM43" s="77"/>
      <c r="BN43" s="77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8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79"/>
      <c r="BM44" s="80"/>
      <c r="BN44" s="80"/>
      <c r="BO44" s="80"/>
      <c r="BP44" s="80"/>
      <c r="BQ44" s="80"/>
      <c r="BR44" s="80"/>
      <c r="BS44" s="80"/>
      <c r="BT44" s="80"/>
      <c r="BU44" s="80"/>
      <c r="BV44" s="80"/>
      <c r="BW44" s="80"/>
      <c r="BX44" s="80"/>
      <c r="BY44" s="80"/>
      <c r="BZ44" s="81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6" t="s">
        <v>26</v>
      </c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8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9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1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2" t="s">
        <v>114</v>
      </c>
      <c r="BM47" s="63"/>
      <c r="BN47" s="63"/>
      <c r="BO47" s="63"/>
      <c r="BP47" s="63"/>
      <c r="BQ47" s="63"/>
      <c r="BR47" s="63"/>
      <c r="BS47" s="63"/>
      <c r="BT47" s="63"/>
      <c r="BU47" s="63"/>
      <c r="BV47" s="63"/>
      <c r="BW47" s="63"/>
      <c r="BX47" s="63"/>
      <c r="BY47" s="63"/>
      <c r="BZ47" s="64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2"/>
      <c r="BM48" s="63"/>
      <c r="BN48" s="63"/>
      <c r="BO48" s="63"/>
      <c r="BP48" s="63"/>
      <c r="BQ48" s="63"/>
      <c r="BR48" s="63"/>
      <c r="BS48" s="63"/>
      <c r="BT48" s="63"/>
      <c r="BU48" s="63"/>
      <c r="BV48" s="63"/>
      <c r="BW48" s="63"/>
      <c r="BX48" s="63"/>
      <c r="BY48" s="63"/>
      <c r="BZ48" s="64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2"/>
      <c r="BM49" s="63"/>
      <c r="BN49" s="63"/>
      <c r="BO49" s="63"/>
      <c r="BP49" s="63"/>
      <c r="BQ49" s="63"/>
      <c r="BR49" s="63"/>
      <c r="BS49" s="63"/>
      <c r="BT49" s="63"/>
      <c r="BU49" s="63"/>
      <c r="BV49" s="63"/>
      <c r="BW49" s="63"/>
      <c r="BX49" s="63"/>
      <c r="BY49" s="63"/>
      <c r="BZ49" s="64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2"/>
      <c r="BM50" s="63"/>
      <c r="BN50" s="63"/>
      <c r="BO50" s="63"/>
      <c r="BP50" s="63"/>
      <c r="BQ50" s="63"/>
      <c r="BR50" s="63"/>
      <c r="BS50" s="63"/>
      <c r="BT50" s="63"/>
      <c r="BU50" s="63"/>
      <c r="BV50" s="63"/>
      <c r="BW50" s="63"/>
      <c r="BX50" s="63"/>
      <c r="BY50" s="63"/>
      <c r="BZ50" s="64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2"/>
      <c r="BM51" s="63"/>
      <c r="BN51" s="63"/>
      <c r="BO51" s="63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4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2"/>
      <c r="BM52" s="63"/>
      <c r="BN52" s="63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4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2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4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2"/>
      <c r="BM54" s="63"/>
      <c r="BN54" s="63"/>
      <c r="BO54" s="63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4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2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4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62"/>
      <c r="BM56" s="63"/>
      <c r="BN56" s="63"/>
      <c r="BO56" s="63"/>
      <c r="BP56" s="63"/>
      <c r="BQ56" s="63"/>
      <c r="BR56" s="63"/>
      <c r="BS56" s="63"/>
      <c r="BT56" s="63"/>
      <c r="BU56" s="63"/>
      <c r="BV56" s="63"/>
      <c r="BW56" s="63"/>
      <c r="BX56" s="63"/>
      <c r="BY56" s="63"/>
      <c r="BZ56" s="64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62"/>
      <c r="BM57" s="63"/>
      <c r="BN57" s="63"/>
      <c r="BO57" s="63"/>
      <c r="BP57" s="63"/>
      <c r="BQ57" s="63"/>
      <c r="BR57" s="63"/>
      <c r="BS57" s="63"/>
      <c r="BT57" s="63"/>
      <c r="BU57" s="63"/>
      <c r="BV57" s="63"/>
      <c r="BW57" s="63"/>
      <c r="BX57" s="63"/>
      <c r="BY57" s="63"/>
      <c r="BZ57" s="64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62"/>
      <c r="BM58" s="63"/>
      <c r="BN58" s="63"/>
      <c r="BO58" s="63"/>
      <c r="BP58" s="63"/>
      <c r="BQ58" s="63"/>
      <c r="BR58" s="63"/>
      <c r="BS58" s="63"/>
      <c r="BT58" s="63"/>
      <c r="BU58" s="63"/>
      <c r="BV58" s="63"/>
      <c r="BW58" s="63"/>
      <c r="BX58" s="63"/>
      <c r="BY58" s="63"/>
      <c r="BZ58" s="64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62"/>
      <c r="BM59" s="63"/>
      <c r="BN59" s="63"/>
      <c r="BO59" s="63"/>
      <c r="BP59" s="63"/>
      <c r="BQ59" s="63"/>
      <c r="BR59" s="63"/>
      <c r="BS59" s="63"/>
      <c r="BT59" s="63"/>
      <c r="BU59" s="63"/>
      <c r="BV59" s="63"/>
      <c r="BW59" s="63"/>
      <c r="BX59" s="63"/>
      <c r="BY59" s="63"/>
      <c r="BZ59" s="64"/>
    </row>
    <row r="60" spans="1:78" ht="13.5" customHeight="1" x14ac:dyDescent="0.15">
      <c r="A60" s="2"/>
      <c r="B60" s="73" t="s">
        <v>27</v>
      </c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74"/>
      <c r="BI60" s="74"/>
      <c r="BJ60" s="75"/>
      <c r="BK60" s="2"/>
      <c r="BL60" s="62"/>
      <c r="BM60" s="63"/>
      <c r="BN60" s="63"/>
      <c r="BO60" s="63"/>
      <c r="BP60" s="63"/>
      <c r="BQ60" s="63"/>
      <c r="BR60" s="63"/>
      <c r="BS60" s="63"/>
      <c r="BT60" s="63"/>
      <c r="BU60" s="63"/>
      <c r="BV60" s="63"/>
      <c r="BW60" s="63"/>
      <c r="BX60" s="63"/>
      <c r="BY60" s="63"/>
      <c r="BZ60" s="64"/>
    </row>
    <row r="61" spans="1:78" ht="13.5" customHeight="1" x14ac:dyDescent="0.15">
      <c r="A61" s="2"/>
      <c r="B61" s="73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5"/>
      <c r="BK61" s="2"/>
      <c r="BL61" s="62"/>
      <c r="BM61" s="63"/>
      <c r="BN61" s="63"/>
      <c r="BO61" s="63"/>
      <c r="BP61" s="63"/>
      <c r="BQ61" s="63"/>
      <c r="BR61" s="63"/>
      <c r="BS61" s="63"/>
      <c r="BT61" s="63"/>
      <c r="BU61" s="63"/>
      <c r="BV61" s="63"/>
      <c r="BW61" s="63"/>
      <c r="BX61" s="63"/>
      <c r="BY61" s="63"/>
      <c r="BZ61" s="64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2"/>
      <c r="BM62" s="63"/>
      <c r="BN62" s="63"/>
      <c r="BO62" s="63"/>
      <c r="BP62" s="63"/>
      <c r="BQ62" s="63"/>
      <c r="BR62" s="63"/>
      <c r="BS62" s="63"/>
      <c r="BT62" s="63"/>
      <c r="BU62" s="63"/>
      <c r="BV62" s="63"/>
      <c r="BW62" s="63"/>
      <c r="BX62" s="63"/>
      <c r="BY62" s="63"/>
      <c r="BZ62" s="64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5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7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6" t="s">
        <v>28</v>
      </c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8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9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1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2" t="s">
        <v>116</v>
      </c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4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2"/>
      <c r="BM67" s="63"/>
      <c r="BN67" s="63"/>
      <c r="BO67" s="63"/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4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2"/>
      <c r="BM68" s="63"/>
      <c r="BN68" s="63"/>
      <c r="BO68" s="63"/>
      <c r="BP68" s="63"/>
      <c r="BQ68" s="63"/>
      <c r="BR68" s="63"/>
      <c r="BS68" s="63"/>
      <c r="BT68" s="63"/>
      <c r="BU68" s="63"/>
      <c r="BV68" s="63"/>
      <c r="BW68" s="63"/>
      <c r="BX68" s="63"/>
      <c r="BY68" s="63"/>
      <c r="BZ68" s="64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2"/>
      <c r="BM69" s="63"/>
      <c r="BN69" s="63"/>
      <c r="BO69" s="63"/>
      <c r="BP69" s="63"/>
      <c r="BQ69" s="63"/>
      <c r="BR69" s="63"/>
      <c r="BS69" s="63"/>
      <c r="BT69" s="63"/>
      <c r="BU69" s="63"/>
      <c r="BV69" s="63"/>
      <c r="BW69" s="63"/>
      <c r="BX69" s="63"/>
      <c r="BY69" s="63"/>
      <c r="BZ69" s="64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2"/>
      <c r="BM70" s="63"/>
      <c r="BN70" s="63"/>
      <c r="BO70" s="63"/>
      <c r="BP70" s="63"/>
      <c r="BQ70" s="63"/>
      <c r="BR70" s="63"/>
      <c r="BS70" s="63"/>
      <c r="BT70" s="63"/>
      <c r="BU70" s="63"/>
      <c r="BV70" s="63"/>
      <c r="BW70" s="63"/>
      <c r="BX70" s="63"/>
      <c r="BY70" s="63"/>
      <c r="BZ70" s="64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2"/>
      <c r="BM71" s="63"/>
      <c r="BN71" s="63"/>
      <c r="BO71" s="63"/>
      <c r="BP71" s="63"/>
      <c r="BQ71" s="63"/>
      <c r="BR71" s="63"/>
      <c r="BS71" s="63"/>
      <c r="BT71" s="63"/>
      <c r="BU71" s="63"/>
      <c r="BV71" s="63"/>
      <c r="BW71" s="63"/>
      <c r="BX71" s="63"/>
      <c r="BY71" s="63"/>
      <c r="BZ71" s="64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2"/>
      <c r="BM72" s="63"/>
      <c r="BN72" s="63"/>
      <c r="BO72" s="63"/>
      <c r="BP72" s="63"/>
      <c r="BQ72" s="63"/>
      <c r="BR72" s="63"/>
      <c r="BS72" s="63"/>
      <c r="BT72" s="63"/>
      <c r="BU72" s="63"/>
      <c r="BV72" s="63"/>
      <c r="BW72" s="63"/>
      <c r="BX72" s="63"/>
      <c r="BY72" s="63"/>
      <c r="BZ72" s="64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2"/>
      <c r="BM73" s="63"/>
      <c r="BN73" s="63"/>
      <c r="BO73" s="63"/>
      <c r="BP73" s="63"/>
      <c r="BQ73" s="63"/>
      <c r="BR73" s="63"/>
      <c r="BS73" s="63"/>
      <c r="BT73" s="63"/>
      <c r="BU73" s="63"/>
      <c r="BV73" s="63"/>
      <c r="BW73" s="63"/>
      <c r="BX73" s="63"/>
      <c r="BY73" s="63"/>
      <c r="BZ73" s="64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2"/>
      <c r="BM74" s="63"/>
      <c r="BN74" s="63"/>
      <c r="BO74" s="63"/>
      <c r="BP74" s="63"/>
      <c r="BQ74" s="63"/>
      <c r="BR74" s="63"/>
      <c r="BS74" s="63"/>
      <c r="BT74" s="63"/>
      <c r="BU74" s="63"/>
      <c r="BV74" s="63"/>
      <c r="BW74" s="63"/>
      <c r="BX74" s="63"/>
      <c r="BY74" s="63"/>
      <c r="BZ74" s="64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2"/>
      <c r="BM75" s="63"/>
      <c r="BN75" s="63"/>
      <c r="BO75" s="63"/>
      <c r="BP75" s="63"/>
      <c r="BQ75" s="63"/>
      <c r="BR75" s="63"/>
      <c r="BS75" s="63"/>
      <c r="BT75" s="63"/>
      <c r="BU75" s="63"/>
      <c r="BV75" s="63"/>
      <c r="BW75" s="63"/>
      <c r="BX75" s="63"/>
      <c r="BY75" s="63"/>
      <c r="BZ75" s="64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2"/>
      <c r="BM76" s="63"/>
      <c r="BN76" s="63"/>
      <c r="BO76" s="63"/>
      <c r="BP76" s="63"/>
      <c r="BQ76" s="63"/>
      <c r="BR76" s="63"/>
      <c r="BS76" s="63"/>
      <c r="BT76" s="63"/>
      <c r="BU76" s="63"/>
      <c r="BV76" s="63"/>
      <c r="BW76" s="63"/>
      <c r="BX76" s="63"/>
      <c r="BY76" s="63"/>
      <c r="BZ76" s="64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2"/>
      <c r="BM77" s="63"/>
      <c r="BN77" s="63"/>
      <c r="BO77" s="63"/>
      <c r="BP77" s="63"/>
      <c r="BQ77" s="63"/>
      <c r="BR77" s="63"/>
      <c r="BS77" s="63"/>
      <c r="BT77" s="63"/>
      <c r="BU77" s="63"/>
      <c r="BV77" s="63"/>
      <c r="BW77" s="63"/>
      <c r="BX77" s="63"/>
      <c r="BY77" s="63"/>
      <c r="BZ77" s="64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2"/>
      <c r="BM78" s="63"/>
      <c r="BN78" s="63"/>
      <c r="BO78" s="63"/>
      <c r="BP78" s="63"/>
      <c r="BQ78" s="63"/>
      <c r="BR78" s="63"/>
      <c r="BS78" s="63"/>
      <c r="BT78" s="63"/>
      <c r="BU78" s="63"/>
      <c r="BV78" s="63"/>
      <c r="BW78" s="63"/>
      <c r="BX78" s="63"/>
      <c r="BY78" s="63"/>
      <c r="BZ78" s="64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62"/>
      <c r="BM79" s="63"/>
      <c r="BN79" s="63"/>
      <c r="BO79" s="63"/>
      <c r="BP79" s="63"/>
      <c r="BQ79" s="63"/>
      <c r="BR79" s="63"/>
      <c r="BS79" s="63"/>
      <c r="BT79" s="63"/>
      <c r="BU79" s="63"/>
      <c r="BV79" s="63"/>
      <c r="BW79" s="63"/>
      <c r="BX79" s="63"/>
      <c r="BY79" s="63"/>
      <c r="BZ79" s="64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62"/>
      <c r="BM80" s="63"/>
      <c r="BN80" s="63"/>
      <c r="BO80" s="63"/>
      <c r="BP80" s="63"/>
      <c r="BQ80" s="63"/>
      <c r="BR80" s="63"/>
      <c r="BS80" s="63"/>
      <c r="BT80" s="63"/>
      <c r="BU80" s="63"/>
      <c r="BV80" s="63"/>
      <c r="BW80" s="63"/>
      <c r="BX80" s="63"/>
      <c r="BY80" s="63"/>
      <c r="BZ80" s="64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62"/>
      <c r="BM81" s="63"/>
      <c r="BN81" s="63"/>
      <c r="BO81" s="63"/>
      <c r="BP81" s="63"/>
      <c r="BQ81" s="63"/>
      <c r="BR81" s="63"/>
      <c r="BS81" s="63"/>
      <c r="BT81" s="63"/>
      <c r="BU81" s="63"/>
      <c r="BV81" s="63"/>
      <c r="BW81" s="63"/>
      <c r="BX81" s="63"/>
      <c r="BY81" s="63"/>
      <c r="BZ81" s="64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65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7"/>
    </row>
    <row r="83" spans="1:78" x14ac:dyDescent="0.15">
      <c r="C83" s="26"/>
    </row>
    <row r="84" spans="1:78" hidden="1" x14ac:dyDescent="0.15">
      <c r="B84" s="27" t="s">
        <v>29</v>
      </c>
      <c r="C84" s="27"/>
      <c r="D84" s="27"/>
      <c r="E84" s="27" t="s">
        <v>30</v>
      </c>
      <c r="F84" s="27" t="s">
        <v>31</v>
      </c>
      <c r="G84" s="27" t="s">
        <v>32</v>
      </c>
      <c r="H84" s="27" t="s">
        <v>33</v>
      </c>
      <c r="I84" s="27" t="s">
        <v>34</v>
      </c>
      <c r="J84" s="27" t="s">
        <v>35</v>
      </c>
      <c r="K84" s="27" t="s">
        <v>36</v>
      </c>
      <c r="L84" s="27" t="s">
        <v>37</v>
      </c>
      <c r="M84" s="27" t="s">
        <v>38</v>
      </c>
      <c r="N84" s="27" t="s">
        <v>39</v>
      </c>
      <c r="O84" s="27" t="s">
        <v>40</v>
      </c>
    </row>
    <row r="85" spans="1:78" hidden="1" x14ac:dyDescent="0.15">
      <c r="B85" s="27"/>
      <c r="C85" s="27"/>
      <c r="D85" s="27"/>
      <c r="E85" s="27" t="str">
        <f>データ!AH6</f>
        <v>【76.03】</v>
      </c>
      <c r="F85" s="27" t="s">
        <v>41</v>
      </c>
      <c r="G85" s="27" t="s">
        <v>41</v>
      </c>
      <c r="H85" s="27" t="str">
        <f>データ!BO6</f>
        <v>【1,084.05】</v>
      </c>
      <c r="I85" s="27" t="str">
        <f>データ!BZ6</f>
        <v>【53.46】</v>
      </c>
      <c r="J85" s="27" t="str">
        <f>データ!CK6</f>
        <v>【300.47】</v>
      </c>
      <c r="K85" s="27" t="str">
        <f>データ!CV6</f>
        <v>【54.90】</v>
      </c>
      <c r="L85" s="27" t="str">
        <f>データ!DG6</f>
        <v>【73.31】</v>
      </c>
      <c r="M85" s="27" t="s">
        <v>41</v>
      </c>
      <c r="N85" s="27" t="s">
        <v>41</v>
      </c>
      <c r="O85" s="27" t="str">
        <f>データ!EN6</f>
        <v>【0.56】</v>
      </c>
    </row>
  </sheetData>
  <sheetProtection algorithmName="SHA-512" hashValue="9s5EeT/LLGN2sRmT7+ckJRzVEglk6njQeOCHPB42kr40V5DmVQDKrN/TPqlfeFZ2M0zEYOXQrHanWZy6QhQgJA==" saltValue="baeCGPY6p+6SnSMDlMKUog==" spinCount="100000" sheet="1" objects="1" scenarios="1" formatCells="0" formatColumns="0" formatRows="0"/>
  <mergeCells count="44">
    <mergeCell ref="BL64:BZ65"/>
    <mergeCell ref="BL66:BZ82"/>
    <mergeCell ref="BL11:BZ13"/>
    <mergeCell ref="B14:BJ15"/>
    <mergeCell ref="BL14:BZ15"/>
    <mergeCell ref="BL16:BZ44"/>
    <mergeCell ref="BL45:BZ46"/>
    <mergeCell ref="BL47:BZ63"/>
    <mergeCell ref="B60:BJ61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42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43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44</v>
      </c>
      <c r="B3" s="30" t="s">
        <v>45</v>
      </c>
      <c r="C3" s="30" t="s">
        <v>46</v>
      </c>
      <c r="D3" s="30" t="s">
        <v>47</v>
      </c>
      <c r="E3" s="30" t="s">
        <v>48</v>
      </c>
      <c r="F3" s="30" t="s">
        <v>49</v>
      </c>
      <c r="G3" s="30" t="s">
        <v>50</v>
      </c>
      <c r="H3" s="83" t="s">
        <v>51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5"/>
      <c r="X3" s="89" t="s">
        <v>52</v>
      </c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 t="s">
        <v>53</v>
      </c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</row>
    <row r="4" spans="1:144" x14ac:dyDescent="0.15">
      <c r="A4" s="29" t="s">
        <v>54</v>
      </c>
      <c r="B4" s="31"/>
      <c r="C4" s="31"/>
      <c r="D4" s="31"/>
      <c r="E4" s="31"/>
      <c r="F4" s="31"/>
      <c r="G4" s="31"/>
      <c r="H4" s="86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8"/>
      <c r="X4" s="82" t="s">
        <v>55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 t="s">
        <v>56</v>
      </c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 t="s">
        <v>57</v>
      </c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 t="s">
        <v>58</v>
      </c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 t="s">
        <v>59</v>
      </c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 t="s">
        <v>60</v>
      </c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 t="s">
        <v>61</v>
      </c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 t="s">
        <v>62</v>
      </c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 t="s">
        <v>63</v>
      </c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 t="s">
        <v>64</v>
      </c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 t="s">
        <v>65</v>
      </c>
      <c r="EE4" s="82"/>
      <c r="EF4" s="82"/>
      <c r="EG4" s="82"/>
      <c r="EH4" s="82"/>
      <c r="EI4" s="82"/>
      <c r="EJ4" s="82"/>
      <c r="EK4" s="82"/>
      <c r="EL4" s="82"/>
      <c r="EM4" s="82"/>
      <c r="EN4" s="82"/>
    </row>
    <row r="5" spans="1:144" x14ac:dyDescent="0.15">
      <c r="A5" s="29" t="s">
        <v>66</v>
      </c>
      <c r="B5" s="32"/>
      <c r="C5" s="32"/>
      <c r="D5" s="32"/>
      <c r="E5" s="32"/>
      <c r="F5" s="32"/>
      <c r="G5" s="32"/>
      <c r="H5" s="33" t="s">
        <v>67</v>
      </c>
      <c r="I5" s="33" t="s">
        <v>68</v>
      </c>
      <c r="J5" s="33" t="s">
        <v>69</v>
      </c>
      <c r="K5" s="33" t="s">
        <v>70</v>
      </c>
      <c r="L5" s="33" t="s">
        <v>71</v>
      </c>
      <c r="M5" s="33" t="s">
        <v>72</v>
      </c>
      <c r="N5" s="33" t="s">
        <v>73</v>
      </c>
      <c r="O5" s="33" t="s">
        <v>74</v>
      </c>
      <c r="P5" s="33" t="s">
        <v>75</v>
      </c>
      <c r="Q5" s="33" t="s">
        <v>76</v>
      </c>
      <c r="R5" s="33" t="s">
        <v>77</v>
      </c>
      <c r="S5" s="33" t="s">
        <v>78</v>
      </c>
      <c r="T5" s="33" t="s">
        <v>79</v>
      </c>
      <c r="U5" s="33" t="s">
        <v>80</v>
      </c>
      <c r="V5" s="33" t="s">
        <v>81</v>
      </c>
      <c r="W5" s="33" t="s">
        <v>82</v>
      </c>
      <c r="X5" s="33" t="s">
        <v>83</v>
      </c>
      <c r="Y5" s="33" t="s">
        <v>84</v>
      </c>
      <c r="Z5" s="33" t="s">
        <v>85</v>
      </c>
      <c r="AA5" s="33" t="s">
        <v>86</v>
      </c>
      <c r="AB5" s="33" t="s">
        <v>87</v>
      </c>
      <c r="AC5" s="33" t="s">
        <v>88</v>
      </c>
      <c r="AD5" s="33" t="s">
        <v>89</v>
      </c>
      <c r="AE5" s="33" t="s">
        <v>90</v>
      </c>
      <c r="AF5" s="33" t="s">
        <v>91</v>
      </c>
      <c r="AG5" s="33" t="s">
        <v>92</v>
      </c>
      <c r="AH5" s="33" t="s">
        <v>29</v>
      </c>
      <c r="AI5" s="33" t="s">
        <v>83</v>
      </c>
      <c r="AJ5" s="33" t="s">
        <v>84</v>
      </c>
      <c r="AK5" s="33" t="s">
        <v>85</v>
      </c>
      <c r="AL5" s="33" t="s">
        <v>86</v>
      </c>
      <c r="AM5" s="33" t="s">
        <v>87</v>
      </c>
      <c r="AN5" s="33" t="s">
        <v>88</v>
      </c>
      <c r="AO5" s="33" t="s">
        <v>89</v>
      </c>
      <c r="AP5" s="33" t="s">
        <v>90</v>
      </c>
      <c r="AQ5" s="33" t="s">
        <v>91</v>
      </c>
      <c r="AR5" s="33" t="s">
        <v>92</v>
      </c>
      <c r="AS5" s="33" t="s">
        <v>93</v>
      </c>
      <c r="AT5" s="33" t="s">
        <v>83</v>
      </c>
      <c r="AU5" s="33" t="s">
        <v>84</v>
      </c>
      <c r="AV5" s="33" t="s">
        <v>85</v>
      </c>
      <c r="AW5" s="33" t="s">
        <v>86</v>
      </c>
      <c r="AX5" s="33" t="s">
        <v>87</v>
      </c>
      <c r="AY5" s="33" t="s">
        <v>88</v>
      </c>
      <c r="AZ5" s="33" t="s">
        <v>89</v>
      </c>
      <c r="BA5" s="33" t="s">
        <v>90</v>
      </c>
      <c r="BB5" s="33" t="s">
        <v>91</v>
      </c>
      <c r="BC5" s="33" t="s">
        <v>92</v>
      </c>
      <c r="BD5" s="33" t="s">
        <v>93</v>
      </c>
      <c r="BE5" s="33" t="s">
        <v>83</v>
      </c>
      <c r="BF5" s="33" t="s">
        <v>84</v>
      </c>
      <c r="BG5" s="33" t="s">
        <v>85</v>
      </c>
      <c r="BH5" s="33" t="s">
        <v>86</v>
      </c>
      <c r="BI5" s="33" t="s">
        <v>87</v>
      </c>
      <c r="BJ5" s="33" t="s">
        <v>88</v>
      </c>
      <c r="BK5" s="33" t="s">
        <v>89</v>
      </c>
      <c r="BL5" s="33" t="s">
        <v>90</v>
      </c>
      <c r="BM5" s="33" t="s">
        <v>91</v>
      </c>
      <c r="BN5" s="33" t="s">
        <v>92</v>
      </c>
      <c r="BO5" s="33" t="s">
        <v>93</v>
      </c>
      <c r="BP5" s="33" t="s">
        <v>83</v>
      </c>
      <c r="BQ5" s="33" t="s">
        <v>84</v>
      </c>
      <c r="BR5" s="33" t="s">
        <v>85</v>
      </c>
      <c r="BS5" s="33" t="s">
        <v>86</v>
      </c>
      <c r="BT5" s="33" t="s">
        <v>87</v>
      </c>
      <c r="BU5" s="33" t="s">
        <v>88</v>
      </c>
      <c r="BV5" s="33" t="s">
        <v>89</v>
      </c>
      <c r="BW5" s="33" t="s">
        <v>90</v>
      </c>
      <c r="BX5" s="33" t="s">
        <v>91</v>
      </c>
      <c r="BY5" s="33" t="s">
        <v>92</v>
      </c>
      <c r="BZ5" s="33" t="s">
        <v>93</v>
      </c>
      <c r="CA5" s="33" t="s">
        <v>83</v>
      </c>
      <c r="CB5" s="33" t="s">
        <v>84</v>
      </c>
      <c r="CC5" s="33" t="s">
        <v>85</v>
      </c>
      <c r="CD5" s="33" t="s">
        <v>86</v>
      </c>
      <c r="CE5" s="33" t="s">
        <v>87</v>
      </c>
      <c r="CF5" s="33" t="s">
        <v>88</v>
      </c>
      <c r="CG5" s="33" t="s">
        <v>89</v>
      </c>
      <c r="CH5" s="33" t="s">
        <v>90</v>
      </c>
      <c r="CI5" s="33" t="s">
        <v>91</v>
      </c>
      <c r="CJ5" s="33" t="s">
        <v>92</v>
      </c>
      <c r="CK5" s="33" t="s">
        <v>93</v>
      </c>
      <c r="CL5" s="33" t="s">
        <v>83</v>
      </c>
      <c r="CM5" s="33" t="s">
        <v>84</v>
      </c>
      <c r="CN5" s="33" t="s">
        <v>85</v>
      </c>
      <c r="CO5" s="33" t="s">
        <v>86</v>
      </c>
      <c r="CP5" s="33" t="s">
        <v>87</v>
      </c>
      <c r="CQ5" s="33" t="s">
        <v>88</v>
      </c>
      <c r="CR5" s="33" t="s">
        <v>89</v>
      </c>
      <c r="CS5" s="33" t="s">
        <v>90</v>
      </c>
      <c r="CT5" s="33" t="s">
        <v>91</v>
      </c>
      <c r="CU5" s="33" t="s">
        <v>92</v>
      </c>
      <c r="CV5" s="33" t="s">
        <v>93</v>
      </c>
      <c r="CW5" s="33" t="s">
        <v>83</v>
      </c>
      <c r="CX5" s="33" t="s">
        <v>84</v>
      </c>
      <c r="CY5" s="33" t="s">
        <v>85</v>
      </c>
      <c r="CZ5" s="33" t="s">
        <v>86</v>
      </c>
      <c r="DA5" s="33" t="s">
        <v>87</v>
      </c>
      <c r="DB5" s="33" t="s">
        <v>88</v>
      </c>
      <c r="DC5" s="33" t="s">
        <v>89</v>
      </c>
      <c r="DD5" s="33" t="s">
        <v>90</v>
      </c>
      <c r="DE5" s="33" t="s">
        <v>91</v>
      </c>
      <c r="DF5" s="33" t="s">
        <v>92</v>
      </c>
      <c r="DG5" s="33" t="s">
        <v>93</v>
      </c>
      <c r="DH5" s="33" t="s">
        <v>83</v>
      </c>
      <c r="DI5" s="33" t="s">
        <v>84</v>
      </c>
      <c r="DJ5" s="33" t="s">
        <v>85</v>
      </c>
      <c r="DK5" s="33" t="s">
        <v>86</v>
      </c>
      <c r="DL5" s="33" t="s">
        <v>87</v>
      </c>
      <c r="DM5" s="33" t="s">
        <v>88</v>
      </c>
      <c r="DN5" s="33" t="s">
        <v>89</v>
      </c>
      <c r="DO5" s="33" t="s">
        <v>90</v>
      </c>
      <c r="DP5" s="33" t="s">
        <v>91</v>
      </c>
      <c r="DQ5" s="33" t="s">
        <v>92</v>
      </c>
      <c r="DR5" s="33" t="s">
        <v>93</v>
      </c>
      <c r="DS5" s="33" t="s">
        <v>83</v>
      </c>
      <c r="DT5" s="33" t="s">
        <v>84</v>
      </c>
      <c r="DU5" s="33" t="s">
        <v>85</v>
      </c>
      <c r="DV5" s="33" t="s">
        <v>86</v>
      </c>
      <c r="DW5" s="33" t="s">
        <v>87</v>
      </c>
      <c r="DX5" s="33" t="s">
        <v>88</v>
      </c>
      <c r="DY5" s="33" t="s">
        <v>89</v>
      </c>
      <c r="DZ5" s="33" t="s">
        <v>90</v>
      </c>
      <c r="EA5" s="33" t="s">
        <v>91</v>
      </c>
      <c r="EB5" s="33" t="s">
        <v>92</v>
      </c>
      <c r="EC5" s="33" t="s">
        <v>93</v>
      </c>
      <c r="ED5" s="33" t="s">
        <v>83</v>
      </c>
      <c r="EE5" s="33" t="s">
        <v>84</v>
      </c>
      <c r="EF5" s="33" t="s">
        <v>85</v>
      </c>
      <c r="EG5" s="33" t="s">
        <v>86</v>
      </c>
      <c r="EH5" s="33" t="s">
        <v>87</v>
      </c>
      <c r="EI5" s="33" t="s">
        <v>88</v>
      </c>
      <c r="EJ5" s="33" t="s">
        <v>89</v>
      </c>
      <c r="EK5" s="33" t="s">
        <v>90</v>
      </c>
      <c r="EL5" s="33" t="s">
        <v>91</v>
      </c>
      <c r="EM5" s="33" t="s">
        <v>92</v>
      </c>
      <c r="EN5" s="33" t="s">
        <v>93</v>
      </c>
    </row>
    <row r="6" spans="1:144" s="37" customFormat="1" x14ac:dyDescent="0.15">
      <c r="A6" s="29" t="s">
        <v>94</v>
      </c>
      <c r="B6" s="34">
        <f>B7</f>
        <v>2019</v>
      </c>
      <c r="C6" s="34">
        <f t="shared" ref="C6:W6" si="3">C7</f>
        <v>53686</v>
      </c>
      <c r="D6" s="34">
        <f t="shared" si="3"/>
        <v>47</v>
      </c>
      <c r="E6" s="34">
        <f t="shared" si="3"/>
        <v>1</v>
      </c>
      <c r="F6" s="34">
        <f t="shared" si="3"/>
        <v>0</v>
      </c>
      <c r="G6" s="34">
        <f t="shared" si="3"/>
        <v>0</v>
      </c>
      <c r="H6" s="34" t="str">
        <f t="shared" si="3"/>
        <v>秋田県　大潟村</v>
      </c>
      <c r="I6" s="34" t="str">
        <f t="shared" si="3"/>
        <v>法非適用</v>
      </c>
      <c r="J6" s="34" t="str">
        <f t="shared" si="3"/>
        <v>水道事業</v>
      </c>
      <c r="K6" s="34" t="str">
        <f t="shared" si="3"/>
        <v>簡易水道事業</v>
      </c>
      <c r="L6" s="34" t="str">
        <f t="shared" si="3"/>
        <v>D3</v>
      </c>
      <c r="M6" s="34" t="str">
        <f t="shared" si="3"/>
        <v>非設置</v>
      </c>
      <c r="N6" s="35" t="str">
        <f t="shared" si="3"/>
        <v>-</v>
      </c>
      <c r="O6" s="35" t="str">
        <f t="shared" si="3"/>
        <v>該当数値なし</v>
      </c>
      <c r="P6" s="35">
        <f t="shared" si="3"/>
        <v>100</v>
      </c>
      <c r="Q6" s="35">
        <f t="shared" si="3"/>
        <v>4334</v>
      </c>
      <c r="R6" s="35">
        <f t="shared" si="3"/>
        <v>3164</v>
      </c>
      <c r="S6" s="35">
        <f t="shared" si="3"/>
        <v>170.11</v>
      </c>
      <c r="T6" s="35">
        <f t="shared" si="3"/>
        <v>18.600000000000001</v>
      </c>
      <c r="U6" s="35">
        <f t="shared" si="3"/>
        <v>3092</v>
      </c>
      <c r="V6" s="35">
        <f t="shared" si="3"/>
        <v>10.39</v>
      </c>
      <c r="W6" s="35">
        <f t="shared" si="3"/>
        <v>297.58999999999997</v>
      </c>
      <c r="X6" s="36">
        <f>IF(X7="",NA(),X7)</f>
        <v>97.23</v>
      </c>
      <c r="Y6" s="36">
        <f t="shared" ref="Y6:AG6" si="4">IF(Y7="",NA(),Y7)</f>
        <v>96.26</v>
      </c>
      <c r="Z6" s="36">
        <f t="shared" si="4"/>
        <v>97.21</v>
      </c>
      <c r="AA6" s="36">
        <f t="shared" si="4"/>
        <v>144.63</v>
      </c>
      <c r="AB6" s="36">
        <f t="shared" si="4"/>
        <v>115.17</v>
      </c>
      <c r="AC6" s="36">
        <f t="shared" si="4"/>
        <v>76.27</v>
      </c>
      <c r="AD6" s="36">
        <f t="shared" si="4"/>
        <v>77.56</v>
      </c>
      <c r="AE6" s="36">
        <f t="shared" si="4"/>
        <v>78.510000000000005</v>
      </c>
      <c r="AF6" s="36">
        <f t="shared" si="4"/>
        <v>77.91</v>
      </c>
      <c r="AG6" s="36">
        <f t="shared" si="4"/>
        <v>79.099999999999994</v>
      </c>
      <c r="AH6" s="35" t="str">
        <f>IF(AH7="","",IF(AH7="-","【-】","【"&amp;SUBSTITUTE(TEXT(AH7,"#,##0.00"),"-","△")&amp;"】"))</f>
        <v>【76.03】</v>
      </c>
      <c r="AI6" s="35" t="e">
        <f>IF(AI7="",NA(),AI7)</f>
        <v>#N/A</v>
      </c>
      <c r="AJ6" s="35" t="e">
        <f t="shared" ref="AJ6:AR6" si="5">IF(AJ7="",NA(),AJ7)</f>
        <v>#N/A</v>
      </c>
      <c r="AK6" s="35" t="e">
        <f t="shared" si="5"/>
        <v>#N/A</v>
      </c>
      <c r="AL6" s="35" t="e">
        <f t="shared" si="5"/>
        <v>#N/A</v>
      </c>
      <c r="AM6" s="35" t="e">
        <f t="shared" si="5"/>
        <v>#N/A</v>
      </c>
      <c r="AN6" s="35" t="e">
        <f t="shared" si="5"/>
        <v>#N/A</v>
      </c>
      <c r="AO6" s="35" t="e">
        <f t="shared" si="5"/>
        <v>#N/A</v>
      </c>
      <c r="AP6" s="35" t="e">
        <f t="shared" si="5"/>
        <v>#N/A</v>
      </c>
      <c r="AQ6" s="35" t="e">
        <f t="shared" si="5"/>
        <v>#N/A</v>
      </c>
      <c r="AR6" s="35" t="e">
        <f t="shared" si="5"/>
        <v>#N/A</v>
      </c>
      <c r="AS6" s="35" t="str">
        <f>IF(AS7="","",IF(AS7="-","【-】","【"&amp;SUBSTITUTE(TEXT(AS7,"#,##0.00"),"-","△")&amp;"】"))</f>
        <v/>
      </c>
      <c r="AT6" s="35" t="e">
        <f>IF(AT7="",NA(),AT7)</f>
        <v>#N/A</v>
      </c>
      <c r="AU6" s="35" t="e">
        <f t="shared" ref="AU6:BC6" si="6">IF(AU7="",NA(),AU7)</f>
        <v>#N/A</v>
      </c>
      <c r="AV6" s="35" t="e">
        <f t="shared" si="6"/>
        <v>#N/A</v>
      </c>
      <c r="AW6" s="35" t="e">
        <f t="shared" si="6"/>
        <v>#N/A</v>
      </c>
      <c r="AX6" s="35" t="e">
        <f t="shared" si="6"/>
        <v>#N/A</v>
      </c>
      <c r="AY6" s="35" t="e">
        <f t="shared" si="6"/>
        <v>#N/A</v>
      </c>
      <c r="AZ6" s="35" t="e">
        <f t="shared" si="6"/>
        <v>#N/A</v>
      </c>
      <c r="BA6" s="35" t="e">
        <f t="shared" si="6"/>
        <v>#N/A</v>
      </c>
      <c r="BB6" s="35" t="e">
        <f t="shared" si="6"/>
        <v>#N/A</v>
      </c>
      <c r="BC6" s="35" t="e">
        <f t="shared" si="6"/>
        <v>#N/A</v>
      </c>
      <c r="BD6" s="35" t="str">
        <f>IF(BD7="","",IF(BD7="-","【-】","【"&amp;SUBSTITUTE(TEXT(BD7,"#,##0.00"),"-","△")&amp;"】"))</f>
        <v/>
      </c>
      <c r="BE6" s="36">
        <f>IF(BE7="",NA(),BE7)</f>
        <v>247.67</v>
      </c>
      <c r="BF6" s="36">
        <f t="shared" ref="BF6:BN6" si="7">IF(BF7="",NA(),BF7)</f>
        <v>201</v>
      </c>
      <c r="BG6" s="36">
        <f t="shared" si="7"/>
        <v>293.87</v>
      </c>
      <c r="BH6" s="36">
        <f t="shared" si="7"/>
        <v>258.89</v>
      </c>
      <c r="BI6" s="36">
        <f t="shared" si="7"/>
        <v>214.14</v>
      </c>
      <c r="BJ6" s="36">
        <f t="shared" si="7"/>
        <v>1134.67</v>
      </c>
      <c r="BK6" s="36">
        <f t="shared" si="7"/>
        <v>1144.79</v>
      </c>
      <c r="BL6" s="36">
        <f t="shared" si="7"/>
        <v>1061.58</v>
      </c>
      <c r="BM6" s="36">
        <f t="shared" si="7"/>
        <v>1007.7</v>
      </c>
      <c r="BN6" s="36">
        <f t="shared" si="7"/>
        <v>1018.52</v>
      </c>
      <c r="BO6" s="35" t="str">
        <f>IF(BO7="","",IF(BO7="-","【-】","【"&amp;SUBSTITUTE(TEXT(BO7,"#,##0.00"),"-","△")&amp;"】"))</f>
        <v>【1,084.05】</v>
      </c>
      <c r="BP6" s="36">
        <f>IF(BP7="",NA(),BP7)</f>
        <v>97.13</v>
      </c>
      <c r="BQ6" s="36">
        <f t="shared" ref="BQ6:BY6" si="8">IF(BQ7="",NA(),BQ7)</f>
        <v>96.03</v>
      </c>
      <c r="BR6" s="36">
        <f t="shared" si="8"/>
        <v>97.1</v>
      </c>
      <c r="BS6" s="36">
        <f t="shared" si="8"/>
        <v>133.91</v>
      </c>
      <c r="BT6" s="36">
        <f t="shared" si="8"/>
        <v>115.13</v>
      </c>
      <c r="BU6" s="36">
        <f t="shared" si="8"/>
        <v>40.6</v>
      </c>
      <c r="BV6" s="36">
        <f t="shared" si="8"/>
        <v>56.04</v>
      </c>
      <c r="BW6" s="36">
        <f t="shared" si="8"/>
        <v>58.52</v>
      </c>
      <c r="BX6" s="36">
        <f t="shared" si="8"/>
        <v>59.22</v>
      </c>
      <c r="BY6" s="36">
        <f t="shared" si="8"/>
        <v>58.79</v>
      </c>
      <c r="BZ6" s="35" t="str">
        <f>IF(BZ7="","",IF(BZ7="-","【-】","【"&amp;SUBSTITUTE(TEXT(BZ7,"#,##0.00"),"-","△")&amp;"】"))</f>
        <v>【53.46】</v>
      </c>
      <c r="CA6" s="36">
        <f>IF(CA7="",NA(),CA7)</f>
        <v>231.31</v>
      </c>
      <c r="CB6" s="36">
        <f t="shared" ref="CB6:CJ6" si="9">IF(CB7="",NA(),CB7)</f>
        <v>235.05</v>
      </c>
      <c r="CC6" s="36">
        <f t="shared" si="9"/>
        <v>232.69</v>
      </c>
      <c r="CD6" s="36">
        <f t="shared" si="9"/>
        <v>167.23</v>
      </c>
      <c r="CE6" s="36">
        <f t="shared" si="9"/>
        <v>193.51</v>
      </c>
      <c r="CF6" s="36">
        <f t="shared" si="9"/>
        <v>440.03</v>
      </c>
      <c r="CG6" s="36">
        <f t="shared" si="9"/>
        <v>304.35000000000002</v>
      </c>
      <c r="CH6" s="36">
        <f t="shared" si="9"/>
        <v>296.3</v>
      </c>
      <c r="CI6" s="36">
        <f t="shared" si="9"/>
        <v>292.89999999999998</v>
      </c>
      <c r="CJ6" s="36">
        <f t="shared" si="9"/>
        <v>298.25</v>
      </c>
      <c r="CK6" s="35" t="str">
        <f>IF(CK7="","",IF(CK7="-","【-】","【"&amp;SUBSTITUTE(TEXT(CK7,"#,##0.00"),"-","△")&amp;"】"))</f>
        <v>【300.47】</v>
      </c>
      <c r="CL6" s="36">
        <f>IF(CL7="",NA(),CL7)</f>
        <v>66.06</v>
      </c>
      <c r="CM6" s="36">
        <f t="shared" ref="CM6:CU6" si="10">IF(CM7="",NA(),CM7)</f>
        <v>62.94</v>
      </c>
      <c r="CN6" s="36">
        <f t="shared" si="10"/>
        <v>61.16</v>
      </c>
      <c r="CO6" s="36">
        <f t="shared" si="10"/>
        <v>63.63</v>
      </c>
      <c r="CP6" s="36">
        <f t="shared" si="10"/>
        <v>64.31</v>
      </c>
      <c r="CQ6" s="36">
        <f t="shared" si="10"/>
        <v>57.29</v>
      </c>
      <c r="CR6" s="36">
        <f t="shared" si="10"/>
        <v>55.9</v>
      </c>
      <c r="CS6" s="36">
        <f t="shared" si="10"/>
        <v>57.3</v>
      </c>
      <c r="CT6" s="36">
        <f t="shared" si="10"/>
        <v>56.76</v>
      </c>
      <c r="CU6" s="36">
        <f t="shared" si="10"/>
        <v>56.04</v>
      </c>
      <c r="CV6" s="35" t="str">
        <f>IF(CV7="","",IF(CV7="-","【-】","【"&amp;SUBSTITUTE(TEXT(CV7,"#,##0.00"),"-","△")&amp;"】"))</f>
        <v>【54.90】</v>
      </c>
      <c r="CW6" s="36">
        <f>IF(CW7="",NA(),CW7)</f>
        <v>92.52</v>
      </c>
      <c r="CX6" s="36">
        <f t="shared" ref="CX6:DF6" si="11">IF(CX7="",NA(),CX7)</f>
        <v>95.72</v>
      </c>
      <c r="CY6" s="36">
        <f t="shared" si="11"/>
        <v>96.53</v>
      </c>
      <c r="CZ6" s="36">
        <f t="shared" si="11"/>
        <v>93.54</v>
      </c>
      <c r="DA6" s="36">
        <f t="shared" si="11"/>
        <v>95.97</v>
      </c>
      <c r="DB6" s="36">
        <f t="shared" si="11"/>
        <v>73.69</v>
      </c>
      <c r="DC6" s="36">
        <f t="shared" si="11"/>
        <v>73.28</v>
      </c>
      <c r="DD6" s="36">
        <f t="shared" si="11"/>
        <v>72.42</v>
      </c>
      <c r="DE6" s="36">
        <f t="shared" si="11"/>
        <v>73.069999999999993</v>
      </c>
      <c r="DF6" s="36">
        <f t="shared" si="11"/>
        <v>72.78</v>
      </c>
      <c r="DG6" s="35" t="str">
        <f>IF(DG7="","",IF(DG7="-","【-】","【"&amp;SUBSTITUTE(TEXT(DG7,"#,##0.00"),"-","△")&amp;"】"))</f>
        <v>【73.31】</v>
      </c>
      <c r="DH6" s="35" t="e">
        <f>IF(DH7="",NA(),DH7)</f>
        <v>#N/A</v>
      </c>
      <c r="DI6" s="35" t="e">
        <f t="shared" ref="DI6:DQ6" si="12">IF(DI7="",NA(),DI7)</f>
        <v>#N/A</v>
      </c>
      <c r="DJ6" s="35" t="e">
        <f t="shared" si="12"/>
        <v>#N/A</v>
      </c>
      <c r="DK6" s="35" t="e">
        <f t="shared" si="12"/>
        <v>#N/A</v>
      </c>
      <c r="DL6" s="35" t="e">
        <f t="shared" si="12"/>
        <v>#N/A</v>
      </c>
      <c r="DM6" s="35" t="e">
        <f t="shared" si="12"/>
        <v>#N/A</v>
      </c>
      <c r="DN6" s="35" t="e">
        <f t="shared" si="12"/>
        <v>#N/A</v>
      </c>
      <c r="DO6" s="35" t="e">
        <f t="shared" si="12"/>
        <v>#N/A</v>
      </c>
      <c r="DP6" s="35" t="e">
        <f t="shared" si="12"/>
        <v>#N/A</v>
      </c>
      <c r="DQ6" s="35" t="e">
        <f t="shared" si="12"/>
        <v>#N/A</v>
      </c>
      <c r="DR6" s="35" t="str">
        <f>IF(DR7="","",IF(DR7="-","【-】","【"&amp;SUBSTITUTE(TEXT(DR7,"#,##0.00"),"-","△")&amp;"】"))</f>
        <v/>
      </c>
      <c r="DS6" s="35" t="e">
        <f>IF(DS7="",NA(),DS7)</f>
        <v>#N/A</v>
      </c>
      <c r="DT6" s="35" t="e">
        <f t="shared" ref="DT6:EB6" si="13">IF(DT7="",NA(),DT7)</f>
        <v>#N/A</v>
      </c>
      <c r="DU6" s="35" t="e">
        <f t="shared" si="13"/>
        <v>#N/A</v>
      </c>
      <c r="DV6" s="35" t="e">
        <f t="shared" si="13"/>
        <v>#N/A</v>
      </c>
      <c r="DW6" s="35" t="e">
        <f t="shared" si="13"/>
        <v>#N/A</v>
      </c>
      <c r="DX6" s="35" t="e">
        <f t="shared" si="13"/>
        <v>#N/A</v>
      </c>
      <c r="DY6" s="35" t="e">
        <f t="shared" si="13"/>
        <v>#N/A</v>
      </c>
      <c r="DZ6" s="35" t="e">
        <f t="shared" si="13"/>
        <v>#N/A</v>
      </c>
      <c r="EA6" s="35" t="e">
        <f t="shared" si="13"/>
        <v>#N/A</v>
      </c>
      <c r="EB6" s="35" t="e">
        <f t="shared" si="13"/>
        <v>#N/A</v>
      </c>
      <c r="EC6" s="35" t="str">
        <f>IF(EC7="","",IF(EC7="-","【-】","【"&amp;SUBSTITUTE(TEXT(EC7,"#,##0.00"),"-","△")&amp;"】"))</f>
        <v/>
      </c>
      <c r="ED6" s="35">
        <f>IF(ED7="",NA(),ED7)</f>
        <v>0</v>
      </c>
      <c r="EE6" s="35">
        <f t="shared" ref="EE6:EM6" si="14">IF(EE7="",NA(),EE7)</f>
        <v>0</v>
      </c>
      <c r="EF6" s="35">
        <f t="shared" si="14"/>
        <v>0</v>
      </c>
      <c r="EG6" s="35">
        <f t="shared" si="14"/>
        <v>0</v>
      </c>
      <c r="EH6" s="35">
        <f t="shared" si="14"/>
        <v>0</v>
      </c>
      <c r="EI6" s="36">
        <f t="shared" si="14"/>
        <v>0.65</v>
      </c>
      <c r="EJ6" s="36">
        <f t="shared" si="14"/>
        <v>0.53</v>
      </c>
      <c r="EK6" s="36">
        <f t="shared" si="14"/>
        <v>0.72</v>
      </c>
      <c r="EL6" s="36">
        <f t="shared" si="14"/>
        <v>0.53</v>
      </c>
      <c r="EM6" s="36">
        <f t="shared" si="14"/>
        <v>0.71</v>
      </c>
      <c r="EN6" s="35" t="str">
        <f>IF(EN7="","",IF(EN7="-","【-】","【"&amp;SUBSTITUTE(TEXT(EN7,"#,##0.00"),"-","△")&amp;"】"))</f>
        <v>【0.56】</v>
      </c>
    </row>
    <row r="7" spans="1:144" s="37" customFormat="1" x14ac:dyDescent="0.15">
      <c r="A7" s="29"/>
      <c r="B7" s="38">
        <v>2019</v>
      </c>
      <c r="C7" s="38">
        <v>53686</v>
      </c>
      <c r="D7" s="38">
        <v>47</v>
      </c>
      <c r="E7" s="38">
        <v>1</v>
      </c>
      <c r="F7" s="38">
        <v>0</v>
      </c>
      <c r="G7" s="38">
        <v>0</v>
      </c>
      <c r="H7" s="38" t="s">
        <v>95</v>
      </c>
      <c r="I7" s="38" t="s">
        <v>96</v>
      </c>
      <c r="J7" s="38" t="s">
        <v>97</v>
      </c>
      <c r="K7" s="38" t="s">
        <v>98</v>
      </c>
      <c r="L7" s="38" t="s">
        <v>99</v>
      </c>
      <c r="M7" s="38" t="s">
        <v>100</v>
      </c>
      <c r="N7" s="39" t="s">
        <v>101</v>
      </c>
      <c r="O7" s="39" t="s">
        <v>102</v>
      </c>
      <c r="P7" s="39">
        <v>100</v>
      </c>
      <c r="Q7" s="39">
        <v>4334</v>
      </c>
      <c r="R7" s="39">
        <v>3164</v>
      </c>
      <c r="S7" s="39">
        <v>170.11</v>
      </c>
      <c r="T7" s="39">
        <v>18.600000000000001</v>
      </c>
      <c r="U7" s="39">
        <v>3092</v>
      </c>
      <c r="V7" s="39">
        <v>10.39</v>
      </c>
      <c r="W7" s="39">
        <v>297.58999999999997</v>
      </c>
      <c r="X7" s="39">
        <v>97.23</v>
      </c>
      <c r="Y7" s="39">
        <v>96.26</v>
      </c>
      <c r="Z7" s="39">
        <v>97.21</v>
      </c>
      <c r="AA7" s="39">
        <v>144.63</v>
      </c>
      <c r="AB7" s="39">
        <v>115.17</v>
      </c>
      <c r="AC7" s="39">
        <v>76.27</v>
      </c>
      <c r="AD7" s="39">
        <v>77.56</v>
      </c>
      <c r="AE7" s="39">
        <v>78.510000000000005</v>
      </c>
      <c r="AF7" s="39">
        <v>77.91</v>
      </c>
      <c r="AG7" s="39">
        <v>79.099999999999994</v>
      </c>
      <c r="AH7" s="39">
        <v>76.03</v>
      </c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>
        <v>247.67</v>
      </c>
      <c r="BF7" s="39">
        <v>201</v>
      </c>
      <c r="BG7" s="39">
        <v>293.87</v>
      </c>
      <c r="BH7" s="39">
        <v>258.89</v>
      </c>
      <c r="BI7" s="39">
        <v>214.14</v>
      </c>
      <c r="BJ7" s="39">
        <v>1134.67</v>
      </c>
      <c r="BK7" s="39">
        <v>1144.79</v>
      </c>
      <c r="BL7" s="39">
        <v>1061.58</v>
      </c>
      <c r="BM7" s="39">
        <v>1007.7</v>
      </c>
      <c r="BN7" s="39">
        <v>1018.52</v>
      </c>
      <c r="BO7" s="39">
        <v>1084.05</v>
      </c>
      <c r="BP7" s="39">
        <v>97.13</v>
      </c>
      <c r="BQ7" s="39">
        <v>96.03</v>
      </c>
      <c r="BR7" s="39">
        <v>97.1</v>
      </c>
      <c r="BS7" s="39">
        <v>133.91</v>
      </c>
      <c r="BT7" s="39">
        <v>115.13</v>
      </c>
      <c r="BU7" s="39">
        <v>40.6</v>
      </c>
      <c r="BV7" s="39">
        <v>56.04</v>
      </c>
      <c r="BW7" s="39">
        <v>58.52</v>
      </c>
      <c r="BX7" s="39">
        <v>59.22</v>
      </c>
      <c r="BY7" s="39">
        <v>58.79</v>
      </c>
      <c r="BZ7" s="39">
        <v>53.46</v>
      </c>
      <c r="CA7" s="39">
        <v>231.31</v>
      </c>
      <c r="CB7" s="39">
        <v>235.05</v>
      </c>
      <c r="CC7" s="39">
        <v>232.69</v>
      </c>
      <c r="CD7" s="39">
        <v>167.23</v>
      </c>
      <c r="CE7" s="39">
        <v>193.51</v>
      </c>
      <c r="CF7" s="39">
        <v>440.03</v>
      </c>
      <c r="CG7" s="39">
        <v>304.35000000000002</v>
      </c>
      <c r="CH7" s="39">
        <v>296.3</v>
      </c>
      <c r="CI7" s="39">
        <v>292.89999999999998</v>
      </c>
      <c r="CJ7" s="39">
        <v>298.25</v>
      </c>
      <c r="CK7" s="39">
        <v>300.47000000000003</v>
      </c>
      <c r="CL7" s="39">
        <v>66.06</v>
      </c>
      <c r="CM7" s="39">
        <v>62.94</v>
      </c>
      <c r="CN7" s="39">
        <v>61.16</v>
      </c>
      <c r="CO7" s="39">
        <v>63.63</v>
      </c>
      <c r="CP7" s="39">
        <v>64.31</v>
      </c>
      <c r="CQ7" s="39">
        <v>57.29</v>
      </c>
      <c r="CR7" s="39">
        <v>55.9</v>
      </c>
      <c r="CS7" s="39">
        <v>57.3</v>
      </c>
      <c r="CT7" s="39">
        <v>56.76</v>
      </c>
      <c r="CU7" s="39">
        <v>56.04</v>
      </c>
      <c r="CV7" s="39">
        <v>54.9</v>
      </c>
      <c r="CW7" s="39">
        <v>92.52</v>
      </c>
      <c r="CX7" s="39">
        <v>95.72</v>
      </c>
      <c r="CY7" s="39">
        <v>96.53</v>
      </c>
      <c r="CZ7" s="39">
        <v>93.54</v>
      </c>
      <c r="DA7" s="39">
        <v>95.97</v>
      </c>
      <c r="DB7" s="39">
        <v>73.69</v>
      </c>
      <c r="DC7" s="39">
        <v>73.28</v>
      </c>
      <c r="DD7" s="39">
        <v>72.42</v>
      </c>
      <c r="DE7" s="39">
        <v>73.069999999999993</v>
      </c>
      <c r="DF7" s="39">
        <v>72.78</v>
      </c>
      <c r="DG7" s="39">
        <v>73.31</v>
      </c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>
        <v>0</v>
      </c>
      <c r="EE7" s="39">
        <v>0</v>
      </c>
      <c r="EF7" s="39">
        <v>0</v>
      </c>
      <c r="EG7" s="39">
        <v>0</v>
      </c>
      <c r="EH7" s="39">
        <v>0</v>
      </c>
      <c r="EI7" s="39">
        <v>0.65</v>
      </c>
      <c r="EJ7" s="39">
        <v>0.53</v>
      </c>
      <c r="EK7" s="39">
        <v>0.72</v>
      </c>
      <c r="EL7" s="39">
        <v>0.53</v>
      </c>
      <c r="EM7" s="39">
        <v>0.71</v>
      </c>
      <c r="EN7" s="39">
        <v>0.56000000000000005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</row>
    <row r="9" spans="1:144" x14ac:dyDescent="0.15">
      <c r="A9" s="41"/>
      <c r="B9" s="41" t="s">
        <v>103</v>
      </c>
      <c r="C9" s="41" t="s">
        <v>104</v>
      </c>
      <c r="D9" s="41" t="s">
        <v>105</v>
      </c>
      <c r="E9" s="41" t="s">
        <v>106</v>
      </c>
      <c r="F9" s="41" t="s">
        <v>107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1" t="s">
        <v>45</v>
      </c>
      <c r="B10" s="42">
        <f t="shared" ref="B10:E10" si="15">DATEVALUE($B7+12-B11&amp;"/1/"&amp;B12)</f>
        <v>46388</v>
      </c>
      <c r="C10" s="42">
        <f t="shared" si="15"/>
        <v>46753</v>
      </c>
      <c r="D10" s="42">
        <f t="shared" si="15"/>
        <v>47119</v>
      </c>
      <c r="E10" s="42">
        <f t="shared" si="15"/>
        <v>47484</v>
      </c>
      <c r="F10" s="43">
        <f>DATEVALUE($B7+12-F11&amp;"/1/"&amp;F12)</f>
        <v>47849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109</v>
      </c>
    </row>
    <row r="13" spans="1:144" x14ac:dyDescent="0.15">
      <c r="B13" t="s">
        <v>110</v>
      </c>
      <c r="C13" t="s">
        <v>110</v>
      </c>
      <c r="D13" t="s">
        <v>111</v>
      </c>
      <c r="E13" t="s">
        <v>110</v>
      </c>
      <c r="F13" t="s">
        <v>112</v>
      </c>
      <c r="G13" t="s">
        <v>113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相原 千里</cp:lastModifiedBy>
  <cp:lastPrinted>2021-01-22T05:24:41Z</cp:lastPrinted>
  <dcterms:created xsi:type="dcterms:W3CDTF">2020-12-04T02:19:03Z</dcterms:created>
  <dcterms:modified xsi:type="dcterms:W3CDTF">2021-01-22T07:05:16Z</dcterms:modified>
  <cp:category/>
</cp:coreProperties>
</file>