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8VvZOXEroAB81tX8+BKY1Lkz8VYMdhxn1P6QeFpw73fU4S8rBVi0PW62BHBjmJ/7ugbP+pEGzDFzM/gYBhF+IQ==" workbookSaltValue="DmCYZ521GFVJBm84xtncs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<sst xmlns="http://schemas.openxmlformats.org/spreadsheetml/2006/main" xmlns:r="http://schemas.openxmlformats.org/officeDocument/2006/relationships" count="116" uniqueCount="116">
  <si>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</si>
  <si>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</si>
  <si>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</si>
  <si>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</si>
  <si>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</si>
  <si>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</si>
  <si>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</si>
  <si>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</si>
  <si>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</si>
  <si>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</si>
  <si>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</si>
  <si>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</si>
  <si>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</si>
  <si>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</si>
  <si>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</si>
  <si>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</si>
  <si>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</si>
  <si>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</si>
  <si>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</si>
  <si>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</si>
  <si>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</si>
  <si>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</si>
  <si>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</si>
  <si>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</si>
  <si>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</si>
  <si>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</si>
  <si>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</si>
  <si>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</si>
  <si>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</si>
  <si>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</si>
  <si>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</si>
  <si>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</si>
  <si>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</si>
  <si>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</si>
  <si>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</si>
  <si>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</si>
  <si>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</si>
  <si>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</si>
  <si>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</si>
  <si>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</si>
  <si>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</si>
  <si>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</si>
  <si>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</si>
  <si>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</si>
  <si>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</si>
  <si>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</si>
  <si>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</si>
  <si>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</si>
  <si>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</si>
  <si>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</si>
  <si>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</si>
  <si>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</si>
  <si>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</si>
  <si>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</si>
  <si>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</si>
  <si>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</si>
  <si>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</si>
  <si>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</si>
  <si>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</si>
  <si>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</si>
  <si>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</si>
  <si>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</si>
  <si>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</si>
  <si>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</si>
  <si>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</si>
  <si>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</si>
  <si>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</si>
  <si>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</si>
  <si>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</si>
  <si>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</si>
  <si>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</si>
  <si>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</si>
  <si>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</si>
  <si>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</si>
  <si>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</si>
  <si>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</si>
  <si>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</si>
  <si>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</si>
  <si>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</si>
  <si>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</si>
  <si>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</si>
  <si>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</si>
  <si>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</si>
  <si>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</si>
  <si>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</si>
  <si>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</si>
  <si>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</si>
  <si>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</si>
  <si>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</si>
  <si>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</si>
  <si>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</si>
  <si>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</si>
  <si>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</si>
  <si>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</si>
  <si>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</si>
  <si>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</si>
  <si>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</si>
  <si>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</si>
  <si>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</si>
  <si>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特定地域生活排水処理</t>
  </si>
  <si>
    <t>K3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</si>
  <si>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</si>
  <si>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</si>
  <si>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</si>
  <si>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</si>
  <si>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</si>
  <si>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</si>
  <si>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</si>
  <si>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</si>
  <si>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</si>
  <si>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</si>
  <si>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</si>
  <si>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</si>
  <si>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xml:space="preserve">１．収益的収支比率は、平成24年度までは100％を超えていたが平成25年度以降約80％を下回っていた。平成28年度からは収支比率が再び改善している。企業債の元利償還のピークを過ぎたことによるが、今後も適正な使用料を設定することにより収入を確保し、一層の数値の改善を図ることが必要である。
２．企業債残高対事業規模比率は、平成23年度の事業終了以後、毎年改善している。今後も、適正な使用料を設定することにより収入の確保に努める必要がある。
３．経費回収率は、平成27年度から4年連続で回収率が上がっていたが、耐用年数を経過したブロワー交換等を行ったため前年度と比較して率が下がる結果となった。今後、企業債元利償還金は減少する見込みである一方で設置から8年以上経過し、設備の修繕等も発生してきていることから、今後も、適正な使用料を設定することにより収入を確保し、一層の数値の改善を図ることが必要である。
４．汚水処理原価は、令和元年度は類似団体平均を上回る結果となったが、３．で示したブロワー交換等を行ったことによる。今後も、維持管理費の節減を行い、原価上昇の抑制に努めていく。
</t>
    <rPh sb="2" eb="5">
      <t>シュウエキテキ</t>
    </rPh>
    <rPh sb="5" eb="7">
      <t>シュウシ</t>
    </rPh>
    <rPh sb="7" eb="9">
      <t>ヒリツ</t>
    </rPh>
    <rPh sb="11" eb="13">
      <t>ヘイセイ</t>
    </rPh>
    <rPh sb="15" eb="17">
      <t>ネンド</t>
    </rPh>
    <rPh sb="25" eb="26">
      <t>コ</t>
    </rPh>
    <rPh sb="31" eb="33">
      <t>ヘイセイ</t>
    </rPh>
    <rPh sb="35" eb="37">
      <t>ネンド</t>
    </rPh>
    <rPh sb="37" eb="39">
      <t>イコウ</t>
    </rPh>
    <rPh sb="39" eb="40">
      <t>ヤク</t>
    </rPh>
    <rPh sb="44" eb="46">
      <t>シタマワ</t>
    </rPh>
    <rPh sb="51" eb="53">
      <t>ヘイセイ</t>
    </rPh>
    <rPh sb="55" eb="57">
      <t>ネンド</t>
    </rPh>
    <rPh sb="60" eb="62">
      <t>シュウシ</t>
    </rPh>
    <rPh sb="62" eb="64">
      <t>ヒリツ</t>
    </rPh>
    <rPh sb="65" eb="66">
      <t>フタタ</t>
    </rPh>
    <rPh sb="67" eb="69">
      <t>カイゼン</t>
    </rPh>
    <rPh sb="74" eb="77">
      <t>キギョウサイ</t>
    </rPh>
    <rPh sb="79" eb="80">
      <t>リ</t>
    </rPh>
    <rPh sb="87" eb="88">
      <t>ス</t>
    </rPh>
    <rPh sb="97" eb="99">
      <t>コンゴ</t>
    </rPh>
    <rPh sb="174" eb="176">
      <t>マイネン</t>
    </rPh>
    <rPh sb="228" eb="230">
      <t>ヘイセイ</t>
    </rPh>
    <rPh sb="232" eb="234">
      <t>ネンド</t>
    </rPh>
    <rPh sb="237" eb="238">
      <t>ネン</t>
    </rPh>
    <rPh sb="238" eb="240">
      <t>レンゾク</t>
    </rPh>
    <rPh sb="241" eb="243">
      <t>カイシュウ</t>
    </rPh>
    <rPh sb="243" eb="244">
      <t>リツ</t>
    </rPh>
    <rPh sb="245" eb="246">
      <t>ア</t>
    </rPh>
    <rPh sb="253" eb="255">
      <t>タイヨウ</t>
    </rPh>
    <rPh sb="255" eb="257">
      <t>ネンスウ</t>
    </rPh>
    <rPh sb="258" eb="260">
      <t>ケイカ</t>
    </rPh>
    <rPh sb="266" eb="268">
      <t>コウカン</t>
    </rPh>
    <rPh sb="268" eb="269">
      <t>トウ</t>
    </rPh>
    <rPh sb="270" eb="271">
      <t>オコナ</t>
    </rPh>
    <rPh sb="275" eb="278">
      <t>ゼンネンド</t>
    </rPh>
    <rPh sb="279" eb="281">
      <t>ヒカク</t>
    </rPh>
    <rPh sb="283" eb="284">
      <t>リツ</t>
    </rPh>
    <rPh sb="285" eb="286">
      <t>サ</t>
    </rPh>
    <rPh sb="288" eb="290">
      <t>ケッカ</t>
    </rPh>
    <rPh sb="317" eb="319">
      <t>イッポウ</t>
    </rPh>
    <rPh sb="320" eb="322">
      <t>セッチ</t>
    </rPh>
    <rPh sb="325" eb="328">
      <t>ネンイジョウ</t>
    </rPh>
    <rPh sb="328" eb="330">
      <t>ケイカ</t>
    </rPh>
    <rPh sb="332" eb="334">
      <t>セツビ</t>
    </rPh>
    <rPh sb="335" eb="337">
      <t>シュウゼン</t>
    </rPh>
    <rPh sb="337" eb="338">
      <t>トウ</t>
    </rPh>
    <rPh sb="339" eb="341">
      <t>ハッセイ</t>
    </rPh>
    <rPh sb="410" eb="412">
      <t>レイワ</t>
    </rPh>
    <rPh sb="412" eb="413">
      <t>ガン</t>
    </rPh>
    <rPh sb="413" eb="415">
      <t>ネンド</t>
    </rPh>
    <rPh sb="416" eb="420">
      <t>ルイジダンタイ</t>
    </rPh>
    <rPh sb="420" eb="422">
      <t>ヘイキン</t>
    </rPh>
    <rPh sb="423" eb="425">
      <t>ウワマワ</t>
    </rPh>
    <rPh sb="426" eb="428">
      <t>ケッカ</t>
    </rPh>
    <rPh sb="437" eb="438">
      <t>シメ</t>
    </rPh>
    <rPh sb="444" eb="446">
      <t>コウカン</t>
    </rPh>
    <rPh sb="446" eb="447">
      <t>トウ</t>
    </rPh>
    <rPh sb="448" eb="449">
      <t>オコナ</t>
    </rPh>
    <rPh sb="457" eb="459">
      <t>コンゴ</t>
    </rPh>
    <rPh sb="461" eb="463">
      <t>イジ</t>
    </rPh>
    <rPh sb="463" eb="466">
      <t>カンリヒ</t>
    </rPh>
    <rPh sb="467" eb="469">
      <t>セツゲン</t>
    </rPh>
    <rPh sb="470" eb="471">
      <t>オコナ</t>
    </rPh>
    <rPh sb="473" eb="475">
      <t>ゲンカ</t>
    </rPh>
    <rPh sb="475" eb="477">
      <t>ジョウショウ</t>
    </rPh>
    <rPh sb="478" eb="480">
      <t>ヨクセイ</t>
    </rPh>
    <rPh sb="481" eb="482">
      <t>ツト</t>
    </rPh>
    <phoneticPr fontId="1"/>
  </si>
  <si>
    <t>浄化槽の設置件数は24基である。事業着手は平成22年度であり、経過年数は10年で一般的な浄化槽本体の耐用年数が30年であることから、浄化槽本体の老朽化対策は現在不要であるが、ブロワー等機械設備の修繕は必要になってきているものもあるため、令和元年度から計画的な更新修繕を図っている。費用の平準化に引き続き取り組むが、財源の確保が課題となる。</t>
    <rPh sb="0" eb="3">
      <t>ジョウカソウ</t>
    </rPh>
    <rPh sb="4" eb="6">
      <t>セッチ</t>
    </rPh>
    <rPh sb="6" eb="8">
      <t>ケンスウ</t>
    </rPh>
    <rPh sb="11" eb="12">
      <t>キ</t>
    </rPh>
    <rPh sb="16" eb="18">
      <t>ジギョウ</t>
    </rPh>
    <rPh sb="18" eb="20">
      <t>チャクシュ</t>
    </rPh>
    <rPh sb="21" eb="23">
      <t>ヘイセイ</t>
    </rPh>
    <rPh sb="25" eb="27">
      <t>ネンド</t>
    </rPh>
    <rPh sb="31" eb="33">
      <t>ケイカ</t>
    </rPh>
    <rPh sb="33" eb="35">
      <t>ネンスウ</t>
    </rPh>
    <rPh sb="38" eb="39">
      <t>ネン</t>
    </rPh>
    <rPh sb="40" eb="43">
      <t>イッパンテキ</t>
    </rPh>
    <rPh sb="44" eb="47">
      <t>ジョウカソウ</t>
    </rPh>
    <rPh sb="47" eb="49">
      <t>ホンタイ</t>
    </rPh>
    <rPh sb="50" eb="52">
      <t>タイヨウ</t>
    </rPh>
    <rPh sb="52" eb="54">
      <t>ネンスウ</t>
    </rPh>
    <rPh sb="57" eb="58">
      <t>ネン</t>
    </rPh>
    <rPh sb="66" eb="69">
      <t>ジョウカソウ</t>
    </rPh>
    <rPh sb="69" eb="71">
      <t>ホンタイ</t>
    </rPh>
    <rPh sb="72" eb="75">
      <t>ロウキュウカ</t>
    </rPh>
    <rPh sb="75" eb="77">
      <t>タイサク</t>
    </rPh>
    <rPh sb="78" eb="80">
      <t>ゲンザイ</t>
    </rPh>
    <rPh sb="80" eb="82">
      <t>フヨウ</t>
    </rPh>
    <rPh sb="91" eb="92">
      <t>トウ</t>
    </rPh>
    <rPh sb="92" eb="94">
      <t>キカイ</t>
    </rPh>
    <rPh sb="94" eb="96">
      <t>セツビ</t>
    </rPh>
    <rPh sb="97" eb="99">
      <t>シュウゼン</t>
    </rPh>
    <rPh sb="100" eb="102">
      <t>ヒツヨウ</t>
    </rPh>
    <rPh sb="118" eb="120">
      <t>レイワ</t>
    </rPh>
    <rPh sb="120" eb="122">
      <t>ガンネン</t>
    </rPh>
    <rPh sb="122" eb="123">
      <t>ド</t>
    </rPh>
    <rPh sb="125" eb="128">
      <t>ケイカクテキ</t>
    </rPh>
    <rPh sb="129" eb="131">
      <t>コウシン</t>
    </rPh>
    <rPh sb="131" eb="133">
      <t>シュウゼン</t>
    </rPh>
    <rPh sb="134" eb="135">
      <t>ハカ</t>
    </rPh>
    <rPh sb="140" eb="142">
      <t>ヒヨウ</t>
    </rPh>
    <rPh sb="143" eb="146">
      <t>ヘイジュンカ</t>
    </rPh>
    <rPh sb="147" eb="148">
      <t>ヒ</t>
    </rPh>
    <rPh sb="149" eb="150">
      <t>ツヅ</t>
    </rPh>
    <rPh sb="151" eb="152">
      <t>ト</t>
    </rPh>
    <rPh sb="153" eb="154">
      <t>ク</t>
    </rPh>
    <rPh sb="157" eb="159">
      <t>ザイゲン</t>
    </rPh>
    <rPh sb="160" eb="162">
      <t>カクホ</t>
    </rPh>
    <rPh sb="163" eb="165">
      <t>カダイ</t>
    </rPh>
    <phoneticPr fontId="1"/>
  </si>
  <si>
    <t>事業規模は非常に小さいが、概ね安定的な経営を行っている。今後も、使用料の見直しにより収入を確保し、持続可能な事業経営を目指していく。</t>
    <rPh sb="0" eb="2">
      <t>ジギョウ</t>
    </rPh>
    <rPh sb="2" eb="4">
      <t>キボ</t>
    </rPh>
    <rPh sb="5" eb="7">
      <t>ヒジョウ</t>
    </rPh>
    <rPh sb="8" eb="9">
      <t>チイ</t>
    </rPh>
    <rPh sb="13" eb="14">
      <t>オオム</t>
    </rPh>
    <rPh sb="15" eb="18">
      <t>アンテイテキ</t>
    </rPh>
    <rPh sb="19" eb="21">
      <t>ケイエイ</t>
    </rPh>
    <rPh sb="22" eb="23">
      <t>オコナ</t>
    </rPh>
    <rPh sb="28" eb="30">
      <t>コンゴ</t>
    </rPh>
    <rPh sb="32" eb="35">
      <t>シヨウリョウ</t>
    </rPh>
    <rPh sb="36" eb="38">
      <t>ミナオ</t>
    </rPh>
    <rPh sb="42" eb="44">
      <t>シュウニュウ</t>
    </rPh>
    <rPh sb="45" eb="47">
      <t>カクホ</t>
    </rPh>
    <rPh sb="49" eb="53">
      <t>ジゾクカノウ</t>
    </rPh>
    <rPh sb="54" eb="58">
      <t>ジギョウケイエイ</t>
    </rPh>
    <rPh sb="59" eb="61">
      <t>メザ</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</si>
</sst>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46.67</c:v>
                </c:pt>
                <c:pt idx="1">
                  <c:v>43.33</c:v>
                </c:pt>
                <c:pt idx="2">
                  <c:v>40</c:v>
                </c:pt>
                <c:pt idx="3">
                  <c:v>40</c:v>
                </c:pt>
                <c:pt idx="4">
                  <c:v>40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58.25</c:v>
                </c:pt>
                <c:pt idx="1">
                  <c:v>61.55</c:v>
                </c:pt>
                <c:pt idx="2">
                  <c:v>57.22</c:v>
                </c:pt>
                <c:pt idx="3">
                  <c:v>54.93</c:v>
                </c:pt>
                <c:pt idx="4">
                  <c:v>55.96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69.7</c:v>
                </c:pt>
                <c:pt idx="1">
                  <c:v>71.64</c:v>
                </c:pt>
                <c:pt idx="2">
                  <c:v>105.25</c:v>
                </c:pt>
                <c:pt idx="3">
                  <c:v>136.63999999999999</c:v>
                </c:pt>
                <c:pt idx="4">
                  <c:v>120.5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410.43</c:v>
                </c:pt>
                <c:pt idx="1">
                  <c:v>365.56</c:v>
                </c:pt>
                <c:pt idx="2">
                  <c:v>309.27999999999997</c:v>
                </c:pt>
                <c:pt idx="3">
                  <c:v>246.29</c:v>
                </c:pt>
                <c:pt idx="4">
                  <c:v>188.07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392.19</c:v>
                </c:pt>
                <c:pt idx="1">
                  <c:v>413.5</c:v>
                </c:pt>
                <c:pt idx="2">
                  <c:v>407.42</c:v>
                </c:pt>
                <c:pt idx="3">
                  <c:v>386.46</c:v>
                </c:pt>
                <c:pt idx="4">
                  <c:v>421.25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53.86</c:v>
                </c:pt>
                <c:pt idx="1">
                  <c:v>55.72</c:v>
                </c:pt>
                <c:pt idx="2">
                  <c:v>74.959999999999994</c:v>
                </c:pt>
                <c:pt idx="3">
                  <c:v>80.64</c:v>
                </c:pt>
                <c:pt idx="4">
                  <c:v>60.99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57.03</c:v>
                </c:pt>
                <c:pt idx="1">
                  <c:v>55.84</c:v>
                </c:pt>
                <c:pt idx="2">
                  <c:v>57.08</c:v>
                </c:pt>
                <c:pt idx="3">
                  <c:v>55.85</c:v>
                </c:pt>
                <c:pt idx="4">
                  <c:v>53.23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339.14</c:v>
                </c:pt>
                <c:pt idx="1">
                  <c:v>336.9</c:v>
                </c:pt>
                <c:pt idx="2">
                  <c:v>255.95</c:v>
                </c:pt>
                <c:pt idx="3">
                  <c:v>242.18</c:v>
                </c:pt>
                <c:pt idx="4">
                  <c:v>318.27999999999997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283.73</c:v>
                </c:pt>
                <c:pt idx="1">
                  <c:v>287.57</c:v>
                </c:pt>
                <c:pt idx="2">
                  <c:v>286.86</c:v>
                </c:pt>
                <c:pt idx="3">
                  <c:v>287.91000000000003</c:v>
                </c:pt>
                <c:pt idx="4">
                  <c:v>283.3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【307.23】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【79.51】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【58.71】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【272.98】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【59.98】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M53" workbookViewId="0">
      <selection activeCell="CG71" sqref="CG71"/>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16</v>
      </c>
      <c r="AM7" s="5"/>
      <c r="AN7" s="5"/>
      <c r="AO7" s="5"/>
      <c r="AP7" s="5"/>
      <c r="AQ7" s="5"/>
      <c r="AR7" s="5"/>
      <c r="AS7" s="5"/>
      <c r="AT7" s="5" t="s">
        <v>13</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K3</v>
      </c>
      <c r="X8" s="6"/>
      <c r="Y8" s="6"/>
      <c r="Z8" s="6"/>
      <c r="AA8" s="6"/>
      <c r="AB8" s="6"/>
      <c r="AC8" s="6"/>
      <c r="AD8" s="21" t="str">
        <f>データ!$M$6</f>
        <v>非設置</v>
      </c>
      <c r="AE8" s="21"/>
      <c r="AF8" s="21"/>
      <c r="AG8" s="21"/>
      <c r="AH8" s="21"/>
      <c r="AI8" s="21"/>
      <c r="AJ8" s="21"/>
      <c r="AK8" s="3"/>
      <c r="AL8" s="22">
        <f>データ!S6</f>
        <v>7042</v>
      </c>
      <c r="AM8" s="22"/>
      <c r="AN8" s="22"/>
      <c r="AO8" s="22"/>
      <c r="AP8" s="22"/>
      <c r="AQ8" s="22"/>
      <c r="AR8" s="22"/>
      <c r="AS8" s="22"/>
      <c r="AT8" s="7">
        <f>データ!T6</f>
        <v>234.14</v>
      </c>
      <c r="AU8" s="7"/>
      <c r="AV8" s="7"/>
      <c r="AW8" s="7"/>
      <c r="AX8" s="7"/>
      <c r="AY8" s="7"/>
      <c r="AZ8" s="7"/>
      <c r="BA8" s="7"/>
      <c r="BB8" s="7">
        <f>データ!U6</f>
        <v>30.08</v>
      </c>
      <c r="BC8" s="7"/>
      <c r="BD8" s="7"/>
      <c r="BE8" s="7"/>
      <c r="BF8" s="7"/>
      <c r="BG8" s="7"/>
      <c r="BH8" s="7"/>
      <c r="BI8" s="7"/>
      <c r="BJ8" s="3"/>
      <c r="BK8" s="3"/>
      <c r="BL8" s="28" t="s">
        <v>14</v>
      </c>
      <c r="BM8" s="38"/>
      <c r="BN8" s="45" t="s">
        <v>20</v>
      </c>
      <c r="BO8" s="48"/>
      <c r="BP8" s="48"/>
      <c r="BQ8" s="48"/>
      <c r="BR8" s="48"/>
      <c r="BS8" s="48"/>
      <c r="BT8" s="48"/>
      <c r="BU8" s="48"/>
      <c r="BV8" s="48"/>
      <c r="BW8" s="48"/>
      <c r="BX8" s="48"/>
      <c r="BY8" s="52"/>
    </row>
    <row r="9" spans="1:78" ht="18.75" customHeight="1">
      <c r="A9" s="2"/>
      <c r="B9" s="5" t="s">
        <v>3</v>
      </c>
      <c r="C9" s="5"/>
      <c r="D9" s="5"/>
      <c r="E9" s="5"/>
      <c r="F9" s="5"/>
      <c r="G9" s="5"/>
      <c r="H9" s="5"/>
      <c r="I9" s="5" t="s">
        <v>21</v>
      </c>
      <c r="J9" s="5"/>
      <c r="K9" s="5"/>
      <c r="L9" s="5"/>
      <c r="M9" s="5"/>
      <c r="N9" s="5"/>
      <c r="O9" s="5"/>
      <c r="P9" s="5" t="s">
        <v>22</v>
      </c>
      <c r="Q9" s="5"/>
      <c r="R9" s="5"/>
      <c r="S9" s="5"/>
      <c r="T9" s="5"/>
      <c r="U9" s="5"/>
      <c r="V9" s="5"/>
      <c r="W9" s="5" t="s">
        <v>25</v>
      </c>
      <c r="X9" s="5"/>
      <c r="Y9" s="5"/>
      <c r="Z9" s="5"/>
      <c r="AA9" s="5"/>
      <c r="AB9" s="5"/>
      <c r="AC9" s="5"/>
      <c r="AD9" s="5" t="s">
        <v>2</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0.93</v>
      </c>
      <c r="Q10" s="7"/>
      <c r="R10" s="7"/>
      <c r="S10" s="7"/>
      <c r="T10" s="7"/>
      <c r="U10" s="7"/>
      <c r="V10" s="7"/>
      <c r="W10" s="7">
        <f>データ!Q6</f>
        <v>100</v>
      </c>
      <c r="X10" s="7"/>
      <c r="Y10" s="7"/>
      <c r="Z10" s="7"/>
      <c r="AA10" s="7"/>
      <c r="AB10" s="7"/>
      <c r="AC10" s="7"/>
      <c r="AD10" s="22">
        <f>データ!R6</f>
        <v>3140</v>
      </c>
      <c r="AE10" s="22"/>
      <c r="AF10" s="22"/>
      <c r="AG10" s="22"/>
      <c r="AH10" s="22"/>
      <c r="AI10" s="22"/>
      <c r="AJ10" s="22"/>
      <c r="AK10" s="2"/>
      <c r="AL10" s="22">
        <f>データ!V6</f>
        <v>65</v>
      </c>
      <c r="AM10" s="22"/>
      <c r="AN10" s="22"/>
      <c r="AO10" s="22"/>
      <c r="AP10" s="22"/>
      <c r="AQ10" s="22"/>
      <c r="AR10" s="22"/>
      <c r="AS10" s="22"/>
      <c r="AT10" s="7">
        <f>データ!W6</f>
        <v>231.14</v>
      </c>
      <c r="AU10" s="7"/>
      <c r="AV10" s="7"/>
      <c r="AW10" s="7"/>
      <c r="AX10" s="7"/>
      <c r="AY10" s="7"/>
      <c r="AZ10" s="7"/>
      <c r="BA10" s="7"/>
      <c r="BB10" s="7">
        <f>データ!X6</f>
        <v>0.28000000000000003</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42</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43</v>
      </c>
    </row>
    <row r="84" spans="1:78">
      <c r="C84" s="2"/>
    </row>
    <row r="85" spans="1:78" hidden="1">
      <c r="B85" s="12" t="s">
        <v>44</v>
      </c>
      <c r="C85" s="12"/>
      <c r="D85" s="12"/>
      <c r="E85" s="12" t="s">
        <v>46</v>
      </c>
      <c r="F85" s="12" t="s">
        <v>47</v>
      </c>
      <c r="G85" s="12" t="s">
        <v>48</v>
      </c>
      <c r="H85" s="12" t="s">
        <v>41</v>
      </c>
      <c r="I85" s="12" t="s">
        <v>10</v>
      </c>
      <c r="J85" s="12" t="s">
        <v>49</v>
      </c>
      <c r="K85" s="12" t="s">
        <v>50</v>
      </c>
      <c r="L85" s="12" t="s">
        <v>31</v>
      </c>
      <c r="M85" s="12" t="s">
        <v>34</v>
      </c>
      <c r="N85" s="12" t="s">
        <v>51</v>
      </c>
      <c r="O85" s="12" t="s">
        <v>53</v>
      </c>
    </row>
    <row r="86" spans="1:78" hidden="1">
      <c r="B86" s="12"/>
      <c r="C86" s="12"/>
      <c r="D86" s="12"/>
      <c r="E86" s="12" t="str">
        <f>データ!AI6</f>
        <v/>
      </c>
      <c r="F86" s="12" t="s">
        <v>38</v>
      </c>
      <c r="G86" s="12" t="s">
        <v>38</v>
      </c>
      <c r="H86" s="12" t="str">
        <f>データ!BP6</f>
        <v>【307.23】</v>
      </c>
      <c r="I86" s="12" t="str">
        <f>データ!CA6</f>
        <v>【59.98】</v>
      </c>
      <c r="J86" s="12" t="str">
        <f>データ!CL6</f>
        <v>【272.98】</v>
      </c>
      <c r="K86" s="12" t="str">
        <f>データ!CW6</f>
        <v>【58.71】</v>
      </c>
      <c r="L86" s="12" t="str">
        <f>データ!DH6</f>
        <v>【79.51】</v>
      </c>
      <c r="M86" s="12" t="s">
        <v>38</v>
      </c>
      <c r="N86" s="12" t="s">
        <v>38</v>
      </c>
      <c r="O86" s="12" t="str">
        <f>データ!EO6</f>
        <v>【-】</v>
      </c>
    </row>
  </sheetData>
  <sheetProtection algorithmName="SHA-512" hashValue="48yYbmgZd/AdOBEFonyPpCpexh1fQg7xvmHPbhB1flGDQJbhnZCOMXZB4IzclP4Org0WTPJcxnYT2d+wNjAY4g==" saltValue="62UaNmyWw1fcu7GB34GBu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56</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30</v>
      </c>
      <c r="C3" s="62" t="s">
        <v>58</v>
      </c>
      <c r="D3" s="62" t="s">
        <v>59</v>
      </c>
      <c r="E3" s="62" t="s">
        <v>6</v>
      </c>
      <c r="F3" s="62" t="s">
        <v>5</v>
      </c>
      <c r="G3" s="62" t="s">
        <v>24</v>
      </c>
      <c r="H3" s="69" t="s">
        <v>55</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60</v>
      </c>
      <c r="B4" s="63"/>
      <c r="C4" s="63"/>
      <c r="D4" s="63"/>
      <c r="E4" s="63"/>
      <c r="F4" s="63"/>
      <c r="G4" s="63"/>
      <c r="H4" s="70"/>
      <c r="I4" s="73"/>
      <c r="J4" s="73"/>
      <c r="K4" s="73"/>
      <c r="L4" s="73"/>
      <c r="M4" s="73"/>
      <c r="N4" s="73"/>
      <c r="O4" s="73"/>
      <c r="P4" s="73"/>
      <c r="Q4" s="73"/>
      <c r="R4" s="73"/>
      <c r="S4" s="73"/>
      <c r="T4" s="73"/>
      <c r="U4" s="73"/>
      <c r="V4" s="73"/>
      <c r="W4" s="73"/>
      <c r="X4" s="78"/>
      <c r="Y4" s="81" t="s">
        <v>23</v>
      </c>
      <c r="Z4" s="81"/>
      <c r="AA4" s="81"/>
      <c r="AB4" s="81"/>
      <c r="AC4" s="81"/>
      <c r="AD4" s="81"/>
      <c r="AE4" s="81"/>
      <c r="AF4" s="81"/>
      <c r="AG4" s="81"/>
      <c r="AH4" s="81"/>
      <c r="AI4" s="81"/>
      <c r="AJ4" s="81" t="s">
        <v>45</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0</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c r="A5" s="60" t="s">
        <v>69</v>
      </c>
      <c r="B5" s="64"/>
      <c r="C5" s="64"/>
      <c r="D5" s="64"/>
      <c r="E5" s="64"/>
      <c r="F5" s="64"/>
      <c r="G5" s="64"/>
      <c r="H5" s="71" t="s">
        <v>57</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44</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5" s="59" customFormat="1">
      <c r="A6" s="60" t="s">
        <v>95</v>
      </c>
      <c r="B6" s="65">
        <f t="shared" ref="B6:X6" si="1">B7</f>
        <v>2019</v>
      </c>
      <c r="C6" s="65">
        <f t="shared" si="1"/>
        <v>53490</v>
      </c>
      <c r="D6" s="65">
        <f t="shared" si="1"/>
        <v>47</v>
      </c>
      <c r="E6" s="65">
        <f t="shared" si="1"/>
        <v>18</v>
      </c>
      <c r="F6" s="65">
        <f t="shared" si="1"/>
        <v>0</v>
      </c>
      <c r="G6" s="65">
        <f t="shared" si="1"/>
        <v>0</v>
      </c>
      <c r="H6" s="65" t="str">
        <f t="shared" si="1"/>
        <v>秋田県　八峰町</v>
      </c>
      <c r="I6" s="65" t="str">
        <f t="shared" si="1"/>
        <v>法非適用</v>
      </c>
      <c r="J6" s="65" t="str">
        <f t="shared" si="1"/>
        <v>下水道事業</v>
      </c>
      <c r="K6" s="65" t="str">
        <f t="shared" si="1"/>
        <v>特定地域生活排水処理</v>
      </c>
      <c r="L6" s="65" t="str">
        <f t="shared" si="1"/>
        <v>K3</v>
      </c>
      <c r="M6" s="65" t="str">
        <f t="shared" si="1"/>
        <v>非設置</v>
      </c>
      <c r="N6" s="74" t="str">
        <f t="shared" si="1"/>
        <v>-</v>
      </c>
      <c r="O6" s="74" t="str">
        <f t="shared" si="1"/>
        <v>該当数値なし</v>
      </c>
      <c r="P6" s="74">
        <f t="shared" si="1"/>
        <v>0.93</v>
      </c>
      <c r="Q6" s="74">
        <f t="shared" si="1"/>
        <v>100</v>
      </c>
      <c r="R6" s="74">
        <f t="shared" si="1"/>
        <v>3140</v>
      </c>
      <c r="S6" s="74">
        <f t="shared" si="1"/>
        <v>7042</v>
      </c>
      <c r="T6" s="74">
        <f t="shared" si="1"/>
        <v>234.14</v>
      </c>
      <c r="U6" s="74">
        <f t="shared" si="1"/>
        <v>30.08</v>
      </c>
      <c r="V6" s="74">
        <f t="shared" si="1"/>
        <v>65</v>
      </c>
      <c r="W6" s="74">
        <f t="shared" si="1"/>
        <v>231.14</v>
      </c>
      <c r="X6" s="74">
        <f t="shared" si="1"/>
        <v>0.28000000000000003</v>
      </c>
      <c r="Y6" s="82">
        <f t="shared" ref="Y6:AH6" si="2">IF(Y7="",NA(),Y7)</f>
        <v>69.7</v>
      </c>
      <c r="Z6" s="82">
        <f t="shared" si="2"/>
        <v>71.64</v>
      </c>
      <c r="AA6" s="82">
        <f t="shared" si="2"/>
        <v>105.25</v>
      </c>
      <c r="AB6" s="82">
        <f t="shared" si="2"/>
        <v>136.63999999999999</v>
      </c>
      <c r="AC6" s="82">
        <f t="shared" si="2"/>
        <v>120.5</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410.43</v>
      </c>
      <c r="BG6" s="82">
        <f t="shared" si="5"/>
        <v>365.56</v>
      </c>
      <c r="BH6" s="82">
        <f t="shared" si="5"/>
        <v>309.27999999999997</v>
      </c>
      <c r="BI6" s="82">
        <f t="shared" si="5"/>
        <v>246.29</v>
      </c>
      <c r="BJ6" s="82">
        <f t="shared" si="5"/>
        <v>188.07</v>
      </c>
      <c r="BK6" s="82">
        <f t="shared" si="5"/>
        <v>392.19</v>
      </c>
      <c r="BL6" s="82">
        <f t="shared" si="5"/>
        <v>413.5</v>
      </c>
      <c r="BM6" s="82">
        <f t="shared" si="5"/>
        <v>407.42</v>
      </c>
      <c r="BN6" s="82">
        <f t="shared" si="5"/>
        <v>386.46</v>
      </c>
      <c r="BO6" s="82">
        <f t="shared" si="5"/>
        <v>421.25</v>
      </c>
      <c r="BP6" s="74" t="str">
        <f>IF(BP7="","",IF(BP7="-","【-】","【"&amp;SUBSTITUTE(TEXT(BP7,"#,##0.00"),"-","△")&amp;"】"))</f>
        <v>【307.23】</v>
      </c>
      <c r="BQ6" s="82">
        <f t="shared" ref="BQ6:BZ6" si="6">IF(BQ7="",NA(),BQ7)</f>
        <v>53.86</v>
      </c>
      <c r="BR6" s="82">
        <f t="shared" si="6"/>
        <v>55.72</v>
      </c>
      <c r="BS6" s="82">
        <f t="shared" si="6"/>
        <v>74.959999999999994</v>
      </c>
      <c r="BT6" s="82">
        <f t="shared" si="6"/>
        <v>80.64</v>
      </c>
      <c r="BU6" s="82">
        <f t="shared" si="6"/>
        <v>60.99</v>
      </c>
      <c r="BV6" s="82">
        <f t="shared" si="6"/>
        <v>57.03</v>
      </c>
      <c r="BW6" s="82">
        <f t="shared" si="6"/>
        <v>55.84</v>
      </c>
      <c r="BX6" s="82">
        <f t="shared" si="6"/>
        <v>57.08</v>
      </c>
      <c r="BY6" s="82">
        <f t="shared" si="6"/>
        <v>55.85</v>
      </c>
      <c r="BZ6" s="82">
        <f t="shared" si="6"/>
        <v>53.23</v>
      </c>
      <c r="CA6" s="74" t="str">
        <f>IF(CA7="","",IF(CA7="-","【-】","【"&amp;SUBSTITUTE(TEXT(CA7,"#,##0.00"),"-","△")&amp;"】"))</f>
        <v>【59.98】</v>
      </c>
      <c r="CB6" s="82">
        <f t="shared" ref="CB6:CK6" si="7">IF(CB7="",NA(),CB7)</f>
        <v>339.14</v>
      </c>
      <c r="CC6" s="82">
        <f t="shared" si="7"/>
        <v>336.9</v>
      </c>
      <c r="CD6" s="82">
        <f t="shared" si="7"/>
        <v>255.95</v>
      </c>
      <c r="CE6" s="82">
        <f t="shared" si="7"/>
        <v>242.18</v>
      </c>
      <c r="CF6" s="82">
        <f t="shared" si="7"/>
        <v>318.27999999999997</v>
      </c>
      <c r="CG6" s="82">
        <f t="shared" si="7"/>
        <v>283.73</v>
      </c>
      <c r="CH6" s="82">
        <f t="shared" si="7"/>
        <v>287.57</v>
      </c>
      <c r="CI6" s="82">
        <f t="shared" si="7"/>
        <v>286.86</v>
      </c>
      <c r="CJ6" s="82">
        <f t="shared" si="7"/>
        <v>287.91000000000003</v>
      </c>
      <c r="CK6" s="82">
        <f t="shared" si="7"/>
        <v>283.3</v>
      </c>
      <c r="CL6" s="74" t="str">
        <f>IF(CL7="","",IF(CL7="-","【-】","【"&amp;SUBSTITUTE(TEXT(CL7,"#,##0.00"),"-","△")&amp;"】"))</f>
        <v>【272.98】</v>
      </c>
      <c r="CM6" s="82">
        <f t="shared" ref="CM6:CV6" si="8">IF(CM7="",NA(),CM7)</f>
        <v>46.67</v>
      </c>
      <c r="CN6" s="82">
        <f t="shared" si="8"/>
        <v>43.33</v>
      </c>
      <c r="CO6" s="82">
        <f t="shared" si="8"/>
        <v>40</v>
      </c>
      <c r="CP6" s="82">
        <f t="shared" si="8"/>
        <v>40</v>
      </c>
      <c r="CQ6" s="82">
        <f t="shared" si="8"/>
        <v>40</v>
      </c>
      <c r="CR6" s="82">
        <f t="shared" si="8"/>
        <v>58.25</v>
      </c>
      <c r="CS6" s="82">
        <f t="shared" si="8"/>
        <v>61.55</v>
      </c>
      <c r="CT6" s="82">
        <f t="shared" si="8"/>
        <v>57.22</v>
      </c>
      <c r="CU6" s="82">
        <f t="shared" si="8"/>
        <v>54.93</v>
      </c>
      <c r="CV6" s="82">
        <f t="shared" si="8"/>
        <v>55.96</v>
      </c>
      <c r="CW6" s="74" t="str">
        <f>IF(CW7="","",IF(CW7="-","【-】","【"&amp;SUBSTITUTE(TEXT(CW7,"#,##0.00"),"-","△")&amp;"】"))</f>
        <v>【58.71】</v>
      </c>
      <c r="CX6" s="82">
        <f t="shared" ref="CX6:DG6" si="9">IF(CX7="",NA(),CX7)</f>
        <v>100</v>
      </c>
      <c r="CY6" s="82">
        <f t="shared" si="9"/>
        <v>100</v>
      </c>
      <c r="CZ6" s="82">
        <f t="shared" si="9"/>
        <v>100</v>
      </c>
      <c r="DA6" s="82">
        <f t="shared" si="9"/>
        <v>100</v>
      </c>
      <c r="DB6" s="82">
        <f t="shared" si="9"/>
        <v>100</v>
      </c>
      <c r="DC6" s="82">
        <f t="shared" si="9"/>
        <v>68.150000000000006</v>
      </c>
      <c r="DD6" s="82">
        <f t="shared" si="9"/>
        <v>67.489999999999995</v>
      </c>
      <c r="DE6" s="82">
        <f t="shared" si="9"/>
        <v>67.290000000000006</v>
      </c>
      <c r="DF6" s="82">
        <f t="shared" si="9"/>
        <v>65.569999999999993</v>
      </c>
      <c r="DG6" s="82">
        <f t="shared" si="9"/>
        <v>60.12</v>
      </c>
      <c r="DH6" s="74" t="str">
        <f>IF(DH7="","",IF(DH7="-","【-】","【"&amp;SUBSTITUTE(TEXT(DH7,"#,##0.00"),"-","△")&amp;"】"))</f>
        <v>【79.51】</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82" t="str">
        <f t="shared" ref="EE6:EN6" si="12">IF(EE7="",NA(),EE7)</f>
        <v>-</v>
      </c>
      <c r="EF6" s="82" t="str">
        <f t="shared" si="12"/>
        <v>-</v>
      </c>
      <c r="EG6" s="82" t="str">
        <f t="shared" si="12"/>
        <v>-</v>
      </c>
      <c r="EH6" s="82" t="str">
        <f t="shared" si="12"/>
        <v>-</v>
      </c>
      <c r="EI6" s="82" t="str">
        <f t="shared" si="12"/>
        <v>-</v>
      </c>
      <c r="EJ6" s="82" t="str">
        <f t="shared" si="12"/>
        <v>-</v>
      </c>
      <c r="EK6" s="82" t="str">
        <f t="shared" si="12"/>
        <v>-</v>
      </c>
      <c r="EL6" s="82" t="str">
        <f t="shared" si="12"/>
        <v>-</v>
      </c>
      <c r="EM6" s="82" t="str">
        <f t="shared" si="12"/>
        <v>-</v>
      </c>
      <c r="EN6" s="82" t="str">
        <f t="shared" si="12"/>
        <v>-</v>
      </c>
      <c r="EO6" s="74" t="str">
        <f>IF(EO7="","",IF(EO7="-","【-】","【"&amp;SUBSTITUTE(TEXT(EO7,"#,##0.00"),"-","△")&amp;"】"))</f>
        <v>【-】</v>
      </c>
    </row>
    <row r="7" spans="1:145" s="59" customFormat="1">
      <c r="A7" s="60"/>
      <c r="B7" s="66">
        <v>2019</v>
      </c>
      <c r="C7" s="66">
        <v>53490</v>
      </c>
      <c r="D7" s="66">
        <v>47</v>
      </c>
      <c r="E7" s="66">
        <v>18</v>
      </c>
      <c r="F7" s="66">
        <v>0</v>
      </c>
      <c r="G7" s="66">
        <v>0</v>
      </c>
      <c r="H7" s="66" t="s">
        <v>96</v>
      </c>
      <c r="I7" s="66" t="s">
        <v>97</v>
      </c>
      <c r="J7" s="66" t="s">
        <v>98</v>
      </c>
      <c r="K7" s="66" t="s">
        <v>99</v>
      </c>
      <c r="L7" s="66" t="s">
        <v>100</v>
      </c>
      <c r="M7" s="66" t="s">
        <v>101</v>
      </c>
      <c r="N7" s="75" t="s">
        <v>38</v>
      </c>
      <c r="O7" s="75" t="s">
        <v>102</v>
      </c>
      <c r="P7" s="75">
        <v>0.93</v>
      </c>
      <c r="Q7" s="75">
        <v>100</v>
      </c>
      <c r="R7" s="75">
        <v>3140</v>
      </c>
      <c r="S7" s="75">
        <v>7042</v>
      </c>
      <c r="T7" s="75">
        <v>234.14</v>
      </c>
      <c r="U7" s="75">
        <v>30.08</v>
      </c>
      <c r="V7" s="75">
        <v>65</v>
      </c>
      <c r="W7" s="75">
        <v>231.14</v>
      </c>
      <c r="X7" s="75">
        <v>0.28000000000000003</v>
      </c>
      <c r="Y7" s="75">
        <v>69.7</v>
      </c>
      <c r="Z7" s="75">
        <v>71.64</v>
      </c>
      <c r="AA7" s="75">
        <v>105.25</v>
      </c>
      <c r="AB7" s="75">
        <v>136.63999999999999</v>
      </c>
      <c r="AC7" s="75">
        <v>120.5</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410.43</v>
      </c>
      <c r="BG7" s="75">
        <v>365.56</v>
      </c>
      <c r="BH7" s="75">
        <v>309.27999999999997</v>
      </c>
      <c r="BI7" s="75">
        <v>246.29</v>
      </c>
      <c r="BJ7" s="75">
        <v>188.07</v>
      </c>
      <c r="BK7" s="75">
        <v>392.19</v>
      </c>
      <c r="BL7" s="75">
        <v>413.5</v>
      </c>
      <c r="BM7" s="75">
        <v>407.42</v>
      </c>
      <c r="BN7" s="75">
        <v>386.46</v>
      </c>
      <c r="BO7" s="75">
        <v>421.25</v>
      </c>
      <c r="BP7" s="75">
        <v>307.23</v>
      </c>
      <c r="BQ7" s="75">
        <v>53.86</v>
      </c>
      <c r="BR7" s="75">
        <v>55.72</v>
      </c>
      <c r="BS7" s="75">
        <v>74.959999999999994</v>
      </c>
      <c r="BT7" s="75">
        <v>80.64</v>
      </c>
      <c r="BU7" s="75">
        <v>60.99</v>
      </c>
      <c r="BV7" s="75">
        <v>57.03</v>
      </c>
      <c r="BW7" s="75">
        <v>55.84</v>
      </c>
      <c r="BX7" s="75">
        <v>57.08</v>
      </c>
      <c r="BY7" s="75">
        <v>55.85</v>
      </c>
      <c r="BZ7" s="75">
        <v>53.23</v>
      </c>
      <c r="CA7" s="75">
        <v>59.98</v>
      </c>
      <c r="CB7" s="75">
        <v>339.14</v>
      </c>
      <c r="CC7" s="75">
        <v>336.9</v>
      </c>
      <c r="CD7" s="75">
        <v>255.95</v>
      </c>
      <c r="CE7" s="75">
        <v>242.18</v>
      </c>
      <c r="CF7" s="75">
        <v>318.27999999999997</v>
      </c>
      <c r="CG7" s="75">
        <v>283.73</v>
      </c>
      <c r="CH7" s="75">
        <v>287.57</v>
      </c>
      <c r="CI7" s="75">
        <v>286.86</v>
      </c>
      <c r="CJ7" s="75">
        <v>287.91000000000003</v>
      </c>
      <c r="CK7" s="75">
        <v>283.3</v>
      </c>
      <c r="CL7" s="75">
        <v>272.98</v>
      </c>
      <c r="CM7" s="75">
        <v>46.67</v>
      </c>
      <c r="CN7" s="75">
        <v>43.33</v>
      </c>
      <c r="CO7" s="75">
        <v>40</v>
      </c>
      <c r="CP7" s="75">
        <v>40</v>
      </c>
      <c r="CQ7" s="75">
        <v>40</v>
      </c>
      <c r="CR7" s="75">
        <v>58.25</v>
      </c>
      <c r="CS7" s="75">
        <v>61.55</v>
      </c>
      <c r="CT7" s="75">
        <v>57.22</v>
      </c>
      <c r="CU7" s="75">
        <v>54.93</v>
      </c>
      <c r="CV7" s="75">
        <v>55.96</v>
      </c>
      <c r="CW7" s="75">
        <v>58.71</v>
      </c>
      <c r="CX7" s="75">
        <v>100</v>
      </c>
      <c r="CY7" s="75">
        <v>100</v>
      </c>
      <c r="CZ7" s="75">
        <v>100</v>
      </c>
      <c r="DA7" s="75">
        <v>100</v>
      </c>
      <c r="DB7" s="75">
        <v>100</v>
      </c>
      <c r="DC7" s="75">
        <v>68.150000000000006</v>
      </c>
      <c r="DD7" s="75">
        <v>67.489999999999995</v>
      </c>
      <c r="DE7" s="75">
        <v>67.290000000000006</v>
      </c>
      <c r="DF7" s="75">
        <v>65.569999999999993</v>
      </c>
      <c r="DG7" s="75">
        <v>60.12</v>
      </c>
      <c r="DH7" s="75">
        <v>79.510000000000005</v>
      </c>
      <c r="DI7" s="75"/>
      <c r="DJ7" s="75"/>
      <c r="DK7" s="75"/>
      <c r="DL7" s="75"/>
      <c r="DM7" s="75"/>
      <c r="DN7" s="75"/>
      <c r="DO7" s="75"/>
      <c r="DP7" s="75"/>
      <c r="DQ7" s="75"/>
      <c r="DR7" s="75"/>
      <c r="DS7" s="75"/>
      <c r="DT7" s="75"/>
      <c r="DU7" s="75"/>
      <c r="DV7" s="75"/>
      <c r="DW7" s="75"/>
      <c r="DX7" s="75"/>
      <c r="DY7" s="75"/>
      <c r="DZ7" s="75"/>
      <c r="EA7" s="75"/>
      <c r="EB7" s="75"/>
      <c r="EC7" s="75"/>
      <c r="ED7" s="75"/>
      <c r="EE7" s="75" t="s">
        <v>38</v>
      </c>
      <c r="EF7" s="75" t="s">
        <v>38</v>
      </c>
      <c r="EG7" s="75" t="s">
        <v>38</v>
      </c>
      <c r="EH7" s="75" t="s">
        <v>38</v>
      </c>
      <c r="EI7" s="75" t="s">
        <v>38</v>
      </c>
      <c r="EJ7" s="75" t="s">
        <v>38</v>
      </c>
      <c r="EK7" s="75" t="s">
        <v>38</v>
      </c>
      <c r="EL7" s="75" t="s">
        <v>38</v>
      </c>
      <c r="EM7" s="75" t="s">
        <v>38</v>
      </c>
      <c r="EN7" s="75" t="s">
        <v>38</v>
      </c>
      <c r="EO7" s="75" t="s">
        <v>38</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108</v>
      </c>
    </row>
    <row r="12" spans="1:145">
      <c r="B12">
        <v>1</v>
      </c>
      <c r="C12">
        <v>1</v>
      </c>
      <c r="D12">
        <v>1</v>
      </c>
      <c r="E12">
        <v>1</v>
      </c>
      <c r="F12">
        <v>1</v>
      </c>
      <c r="G12" t="s">
        <v>109</v>
      </c>
    </row>
    <row r="13" spans="1:145">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2020-12-04T03:15:43Z</dcterms:created>
  <dcterms:modified xsi:type="dcterms:W3CDTF">2021-01-20T07:29:22Z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2021-01-20T07:29:22Z</vt:filetime>
  </property>
</Properties>
</file>