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三0122〆 公営企業に係る経営比較分析表（令和元年度決算）の分析等について（依頼）\【経営比較分析表】2019_053465_47_1718\"/>
    </mc:Choice>
  </mc:AlternateContent>
  <xr:revisionPtr revIDLastSave="0" documentId="8_{279B0299-E6D3-4277-ACB9-A2D1B6B4FDB4}" xr6:coauthVersionLast="45" xr6:coauthVersionMax="45" xr10:uidLastSave="{00000000-0000-0000-0000-000000000000}"/>
  <workbookProtection workbookAlgorithmName="SHA-512" workbookHashValue="TLMLLOX0iRMJXl5H01xRN2XzjSclsGF6ofHN43Hv2S3szrh32V1qN0HGFvizdYdqxnjP4uKWrZXYpaVVlUHQiA==" workbookSaltValue="JtJBazxUj36j266+mKWmvg==" workbookSpinCount="100000" lockStructure="1"/>
  <bookViews>
    <workbookView xWindow="3645" yWindow="450" windowWidth="19515" windowHeight="14055" xr2:uid="{00000000-000D-0000-FFFF-FFFF00000000}"/>
  </bookViews>
  <sheets>
    <sheet name="法非適用_下水道事業" sheetId="4" r:id="rId1"/>
    <sheet name="データ" sheetId="5" state="hidden" r:id="rId2"/>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O6" i="5"/>
  <c r="I10" i="4" s="1"/>
  <c r="N6" i="5"/>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K86" i="4"/>
  <c r="J86" i="4"/>
  <c r="AL10" i="4"/>
  <c r="AD10" i="4"/>
  <c r="P10" i="4"/>
  <c r="B10" i="4"/>
  <c r="I8" i="4"/>
  <c r="B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<sst xmlns="http://schemas.openxmlformats.org/spreadsheetml/2006/main" count="236" uniqueCount="118">
  <si>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</si>
  <si>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</si>
  <si>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</si>
  <si>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</si>
  <si>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</si>
  <si>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</si>
  <si>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</si>
  <si>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</si>
  <si>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</si>
  <si>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</si>
  <si>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</si>
  <si>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</si>
  <si>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</si>
  <si>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</si>
  <si>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</si>
  <si>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</si>
  <si>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</si>
  <si>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</si>
  <si>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</si>
  <si>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</si>
  <si>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</si>
  <si>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</si>
  <si>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</si>
  <si>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</si>
  <si>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</si>
  <si>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</si>
  <si>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</si>
  <si>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</si>
  <si>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</si>
  <si>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</si>
  <si>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</si>
  <si>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</si>
  <si>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</si>
  <si>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</si>
  <si>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</si>
  <si>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</si>
  <si>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</si>
  <si>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</si>
  <si>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</si>
  <si>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</si>
  <si>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</si>
  <si>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</si>
  <si>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</si>
  <si>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</si>
  <si>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</si>
  <si>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</si>
  <si>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</si>
  <si>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</si>
  <si>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</si>
  <si>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</si>
  <si>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</si>
  <si>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</si>
  <si>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</si>
  <si>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</si>
  <si>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</si>
  <si>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</si>
  <si>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</si>
  <si>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</si>
  <si>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</si>
  <si>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</si>
  <si>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</si>
  <si>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</si>
  <si>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</si>
  <si>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</si>
  <si>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</si>
  <si>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</si>
  <si>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</si>
  <si>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</si>
  <si>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</si>
  <si>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</si>
  <si>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</si>
  <si>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</si>
  <si>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</si>
  <si>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</si>
  <si>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</si>
  <si>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</si>
  <si>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</si>
  <si>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</si>
  <si>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</si>
  <si>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</si>
  <si>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</si>
  <si>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</si>
  <si>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</si>
  <si>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</si>
  <si>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</si>
  <si>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</si>
  <si>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</si>
  <si>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</si>
  <si>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</si>
  <si>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</si>
  <si>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</si>
  <si>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</si>
  <si>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</si>
  <si>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</si>
  <si>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</si>
  <si>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</si>
  <si>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</si>
  <si>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</si>
  <si>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</si>
  <si>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</si>
  <si>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</si>
  <si>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</si>
  <si>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</si>
  <si>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</si>
  <si>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</si>
  <si>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</si>
  <si>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</si>
  <si>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</si>
  <si>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</si>
  <si>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</si>
  <si>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</si>
  <si>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</si>
  <si>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</si>
  <si>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</si>
  <si>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</si>
  <si>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①収益的収支比率は、55.43％と赤字経営である。年々進行する人口減少に伴い、料金収入の減少が予想されることから、使用料の見直しについて検討する必要がある。
④企業債残高対事業規模比率は、面整備事業が完了していることから、建設改良費に対する企業債割合としては減少傾向にある。ただし、今後見込まれる処理施設の大規模更新等により増加が見込まれるため、施設の統廃合や使用料の見直しについて検討する必要がある。
⑤経費回収率は、使用料で回収すべき経費を賄えていないことから、適正な使用料収入の確保及び費用削減が求められる。
⑥汚水処理原価は、人口減少に伴い有収水量が減少していることもあり、汚水処理経費が類似団体より高く平均値を上回っている。今後加入者の増加は見込めないため、施設の統廃合についても検討する必要がある。
⑦施設利用率は、人口減少に伴い減少傾向にあり平均値を下回っている。ピーク時の計画人口との乖離が生じており、処理施設の大規模更新が迫っていることから、特定環境保全公共下水道との統合を検討する必要がある。
⑧水洗化率は、類似団体平均を上回っているが、安定した経営を行うため、未加入世帯に対し加入及び接続の促進に努める。</t>
    <rPh sb="143" eb="145">
      <t>ミコ</t>
    </rPh>
    <rPh sb="148" eb="150">
      <t>ショリ</t>
    </rPh>
    <rPh sb="150" eb="152">
      <t>シセツ</t>
    </rPh>
    <rPh sb="153" eb="156">
      <t>ダイキボ</t>
    </rPh>
    <rPh sb="156" eb="158">
      <t>コウシン</t>
    </rPh>
    <rPh sb="173" eb="175">
      <t>シセツ</t>
    </rPh>
    <rPh sb="176" eb="179">
      <t>トウハイゴウ</t>
    </rPh>
    <rPh sb="267" eb="269">
      <t>ジンコウ</t>
    </rPh>
    <rPh sb="269" eb="271">
      <t>ゲンショウ</t>
    </rPh>
    <rPh sb="272" eb="273">
      <t>トモナ</t>
    </rPh>
    <rPh sb="274" eb="276">
      <t>ユウシュウ</t>
    </rPh>
    <rPh sb="276" eb="278">
      <t>スイリョウ</t>
    </rPh>
    <rPh sb="279" eb="281">
      <t>ゲンショウ</t>
    </rPh>
    <rPh sb="317" eb="319">
      <t>コンゴ</t>
    </rPh>
    <rPh sb="319" eb="322">
      <t>カニュウシャ</t>
    </rPh>
    <rPh sb="323" eb="325">
      <t>ゾウカ</t>
    </rPh>
    <rPh sb="326" eb="328">
      <t>ミコ</t>
    </rPh>
    <rPh sb="334" eb="336">
      <t>シセツ</t>
    </rPh>
    <rPh sb="337" eb="340">
      <t>トウハイゴウ</t>
    </rPh>
    <rPh sb="345" eb="347">
      <t>ケントウ</t>
    </rPh>
    <rPh sb="349" eb="351">
      <t>ヒツヨウ</t>
    </rPh>
    <rPh sb="430" eb="432">
      <t>トクテイ</t>
    </rPh>
    <rPh sb="432" eb="434">
      <t>カンキョウ</t>
    </rPh>
    <rPh sb="434" eb="436">
      <t>ホゼン</t>
    </rPh>
    <rPh sb="436" eb="438">
      <t>コウキョウ</t>
    </rPh>
    <rPh sb="438" eb="441">
      <t>ゲスイドウ</t>
    </rPh>
    <rPh sb="446" eb="448">
      <t>ケントウ</t>
    </rPh>
    <phoneticPr fontId="4"/>
  </si>
  <si>
    <t>　農業集落排水事業においては、使用料の改定、普及促進のほか、特定環境保全公共下水道への接続や施設の統廃合を視野に入れた、総合的な経営改善策の構築が必要となっている。</t>
    <rPh sb="22" eb="24">
      <t>フキュウ</t>
    </rPh>
    <rPh sb="24" eb="26">
      <t>ソクシントクテイカンキョウホゼンシセツトウハイゴウ</t>
    </rPh>
    <phoneticPr fontId="4"/>
  </si>
  <si>
    <t>　農業集落排水事業は、平成10年に事業着手し平成14年に供用開始しており、管渠他施設については比較的新しいものとなっている。引き続き長期的な視点でコスト削減を意識し、適切な維持管理に努めていく。</t>
    <rPh sb="62" eb="63">
      <t>ヒ</t>
    </rPh>
    <rPh sb="64" eb="65">
      <t>ツヅ</t>
    </rPh>
    <rPh sb="66" eb="69">
      <t>チョウキテキ</t>
    </rPh>
    <rPh sb="70" eb="72">
      <t>シテン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</si>
</sst>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B6-4135-820C-90F5F0CFEFC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0.03</c:v>
                </c:pt>
                <c:pt idx="2">
                  <c:v>0.01</c:v>
                </c:pt>
                <c:pt idx="3">
                  <c:v>0.01</c:v>
                </c:pt>
                <c:pt idx="4">
                  <c:v>0.02</c:v>
                </c:pt>
              </c:numCache>
            </c:numRef>
          </c:val>
          <c:smooth val="0"/>
          <c:extLst>
            <c:ext xmlns:c16="http://schemas.microsoft.com/office/drawing/2014/chart" uri="{C3380CC4-5D6E-409C-BE32-E72D297353CC}">
              <c16:uniqueId val="{00000001-EAB6-4135-820C-90F5F0CFEFC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43.03</c:v>
                </c:pt>
                <c:pt idx="1">
                  <c:v>40.61</c:v>
                </c:pt>
                <c:pt idx="2">
                  <c:v>43.03</c:v>
                </c:pt>
                <c:pt idx="3">
                  <c:v>41.82</c:v>
                </c:pt>
                <c:pt idx="4">
                  <c:v>36.97</c:v>
                </c:pt>
              </c:numCache>
            </c:numRef>
          </c:val>
          <c:extLst>
            <c:ext xmlns:c16="http://schemas.microsoft.com/office/drawing/2014/chart" uri="{C3380CC4-5D6E-409C-BE32-E72D297353CC}">
              <c16:uniqueId val="{00000000-F2F1-4A50-B672-109868B60FD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44.69</c:v>
                </c:pt>
                <c:pt idx="1">
                  <c:v>42.84</c:v>
                </c:pt>
                <c:pt idx="2">
                  <c:v>51.75</c:v>
                </c:pt>
                <c:pt idx="3">
                  <c:v>50.68</c:v>
                </c:pt>
                <c:pt idx="4">
                  <c:v>50.14</c:v>
                </c:pt>
              </c:numCache>
            </c:numRef>
          </c:val>
          <c:smooth val="0"/>
          <c:extLst>
            <c:ext xmlns:c16="http://schemas.microsoft.com/office/drawing/2014/chart" uri="{C3380CC4-5D6E-409C-BE32-E72D297353CC}">
              <c16:uniqueId val="{00000001-F2F1-4A50-B672-109868B60FD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94.76</c:v>
                </c:pt>
                <c:pt idx="1">
                  <c:v>90.99</c:v>
                </c:pt>
                <c:pt idx="2">
                  <c:v>88.15</c:v>
                </c:pt>
                <c:pt idx="3">
                  <c:v>89.8</c:v>
                </c:pt>
                <c:pt idx="4">
                  <c:v>89.42</c:v>
                </c:pt>
              </c:numCache>
            </c:numRef>
          </c:val>
          <c:extLst>
            <c:ext xmlns:c16="http://schemas.microsoft.com/office/drawing/2014/chart" uri="{C3380CC4-5D6E-409C-BE32-E72D297353CC}">
              <c16:uniqueId val="{00000000-2DFC-4F98-9A21-EED2121447B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69.67</c:v>
                </c:pt>
                <c:pt idx="1">
                  <c:v>66.3</c:v>
                </c:pt>
                <c:pt idx="2">
                  <c:v>84.84</c:v>
                </c:pt>
                <c:pt idx="3">
                  <c:v>84.86</c:v>
                </c:pt>
                <c:pt idx="4">
                  <c:v>84.98</c:v>
                </c:pt>
              </c:numCache>
            </c:numRef>
          </c:val>
          <c:smooth val="0"/>
          <c:extLst>
            <c:ext xmlns:c16="http://schemas.microsoft.com/office/drawing/2014/chart" uri="{C3380CC4-5D6E-409C-BE32-E72D297353CC}">
              <c16:uniqueId val="{00000001-2DFC-4F98-9A21-EED2121447B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34.54</c:v>
                </c:pt>
                <c:pt idx="1">
                  <c:v>32.700000000000003</c:v>
                </c:pt>
                <c:pt idx="2">
                  <c:v>76.28</c:v>
                </c:pt>
                <c:pt idx="3">
                  <c:v>79.540000000000006</c:v>
                </c:pt>
                <c:pt idx="4">
                  <c:v>55.43</c:v>
                </c:pt>
              </c:numCache>
            </c:numRef>
          </c:val>
          <c:extLst>
            <c:ext xmlns:c16="http://schemas.microsoft.com/office/drawing/2014/chart" uri="{C3380CC4-5D6E-409C-BE32-E72D297353CC}">
              <c16:uniqueId val="{00000000-8719-46F4-9890-0E021AB3A9F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719-46F4-9890-0E021AB3A9F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C7-42FF-A571-95196ED59BD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C7-42FF-A571-95196ED59BD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B5-4DFF-8484-8CAC27DC2BC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B5-4DFF-8484-8CAC27DC2BC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15-444C-9EB3-C81C0912810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15-444C-9EB3-C81C0912810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546-42DF-977D-CA9F3C4BED9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46-42DF-977D-CA9F3C4BED9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5936.97</c:v>
                </c:pt>
                <c:pt idx="1">
                  <c:v>6432.13</c:v>
                </c:pt>
                <c:pt idx="2">
                  <c:v>3726.02</c:v>
                </c:pt>
                <c:pt idx="3">
                  <c:v>3530.34</c:v>
                </c:pt>
                <c:pt idx="4">
                  <c:v>4184.24</c:v>
                </c:pt>
              </c:numCache>
            </c:numRef>
          </c:val>
          <c:extLst>
            <c:ext xmlns:c16="http://schemas.microsoft.com/office/drawing/2014/chart" uri="{C3380CC4-5D6E-409C-BE32-E72D297353CC}">
              <c16:uniqueId val="{00000000-5587-4D7A-B9E2-E36496FEA62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979.89</c:v>
                </c:pt>
                <c:pt idx="1">
                  <c:v>1051.43</c:v>
                </c:pt>
                <c:pt idx="2">
                  <c:v>855.8</c:v>
                </c:pt>
                <c:pt idx="3">
                  <c:v>789.46</c:v>
                </c:pt>
                <c:pt idx="4">
                  <c:v>826.83</c:v>
                </c:pt>
              </c:numCache>
            </c:numRef>
          </c:val>
          <c:smooth val="0"/>
          <c:extLst>
            <c:ext xmlns:c16="http://schemas.microsoft.com/office/drawing/2014/chart" uri="{C3380CC4-5D6E-409C-BE32-E72D297353CC}">
              <c16:uniqueId val="{00000001-5587-4D7A-B9E2-E36496FEA62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16.91</c:v>
                </c:pt>
                <c:pt idx="1">
                  <c:v>14.19</c:v>
                </c:pt>
                <c:pt idx="2">
                  <c:v>66.37</c:v>
                </c:pt>
                <c:pt idx="3">
                  <c:v>52.93</c:v>
                </c:pt>
                <c:pt idx="4">
                  <c:v>14.32</c:v>
                </c:pt>
              </c:numCache>
            </c:numRef>
          </c:val>
          <c:extLst>
            <c:ext xmlns:c16="http://schemas.microsoft.com/office/drawing/2014/chart" uri="{C3380CC4-5D6E-409C-BE32-E72D297353CC}">
              <c16:uniqueId val="{00000000-E6D5-48AB-9663-1E0A396D69C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41.34</c:v>
                </c:pt>
                <c:pt idx="1">
                  <c:v>40.06</c:v>
                </c:pt>
                <c:pt idx="2">
                  <c:v>59.8</c:v>
                </c:pt>
                <c:pt idx="3">
                  <c:v>57.77</c:v>
                </c:pt>
                <c:pt idx="4">
                  <c:v>57.31</c:v>
                </c:pt>
              </c:numCache>
            </c:numRef>
          </c:val>
          <c:smooth val="0"/>
          <c:extLst>
            <c:ext xmlns:c16="http://schemas.microsoft.com/office/drawing/2014/chart" uri="{C3380CC4-5D6E-409C-BE32-E72D297353CC}">
              <c16:uniqueId val="{00000001-E6D5-48AB-9663-1E0A396D69C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826.34</c:v>
                </c:pt>
                <c:pt idx="1">
                  <c:v>945.95</c:v>
                </c:pt>
                <c:pt idx="2">
                  <c:v>209.86</c:v>
                </c:pt>
                <c:pt idx="3">
                  <c:v>249.97</c:v>
                </c:pt>
                <c:pt idx="4">
                  <c:v>980.58</c:v>
                </c:pt>
              </c:numCache>
            </c:numRef>
          </c:val>
          <c:extLst>
            <c:ext xmlns:c16="http://schemas.microsoft.com/office/drawing/2014/chart" uri="{C3380CC4-5D6E-409C-BE32-E72D297353CC}">
              <c16:uniqueId val="{00000000-A8E0-423C-A1A7-AADA0199504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357.49</c:v>
                </c:pt>
                <c:pt idx="1">
                  <c:v>355.22</c:v>
                </c:pt>
                <c:pt idx="2">
                  <c:v>263.76</c:v>
                </c:pt>
                <c:pt idx="3">
                  <c:v>274.35000000000002</c:v>
                </c:pt>
                <c:pt idx="4">
                  <c:v>273.52</c:v>
                </c:pt>
              </c:numCache>
            </c:numRef>
          </c:val>
          <c:smooth val="0"/>
          <c:extLst>
            <c:ext xmlns:c16="http://schemas.microsoft.com/office/drawing/2014/chart" uri="{C3380CC4-5D6E-409C-BE32-E72D297353CC}">
              <c16:uniqueId val="{00000001-A8E0-423C-A1A7-AADA0199504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P43"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藤里町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3182</v>
      </c>
      <c r="AM8" s="51"/>
      <c r="AN8" s="51"/>
      <c r="AO8" s="51"/>
      <c r="AP8" s="51"/>
      <c r="AQ8" s="51"/>
      <c r="AR8" s="51"/>
      <c r="AS8" s="51"/>
      <c r="AT8" s="46">
        <f>データ!T6</f>
        <v>282.13</v>
      </c>
      <c r="AU8" s="46"/>
      <c r="AV8" s="46"/>
      <c r="AW8" s="46"/>
      <c r="AX8" s="46"/>
      <c r="AY8" s="46"/>
      <c r="AZ8" s="46"/>
      <c r="BA8" s="46"/>
      <c r="BB8" s="46">
        <f>データ!U6</f>
        <v>11.28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6</v>
      </c>
      <c r="Q10" s="46"/>
      <c r="R10" s="46"/>
      <c r="S10" s="46"/>
      <c r="T10" s="46"/>
      <c r="U10" s="46"/>
      <c r="V10" s="46"/>
      <c r="W10" s="46">
        <f>データ!Q6</f>
        <v>82.75</v>
      </c>
      <c r="X10" s="46"/>
      <c r="Y10" s="46"/>
      <c r="Z10" s="46"/>
      <c r="AA10" s="46"/>
      <c r="AB10" s="46"/>
      <c r="AC10" s="46"/>
      <c r="AD10" s="51">
        <f>データ!R6</f>
        <v>2640</v>
      </c>
      <c r="AE10" s="51"/>
      <c r="AF10" s="51"/>
      <c r="AG10" s="51"/>
      <c r="AH10" s="51"/>
      <c r="AI10" s="51"/>
      <c r="AJ10" s="51"/>
      <c r="AK10" s="2"/>
      <c r="AL10" s="51">
        <f>データ!V6</f>
        <v>189</v>
      </c>
      <c r="AM10" s="51"/>
      <c r="AN10" s="51"/>
      <c r="AO10" s="51"/>
      <c r="AP10" s="51"/>
      <c r="AQ10" s="51"/>
      <c r="AR10" s="51"/>
      <c r="AS10" s="51"/>
      <c r="AT10" s="46">
        <f>データ!W6</f>
        <v>0.32</v>
      </c>
      <c r="AU10" s="46"/>
      <c r="AV10" s="46"/>
      <c r="AW10" s="46"/>
      <c r="AX10" s="46"/>
      <c r="AY10" s="46"/>
      <c r="AZ10" s="46"/>
      <c r="BA10" s="46"/>
      <c r="BB10" s="46">
        <f>データ!X6</f>
        <v>590.63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43</v>
      </c>
      <c r="N86" s="26" t="s">
        <v>43</v>
      </c>
      <c r="O86" s="26" t="str">
        <f>データ!EO6</f>
        <v>【0.02】</v>
      </c>
    </row>
  </sheetData>
  <sheetProtection algorithmName="SHA-512" hashValue="r2HMxWLf+UC06x8+KXCArjqSmLeYDo9aSytZAmpfmGn+YVE85T6MiM87vdP0mSpeS/S7puXHNkNEAEpKllJohw==" saltValue="VLQk7ehoPbz5mCX7SH6sR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53465</v>
      </c>
      <c r="D6" s="33">
        <f t="shared" si="3"/>
        <v>47</v>
      </c>
      <c r="E6" s="33">
        <f t="shared" si="3"/>
        <v>17</v>
      </c>
      <c r="F6" s="33">
        <f t="shared" si="3"/>
        <v>5</v>
      </c>
      <c r="G6" s="33">
        <f t="shared" si="3"/>
        <v>0</v>
      </c>
      <c r="H6" s="33" t="str">
        <f t="shared" si="3"/>
        <v>秋田県　藤里町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6</v>
      </c>
      <c r="Q6" s="34">
        <f t="shared" si="3"/>
        <v>82.75</v>
      </c>
      <c r="R6" s="34">
        <f t="shared" si="3"/>
        <v>2640</v>
      </c>
      <c r="S6" s="34">
        <f t="shared" si="3"/>
        <v>3182</v>
      </c>
      <c r="T6" s="34">
        <f t="shared" si="3"/>
        <v>282.13</v>
      </c>
      <c r="U6" s="34">
        <f t="shared" si="3"/>
        <v>11.28</v>
      </c>
      <c r="V6" s="34">
        <f t="shared" si="3"/>
        <v>189</v>
      </c>
      <c r="W6" s="34">
        <f t="shared" si="3"/>
        <v>0.32</v>
      </c>
      <c r="X6" s="34">
        <f t="shared" si="3"/>
        <v>590.63</v>
      </c>
      <c r="Y6" s="35">
        <f>IF(Y7="",NA(),Y7)</f>
        <v>34.54</v>
      </c>
      <c r="Z6" s="35">
        <f t="shared" ref="Z6:AH6" si="4">IF(Z7="",NA(),Z7)</f>
        <v>32.700000000000003</v>
      </c>
      <c r="AA6" s="35">
        <f t="shared" si="4"/>
        <v>76.28</v>
      </c>
      <c r="AB6" s="35">
        <f t="shared" si="4"/>
        <v>79.540000000000006</v>
      </c>
      <c r="AC6" s="35">
        <f t="shared" si="4"/>
        <v>55.43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5936.97</v>
      </c>
      <c r="BG6" s="35">
        <f t="shared" ref="BG6:BO6" si="7">IF(BG7="",NA(),BG7)</f>
        <v>6432.13</v>
      </c>
      <c r="BH6" s="35">
        <f t="shared" si="7"/>
        <v>3726.02</v>
      </c>
      <c r="BI6" s="35">
        <f t="shared" si="7"/>
        <v>3530.34</v>
      </c>
      <c r="BJ6" s="35">
        <f t="shared" si="7"/>
        <v>4184.24</v>
      </c>
      <c r="BK6" s="35">
        <f t="shared" si="7"/>
        <v>979.89</v>
      </c>
      <c r="BL6" s="35">
        <f t="shared" si="7"/>
        <v>1051.43</v>
      </c>
      <c r="BM6" s="35">
        <f t="shared" si="7"/>
        <v>855.8</v>
      </c>
      <c r="BN6" s="35">
        <f t="shared" si="7"/>
        <v>789.46</v>
      </c>
      <c r="BO6" s="35">
        <f t="shared" si="7"/>
        <v>826.83</v>
      </c>
      <c r="BP6" s="34" t="str">
        <f>IF(BP7="","",IF(BP7="-","【-】","【"&amp;SUBSTITUTE(TEXT(BP7,"#,##0.00"),"-","△")&amp;"】"))</f>
        <v>【765.47】</v>
      </c>
      <c r="BQ6" s="35">
        <f>IF(BQ7="",NA(),BQ7)</f>
        <v>16.91</v>
      </c>
      <c r="BR6" s="35">
        <f t="shared" ref="BR6:BZ6" si="8">IF(BR7="",NA(),BR7)</f>
        <v>14.19</v>
      </c>
      <c r="BS6" s="35">
        <f t="shared" si="8"/>
        <v>66.37</v>
      </c>
      <c r="BT6" s="35">
        <f t="shared" si="8"/>
        <v>52.93</v>
      </c>
      <c r="BU6" s="35">
        <f t="shared" si="8"/>
        <v>14.32</v>
      </c>
      <c r="BV6" s="35">
        <f t="shared" si="8"/>
        <v>41.34</v>
      </c>
      <c r="BW6" s="35">
        <f t="shared" si="8"/>
        <v>40.06</v>
      </c>
      <c r="BX6" s="35">
        <f t="shared" si="8"/>
        <v>59.8</v>
      </c>
      <c r="BY6" s="35">
        <f t="shared" si="8"/>
        <v>57.77</v>
      </c>
      <c r="BZ6" s="35">
        <f t="shared" si="8"/>
        <v>57.31</v>
      </c>
      <c r="CA6" s="34" t="str">
        <f>IF(CA7="","",IF(CA7="-","【-】","【"&amp;SUBSTITUTE(TEXT(CA7,"#,##0.00"),"-","△")&amp;"】"))</f>
        <v>【59.59】</v>
      </c>
      <c r="CB6" s="35">
        <f>IF(CB7="",NA(),CB7)</f>
        <v>826.34</v>
      </c>
      <c r="CC6" s="35">
        <f t="shared" ref="CC6:CK6" si="9">IF(CC7="",NA(),CC7)</f>
        <v>945.95</v>
      </c>
      <c r="CD6" s="35">
        <f t="shared" si="9"/>
        <v>209.86</v>
      </c>
      <c r="CE6" s="35">
        <f t="shared" si="9"/>
        <v>249.97</v>
      </c>
      <c r="CF6" s="35">
        <f t="shared" si="9"/>
        <v>980.58</v>
      </c>
      <c r="CG6" s="35">
        <f t="shared" si="9"/>
        <v>357.49</v>
      </c>
      <c r="CH6" s="35">
        <f t="shared" si="9"/>
        <v>355.22</v>
      </c>
      <c r="CI6" s="35">
        <f t="shared" si="9"/>
        <v>263.76</v>
      </c>
      <c r="CJ6" s="35">
        <f t="shared" si="9"/>
        <v>274.35000000000002</v>
      </c>
      <c r="CK6" s="35">
        <f t="shared" si="9"/>
        <v>273.52</v>
      </c>
      <c r="CL6" s="34" t="str">
        <f>IF(CL7="","",IF(CL7="-","【-】","【"&amp;SUBSTITUTE(TEXT(CL7,"#,##0.00"),"-","△")&amp;"】"))</f>
        <v>【257.86】</v>
      </c>
      <c r="CM6" s="35">
        <f>IF(CM7="",NA(),CM7)</f>
        <v>43.03</v>
      </c>
      <c r="CN6" s="35">
        <f t="shared" ref="CN6:CV6" si="10">IF(CN7="",NA(),CN7)</f>
        <v>40.61</v>
      </c>
      <c r="CO6" s="35">
        <f t="shared" si="10"/>
        <v>43.03</v>
      </c>
      <c r="CP6" s="35">
        <f t="shared" si="10"/>
        <v>41.82</v>
      </c>
      <c r="CQ6" s="35">
        <f t="shared" si="10"/>
        <v>36.97</v>
      </c>
      <c r="CR6" s="35">
        <f t="shared" si="10"/>
        <v>44.69</v>
      </c>
      <c r="CS6" s="35">
        <f t="shared" si="10"/>
        <v>42.84</v>
      </c>
      <c r="CT6" s="35">
        <f t="shared" si="10"/>
        <v>51.75</v>
      </c>
      <c r="CU6" s="35">
        <f t="shared" si="10"/>
        <v>50.68</v>
      </c>
      <c r="CV6" s="35">
        <f t="shared" si="10"/>
        <v>50.14</v>
      </c>
      <c r="CW6" s="34" t="str">
        <f>IF(CW7="","",IF(CW7="-","【-】","【"&amp;SUBSTITUTE(TEXT(CW7,"#,##0.00"),"-","△")&amp;"】"))</f>
        <v>【51.30】</v>
      </c>
      <c r="CX6" s="35">
        <f>IF(CX7="",NA(),CX7)</f>
        <v>94.76</v>
      </c>
      <c r="CY6" s="35">
        <f t="shared" ref="CY6:DG6" si="11">IF(CY7="",NA(),CY7)</f>
        <v>90.99</v>
      </c>
      <c r="CZ6" s="35">
        <f t="shared" si="11"/>
        <v>88.15</v>
      </c>
      <c r="DA6" s="35">
        <f t="shared" si="11"/>
        <v>89.8</v>
      </c>
      <c r="DB6" s="35">
        <f t="shared" si="11"/>
        <v>89.42</v>
      </c>
      <c r="DC6" s="35">
        <f t="shared" si="11"/>
        <v>69.67</v>
      </c>
      <c r="DD6" s="35">
        <f t="shared" si="11"/>
        <v>66.3</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0.03</v>
      </c>
      <c r="EL6" s="35">
        <f t="shared" si="14"/>
        <v>0.01</v>
      </c>
      <c r="EM6" s="35">
        <f t="shared" si="14"/>
        <v>0.01</v>
      </c>
      <c r="EN6" s="35">
        <f t="shared" si="14"/>
        <v>0.02</v>
      </c>
      <c r="EO6" s="34" t="str">
        <f>IF(EO7="","",IF(EO7="-","【-】","【"&amp;SUBSTITUTE(TEXT(EO7,"#,##0.00"),"-","△")&amp;"】"))</f>
        <v>【0.02】</v>
      </c>
    </row>
    <row r="7" spans="1:145" s="36" customFormat="1" x14ac:dyDescent="0.15">
      <c r="A7" s="28"/>
      <c r="B7" s="37">
        <v>2019</v>
      </c>
      <c r="C7" s="37">
        <v>53465</v>
      </c>
      <c r="D7" s="37">
        <v>47</v>
      </c>
      <c r="E7" s="37">
        <v>17</v>
      </c>
      <c r="F7" s="37">
        <v>5</v>
      </c>
      <c r="G7" s="37">
        <v>0</v>
      </c>
      <c r="H7" s="37" t="s">
        <v>97</v>
      </c>
      <c r="I7" s="37" t="s">
        <v>98</v>
      </c>
      <c r="J7" s="37" t="s">
        <v>99</v>
      </c>
      <c r="K7" s="37" t="s">
        <v>100</v>
      </c>
      <c r="L7" s="37" t="s">
        <v>101</v>
      </c>
      <c r="M7" s="37" t="s">
        <v>102</v>
      </c>
      <c r="N7" s="38" t="s">
        <v>103</v>
      </c>
      <c r="O7" s="38" t="s">
        <v>104</v>
      </c>
      <c r="P7" s="38">
        <v>6</v>
      </c>
      <c r="Q7" s="38">
        <v>82.75</v>
      </c>
      <c r="R7" s="38">
        <v>2640</v>
      </c>
      <c r="S7" s="38">
        <v>3182</v>
      </c>
      <c r="T7" s="38">
        <v>282.13</v>
      </c>
      <c r="U7" s="38">
        <v>11.28</v>
      </c>
      <c r="V7" s="38">
        <v>189</v>
      </c>
      <c r="W7" s="38">
        <v>0.32</v>
      </c>
      <c r="X7" s="38">
        <v>590.63</v>
      </c>
      <c r="Y7" s="38">
        <v>34.54</v>
      </c>
      <c r="Z7" s="38">
        <v>32.700000000000003</v>
      </c>
      <c r="AA7" s="38">
        <v>76.28</v>
      </c>
      <c r="AB7" s="38">
        <v>79.540000000000006</v>
      </c>
      <c r="AC7" s="38">
        <v>55.43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5936.97</v>
      </c>
      <c r="BG7" s="38">
        <v>6432.13</v>
      </c>
      <c r="BH7" s="38">
        <v>3726.02</v>
      </c>
      <c r="BI7" s="38">
        <v>3530.34</v>
      </c>
      <c r="BJ7" s="38">
        <v>4184.24</v>
      </c>
      <c r="BK7" s="38">
        <v>979.89</v>
      </c>
      <c r="BL7" s="38">
        <v>1051.43</v>
      </c>
      <c r="BM7" s="38">
        <v>855.8</v>
      </c>
      <c r="BN7" s="38">
        <v>789.46</v>
      </c>
      <c r="BO7" s="38">
        <v>826.83</v>
      </c>
      <c r="BP7" s="38">
        <v>765.47</v>
      </c>
      <c r="BQ7" s="38">
        <v>16.91</v>
      </c>
      <c r="BR7" s="38">
        <v>14.19</v>
      </c>
      <c r="BS7" s="38">
        <v>66.37</v>
      </c>
      <c r="BT7" s="38">
        <v>52.93</v>
      </c>
      <c r="BU7" s="38">
        <v>14.32</v>
      </c>
      <c r="BV7" s="38">
        <v>41.34</v>
      </c>
      <c r="BW7" s="38">
        <v>40.06</v>
      </c>
      <c r="BX7" s="38">
        <v>59.8</v>
      </c>
      <c r="BY7" s="38">
        <v>57.77</v>
      </c>
      <c r="BZ7" s="38">
        <v>57.31</v>
      </c>
      <c r="CA7" s="38">
        <v>59.59</v>
      </c>
      <c r="CB7" s="38">
        <v>826.34</v>
      </c>
      <c r="CC7" s="38">
        <v>945.95</v>
      </c>
      <c r="CD7" s="38">
        <v>209.86</v>
      </c>
      <c r="CE7" s="38">
        <v>249.97</v>
      </c>
      <c r="CF7" s="38">
        <v>980.58</v>
      </c>
      <c r="CG7" s="38">
        <v>357.49</v>
      </c>
      <c r="CH7" s="38">
        <v>355.22</v>
      </c>
      <c r="CI7" s="38">
        <v>263.76</v>
      </c>
      <c r="CJ7" s="38">
        <v>274.35000000000002</v>
      </c>
      <c r="CK7" s="38">
        <v>273.52</v>
      </c>
      <c r="CL7" s="38">
        <v>257.86</v>
      </c>
      <c r="CM7" s="38">
        <v>43.03</v>
      </c>
      <c r="CN7" s="38">
        <v>40.61</v>
      </c>
      <c r="CO7" s="38">
        <v>43.03</v>
      </c>
      <c r="CP7" s="38">
        <v>41.82</v>
      </c>
      <c r="CQ7" s="38">
        <v>36.97</v>
      </c>
      <c r="CR7" s="38">
        <v>44.69</v>
      </c>
      <c r="CS7" s="38">
        <v>42.84</v>
      </c>
      <c r="CT7" s="38">
        <v>51.75</v>
      </c>
      <c r="CU7" s="38">
        <v>50.68</v>
      </c>
      <c r="CV7" s="38">
        <v>50.14</v>
      </c>
      <c r="CW7" s="38">
        <v>51.3</v>
      </c>
      <c r="CX7" s="38">
        <v>94.76</v>
      </c>
      <c r="CY7" s="38">
        <v>90.99</v>
      </c>
      <c r="CZ7" s="38">
        <v>88.15</v>
      </c>
      <c r="DA7" s="38">
        <v>89.8</v>
      </c>
      <c r="DB7" s="38">
        <v>89.42</v>
      </c>
      <c r="DC7" s="38">
        <v>69.67</v>
      </c>
      <c r="DD7" s="38">
        <v>66.3</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0.03</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cp:lastPrinted>2021-01-14T02:49:19Z</cp:lastPrinted>
  <dcterms:created xsi:type="dcterms:W3CDTF">2020-12-04T03:00:10Z</dcterms:created>
  <dcterms:modified xsi:type="dcterms:W3CDTF">2021-01-20T03:55:47Z</dcterms:modified>
  <cp:category/>
</cp:coreProperties>
</file>