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325"/>
  <workbookPr/>
  <mc:AlternateContent xmlns:mc="http://schemas.openxmlformats.org/markup-compatibility/2006">
    <mc:Choice Requires="x15">
      <x15ac:absPath xmlns:x15ac="http://schemas.microsoft.com/office/spreadsheetml/2010/11/ac" url="C:\Users\1602\Desktop\三0122〆 公営企業に係る経営比較分析表（令和元年度決算）の分析等について（依頼）\【経営比較分析表】2019_053465_47_1718\"/>
    </mc:Choice>
  </mc:AlternateContent>
  <xr:revisionPtr revIDLastSave="0" documentId="13_ncr:1_{E792117F-A227-4CCF-AB66-1DB5D43A435F}" xr6:coauthVersionLast="45" xr6:coauthVersionMax="45" xr10:uidLastSave="{00000000-0000-0000-0000-000000000000}"/>
  <workbookProtection workbookAlgorithmName="SHA-512" workbookHashValue="7A/eIzsKr/0WuNxX5r8dm7rZB5F76U32QTRDUf+WLg0Rf7/UEaSy/M1Fnp2PWmRvt+9eKP1PFvtUMVF789M2/A==" workbookSaltValue="g/oayVAVlyveybyb3Jqg2Q==" workbookSpinCount="100000" lockStructure="1"/>
  <bookViews>
    <workbookView xWindow="375" yWindow="360" windowWidth="19515" windowHeight="14055"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AT10" i="4" s="1"/>
  <c r="V6" i="5"/>
  <c r="AL10" i="4" s="1"/>
  <c r="U6" i="5"/>
  <c r="BB8" i="4" s="1"/>
  <c r="T6" i="5"/>
  <c r="AT8" i="4" s="1"/>
  <c r="S6" i="5"/>
  <c r="AL8" i="4" s="1"/>
  <c r="R6" i="5"/>
  <c r="Q6" i="5"/>
  <c r="W10" i="4" s="1"/>
  <c r="P6" i="5"/>
  <c r="P10" i="4" s="1"/>
  <c r="O6" i="5"/>
  <c r="I10" i="4" s="1"/>
  <c r="N6" i="5"/>
  <c r="B10" i="4" s="1"/>
  <c r="M6" i="5"/>
  <c r="L6" i="5"/>
  <c r="W8" i="4" s="1"/>
  <c r="K6" i="5"/>
  <c r="P8" i="4" s="1"/>
  <c r="J6" i="5"/>
  <c r="I8" i="4" s="1"/>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K86" i="4"/>
  <c r="J86" i="4"/>
  <c r="E86" i="4"/>
  <c r="AD10" i="4"/>
  <c r="AD8" i="4"/>
</calcChain>
</file>

<file path=xl/sharedStrings.xml><?xml version="1.0" encoding="utf-8"?>
<sst xmlns="http://schemas.openxmlformats.org/spreadsheetml/2006/main" count="236" uniqueCount="122">
  <si>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</si>
  <si>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</si>
  <si>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</si>
  <si>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</si>
  <si>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</si>
  <si>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</si>
  <si>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</si>
  <si>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</si>
  <si>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</si>
  <si>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</si>
  <si>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</si>
  <si>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</si>
  <si>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</si>
  <si>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</si>
  <si>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</si>
  <si>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</si>
  <si>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</si>
  <si>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</si>
  <si>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</si>
  <si>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</si>
  <si>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</si>
  <si>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</si>
  <si>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</si>
  <si>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</si>
  <si>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</si>
  <si>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</si>
  <si>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</si>
  <si>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</si>
  <si>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</si>
  <si>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</si>
  <si>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</si>
  <si>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</si>
  <si>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</si>
  <si>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</si>
  <si>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</si>
  <si>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</si>
  <si>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</si>
  <si>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</si>
  <si>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</si>
  <si>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</si>
  <si>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</si>
  <si>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</si>
  <si>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</si>
  <si>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</si>
  <si>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</si>
  <si>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</si>
  <si>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</si>
  <si>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</si>
  <si>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</si>
  <si>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</si>
  <si>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</si>
  <si>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</si>
  <si>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</si>
  <si>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</si>
  <si>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</si>
  <si>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</si>
  <si>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</si>
  <si>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</si>
  <si>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</si>
  <si>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</si>
  <si>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</si>
  <si>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</si>
  <si>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</si>
  <si>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</si>
  <si>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</si>
  <si>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</si>
  <si>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</si>
  <si>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</si>
  <si>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</si>
  <si>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</si>
  <si>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</si>
  <si>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</si>
  <si>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</si>
  <si>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</si>
  <si>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</si>
  <si>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</si>
  <si>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</si>
  <si>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</si>
  <si>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</si>
  <si>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</si>
  <si>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</si>
  <si>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</si>
  <si>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</si>
  <si>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</si>
  <si>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</si>
  <si>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</si>
  <si>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</si>
  <si>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</si>
  <si>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</si>
  <si>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</si>
  <si>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</si>
  <si>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</si>
  <si>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</si>
  <si>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</si>
  <si>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</si>
  <si>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</si>
  <si>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</si>
  <si>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</si>
  <si>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</si>
  <si>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藤里町</t>
  </si>
  <si>
    <t>法非適用</t>
  </si>
  <si>
    <t>下水道事業</t>
  </si>
  <si>
    <t>特定環境保全公共下水道</t>
  </si>
  <si>
    <t>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</si>
  <si>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</si>
  <si>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</si>
  <si>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</si>
  <si>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</si>
  <si>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</si>
  <si>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</si>
  <si>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</si>
  <si>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</si>
  <si>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</si>
  <si>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</si>
  <si>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</si>
  <si>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</si>
  <si>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"H"yy</t>
    <phoneticPr fontId="4"/>
  </si>
  <si>
    <t>"R"dd</t>
    <phoneticPr fontId="4"/>
  </si>
  <si>
    <t>←書式設定</t>
    <rPh sb="1" eb="3">
      <t>ショシキ</t>
    </rPh>
    <rPh sb="3" eb="5">
      <t>セッテイ</t>
    </rPh>
    <phoneticPr fontId="4"/>
  </si>
  <si>
    <t>　特定環境保全公共下水道事業は、平成10年に事業着手し平成15年に供用開始している。管渠他施設については比較的新しいものとなっているが、長期的な視点でコスト削減を意識し、適切な維持管理に努めていく。</t>
    <rPh sb="68" eb="71">
      <t>チョウキテキ</t>
    </rPh>
    <rPh sb="72" eb="74">
      <t>シテン</t>
    </rPh>
    <phoneticPr fontId="4"/>
  </si>
  <si>
    <t>①収益的収支比率は、当該指数が約50％前後にあり赤字経営である。年々進行する人口減少に伴い、料金収入の減少が予想されることから、使用料の見直しについて検討する必要がある。
④企業債残高対事業規模比率は、面整備事業が完了していることから、建設改良費に対する企業債割合としては減少傾向にある。ただし、今後発生する長寿命化対策工事等により増加が見込まれるため、使用料の見直しについて検討する必要がある。
⑤経費回収率は、使用料で回収すべき経費を賄えていないことから、適正な使用料収入の確保及び費用削減が求められる。
⑥汚水処理原価は、汚泥減量のため脱水・乾燥を行っていることもあり、汚水処理経費が類似団体より高く平均値を上回っている。今後、人口減少に伴う有収水量の減少も予想されることから、効率的な長寿命化対策を実施するなど、長期的なスパンで維持管理費等の削減に取り組む必要がある。
⑦施設利用率は、人口減少に伴い減少傾向にあり平均値を下回っている。ピーク時の計画人口との乖離が生じているため、処理施設の大規模更新が迫っている農業集落排水処理区との統合も視野に入れ、利用率の向上を図る必要がある。
⑧水洗化率は、類似団体平均を上回っているが、安定した経営を行うため、引き続き未加入世帯に対し加入及び接続の促進に努める。</t>
    <rPh sb="32" eb="34">
      <t>ネンネン</t>
    </rPh>
    <rPh sb="34" eb="36">
      <t>シンコウ</t>
    </rPh>
    <rPh sb="43" eb="44">
      <t>トモナ</t>
    </rPh>
    <rPh sb="68" eb="70">
      <t>ミナオ</t>
    </rPh>
    <rPh sb="101" eb="102">
      <t>メン</t>
    </rPh>
    <rPh sb="102" eb="104">
      <t>セイビ</t>
    </rPh>
    <rPh sb="148" eb="150">
      <t>コンゴ</t>
    </rPh>
    <rPh sb="150" eb="152">
      <t>ハッセイ</t>
    </rPh>
    <rPh sb="154" eb="158">
      <t>チョウジュミョウカ</t>
    </rPh>
    <rPh sb="158" eb="160">
      <t>タイサク</t>
    </rPh>
    <rPh sb="160" eb="162">
      <t>コウジ</t>
    </rPh>
    <rPh sb="162" eb="163">
      <t>トウ</t>
    </rPh>
    <rPh sb="166" eb="168">
      <t>ゾウカ</t>
    </rPh>
    <rPh sb="169" eb="171">
      <t>ミコ</t>
    </rPh>
    <rPh sb="177" eb="180">
      <t>シヨウリョウ</t>
    </rPh>
    <rPh sb="181" eb="183">
      <t>ミナオ</t>
    </rPh>
    <rPh sb="264" eb="266">
      <t>オデイ</t>
    </rPh>
    <rPh sb="266" eb="268">
      <t>ゲンリョウ</t>
    </rPh>
    <rPh sb="271" eb="273">
      <t>ダッスイ</t>
    </rPh>
    <rPh sb="274" eb="276">
      <t>カンソウ</t>
    </rPh>
    <rPh sb="277" eb="278">
      <t>オコナ</t>
    </rPh>
    <rPh sb="314" eb="316">
      <t>コンゴ</t>
    </rPh>
    <rPh sb="317" eb="319">
      <t>ジンコウ</t>
    </rPh>
    <rPh sb="319" eb="321">
      <t>ゲンショウ</t>
    </rPh>
    <rPh sb="322" eb="323">
      <t>トモナ</t>
    </rPh>
    <rPh sb="324" eb="326">
      <t>ユウシュウ</t>
    </rPh>
    <rPh sb="326" eb="328">
      <t>スイリョウ</t>
    </rPh>
    <rPh sb="329" eb="331">
      <t>ゲンショウ</t>
    </rPh>
    <rPh sb="332" eb="334">
      <t>ヨソウ</t>
    </rPh>
    <rPh sb="342" eb="345">
      <t>コウリツテキ</t>
    </rPh>
    <rPh sb="346" eb="350">
      <t>チョウジュミョウカ</t>
    </rPh>
    <rPh sb="350" eb="352">
      <t>タイサク</t>
    </rPh>
    <rPh sb="353" eb="355">
      <t>ジッシ</t>
    </rPh>
    <rPh sb="360" eb="363">
      <t>チョウキテキ</t>
    </rPh>
    <rPh sb="368" eb="370">
      <t>イジ</t>
    </rPh>
    <rPh sb="370" eb="373">
      <t>カンリヒ</t>
    </rPh>
    <rPh sb="373" eb="374">
      <t>トウ</t>
    </rPh>
    <rPh sb="375" eb="377">
      <t>サクゲン</t>
    </rPh>
    <rPh sb="378" eb="379">
      <t>ト</t>
    </rPh>
    <rPh sb="380" eb="381">
      <t>ク</t>
    </rPh>
    <rPh sb="382" eb="384">
      <t>ヒツヨウ</t>
    </rPh>
    <rPh sb="397" eb="399">
      <t>ジンコウ</t>
    </rPh>
    <rPh sb="399" eb="401">
      <t>ゲンショウ</t>
    </rPh>
    <rPh sb="402" eb="403">
      <t>トモナ</t>
    </rPh>
    <rPh sb="404" eb="406">
      <t>ゲンショウ</t>
    </rPh>
    <rPh sb="406" eb="408">
      <t>ケイコウ</t>
    </rPh>
    <rPh sb="411" eb="414">
      <t>ヘイキンチ</t>
    </rPh>
    <rPh sb="415" eb="417">
      <t>シタマワ</t>
    </rPh>
    <rPh sb="427" eb="429">
      <t>ケイカク</t>
    </rPh>
    <rPh sb="429" eb="431">
      <t>ジンコウ</t>
    </rPh>
    <rPh sb="433" eb="435">
      <t>カイリ</t>
    </rPh>
    <rPh sb="436" eb="437">
      <t>ショウ</t>
    </rPh>
    <rPh sb="444" eb="446">
      <t>ショリ</t>
    </rPh>
    <rPh sb="446" eb="448">
      <t>シセツ</t>
    </rPh>
    <rPh sb="449" eb="452">
      <t>ダイキボ</t>
    </rPh>
    <rPh sb="452" eb="454">
      <t>コウシン</t>
    </rPh>
    <rPh sb="455" eb="456">
      <t>セマ</t>
    </rPh>
    <rPh sb="466" eb="468">
      <t>ショリ</t>
    </rPh>
    <rPh sb="468" eb="469">
      <t>ク</t>
    </rPh>
    <rPh sb="530" eb="531">
      <t>ヒ</t>
    </rPh>
    <rPh sb="532" eb="533">
      <t>ツヅ</t>
    </rPh>
    <phoneticPr fontId="4"/>
  </si>
  <si>
    <t>　経営比較分析表により、使用料で回収すべき経費を賄えておらず、一般会計からの繰入金により収益を維持していることがわかる。
　Ｒ６年度の公営企業会計化に向け、固定資産、経営成績及び財政状況の正確な把握、長期的な視点に立った施設設備の更新など、経営改善に向けた取り組みを行う。
　引きつづき、未加入世帯への柔軟な対応による加入・接続勧奨に努め、水洗化率の向上を図る。</t>
    <rPh sb="64" eb="66">
      <t>ネンド</t>
    </rPh>
    <rPh sb="73" eb="74">
      <t>カ</t>
    </rPh>
    <rPh sb="75" eb="76">
      <t>ム</t>
    </rPh>
    <rPh sb="87" eb="88">
      <t>オヨ</t>
    </rPh>
    <rPh sb="100" eb="103">
      <t>チョウキテキ</t>
    </rPh>
    <rPh sb="104" eb="106">
      <t>シテン</t>
    </rPh>
    <rPh sb="107" eb="108">
      <t>タ</t>
    </rPh>
    <rPh sb="125" eb="126">
      <t>ム</t>
    </rPh>
    <rPh sb="133" eb="134">
      <t>オコナ</t>
    </rPh>
    <rPh sb="138" eb="139">
      <t>ヒ</t>
    </rPh>
    <rPh sb="162" eb="164">
      <t>セツゾク</t>
    </rPh>
    <rPh sb="164" eb="166">
      <t>カンショウ</t>
    </rPh>
    <rPh sb="167" eb="168">
      <t>ツト</t>
    </rPh>
    <rPh sb="178" eb="179">
      <t>ハカ</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</si>
</sst>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AFD1-4BEC-AFF1-3062172BC6AF}"/>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0.26</c:v>
                </c:pt>
                <c:pt idx="1">
                  <c:v>0.13</c:v>
                </c:pt>
                <c:pt idx="2">
                  <c:v>0.09</c:v>
                </c:pt>
                <c:pt idx="3">
                  <c:v>0.13</c:v>
                </c:pt>
                <c:pt idx="4">
                  <c:v>0.36</c:v>
                </c:pt>
              </c:numCache>
            </c:numRef>
          </c:val>
          <c:smooth val="0"/>
          <c:extLst>
            <c:ext xmlns:c16="http://schemas.microsoft.com/office/drawing/2014/chart" uri="{C3380CC4-5D6E-409C-BE32-E72D297353CC}">
              <c16:uniqueId val="{00000001-AFD1-4BEC-AFF1-3062172BC6AF}"/>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41.88</c:v>
                </c:pt>
                <c:pt idx="1">
                  <c:v>42.19</c:v>
                </c:pt>
                <c:pt idx="2">
                  <c:v>42.25</c:v>
                </c:pt>
                <c:pt idx="3">
                  <c:v>42</c:v>
                </c:pt>
                <c:pt idx="4">
                  <c:v>40.380000000000003</c:v>
                </c:pt>
              </c:numCache>
            </c:numRef>
          </c:val>
          <c:extLst>
            <c:ext xmlns:c16="http://schemas.microsoft.com/office/drawing/2014/chart" uri="{C3380CC4-5D6E-409C-BE32-E72D297353CC}">
              <c16:uniqueId val="{00000000-C923-4A21-810D-18A2B7D8819E}"/>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36.65</c:v>
                </c:pt>
                <c:pt idx="1">
                  <c:v>37.72</c:v>
                </c:pt>
                <c:pt idx="2">
                  <c:v>43.36</c:v>
                </c:pt>
                <c:pt idx="3">
                  <c:v>42.56</c:v>
                </c:pt>
                <c:pt idx="4">
                  <c:v>42.47</c:v>
                </c:pt>
              </c:numCache>
            </c:numRef>
          </c:val>
          <c:smooth val="0"/>
          <c:extLst>
            <c:ext xmlns:c16="http://schemas.microsoft.com/office/drawing/2014/chart" uri="{C3380CC4-5D6E-409C-BE32-E72D297353CC}">
              <c16:uniqueId val="{00000001-C923-4A21-810D-18A2B7D8819E}"/>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84.83</c:v>
                </c:pt>
                <c:pt idx="1">
                  <c:v>85.91</c:v>
                </c:pt>
                <c:pt idx="2">
                  <c:v>86.49</c:v>
                </c:pt>
                <c:pt idx="3">
                  <c:v>86.37</c:v>
                </c:pt>
                <c:pt idx="4">
                  <c:v>85.91</c:v>
                </c:pt>
              </c:numCache>
            </c:numRef>
          </c:val>
          <c:extLst>
            <c:ext xmlns:c16="http://schemas.microsoft.com/office/drawing/2014/chart" uri="{C3380CC4-5D6E-409C-BE32-E72D297353CC}">
              <c16:uniqueId val="{00000000-3928-4A59-B518-57C99E365D92}"/>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68.83</c:v>
                </c:pt>
                <c:pt idx="1">
                  <c:v>68.459999999999994</c:v>
                </c:pt>
                <c:pt idx="2">
                  <c:v>83.06</c:v>
                </c:pt>
                <c:pt idx="3">
                  <c:v>83.32</c:v>
                </c:pt>
                <c:pt idx="4">
                  <c:v>83.75</c:v>
                </c:pt>
              </c:numCache>
            </c:numRef>
          </c:val>
          <c:smooth val="0"/>
          <c:extLst>
            <c:ext xmlns:c16="http://schemas.microsoft.com/office/drawing/2014/chart" uri="{C3380CC4-5D6E-409C-BE32-E72D297353CC}">
              <c16:uniqueId val="{00000001-3928-4A59-B518-57C99E365D92}"/>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45.47</c:v>
                </c:pt>
                <c:pt idx="1">
                  <c:v>43.8</c:v>
                </c:pt>
                <c:pt idx="2">
                  <c:v>76.599999999999994</c:v>
                </c:pt>
                <c:pt idx="3">
                  <c:v>82.96</c:v>
                </c:pt>
                <c:pt idx="4">
                  <c:v>51.47</c:v>
                </c:pt>
              </c:numCache>
            </c:numRef>
          </c:val>
          <c:extLst>
            <c:ext xmlns:c16="http://schemas.microsoft.com/office/drawing/2014/chart" uri="{C3380CC4-5D6E-409C-BE32-E72D297353CC}">
              <c16:uniqueId val="{00000000-AB20-4266-9C58-B9E6B3AAB8B9}"/>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B20-4266-9C58-B9E6B3AAB8B9}"/>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4F2-4230-80E5-F35327457DD4}"/>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4F2-4230-80E5-F35327457DD4}"/>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EBB-47E9-8AB8-4DF9019345D5}"/>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EBB-47E9-8AB8-4DF9019345D5}"/>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466-4685-AD1C-5A74939B81EB}"/>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466-4685-AD1C-5A74939B81EB}"/>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ED3-4647-85B2-2A87FFB4E60C}"/>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ED3-4647-85B2-2A87FFB4E60C}"/>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2439.73</c:v>
                </c:pt>
                <c:pt idx="1">
                  <c:v>2674.22</c:v>
                </c:pt>
                <c:pt idx="2">
                  <c:v>1809.95</c:v>
                </c:pt>
                <c:pt idx="3">
                  <c:v>1698.56</c:v>
                </c:pt>
                <c:pt idx="4">
                  <c:v>2035.9</c:v>
                </c:pt>
              </c:numCache>
            </c:numRef>
          </c:val>
          <c:extLst>
            <c:ext xmlns:c16="http://schemas.microsoft.com/office/drawing/2014/chart" uri="{C3380CC4-5D6E-409C-BE32-E72D297353CC}">
              <c16:uniqueId val="{00000000-8DC1-45C3-9A12-81118887E721}"/>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1673.47</c:v>
                </c:pt>
                <c:pt idx="1">
                  <c:v>1592.72</c:v>
                </c:pt>
                <c:pt idx="2">
                  <c:v>1243.71</c:v>
                </c:pt>
                <c:pt idx="3">
                  <c:v>1194.1500000000001</c:v>
                </c:pt>
                <c:pt idx="4">
                  <c:v>1206.79</c:v>
                </c:pt>
              </c:numCache>
            </c:numRef>
          </c:val>
          <c:smooth val="0"/>
          <c:extLst>
            <c:ext xmlns:c16="http://schemas.microsoft.com/office/drawing/2014/chart" uri="{C3380CC4-5D6E-409C-BE32-E72D297353CC}">
              <c16:uniqueId val="{00000001-8DC1-45C3-9A12-81118887E721}"/>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33.159999999999997</c:v>
                </c:pt>
                <c:pt idx="1">
                  <c:v>32.909999999999997</c:v>
                </c:pt>
                <c:pt idx="2">
                  <c:v>87.08</c:v>
                </c:pt>
                <c:pt idx="3">
                  <c:v>72.069999999999993</c:v>
                </c:pt>
                <c:pt idx="4">
                  <c:v>34.67</c:v>
                </c:pt>
              </c:numCache>
            </c:numRef>
          </c:val>
          <c:extLst>
            <c:ext xmlns:c16="http://schemas.microsoft.com/office/drawing/2014/chart" uri="{C3380CC4-5D6E-409C-BE32-E72D297353CC}">
              <c16:uniqueId val="{00000000-E7BA-4227-BDE3-85649E548F49}"/>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49.22</c:v>
                </c:pt>
                <c:pt idx="1">
                  <c:v>53.7</c:v>
                </c:pt>
                <c:pt idx="2">
                  <c:v>74.3</c:v>
                </c:pt>
                <c:pt idx="3">
                  <c:v>72.260000000000005</c:v>
                </c:pt>
                <c:pt idx="4">
                  <c:v>71.84</c:v>
                </c:pt>
              </c:numCache>
            </c:numRef>
          </c:val>
          <c:smooth val="0"/>
          <c:extLst>
            <c:ext xmlns:c16="http://schemas.microsoft.com/office/drawing/2014/chart" uri="{C3380CC4-5D6E-409C-BE32-E72D297353CC}">
              <c16:uniqueId val="{00000001-E7BA-4227-BDE3-85649E548F49}"/>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392</c:v>
                </c:pt>
                <c:pt idx="1">
                  <c:v>415.72</c:v>
                </c:pt>
                <c:pt idx="2">
                  <c:v>152.63</c:v>
                </c:pt>
                <c:pt idx="3">
                  <c:v>186.63</c:v>
                </c:pt>
                <c:pt idx="4">
                  <c:v>394.08</c:v>
                </c:pt>
              </c:numCache>
            </c:numRef>
          </c:val>
          <c:extLst>
            <c:ext xmlns:c16="http://schemas.microsoft.com/office/drawing/2014/chart" uri="{C3380CC4-5D6E-409C-BE32-E72D297353CC}">
              <c16:uniqueId val="{00000000-63D5-4B8C-9FE8-5ACE4908084A}"/>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332.02</c:v>
                </c:pt>
                <c:pt idx="1">
                  <c:v>300.35000000000002</c:v>
                </c:pt>
                <c:pt idx="2">
                  <c:v>221.81</c:v>
                </c:pt>
                <c:pt idx="3">
                  <c:v>230.02</c:v>
                </c:pt>
                <c:pt idx="4">
                  <c:v>228.47</c:v>
                </c:pt>
              </c:numCache>
            </c:numRef>
          </c:val>
          <c:smooth val="0"/>
          <c:extLst>
            <c:ext xmlns:c16="http://schemas.microsoft.com/office/drawing/2014/chart" uri="{C3380CC4-5D6E-409C-BE32-E72D297353CC}">
              <c16:uniqueId val="{00000001-63D5-4B8C-9FE8-5ACE4908084A}"/>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【1,218.70】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【84.20】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【42.86】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【218.56】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【74.17】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AJ1" zoomScale="85" zoomScaleNormal="85" workbookViewId="0">
      <selection activeCell="BL83" sqref="BL8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秋田県　藤里町</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法非適用</v>
      </c>
      <c r="C8" s="72"/>
      <c r="D8" s="72"/>
      <c r="E8" s="72"/>
      <c r="F8" s="72"/>
      <c r="G8" s="72"/>
      <c r="H8" s="72"/>
      <c r="I8" s="72" t="str">
        <f>データ!J6</f>
        <v>下水道事業</v>
      </c>
      <c r="J8" s="72"/>
      <c r="K8" s="72"/>
      <c r="L8" s="72"/>
      <c r="M8" s="72"/>
      <c r="N8" s="72"/>
      <c r="O8" s="72"/>
      <c r="P8" s="72" t="str">
        <f>データ!K6</f>
        <v>特定環境保全公共下水道</v>
      </c>
      <c r="Q8" s="72"/>
      <c r="R8" s="72"/>
      <c r="S8" s="72"/>
      <c r="T8" s="72"/>
      <c r="U8" s="72"/>
      <c r="V8" s="72"/>
      <c r="W8" s="72" t="str">
        <f>データ!L6</f>
        <v>D2</v>
      </c>
      <c r="X8" s="72"/>
      <c r="Y8" s="72"/>
      <c r="Z8" s="72"/>
      <c r="AA8" s="72"/>
      <c r="AB8" s="72"/>
      <c r="AC8" s="72"/>
      <c r="AD8" s="73" t="str">
        <f>データ!$M$6</f>
        <v>非設置</v>
      </c>
      <c r="AE8" s="73"/>
      <c r="AF8" s="73"/>
      <c r="AG8" s="73"/>
      <c r="AH8" s="73"/>
      <c r="AI8" s="73"/>
      <c r="AJ8" s="73"/>
      <c r="AK8" s="3"/>
      <c r="AL8" s="69">
        <f>データ!S6</f>
        <v>3182</v>
      </c>
      <c r="AM8" s="69"/>
      <c r="AN8" s="69"/>
      <c r="AO8" s="69"/>
      <c r="AP8" s="69"/>
      <c r="AQ8" s="69"/>
      <c r="AR8" s="69"/>
      <c r="AS8" s="69"/>
      <c r="AT8" s="68">
        <f>データ!T6</f>
        <v>282.13</v>
      </c>
      <c r="AU8" s="68"/>
      <c r="AV8" s="68"/>
      <c r="AW8" s="68"/>
      <c r="AX8" s="68"/>
      <c r="AY8" s="68"/>
      <c r="AZ8" s="68"/>
      <c r="BA8" s="68"/>
      <c r="BB8" s="68">
        <f>データ!U6</f>
        <v>11.28</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t="str">
        <f>データ!O6</f>
        <v>該当数値なし</v>
      </c>
      <c r="J10" s="68"/>
      <c r="K10" s="68"/>
      <c r="L10" s="68"/>
      <c r="M10" s="68"/>
      <c r="N10" s="68"/>
      <c r="O10" s="68"/>
      <c r="P10" s="68">
        <f>データ!P6</f>
        <v>75.680000000000007</v>
      </c>
      <c r="Q10" s="68"/>
      <c r="R10" s="68"/>
      <c r="S10" s="68"/>
      <c r="T10" s="68"/>
      <c r="U10" s="68"/>
      <c r="V10" s="68"/>
      <c r="W10" s="68">
        <f>データ!Q6</f>
        <v>92.91</v>
      </c>
      <c r="X10" s="68"/>
      <c r="Y10" s="68"/>
      <c r="Z10" s="68"/>
      <c r="AA10" s="68"/>
      <c r="AB10" s="68"/>
      <c r="AC10" s="68"/>
      <c r="AD10" s="69">
        <f>データ!R6</f>
        <v>2640</v>
      </c>
      <c r="AE10" s="69"/>
      <c r="AF10" s="69"/>
      <c r="AG10" s="69"/>
      <c r="AH10" s="69"/>
      <c r="AI10" s="69"/>
      <c r="AJ10" s="69"/>
      <c r="AK10" s="2"/>
      <c r="AL10" s="69">
        <f>データ!V6</f>
        <v>2384</v>
      </c>
      <c r="AM10" s="69"/>
      <c r="AN10" s="69"/>
      <c r="AO10" s="69"/>
      <c r="AP10" s="69"/>
      <c r="AQ10" s="69"/>
      <c r="AR10" s="69"/>
      <c r="AS10" s="69"/>
      <c r="AT10" s="68">
        <f>データ!W6</f>
        <v>1</v>
      </c>
      <c r="AU10" s="68"/>
      <c r="AV10" s="68"/>
      <c r="AW10" s="68"/>
      <c r="AX10" s="68"/>
      <c r="AY10" s="68"/>
      <c r="AZ10" s="68"/>
      <c r="BA10" s="68"/>
      <c r="BB10" s="68">
        <f>データ!X6</f>
        <v>2384</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120</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119</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121</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【1,218.70】</v>
      </c>
      <c r="I86" s="26" t="str">
        <f>データ!CA6</f>
        <v>【74.17】</v>
      </c>
      <c r="J86" s="26" t="str">
        <f>データ!CL6</f>
        <v>【218.56】</v>
      </c>
      <c r="K86" s="26" t="str">
        <f>データ!CW6</f>
        <v>【42.86】</v>
      </c>
      <c r="L86" s="26" t="str">
        <f>データ!DH6</f>
        <v>【84.20】</v>
      </c>
      <c r="M86" s="26" t="s">
        <v>44</v>
      </c>
      <c r="N86" s="26" t="s">
        <v>45</v>
      </c>
      <c r="O86" s="26" t="str">
        <f>データ!EO6</f>
        <v>【0.28】</v>
      </c>
    </row>
  </sheetData>
  <sheetProtection algorithmName="SHA-512" hashValue="+FSbtDagc3dCFSRMXpENy1fQRhgkA1hl3vOkL9ZBmQTffWyrpnAHN41mRWiRUb81DAoU4KAYM/sseBrYn76KMw==" saltValue="ZZyAWeQizOGehk2iqKKHCw=="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46</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47</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48</v>
      </c>
      <c r="B3" s="29" t="s">
        <v>49</v>
      </c>
      <c r="C3" s="29" t="s">
        <v>50</v>
      </c>
      <c r="D3" s="29" t="s">
        <v>51</v>
      </c>
      <c r="E3" s="29" t="s">
        <v>52</v>
      </c>
      <c r="F3" s="29" t="s">
        <v>53</v>
      </c>
      <c r="G3" s="29" t="s">
        <v>54</v>
      </c>
      <c r="H3" s="77" t="s">
        <v>55</v>
      </c>
      <c r="I3" s="78"/>
      <c r="J3" s="78"/>
      <c r="K3" s="78"/>
      <c r="L3" s="78"/>
      <c r="M3" s="78"/>
      <c r="N3" s="78"/>
      <c r="O3" s="78"/>
      <c r="P3" s="78"/>
      <c r="Q3" s="78"/>
      <c r="R3" s="78"/>
      <c r="S3" s="78"/>
      <c r="T3" s="78"/>
      <c r="U3" s="78"/>
      <c r="V3" s="78"/>
      <c r="W3" s="78"/>
      <c r="X3" s="79"/>
      <c r="Y3" s="83" t="s">
        <v>56</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57</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58</v>
      </c>
      <c r="B4" s="30"/>
      <c r="C4" s="30"/>
      <c r="D4" s="30"/>
      <c r="E4" s="30"/>
      <c r="F4" s="30"/>
      <c r="G4" s="30"/>
      <c r="H4" s="80"/>
      <c r="I4" s="81"/>
      <c r="J4" s="81"/>
      <c r="K4" s="81"/>
      <c r="L4" s="81"/>
      <c r="M4" s="81"/>
      <c r="N4" s="81"/>
      <c r="O4" s="81"/>
      <c r="P4" s="81"/>
      <c r="Q4" s="81"/>
      <c r="R4" s="81"/>
      <c r="S4" s="81"/>
      <c r="T4" s="81"/>
      <c r="U4" s="81"/>
      <c r="V4" s="81"/>
      <c r="W4" s="81"/>
      <c r="X4" s="82"/>
      <c r="Y4" s="76" t="s">
        <v>59</v>
      </c>
      <c r="Z4" s="76"/>
      <c r="AA4" s="76"/>
      <c r="AB4" s="76"/>
      <c r="AC4" s="76"/>
      <c r="AD4" s="76"/>
      <c r="AE4" s="76"/>
      <c r="AF4" s="76"/>
      <c r="AG4" s="76"/>
      <c r="AH4" s="76"/>
      <c r="AI4" s="76"/>
      <c r="AJ4" s="76" t="s">
        <v>60</v>
      </c>
      <c r="AK4" s="76"/>
      <c r="AL4" s="76"/>
      <c r="AM4" s="76"/>
      <c r="AN4" s="76"/>
      <c r="AO4" s="76"/>
      <c r="AP4" s="76"/>
      <c r="AQ4" s="76"/>
      <c r="AR4" s="76"/>
      <c r="AS4" s="76"/>
      <c r="AT4" s="76"/>
      <c r="AU4" s="76" t="s">
        <v>61</v>
      </c>
      <c r="AV4" s="76"/>
      <c r="AW4" s="76"/>
      <c r="AX4" s="76"/>
      <c r="AY4" s="76"/>
      <c r="AZ4" s="76"/>
      <c r="BA4" s="76"/>
      <c r="BB4" s="76"/>
      <c r="BC4" s="76"/>
      <c r="BD4" s="76"/>
      <c r="BE4" s="76"/>
      <c r="BF4" s="76" t="s">
        <v>62</v>
      </c>
      <c r="BG4" s="76"/>
      <c r="BH4" s="76"/>
      <c r="BI4" s="76"/>
      <c r="BJ4" s="76"/>
      <c r="BK4" s="76"/>
      <c r="BL4" s="76"/>
      <c r="BM4" s="76"/>
      <c r="BN4" s="76"/>
      <c r="BO4" s="76"/>
      <c r="BP4" s="76"/>
      <c r="BQ4" s="76" t="s">
        <v>63</v>
      </c>
      <c r="BR4" s="76"/>
      <c r="BS4" s="76"/>
      <c r="BT4" s="76"/>
      <c r="BU4" s="76"/>
      <c r="BV4" s="76"/>
      <c r="BW4" s="76"/>
      <c r="BX4" s="76"/>
      <c r="BY4" s="76"/>
      <c r="BZ4" s="76"/>
      <c r="CA4" s="76"/>
      <c r="CB4" s="76" t="s">
        <v>64</v>
      </c>
      <c r="CC4" s="76"/>
      <c r="CD4" s="76"/>
      <c r="CE4" s="76"/>
      <c r="CF4" s="76"/>
      <c r="CG4" s="76"/>
      <c r="CH4" s="76"/>
      <c r="CI4" s="76"/>
      <c r="CJ4" s="76"/>
      <c r="CK4" s="76"/>
      <c r="CL4" s="76"/>
      <c r="CM4" s="76" t="s">
        <v>65</v>
      </c>
      <c r="CN4" s="76"/>
      <c r="CO4" s="76"/>
      <c r="CP4" s="76"/>
      <c r="CQ4" s="76"/>
      <c r="CR4" s="76"/>
      <c r="CS4" s="76"/>
      <c r="CT4" s="76"/>
      <c r="CU4" s="76"/>
      <c r="CV4" s="76"/>
      <c r="CW4" s="76"/>
      <c r="CX4" s="76" t="s">
        <v>66</v>
      </c>
      <c r="CY4" s="76"/>
      <c r="CZ4" s="76"/>
      <c r="DA4" s="76"/>
      <c r="DB4" s="76"/>
      <c r="DC4" s="76"/>
      <c r="DD4" s="76"/>
      <c r="DE4" s="76"/>
      <c r="DF4" s="76"/>
      <c r="DG4" s="76"/>
      <c r="DH4" s="76"/>
      <c r="DI4" s="76" t="s">
        <v>67</v>
      </c>
      <c r="DJ4" s="76"/>
      <c r="DK4" s="76"/>
      <c r="DL4" s="76"/>
      <c r="DM4" s="76"/>
      <c r="DN4" s="76"/>
      <c r="DO4" s="76"/>
      <c r="DP4" s="76"/>
      <c r="DQ4" s="76"/>
      <c r="DR4" s="76"/>
      <c r="DS4" s="76"/>
      <c r="DT4" s="76" t="s">
        <v>68</v>
      </c>
      <c r="DU4" s="76"/>
      <c r="DV4" s="76"/>
      <c r="DW4" s="76"/>
      <c r="DX4" s="76"/>
      <c r="DY4" s="76"/>
      <c r="DZ4" s="76"/>
      <c r="EA4" s="76"/>
      <c r="EB4" s="76"/>
      <c r="EC4" s="76"/>
      <c r="ED4" s="76"/>
      <c r="EE4" s="76" t="s">
        <v>69</v>
      </c>
      <c r="EF4" s="76"/>
      <c r="EG4" s="76"/>
      <c r="EH4" s="76"/>
      <c r="EI4" s="76"/>
      <c r="EJ4" s="76"/>
      <c r="EK4" s="76"/>
      <c r="EL4" s="76"/>
      <c r="EM4" s="76"/>
      <c r="EN4" s="76"/>
      <c r="EO4" s="76"/>
    </row>
    <row r="5" spans="1:145" x14ac:dyDescent="0.15">
      <c r="A5" s="28" t="s">
        <v>70</v>
      </c>
      <c r="B5" s="31"/>
      <c r="C5" s="31"/>
      <c r="D5" s="31"/>
      <c r="E5" s="31"/>
      <c r="F5" s="31"/>
      <c r="G5" s="31"/>
      <c r="H5" s="32" t="s">
        <v>71</v>
      </c>
      <c r="I5" s="32" t="s">
        <v>72</v>
      </c>
      <c r="J5" s="32" t="s">
        <v>73</v>
      </c>
      <c r="K5" s="32" t="s">
        <v>74</v>
      </c>
      <c r="L5" s="32" t="s">
        <v>75</v>
      </c>
      <c r="M5" s="32" t="s">
        <v>5</v>
      </c>
      <c r="N5" s="32" t="s">
        <v>76</v>
      </c>
      <c r="O5" s="32" t="s">
        <v>77</v>
      </c>
      <c r="P5" s="32" t="s">
        <v>78</v>
      </c>
      <c r="Q5" s="32" t="s">
        <v>79</v>
      </c>
      <c r="R5" s="32" t="s">
        <v>80</v>
      </c>
      <c r="S5" s="32" t="s">
        <v>81</v>
      </c>
      <c r="T5" s="32" t="s">
        <v>82</v>
      </c>
      <c r="U5" s="32" t="s">
        <v>83</v>
      </c>
      <c r="V5" s="32" t="s">
        <v>84</v>
      </c>
      <c r="W5" s="32" t="s">
        <v>85</v>
      </c>
      <c r="X5" s="32" t="s">
        <v>86</v>
      </c>
      <c r="Y5" s="32" t="s">
        <v>87</v>
      </c>
      <c r="Z5" s="32" t="s">
        <v>88</v>
      </c>
      <c r="AA5" s="32" t="s">
        <v>89</v>
      </c>
      <c r="AB5" s="32" t="s">
        <v>90</v>
      </c>
      <c r="AC5" s="32" t="s">
        <v>91</v>
      </c>
      <c r="AD5" s="32" t="s">
        <v>92</v>
      </c>
      <c r="AE5" s="32" t="s">
        <v>93</v>
      </c>
      <c r="AF5" s="32" t="s">
        <v>94</v>
      </c>
      <c r="AG5" s="32" t="s">
        <v>95</v>
      </c>
      <c r="AH5" s="32" t="s">
        <v>96</v>
      </c>
      <c r="AI5" s="32" t="s">
        <v>31</v>
      </c>
      <c r="AJ5" s="32" t="s">
        <v>87</v>
      </c>
      <c r="AK5" s="32" t="s">
        <v>88</v>
      </c>
      <c r="AL5" s="32" t="s">
        <v>89</v>
      </c>
      <c r="AM5" s="32" t="s">
        <v>90</v>
      </c>
      <c r="AN5" s="32" t="s">
        <v>91</v>
      </c>
      <c r="AO5" s="32" t="s">
        <v>92</v>
      </c>
      <c r="AP5" s="32" t="s">
        <v>93</v>
      </c>
      <c r="AQ5" s="32" t="s">
        <v>94</v>
      </c>
      <c r="AR5" s="32" t="s">
        <v>95</v>
      </c>
      <c r="AS5" s="32" t="s">
        <v>96</v>
      </c>
      <c r="AT5" s="32" t="s">
        <v>97</v>
      </c>
      <c r="AU5" s="32" t="s">
        <v>87</v>
      </c>
      <c r="AV5" s="32" t="s">
        <v>88</v>
      </c>
      <c r="AW5" s="32" t="s">
        <v>89</v>
      </c>
      <c r="AX5" s="32" t="s">
        <v>90</v>
      </c>
      <c r="AY5" s="32" t="s">
        <v>91</v>
      </c>
      <c r="AZ5" s="32" t="s">
        <v>92</v>
      </c>
      <c r="BA5" s="32" t="s">
        <v>93</v>
      </c>
      <c r="BB5" s="32" t="s">
        <v>94</v>
      </c>
      <c r="BC5" s="32" t="s">
        <v>95</v>
      </c>
      <c r="BD5" s="32" t="s">
        <v>96</v>
      </c>
      <c r="BE5" s="32" t="s">
        <v>97</v>
      </c>
      <c r="BF5" s="32" t="s">
        <v>87</v>
      </c>
      <c r="BG5" s="32" t="s">
        <v>88</v>
      </c>
      <c r="BH5" s="32" t="s">
        <v>89</v>
      </c>
      <c r="BI5" s="32" t="s">
        <v>90</v>
      </c>
      <c r="BJ5" s="32" t="s">
        <v>91</v>
      </c>
      <c r="BK5" s="32" t="s">
        <v>92</v>
      </c>
      <c r="BL5" s="32" t="s">
        <v>93</v>
      </c>
      <c r="BM5" s="32" t="s">
        <v>94</v>
      </c>
      <c r="BN5" s="32" t="s">
        <v>95</v>
      </c>
      <c r="BO5" s="32" t="s">
        <v>96</v>
      </c>
      <c r="BP5" s="32" t="s">
        <v>97</v>
      </c>
      <c r="BQ5" s="32" t="s">
        <v>87</v>
      </c>
      <c r="BR5" s="32" t="s">
        <v>88</v>
      </c>
      <c r="BS5" s="32" t="s">
        <v>89</v>
      </c>
      <c r="BT5" s="32" t="s">
        <v>90</v>
      </c>
      <c r="BU5" s="32" t="s">
        <v>91</v>
      </c>
      <c r="BV5" s="32" t="s">
        <v>92</v>
      </c>
      <c r="BW5" s="32" t="s">
        <v>93</v>
      </c>
      <c r="BX5" s="32" t="s">
        <v>94</v>
      </c>
      <c r="BY5" s="32" t="s">
        <v>95</v>
      </c>
      <c r="BZ5" s="32" t="s">
        <v>96</v>
      </c>
      <c r="CA5" s="32" t="s">
        <v>97</v>
      </c>
      <c r="CB5" s="32" t="s">
        <v>87</v>
      </c>
      <c r="CC5" s="32" t="s">
        <v>88</v>
      </c>
      <c r="CD5" s="32" t="s">
        <v>89</v>
      </c>
      <c r="CE5" s="32" t="s">
        <v>90</v>
      </c>
      <c r="CF5" s="32" t="s">
        <v>91</v>
      </c>
      <c r="CG5" s="32" t="s">
        <v>92</v>
      </c>
      <c r="CH5" s="32" t="s">
        <v>93</v>
      </c>
      <c r="CI5" s="32" t="s">
        <v>94</v>
      </c>
      <c r="CJ5" s="32" t="s">
        <v>95</v>
      </c>
      <c r="CK5" s="32" t="s">
        <v>96</v>
      </c>
      <c r="CL5" s="32" t="s">
        <v>97</v>
      </c>
      <c r="CM5" s="32" t="s">
        <v>87</v>
      </c>
      <c r="CN5" s="32" t="s">
        <v>88</v>
      </c>
      <c r="CO5" s="32" t="s">
        <v>89</v>
      </c>
      <c r="CP5" s="32" t="s">
        <v>90</v>
      </c>
      <c r="CQ5" s="32" t="s">
        <v>91</v>
      </c>
      <c r="CR5" s="32" t="s">
        <v>92</v>
      </c>
      <c r="CS5" s="32" t="s">
        <v>93</v>
      </c>
      <c r="CT5" s="32" t="s">
        <v>94</v>
      </c>
      <c r="CU5" s="32" t="s">
        <v>95</v>
      </c>
      <c r="CV5" s="32" t="s">
        <v>96</v>
      </c>
      <c r="CW5" s="32" t="s">
        <v>97</v>
      </c>
      <c r="CX5" s="32" t="s">
        <v>87</v>
      </c>
      <c r="CY5" s="32" t="s">
        <v>88</v>
      </c>
      <c r="CZ5" s="32" t="s">
        <v>89</v>
      </c>
      <c r="DA5" s="32" t="s">
        <v>90</v>
      </c>
      <c r="DB5" s="32" t="s">
        <v>91</v>
      </c>
      <c r="DC5" s="32" t="s">
        <v>92</v>
      </c>
      <c r="DD5" s="32" t="s">
        <v>93</v>
      </c>
      <c r="DE5" s="32" t="s">
        <v>94</v>
      </c>
      <c r="DF5" s="32" t="s">
        <v>95</v>
      </c>
      <c r="DG5" s="32" t="s">
        <v>96</v>
      </c>
      <c r="DH5" s="32" t="s">
        <v>97</v>
      </c>
      <c r="DI5" s="32" t="s">
        <v>87</v>
      </c>
      <c r="DJ5" s="32" t="s">
        <v>88</v>
      </c>
      <c r="DK5" s="32" t="s">
        <v>89</v>
      </c>
      <c r="DL5" s="32" t="s">
        <v>90</v>
      </c>
      <c r="DM5" s="32" t="s">
        <v>91</v>
      </c>
      <c r="DN5" s="32" t="s">
        <v>92</v>
      </c>
      <c r="DO5" s="32" t="s">
        <v>93</v>
      </c>
      <c r="DP5" s="32" t="s">
        <v>94</v>
      </c>
      <c r="DQ5" s="32" t="s">
        <v>95</v>
      </c>
      <c r="DR5" s="32" t="s">
        <v>96</v>
      </c>
      <c r="DS5" s="32" t="s">
        <v>97</v>
      </c>
      <c r="DT5" s="32" t="s">
        <v>87</v>
      </c>
      <c r="DU5" s="32" t="s">
        <v>88</v>
      </c>
      <c r="DV5" s="32" t="s">
        <v>89</v>
      </c>
      <c r="DW5" s="32" t="s">
        <v>90</v>
      </c>
      <c r="DX5" s="32" t="s">
        <v>91</v>
      </c>
      <c r="DY5" s="32" t="s">
        <v>92</v>
      </c>
      <c r="DZ5" s="32" t="s">
        <v>93</v>
      </c>
      <c r="EA5" s="32" t="s">
        <v>94</v>
      </c>
      <c r="EB5" s="32" t="s">
        <v>95</v>
      </c>
      <c r="EC5" s="32" t="s">
        <v>96</v>
      </c>
      <c r="ED5" s="32" t="s">
        <v>97</v>
      </c>
      <c r="EE5" s="32" t="s">
        <v>87</v>
      </c>
      <c r="EF5" s="32" t="s">
        <v>88</v>
      </c>
      <c r="EG5" s="32" t="s">
        <v>89</v>
      </c>
      <c r="EH5" s="32" t="s">
        <v>90</v>
      </c>
      <c r="EI5" s="32" t="s">
        <v>91</v>
      </c>
      <c r="EJ5" s="32" t="s">
        <v>92</v>
      </c>
      <c r="EK5" s="32" t="s">
        <v>93</v>
      </c>
      <c r="EL5" s="32" t="s">
        <v>94</v>
      </c>
      <c r="EM5" s="32" t="s">
        <v>95</v>
      </c>
      <c r="EN5" s="32" t="s">
        <v>96</v>
      </c>
      <c r="EO5" s="32" t="s">
        <v>97</v>
      </c>
    </row>
    <row r="6" spans="1:145" s="36" customFormat="1" x14ac:dyDescent="0.15">
      <c r="A6" s="28" t="s">
        <v>98</v>
      </c>
      <c r="B6" s="33">
        <f>B7</f>
        <v>2019</v>
      </c>
      <c r="C6" s="33">
        <f t="shared" ref="C6:X6" si="3">C7</f>
        <v>53465</v>
      </c>
      <c r="D6" s="33">
        <f t="shared" si="3"/>
        <v>47</v>
      </c>
      <c r="E6" s="33">
        <f t="shared" si="3"/>
        <v>17</v>
      </c>
      <c r="F6" s="33">
        <f t="shared" si="3"/>
        <v>4</v>
      </c>
      <c r="G6" s="33">
        <f t="shared" si="3"/>
        <v>0</v>
      </c>
      <c r="H6" s="33" t="str">
        <f t="shared" si="3"/>
        <v>秋田県　藤里町</v>
      </c>
      <c r="I6" s="33" t="str">
        <f t="shared" si="3"/>
        <v>法非適用</v>
      </c>
      <c r="J6" s="33" t="str">
        <f t="shared" si="3"/>
        <v>下水道事業</v>
      </c>
      <c r="K6" s="33" t="str">
        <f t="shared" si="3"/>
        <v>特定環境保全公共下水道</v>
      </c>
      <c r="L6" s="33" t="str">
        <f t="shared" si="3"/>
        <v>D2</v>
      </c>
      <c r="M6" s="33" t="str">
        <f t="shared" si="3"/>
        <v>非設置</v>
      </c>
      <c r="N6" s="34" t="str">
        <f t="shared" si="3"/>
        <v>-</v>
      </c>
      <c r="O6" s="34" t="str">
        <f t="shared" si="3"/>
        <v>該当数値なし</v>
      </c>
      <c r="P6" s="34">
        <f t="shared" si="3"/>
        <v>75.680000000000007</v>
      </c>
      <c r="Q6" s="34">
        <f t="shared" si="3"/>
        <v>92.91</v>
      </c>
      <c r="R6" s="34">
        <f t="shared" si="3"/>
        <v>2640</v>
      </c>
      <c r="S6" s="34">
        <f t="shared" si="3"/>
        <v>3182</v>
      </c>
      <c r="T6" s="34">
        <f t="shared" si="3"/>
        <v>282.13</v>
      </c>
      <c r="U6" s="34">
        <f t="shared" si="3"/>
        <v>11.28</v>
      </c>
      <c r="V6" s="34">
        <f t="shared" si="3"/>
        <v>2384</v>
      </c>
      <c r="W6" s="34">
        <f t="shared" si="3"/>
        <v>1</v>
      </c>
      <c r="X6" s="34">
        <f t="shared" si="3"/>
        <v>2384</v>
      </c>
      <c r="Y6" s="35">
        <f>IF(Y7="",NA(),Y7)</f>
        <v>45.47</v>
      </c>
      <c r="Z6" s="35">
        <f t="shared" ref="Z6:AH6" si="4">IF(Z7="",NA(),Z7)</f>
        <v>43.8</v>
      </c>
      <c r="AA6" s="35">
        <f t="shared" si="4"/>
        <v>76.599999999999994</v>
      </c>
      <c r="AB6" s="35">
        <f t="shared" si="4"/>
        <v>82.96</v>
      </c>
      <c r="AC6" s="35">
        <f t="shared" si="4"/>
        <v>51.47</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2439.73</v>
      </c>
      <c r="BG6" s="35">
        <f t="shared" ref="BG6:BO6" si="7">IF(BG7="",NA(),BG7)</f>
        <v>2674.22</v>
      </c>
      <c r="BH6" s="35">
        <f t="shared" si="7"/>
        <v>1809.95</v>
      </c>
      <c r="BI6" s="35">
        <f t="shared" si="7"/>
        <v>1698.56</v>
      </c>
      <c r="BJ6" s="35">
        <f t="shared" si="7"/>
        <v>2035.9</v>
      </c>
      <c r="BK6" s="35">
        <f t="shared" si="7"/>
        <v>1673.47</v>
      </c>
      <c r="BL6" s="35">
        <f t="shared" si="7"/>
        <v>1592.72</v>
      </c>
      <c r="BM6" s="35">
        <f t="shared" si="7"/>
        <v>1243.71</v>
      </c>
      <c r="BN6" s="35">
        <f t="shared" si="7"/>
        <v>1194.1500000000001</v>
      </c>
      <c r="BO6" s="35">
        <f t="shared" si="7"/>
        <v>1206.79</v>
      </c>
      <c r="BP6" s="34" t="str">
        <f>IF(BP7="","",IF(BP7="-","【-】","【"&amp;SUBSTITUTE(TEXT(BP7,"#,##0.00"),"-","△")&amp;"】"))</f>
        <v>【1,218.70】</v>
      </c>
      <c r="BQ6" s="35">
        <f>IF(BQ7="",NA(),BQ7)</f>
        <v>33.159999999999997</v>
      </c>
      <c r="BR6" s="35">
        <f t="shared" ref="BR6:BZ6" si="8">IF(BR7="",NA(),BR7)</f>
        <v>32.909999999999997</v>
      </c>
      <c r="BS6" s="35">
        <f t="shared" si="8"/>
        <v>87.08</v>
      </c>
      <c r="BT6" s="35">
        <f t="shared" si="8"/>
        <v>72.069999999999993</v>
      </c>
      <c r="BU6" s="35">
        <f t="shared" si="8"/>
        <v>34.67</v>
      </c>
      <c r="BV6" s="35">
        <f t="shared" si="8"/>
        <v>49.22</v>
      </c>
      <c r="BW6" s="35">
        <f t="shared" si="8"/>
        <v>53.7</v>
      </c>
      <c r="BX6" s="35">
        <f t="shared" si="8"/>
        <v>74.3</v>
      </c>
      <c r="BY6" s="35">
        <f t="shared" si="8"/>
        <v>72.260000000000005</v>
      </c>
      <c r="BZ6" s="35">
        <f t="shared" si="8"/>
        <v>71.84</v>
      </c>
      <c r="CA6" s="34" t="str">
        <f>IF(CA7="","",IF(CA7="-","【-】","【"&amp;SUBSTITUTE(TEXT(CA7,"#,##0.00"),"-","△")&amp;"】"))</f>
        <v>【74.17】</v>
      </c>
      <c r="CB6" s="35">
        <f>IF(CB7="",NA(),CB7)</f>
        <v>392</v>
      </c>
      <c r="CC6" s="35">
        <f t="shared" ref="CC6:CK6" si="9">IF(CC7="",NA(),CC7)</f>
        <v>415.72</v>
      </c>
      <c r="CD6" s="35">
        <f t="shared" si="9"/>
        <v>152.63</v>
      </c>
      <c r="CE6" s="35">
        <f t="shared" si="9"/>
        <v>186.63</v>
      </c>
      <c r="CF6" s="35">
        <f t="shared" si="9"/>
        <v>394.08</v>
      </c>
      <c r="CG6" s="35">
        <f t="shared" si="9"/>
        <v>332.02</v>
      </c>
      <c r="CH6" s="35">
        <f t="shared" si="9"/>
        <v>300.35000000000002</v>
      </c>
      <c r="CI6" s="35">
        <f t="shared" si="9"/>
        <v>221.81</v>
      </c>
      <c r="CJ6" s="35">
        <f t="shared" si="9"/>
        <v>230.02</v>
      </c>
      <c r="CK6" s="35">
        <f t="shared" si="9"/>
        <v>228.47</v>
      </c>
      <c r="CL6" s="34" t="str">
        <f>IF(CL7="","",IF(CL7="-","【-】","【"&amp;SUBSTITUTE(TEXT(CL7,"#,##0.00"),"-","△")&amp;"】"))</f>
        <v>【218.56】</v>
      </c>
      <c r="CM6" s="35">
        <f>IF(CM7="",NA(),CM7)</f>
        <v>41.88</v>
      </c>
      <c r="CN6" s="35">
        <f t="shared" ref="CN6:CV6" si="10">IF(CN7="",NA(),CN7)</f>
        <v>42.19</v>
      </c>
      <c r="CO6" s="35">
        <f t="shared" si="10"/>
        <v>42.25</v>
      </c>
      <c r="CP6" s="35">
        <f t="shared" si="10"/>
        <v>42</v>
      </c>
      <c r="CQ6" s="35">
        <f t="shared" si="10"/>
        <v>40.380000000000003</v>
      </c>
      <c r="CR6" s="35">
        <f t="shared" si="10"/>
        <v>36.65</v>
      </c>
      <c r="CS6" s="35">
        <f t="shared" si="10"/>
        <v>37.72</v>
      </c>
      <c r="CT6" s="35">
        <f t="shared" si="10"/>
        <v>43.36</v>
      </c>
      <c r="CU6" s="35">
        <f t="shared" si="10"/>
        <v>42.56</v>
      </c>
      <c r="CV6" s="35">
        <f t="shared" si="10"/>
        <v>42.47</v>
      </c>
      <c r="CW6" s="34" t="str">
        <f>IF(CW7="","",IF(CW7="-","【-】","【"&amp;SUBSTITUTE(TEXT(CW7,"#,##0.00"),"-","△")&amp;"】"))</f>
        <v>【42.86】</v>
      </c>
      <c r="CX6" s="35">
        <f>IF(CX7="",NA(),CX7)</f>
        <v>84.83</v>
      </c>
      <c r="CY6" s="35">
        <f t="shared" ref="CY6:DG6" si="11">IF(CY7="",NA(),CY7)</f>
        <v>85.91</v>
      </c>
      <c r="CZ6" s="35">
        <f t="shared" si="11"/>
        <v>86.49</v>
      </c>
      <c r="DA6" s="35">
        <f t="shared" si="11"/>
        <v>86.37</v>
      </c>
      <c r="DB6" s="35">
        <f t="shared" si="11"/>
        <v>85.91</v>
      </c>
      <c r="DC6" s="35">
        <f t="shared" si="11"/>
        <v>68.83</v>
      </c>
      <c r="DD6" s="35">
        <f t="shared" si="11"/>
        <v>68.459999999999994</v>
      </c>
      <c r="DE6" s="35">
        <f t="shared" si="11"/>
        <v>83.06</v>
      </c>
      <c r="DF6" s="35">
        <f t="shared" si="11"/>
        <v>83.32</v>
      </c>
      <c r="DG6" s="35">
        <f t="shared" si="11"/>
        <v>83.75</v>
      </c>
      <c r="DH6" s="34" t="str">
        <f>IF(DH7="","",IF(DH7="-","【-】","【"&amp;SUBSTITUTE(TEXT(DH7,"#,##0.00"),"-","△")&amp;"】"))</f>
        <v>【84.20】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0.26</v>
      </c>
      <c r="EK6" s="35">
        <f t="shared" si="14"/>
        <v>0.13</v>
      </c>
      <c r="EL6" s="35">
        <f t="shared" si="14"/>
        <v>0.09</v>
      </c>
      <c r="EM6" s="35">
        <f t="shared" si="14"/>
        <v>0.13</v>
      </c>
      <c r="EN6" s="35">
        <f t="shared" si="14"/>
        <v>0.36</v>
      </c>
      <c r="EO6" s="34" t="str">
        <f>IF(EO7="","",IF(EO7="-","【-】","【"&amp;SUBSTITUTE(TEXT(EO7,"#,##0.00"),"-","△")&amp;"】"))</f>
        <v>【0.28】</v>
      </c>
    </row>
    <row r="7" spans="1:145" s="36" customFormat="1" x14ac:dyDescent="0.15">
      <c r="A7" s="28"/>
      <c r="B7" s="37">
        <v>2019</v>
      </c>
      <c r="C7" s="37">
        <v>53465</v>
      </c>
      <c r="D7" s="37">
        <v>47</v>
      </c>
      <c r="E7" s="37">
        <v>17</v>
      </c>
      <c r="F7" s="37">
        <v>4</v>
      </c>
      <c r="G7" s="37">
        <v>0</v>
      </c>
      <c r="H7" s="37" t="s">
        <v>99</v>
      </c>
      <c r="I7" s="37" t="s">
        <v>100</v>
      </c>
      <c r="J7" s="37" t="s">
        <v>101</v>
      </c>
      <c r="K7" s="37" t="s">
        <v>102</v>
      </c>
      <c r="L7" s="37" t="s">
        <v>103</v>
      </c>
      <c r="M7" s="37" t="s">
        <v>104</v>
      </c>
      <c r="N7" s="38" t="s">
        <v>105</v>
      </c>
      <c r="O7" s="38" t="s">
        <v>106</v>
      </c>
      <c r="P7" s="38">
        <v>75.680000000000007</v>
      </c>
      <c r="Q7" s="38">
        <v>92.91</v>
      </c>
      <c r="R7" s="38">
        <v>2640</v>
      </c>
      <c r="S7" s="38">
        <v>3182</v>
      </c>
      <c r="T7" s="38">
        <v>282.13</v>
      </c>
      <c r="U7" s="38">
        <v>11.28</v>
      </c>
      <c r="V7" s="38">
        <v>2384</v>
      </c>
      <c r="W7" s="38">
        <v>1</v>
      </c>
      <c r="X7" s="38">
        <v>2384</v>
      </c>
      <c r="Y7" s="38">
        <v>45.47</v>
      </c>
      <c r="Z7" s="38">
        <v>43.8</v>
      </c>
      <c r="AA7" s="38">
        <v>76.599999999999994</v>
      </c>
      <c r="AB7" s="38">
        <v>82.96</v>
      </c>
      <c r="AC7" s="38">
        <v>51.47</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2439.73</v>
      </c>
      <c r="BG7" s="38">
        <v>2674.22</v>
      </c>
      <c r="BH7" s="38">
        <v>1809.95</v>
      </c>
      <c r="BI7" s="38">
        <v>1698.56</v>
      </c>
      <c r="BJ7" s="38">
        <v>2035.9</v>
      </c>
      <c r="BK7" s="38">
        <v>1673.47</v>
      </c>
      <c r="BL7" s="38">
        <v>1592.72</v>
      </c>
      <c r="BM7" s="38">
        <v>1243.71</v>
      </c>
      <c r="BN7" s="38">
        <v>1194.1500000000001</v>
      </c>
      <c r="BO7" s="38">
        <v>1206.79</v>
      </c>
      <c r="BP7" s="38">
        <v>1218.7</v>
      </c>
      <c r="BQ7" s="38">
        <v>33.159999999999997</v>
      </c>
      <c r="BR7" s="38">
        <v>32.909999999999997</v>
      </c>
      <c r="BS7" s="38">
        <v>87.08</v>
      </c>
      <c r="BT7" s="38">
        <v>72.069999999999993</v>
      </c>
      <c r="BU7" s="38">
        <v>34.67</v>
      </c>
      <c r="BV7" s="38">
        <v>49.22</v>
      </c>
      <c r="BW7" s="38">
        <v>53.7</v>
      </c>
      <c r="BX7" s="38">
        <v>74.3</v>
      </c>
      <c r="BY7" s="38">
        <v>72.260000000000005</v>
      </c>
      <c r="BZ7" s="38">
        <v>71.84</v>
      </c>
      <c r="CA7" s="38">
        <v>74.17</v>
      </c>
      <c r="CB7" s="38">
        <v>392</v>
      </c>
      <c r="CC7" s="38">
        <v>415.72</v>
      </c>
      <c r="CD7" s="38">
        <v>152.63</v>
      </c>
      <c r="CE7" s="38">
        <v>186.63</v>
      </c>
      <c r="CF7" s="38">
        <v>394.08</v>
      </c>
      <c r="CG7" s="38">
        <v>332.02</v>
      </c>
      <c r="CH7" s="38">
        <v>300.35000000000002</v>
      </c>
      <c r="CI7" s="38">
        <v>221.81</v>
      </c>
      <c r="CJ7" s="38">
        <v>230.02</v>
      </c>
      <c r="CK7" s="38">
        <v>228.47</v>
      </c>
      <c r="CL7" s="38">
        <v>218.56</v>
      </c>
      <c r="CM7" s="38">
        <v>41.88</v>
      </c>
      <c r="CN7" s="38">
        <v>42.19</v>
      </c>
      <c r="CO7" s="38">
        <v>42.25</v>
      </c>
      <c r="CP7" s="38">
        <v>42</v>
      </c>
      <c r="CQ7" s="38">
        <v>40.380000000000003</v>
      </c>
      <c r="CR7" s="38">
        <v>36.65</v>
      </c>
      <c r="CS7" s="38">
        <v>37.72</v>
      </c>
      <c r="CT7" s="38">
        <v>43.36</v>
      </c>
      <c r="CU7" s="38">
        <v>42.56</v>
      </c>
      <c r="CV7" s="38">
        <v>42.47</v>
      </c>
      <c r="CW7" s="38">
        <v>42.86</v>
      </c>
      <c r="CX7" s="38">
        <v>84.83</v>
      </c>
      <c r="CY7" s="38">
        <v>85.91</v>
      </c>
      <c r="CZ7" s="38">
        <v>86.49</v>
      </c>
      <c r="DA7" s="38">
        <v>86.37</v>
      </c>
      <c r="DB7" s="38">
        <v>85.91</v>
      </c>
      <c r="DC7" s="38">
        <v>68.83</v>
      </c>
      <c r="DD7" s="38">
        <v>68.459999999999994</v>
      </c>
      <c r="DE7" s="38">
        <v>83.06</v>
      </c>
      <c r="DF7" s="38">
        <v>83.32</v>
      </c>
      <c r="DG7" s="38">
        <v>83.75</v>
      </c>
      <c r="DH7" s="38">
        <v>84.2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0.26</v>
      </c>
      <c r="EK7" s="38">
        <v>0.13</v>
      </c>
      <c r="EL7" s="38">
        <v>0.09</v>
      </c>
      <c r="EM7" s="38">
        <v>0.13</v>
      </c>
      <c r="EN7" s="38">
        <v>0.36</v>
      </c>
      <c r="EO7" s="38">
        <v>0.28000000000000003</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107</v>
      </c>
      <c r="C9" s="40" t="s">
        <v>108</v>
      </c>
      <c r="D9" s="40" t="s">
        <v>109</v>
      </c>
      <c r="E9" s="40" t="s">
        <v>110</v>
      </c>
      <c r="F9" s="40" t="s">
        <v>111</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49</v>
      </c>
      <c r="B10" s="41">
        <f t="shared" ref="B10:E10" si="15">DATEVALUE($B7+12-B11&amp;"/1/"&amp;B12)</f>
        <v>46388</v>
      </c>
      <c r="C10" s="41">
        <f t="shared" si="15"/>
        <v>46753</v>
      </c>
      <c r="D10" s="41">
        <f t="shared" si="15"/>
        <v>47119</v>
      </c>
      <c r="E10" s="41">
        <f t="shared" si="15"/>
        <v>47484</v>
      </c>
      <c r="F10" s="42">
        <f>DATEVALUE($B7+12-F11&amp;"/1/"&amp;F12)</f>
        <v>47849</v>
      </c>
    </row>
    <row r="11" spans="1:145" x14ac:dyDescent="0.15">
      <c r="B11">
        <v>4</v>
      </c>
      <c r="C11">
        <v>3</v>
      </c>
      <c r="D11">
        <v>2</v>
      </c>
      <c r="E11">
        <v>1</v>
      </c>
      <c r="F11">
        <v>0</v>
      </c>
      <c r="G11" t="s">
        <v>112</v>
      </c>
    </row>
    <row r="12" spans="1:145" x14ac:dyDescent="0.15">
      <c r="B12">
        <v>1</v>
      </c>
      <c r="C12">
        <v>1</v>
      </c>
      <c r="D12">
        <v>1</v>
      </c>
      <c r="E12">
        <v>1</v>
      </c>
      <c r="F12">
        <v>1</v>
      </c>
      <c r="G12" t="s">
        <v>113</v>
      </c>
    </row>
    <row r="13" spans="1:145" x14ac:dyDescent="0.15">
      <c r="B13" t="s">
        <v>114</v>
      </c>
      <c r="C13" t="s">
        <v>114</v>
      </c>
      <c r="D13" t="s">
        <v>115</v>
      </c>
      <c r="E13" t="s">
        <v>116</v>
      </c>
      <c r="F13" t="s">
        <v>117</v>
      </c>
      <c r="G13" t="s">
        <v>118</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生活環境課 環境整備係</cp:lastModifiedBy>
  <cp:lastPrinted>2021-01-14T00:05:05Z</cp:lastPrinted>
  <dcterms:created xsi:type="dcterms:W3CDTF">2020-12-04T02:52:59Z</dcterms:created>
  <dcterms:modified xsi:type="dcterms:W3CDTF">2021-01-20T05:25:41Z</dcterms:modified>
  <cp:category/>
</cp:coreProperties>
</file>