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D:\ToDoファイル\20210113 公営企業に係る経営分析表（令和元年度決算）の分析等について（依頼）\03 下水道担当より\【経営比較分析表】2019_053465_47_1718\"/>
    </mc:Choice>
  </mc:AlternateContent>
  <xr:revisionPtr revIDLastSave="0" documentId="13_ncr:1_{1C7BCE9F-6261-4524-9564-C4A7B50FEC8B}" xr6:coauthVersionLast="45" xr6:coauthVersionMax="45" xr10:uidLastSave="{00000000-0000-0000-0000-000000000000}"/>
  <workbookProtection workbookAlgorithmName="SHA-512" workbookHashValue="LT06CCXCZNN+0fUx8B3us22Bc8SFzPgLgpWQ98t2k6DYDT8PvQqMsNtI6szH1F+djKXF3XOWKWIXA4Tl5WrS6A==" workbookSaltValue="zGQK9oEBummm+6lWrooS7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T6" i="5"/>
  <c r="AT8" i="4" s="1"/>
  <c r="S6" i="5"/>
  <c r="R6" i="5"/>
  <c r="Q6" i="5"/>
  <c r="P6" i="5"/>
  <c r="P10" i="4" s="1"/>
  <c r="O6" i="5"/>
  <c r="N6" i="5"/>
  <c r="B10" i="4" s="1"/>
  <c r="M6" i="5"/>
  <c r="L6" i="5"/>
  <c r="W8" i="4" s="1"/>
  <c r="K6" i="5"/>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I86" i="4"/>
  <c r="H86" i="4"/>
  <c r="E86" i="4"/>
  <c r="AD10" i="4"/>
  <c r="W10" i="4"/>
  <c r="I10" i="4"/>
  <c r="BB8" i="4"/>
  <c r="AL8" i="4"/>
  <c r="AD8" i="4"/>
  <c r="P8" i="4"/>
  <c r="B8" i="4"/>
</calcChain>
</file>

<file path=xl/sharedStrings.xml><?xml version="1.0" encoding="utf-8"?>
<sst xmlns="http://schemas.openxmlformats.org/spreadsheetml/2006/main" count="247" uniqueCount="121">
  <si>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</si>
  <si>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</si>
  <si>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</si>
  <si>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</si>
  <si>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</si>
  <si>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</si>
  <si>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</si>
  <si>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</si>
  <si>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</si>
  <si>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</si>
  <si>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</si>
  <si>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</si>
  <si>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</si>
  <si>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</si>
  <si>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</si>
  <si>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</si>
  <si>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</si>
  <si>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</si>
  <si>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</si>
  <si>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</si>
  <si>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</si>
  <si>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</si>
  <si>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</si>
  <si>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</si>
  <si>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</si>
  <si>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</si>
  <si>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</si>
  <si>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</si>
  <si>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</si>
  <si>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</si>
  <si>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</si>
  <si>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</si>
  <si>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</si>
  <si>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</si>
  <si>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</si>
  <si>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</si>
  <si>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</si>
  <si>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</si>
  <si>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</si>
  <si>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</si>
  <si>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</si>
  <si>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</si>
  <si>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</si>
  <si>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</si>
  <si>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</si>
  <si>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</si>
  <si>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</si>
  <si>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</si>
  <si>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</si>
  <si>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</si>
  <si>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</si>
  <si>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</si>
  <si>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</si>
  <si>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</si>
  <si>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</si>
  <si>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</si>
  <si>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</si>
  <si>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</si>
  <si>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</si>
  <si>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</si>
  <si>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</si>
  <si>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</si>
  <si>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</si>
  <si>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</si>
  <si>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</si>
  <si>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</si>
  <si>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</si>
  <si>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</si>
  <si>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</si>
  <si>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</si>
  <si>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</si>
  <si>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</si>
  <si>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</si>
  <si>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</si>
  <si>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</si>
  <si>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</si>
  <si>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</si>
  <si>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</si>
  <si>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</si>
  <si>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</si>
  <si>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</si>
  <si>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</si>
  <si>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</si>
  <si>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</si>
  <si>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</si>
  <si>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</si>
  <si>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</si>
  <si>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</si>
  <si>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</si>
  <si>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</si>
  <si>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</si>
  <si>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</si>
  <si>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</si>
  <si>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</si>
  <si>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</si>
  <si>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</si>
  <si>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</si>
  <si>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</si>
  <si>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</si>
  <si>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</si>
  <si>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</si>
  <si>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</si>
  <si>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</si>
  <si>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</si>
  <si>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</si>
  <si>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</si>
  <si>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</si>
  <si>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</si>
  <si>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</si>
  <si>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</si>
  <si>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</si>
  <si>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</si>
  <si>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</si>
  <si>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</si>
  <si>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</si>
  <si>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</si>
  <si>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</si>
  <si>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</si>
  <si>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総事業費としては大きな変化はないが、戸別の合併浄化槽であるため維持修繕費を縮減することは難しい。しかし、長期的な視点で今後の修繕等を考慮し、事業経営について検討する必要がある。</t>
    <rPh sb="1" eb="5">
      <t>ソウジギョウヒ</t>
    </rPh>
    <rPh sb="9" eb="10">
      <t>オオ</t>
    </rPh>
    <rPh sb="12" eb="14">
      <t>ヘンカ</t>
    </rPh>
    <rPh sb="53" eb="56">
      <t>チョウキテキ</t>
    </rPh>
    <rPh sb="57" eb="59">
      <t>シテン</t>
    </rPh>
    <phoneticPr fontId="4"/>
  </si>
  <si>
    <t>　特定地域生活排水処理事業は、平成１５年度に着手し、平成２２年度で完了している比較的新しい施設となっている。現時点では浄化槽について耐用年数を考慮する状況ではないものの、長期的な視点で更新費用等について計画検討する必要がある。</t>
    <rPh sb="54" eb="57">
      <t>ゲンジテン</t>
    </rPh>
    <rPh sb="75" eb="77">
      <t>ジョウキョウ</t>
    </rPh>
    <rPh sb="85" eb="88">
      <t>チョウキテキ</t>
    </rPh>
    <rPh sb="89" eb="91">
      <t>シテン</t>
    </rPh>
    <rPh sb="96" eb="97">
      <t>ナド</t>
    </rPh>
    <phoneticPr fontId="4"/>
  </si>
  <si>
    <t>①収益的収支比率は、比較的高い水準となっているものの、人口減少による料金収入の減少が予想されることから、使用料の見直しについて検討する必要がある。
④企業債残高対事業規模比率は、新規借入れがないため年々低くなっているが、人口減少に伴い営業収益の減少が見込まれるため、使用料の見直しについて検討する必要がある。
⑤経費回収率は41.88％となり、汚水処理に係る費用を使用料以外の収入により賄っている状況が続いていることから、使用料の見直しについて検討する必要がある。
⑥汚水処理原価は、人口減少に伴う使用料収入及び年間有収水量の減少により、類似団体より高くなっている。
⑦施設利用率は、継続的な人口減少が予想されることから、横ばい若しくは低下することが懸念される。
⑧水洗化率は、供用開始時から町独自の各種助成制度により、類似団体より高い率となっており、今後も維持できる。</t>
    <rPh sb="34" eb="36">
      <t>リョウキン</t>
    </rPh>
    <rPh sb="56" eb="58">
      <t>ミナオ</t>
    </rPh>
    <rPh sb="89" eb="91">
      <t>シンキ</t>
    </rPh>
    <rPh sb="91" eb="93">
      <t>カリイ</t>
    </rPh>
    <rPh sb="99" eb="101">
      <t>ネンネン</t>
    </rPh>
    <rPh sb="110" eb="112">
      <t>ジンコウ</t>
    </rPh>
    <rPh sb="112" eb="114">
      <t>ゲンショウ</t>
    </rPh>
    <rPh sb="115" eb="116">
      <t>トモナ</t>
    </rPh>
    <rPh sb="117" eb="119">
      <t>エイギョウ</t>
    </rPh>
    <rPh sb="119" eb="121">
      <t>シュウエキ</t>
    </rPh>
    <rPh sb="122" eb="124">
      <t>ゲンショウ</t>
    </rPh>
    <rPh sb="125" eb="127">
      <t>ミコ</t>
    </rPh>
    <rPh sb="133" eb="136">
      <t>シヨウリョウ</t>
    </rPh>
    <rPh sb="137" eb="139">
      <t>ミナオ</t>
    </rPh>
    <rPh sb="144" eb="146">
      <t>ケントウ</t>
    </rPh>
    <rPh sb="148" eb="150">
      <t>ヒツヨウ</t>
    </rPh>
    <rPh sb="211" eb="214">
      <t>シヨウリョウ</t>
    </rPh>
    <rPh sb="215" eb="217">
      <t>ミナオ</t>
    </rPh>
    <rPh sb="222" eb="224">
      <t>ケントウ</t>
    </rPh>
    <rPh sb="226" eb="228">
      <t>ヒツヨウ</t>
    </rPh>
    <rPh sb="254" eb="255">
      <t>オヨ</t>
    </rPh>
    <rPh sb="256" eb="258">
      <t>ネンカン</t>
    </rPh>
    <rPh sb="258" eb="260">
      <t>ユウシュウ</t>
    </rPh>
    <rPh sb="260" eb="262">
      <t>スイリョウ</t>
    </rPh>
    <rPh sb="292" eb="295">
      <t>ケイゾクテキ</t>
    </rPh>
    <rPh sb="318" eb="320">
      <t>テイカ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</si>
</sst>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D9D-40DA-B489-043135D3DAC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D9D-40DA-B489-043135D3DAC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50</c:v>
                </c:pt>
                <c:pt idx="1">
                  <c:v>50</c:v>
                </c:pt>
                <c:pt idx="2">
                  <c:v>50</c:v>
                </c:pt>
                <c:pt idx="3">
                  <c:v>50</c:v>
                </c:pt>
                <c:pt idx="4">
                  <c:v>50</c:v>
                </c:pt>
              </c:numCache>
            </c:numRef>
          </c:val>
          <c:extLst>
            <c:ext xmlns:c16="http://schemas.microsoft.com/office/drawing/2014/chart" uri="{C3380CC4-5D6E-409C-BE32-E72D297353CC}">
              <c16:uniqueId val="{00000000-630E-4372-B1FB-C580456AA76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57.22</c:v>
                </c:pt>
                <c:pt idx="3">
                  <c:v>59.94</c:v>
                </c:pt>
                <c:pt idx="4">
                  <c:v>59.64</c:v>
                </c:pt>
              </c:numCache>
            </c:numRef>
          </c:val>
          <c:smooth val="0"/>
          <c:extLst>
            <c:ext xmlns:c16="http://schemas.microsoft.com/office/drawing/2014/chart" uri="{C3380CC4-5D6E-409C-BE32-E72D297353CC}">
              <c16:uniqueId val="{00000001-630E-4372-B1FB-C580456AA76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E78-42B9-B90F-BCF2B121518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67.290000000000006</c:v>
                </c:pt>
                <c:pt idx="3">
                  <c:v>89.66</c:v>
                </c:pt>
                <c:pt idx="4">
                  <c:v>90.63</c:v>
                </c:pt>
              </c:numCache>
            </c:numRef>
          </c:val>
          <c:smooth val="0"/>
          <c:extLst>
            <c:ext xmlns:c16="http://schemas.microsoft.com/office/drawing/2014/chart" uri="{C3380CC4-5D6E-409C-BE32-E72D297353CC}">
              <c16:uniqueId val="{00000001-0E78-42B9-B90F-BCF2B121518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82.89</c:v>
                </c:pt>
                <c:pt idx="1">
                  <c:v>83.79</c:v>
                </c:pt>
                <c:pt idx="2">
                  <c:v>100.26</c:v>
                </c:pt>
                <c:pt idx="3">
                  <c:v>98.18</c:v>
                </c:pt>
                <c:pt idx="4">
                  <c:v>82.17</c:v>
                </c:pt>
              </c:numCache>
            </c:numRef>
          </c:val>
          <c:extLst>
            <c:ext xmlns:c16="http://schemas.microsoft.com/office/drawing/2014/chart" uri="{C3380CC4-5D6E-409C-BE32-E72D297353CC}">
              <c16:uniqueId val="{00000000-C21B-459E-B1D4-630E402937B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21B-459E-B1D4-630E402937B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8D6-41F1-A395-C8B1A39D7BE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8D6-41F1-A395-C8B1A39D7BE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90D-4F80-B992-B13B6B202CC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0D-4F80-B992-B13B6B202CC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8F5-418D-9132-111A782F911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F5-418D-9132-111A782F911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4BA-47C3-928A-21EBD0F33F0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4BA-47C3-928A-21EBD0F33F0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457.13</c:v>
                </c:pt>
                <c:pt idx="1">
                  <c:v>443.79</c:v>
                </c:pt>
                <c:pt idx="2">
                  <c:v>428.34</c:v>
                </c:pt>
                <c:pt idx="3">
                  <c:v>417.27</c:v>
                </c:pt>
                <c:pt idx="4">
                  <c:v>357.06</c:v>
                </c:pt>
              </c:numCache>
            </c:numRef>
          </c:val>
          <c:extLst>
            <c:ext xmlns:c16="http://schemas.microsoft.com/office/drawing/2014/chart" uri="{C3380CC4-5D6E-409C-BE32-E72D297353CC}">
              <c16:uniqueId val="{00000000-61F4-42FF-ACF2-AB224236DAE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407.42</c:v>
                </c:pt>
                <c:pt idx="3">
                  <c:v>296.89</c:v>
                </c:pt>
                <c:pt idx="4">
                  <c:v>270.57</c:v>
                </c:pt>
              </c:numCache>
            </c:numRef>
          </c:val>
          <c:smooth val="0"/>
          <c:extLst>
            <c:ext xmlns:c16="http://schemas.microsoft.com/office/drawing/2014/chart" uri="{C3380CC4-5D6E-409C-BE32-E72D297353CC}">
              <c16:uniqueId val="{00000001-61F4-42FF-ACF2-AB224236DAE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46.45</c:v>
                </c:pt>
                <c:pt idx="1">
                  <c:v>47.29</c:v>
                </c:pt>
                <c:pt idx="2">
                  <c:v>48.33</c:v>
                </c:pt>
                <c:pt idx="3">
                  <c:v>53.11</c:v>
                </c:pt>
                <c:pt idx="4">
                  <c:v>41.88</c:v>
                </c:pt>
              </c:numCache>
            </c:numRef>
          </c:val>
          <c:extLst>
            <c:ext xmlns:c16="http://schemas.microsoft.com/office/drawing/2014/chart" uri="{C3380CC4-5D6E-409C-BE32-E72D297353CC}">
              <c16:uniqueId val="{00000000-D426-47AF-8229-575A8451FB9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57.08</c:v>
                </c:pt>
                <c:pt idx="3">
                  <c:v>63.06</c:v>
                </c:pt>
                <c:pt idx="4">
                  <c:v>62.5</c:v>
                </c:pt>
              </c:numCache>
            </c:numRef>
          </c:val>
          <c:smooth val="0"/>
          <c:extLst>
            <c:ext xmlns:c16="http://schemas.microsoft.com/office/drawing/2014/chart" uri="{C3380CC4-5D6E-409C-BE32-E72D297353CC}">
              <c16:uniqueId val="{00000001-D426-47AF-8229-575A8451FB9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329.65</c:v>
                </c:pt>
                <c:pt idx="1">
                  <c:v>320.39</c:v>
                </c:pt>
                <c:pt idx="2">
                  <c:v>334.43</c:v>
                </c:pt>
                <c:pt idx="3">
                  <c:v>312.49</c:v>
                </c:pt>
                <c:pt idx="4">
                  <c:v>371.92</c:v>
                </c:pt>
              </c:numCache>
            </c:numRef>
          </c:val>
          <c:extLst>
            <c:ext xmlns:c16="http://schemas.microsoft.com/office/drawing/2014/chart" uri="{C3380CC4-5D6E-409C-BE32-E72D297353CC}">
              <c16:uniqueId val="{00000000-4673-4B12-B276-297E14E758E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286.86</c:v>
                </c:pt>
                <c:pt idx="3">
                  <c:v>264.77</c:v>
                </c:pt>
                <c:pt idx="4">
                  <c:v>269.33</c:v>
                </c:pt>
              </c:numCache>
            </c:numRef>
          </c:val>
          <c:smooth val="0"/>
          <c:extLst>
            <c:ext xmlns:c16="http://schemas.microsoft.com/office/drawing/2014/chart" uri="{C3380CC4-5D6E-409C-BE32-E72D297353CC}">
              <c16:uniqueId val="{00000001-4673-4B12-B276-297E14E758E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5" zoomScaleNormal="85" workbookViewId="0">
      <selection activeCell="CX27" sqref="CX2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藤里町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3182</v>
      </c>
      <c r="AM8" s="69"/>
      <c r="AN8" s="69"/>
      <c r="AO8" s="69"/>
      <c r="AP8" s="69"/>
      <c r="AQ8" s="69"/>
      <c r="AR8" s="69"/>
      <c r="AS8" s="69"/>
      <c r="AT8" s="68">
        <f>データ!T6</f>
        <v>282.13</v>
      </c>
      <c r="AU8" s="68"/>
      <c r="AV8" s="68"/>
      <c r="AW8" s="68"/>
      <c r="AX8" s="68"/>
      <c r="AY8" s="68"/>
      <c r="AZ8" s="68"/>
      <c r="BA8" s="68"/>
      <c r="BB8" s="68">
        <f>データ!U6</f>
        <v>11.28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13.43</v>
      </c>
      <c r="Q10" s="68"/>
      <c r="R10" s="68"/>
      <c r="S10" s="68"/>
      <c r="T10" s="68"/>
      <c r="U10" s="68"/>
      <c r="V10" s="68"/>
      <c r="W10" s="68">
        <f>データ!Q6</f>
        <v>100</v>
      </c>
      <c r="X10" s="68"/>
      <c r="Y10" s="68"/>
      <c r="Z10" s="68"/>
      <c r="AA10" s="68"/>
      <c r="AB10" s="68"/>
      <c r="AC10" s="68"/>
      <c r="AD10" s="69">
        <f>データ!R6</f>
        <v>2662</v>
      </c>
      <c r="AE10" s="69"/>
      <c r="AF10" s="69"/>
      <c r="AG10" s="69"/>
      <c r="AH10" s="69"/>
      <c r="AI10" s="69"/>
      <c r="AJ10" s="69"/>
      <c r="AK10" s="2"/>
      <c r="AL10" s="69">
        <f>データ!V6</f>
        <v>423</v>
      </c>
      <c r="AM10" s="69"/>
      <c r="AN10" s="69"/>
      <c r="AO10" s="69"/>
      <c r="AP10" s="69"/>
      <c r="AQ10" s="69"/>
      <c r="AR10" s="69"/>
      <c r="AS10" s="69"/>
      <c r="AT10" s="68">
        <f>データ!W6</f>
        <v>0.77</v>
      </c>
      <c r="AU10" s="68"/>
      <c r="AV10" s="68"/>
      <c r="AW10" s="68"/>
      <c r="AX10" s="68"/>
      <c r="AY10" s="68"/>
      <c r="AZ10" s="68"/>
      <c r="BA10" s="68"/>
      <c r="BB10" s="68">
        <f>データ!X6</f>
        <v>549.35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120</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【307.23】</v>
      </c>
      <c r="I86" s="26" t="str">
        <f>データ!CA6</f>
        <v>【59.98】</v>
      </c>
      <c r="J86" s="26" t="str">
        <f>データ!CL6</f>
        <v>【272.98】</v>
      </c>
      <c r="K86" s="26" t="str">
        <f>データ!CW6</f>
        <v>【58.71】</v>
      </c>
      <c r="L86" s="26" t="str">
        <f>データ!DH6</f>
        <v>【79.51】</v>
      </c>
      <c r="M86" s="26" t="s">
        <v>44</v>
      </c>
      <c r="N86" s="26" t="s">
        <v>43</v>
      </c>
      <c r="O86" s="26" t="str">
        <f>データ!EO6</f>
        <v>【-】</v>
      </c>
    </row>
  </sheetData>
  <sheetProtection algorithmName="SHA-512" hashValue="Twrbfg6C4kTlAGO6Uswv+8fmLG4I3wiK+n1TKVRVPj9o2WIKo7hELFVcGefhEVltjvACAteO2qMod5xcQM6uOA==" saltValue="bDXZl0Wwu+b/P5pjFs5bU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53465</v>
      </c>
      <c r="D6" s="33">
        <f t="shared" si="3"/>
        <v>47</v>
      </c>
      <c r="E6" s="33">
        <f t="shared" si="3"/>
        <v>18</v>
      </c>
      <c r="F6" s="33">
        <f t="shared" si="3"/>
        <v>0</v>
      </c>
      <c r="G6" s="33">
        <f t="shared" si="3"/>
        <v>0</v>
      </c>
      <c r="H6" s="33" t="str">
        <f t="shared" si="3"/>
        <v>秋田県　藤里町</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13.43</v>
      </c>
      <c r="Q6" s="34">
        <f t="shared" si="3"/>
        <v>100</v>
      </c>
      <c r="R6" s="34">
        <f t="shared" si="3"/>
        <v>2662</v>
      </c>
      <c r="S6" s="34">
        <f t="shared" si="3"/>
        <v>3182</v>
      </c>
      <c r="T6" s="34">
        <f t="shared" si="3"/>
        <v>282.13</v>
      </c>
      <c r="U6" s="34">
        <f t="shared" si="3"/>
        <v>11.28</v>
      </c>
      <c r="V6" s="34">
        <f t="shared" si="3"/>
        <v>423</v>
      </c>
      <c r="W6" s="34">
        <f t="shared" si="3"/>
        <v>0.77</v>
      </c>
      <c r="X6" s="34">
        <f t="shared" si="3"/>
        <v>549.35</v>
      </c>
      <c r="Y6" s="35">
        <f>IF(Y7="",NA(),Y7)</f>
        <v>82.89</v>
      </c>
      <c r="Z6" s="35">
        <f t="shared" ref="Z6:AH6" si="4">IF(Z7="",NA(),Z7)</f>
        <v>83.79</v>
      </c>
      <c r="AA6" s="35">
        <f t="shared" si="4"/>
        <v>100.26</v>
      </c>
      <c r="AB6" s="35">
        <f t="shared" si="4"/>
        <v>98.18</v>
      </c>
      <c r="AC6" s="35">
        <f t="shared" si="4"/>
        <v>82.17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457.13</v>
      </c>
      <c r="BG6" s="35">
        <f t="shared" ref="BG6:BO6" si="7">IF(BG7="",NA(),BG7)</f>
        <v>443.79</v>
      </c>
      <c r="BH6" s="35">
        <f t="shared" si="7"/>
        <v>428.34</v>
      </c>
      <c r="BI6" s="35">
        <f t="shared" si="7"/>
        <v>417.27</v>
      </c>
      <c r="BJ6" s="35">
        <f t="shared" si="7"/>
        <v>357.06</v>
      </c>
      <c r="BK6" s="35">
        <f t="shared" si="7"/>
        <v>392.19</v>
      </c>
      <c r="BL6" s="35">
        <f t="shared" si="7"/>
        <v>413.5</v>
      </c>
      <c r="BM6" s="35">
        <f t="shared" si="7"/>
        <v>407.42</v>
      </c>
      <c r="BN6" s="35">
        <f t="shared" si="7"/>
        <v>296.89</v>
      </c>
      <c r="BO6" s="35">
        <f t="shared" si="7"/>
        <v>270.57</v>
      </c>
      <c r="BP6" s="34" t="str">
        <f>IF(BP7="","",IF(BP7="-","【-】","【"&amp;SUBSTITUTE(TEXT(BP7,"#,##0.00"),"-","△")&amp;"】"))</f>
        <v>【307.23】</v>
      </c>
      <c r="BQ6" s="35">
        <f>IF(BQ7="",NA(),BQ7)</f>
        <v>46.45</v>
      </c>
      <c r="BR6" s="35">
        <f t="shared" ref="BR6:BZ6" si="8">IF(BR7="",NA(),BR7)</f>
        <v>47.29</v>
      </c>
      <c r="BS6" s="35">
        <f t="shared" si="8"/>
        <v>48.33</v>
      </c>
      <c r="BT6" s="35">
        <f t="shared" si="8"/>
        <v>53.11</v>
      </c>
      <c r="BU6" s="35">
        <f t="shared" si="8"/>
        <v>41.88</v>
      </c>
      <c r="BV6" s="35">
        <f t="shared" si="8"/>
        <v>57.03</v>
      </c>
      <c r="BW6" s="35">
        <f t="shared" si="8"/>
        <v>55.84</v>
      </c>
      <c r="BX6" s="35">
        <f t="shared" si="8"/>
        <v>57.08</v>
      </c>
      <c r="BY6" s="35">
        <f t="shared" si="8"/>
        <v>63.06</v>
      </c>
      <c r="BZ6" s="35">
        <f t="shared" si="8"/>
        <v>62.5</v>
      </c>
      <c r="CA6" s="34" t="str">
        <f>IF(CA7="","",IF(CA7="-","【-】","【"&amp;SUBSTITUTE(TEXT(CA7,"#,##0.00"),"-","△")&amp;"】"))</f>
        <v>【59.98】</v>
      </c>
      <c r="CB6" s="35">
        <f>IF(CB7="",NA(),CB7)</f>
        <v>329.65</v>
      </c>
      <c r="CC6" s="35">
        <f t="shared" ref="CC6:CK6" si="9">IF(CC7="",NA(),CC7)</f>
        <v>320.39</v>
      </c>
      <c r="CD6" s="35">
        <f t="shared" si="9"/>
        <v>334.43</v>
      </c>
      <c r="CE6" s="35">
        <f t="shared" si="9"/>
        <v>312.49</v>
      </c>
      <c r="CF6" s="35">
        <f t="shared" si="9"/>
        <v>371.92</v>
      </c>
      <c r="CG6" s="35">
        <f t="shared" si="9"/>
        <v>283.73</v>
      </c>
      <c r="CH6" s="35">
        <f t="shared" si="9"/>
        <v>287.57</v>
      </c>
      <c r="CI6" s="35">
        <f t="shared" si="9"/>
        <v>286.86</v>
      </c>
      <c r="CJ6" s="35">
        <f t="shared" si="9"/>
        <v>264.77</v>
      </c>
      <c r="CK6" s="35">
        <f t="shared" si="9"/>
        <v>269.33</v>
      </c>
      <c r="CL6" s="34" t="str">
        <f>IF(CL7="","",IF(CL7="-","【-】","【"&amp;SUBSTITUTE(TEXT(CL7,"#,##0.00"),"-","△")&amp;"】"))</f>
        <v>【272.98】</v>
      </c>
      <c r="CM6" s="35">
        <f>IF(CM7="",NA(),CM7)</f>
        <v>50</v>
      </c>
      <c r="CN6" s="35">
        <f t="shared" ref="CN6:CV6" si="10">IF(CN7="",NA(),CN7)</f>
        <v>50</v>
      </c>
      <c r="CO6" s="35">
        <f t="shared" si="10"/>
        <v>50</v>
      </c>
      <c r="CP6" s="35">
        <f t="shared" si="10"/>
        <v>50</v>
      </c>
      <c r="CQ6" s="35">
        <f t="shared" si="10"/>
        <v>50</v>
      </c>
      <c r="CR6" s="35">
        <f t="shared" si="10"/>
        <v>58.25</v>
      </c>
      <c r="CS6" s="35">
        <f t="shared" si="10"/>
        <v>61.55</v>
      </c>
      <c r="CT6" s="35">
        <f t="shared" si="10"/>
        <v>57.22</v>
      </c>
      <c r="CU6" s="35">
        <f t="shared" si="10"/>
        <v>59.94</v>
      </c>
      <c r="CV6" s="35">
        <f t="shared" si="10"/>
        <v>59.64</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67.290000000000006</v>
      </c>
      <c r="DF6" s="35">
        <f t="shared" si="11"/>
        <v>89.66</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53465</v>
      </c>
      <c r="D7" s="37">
        <v>47</v>
      </c>
      <c r="E7" s="37">
        <v>18</v>
      </c>
      <c r="F7" s="37">
        <v>0</v>
      </c>
      <c r="G7" s="37">
        <v>0</v>
      </c>
      <c r="H7" s="37" t="s">
        <v>98</v>
      </c>
      <c r="I7" s="37" t="s">
        <v>99</v>
      </c>
      <c r="J7" s="37" t="s">
        <v>100</v>
      </c>
      <c r="K7" s="37" t="s">
        <v>101</v>
      </c>
      <c r="L7" s="37" t="s">
        <v>102</v>
      </c>
      <c r="M7" s="37" t="s">
        <v>103</v>
      </c>
      <c r="N7" s="38" t="s">
        <v>104</v>
      </c>
      <c r="O7" s="38" t="s">
        <v>105</v>
      </c>
      <c r="P7" s="38">
        <v>13.43</v>
      </c>
      <c r="Q7" s="38">
        <v>100</v>
      </c>
      <c r="R7" s="38">
        <v>2662</v>
      </c>
      <c r="S7" s="38">
        <v>3182</v>
      </c>
      <c r="T7" s="38">
        <v>282.13</v>
      </c>
      <c r="U7" s="38">
        <v>11.28</v>
      </c>
      <c r="V7" s="38">
        <v>423</v>
      </c>
      <c r="W7" s="38">
        <v>0.77</v>
      </c>
      <c r="X7" s="38">
        <v>549.35</v>
      </c>
      <c r="Y7" s="38">
        <v>82.89</v>
      </c>
      <c r="Z7" s="38">
        <v>83.79</v>
      </c>
      <c r="AA7" s="38">
        <v>100.26</v>
      </c>
      <c r="AB7" s="38">
        <v>98.18</v>
      </c>
      <c r="AC7" s="38">
        <v>82.17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457.13</v>
      </c>
      <c r="BG7" s="38">
        <v>443.79</v>
      </c>
      <c r="BH7" s="38">
        <v>428.34</v>
      </c>
      <c r="BI7" s="38">
        <v>417.27</v>
      </c>
      <c r="BJ7" s="38">
        <v>357.06</v>
      </c>
      <c r="BK7" s="38">
        <v>392.19</v>
      </c>
      <c r="BL7" s="38">
        <v>413.5</v>
      </c>
      <c r="BM7" s="38">
        <v>407.42</v>
      </c>
      <c r="BN7" s="38">
        <v>296.89</v>
      </c>
      <c r="BO7" s="38">
        <v>270.57</v>
      </c>
      <c r="BP7" s="38">
        <v>307.23</v>
      </c>
      <c r="BQ7" s="38">
        <v>46.45</v>
      </c>
      <c r="BR7" s="38">
        <v>47.29</v>
      </c>
      <c r="BS7" s="38">
        <v>48.33</v>
      </c>
      <c r="BT7" s="38">
        <v>53.11</v>
      </c>
      <c r="BU7" s="38">
        <v>41.88</v>
      </c>
      <c r="BV7" s="38">
        <v>57.03</v>
      </c>
      <c r="BW7" s="38">
        <v>55.84</v>
      </c>
      <c r="BX7" s="38">
        <v>57.08</v>
      </c>
      <c r="BY7" s="38">
        <v>63.06</v>
      </c>
      <c r="BZ7" s="38">
        <v>62.5</v>
      </c>
      <c r="CA7" s="38">
        <v>59.98</v>
      </c>
      <c r="CB7" s="38">
        <v>329.65</v>
      </c>
      <c r="CC7" s="38">
        <v>320.39</v>
      </c>
      <c r="CD7" s="38">
        <v>334.43</v>
      </c>
      <c r="CE7" s="38">
        <v>312.49</v>
      </c>
      <c r="CF7" s="38">
        <v>371.92</v>
      </c>
      <c r="CG7" s="38">
        <v>283.73</v>
      </c>
      <c r="CH7" s="38">
        <v>287.57</v>
      </c>
      <c r="CI7" s="38">
        <v>286.86</v>
      </c>
      <c r="CJ7" s="38">
        <v>264.77</v>
      </c>
      <c r="CK7" s="38">
        <v>269.33</v>
      </c>
      <c r="CL7" s="38">
        <v>272.98</v>
      </c>
      <c r="CM7" s="38">
        <v>50</v>
      </c>
      <c r="CN7" s="38">
        <v>50</v>
      </c>
      <c r="CO7" s="38">
        <v>50</v>
      </c>
      <c r="CP7" s="38">
        <v>50</v>
      </c>
      <c r="CQ7" s="38">
        <v>50</v>
      </c>
      <c r="CR7" s="38">
        <v>58.25</v>
      </c>
      <c r="CS7" s="38">
        <v>61.55</v>
      </c>
      <c r="CT7" s="38">
        <v>57.22</v>
      </c>
      <c r="CU7" s="38">
        <v>59.94</v>
      </c>
      <c r="CV7" s="38">
        <v>59.64</v>
      </c>
      <c r="CW7" s="38">
        <v>58.71</v>
      </c>
      <c r="CX7" s="38">
        <v>100</v>
      </c>
      <c r="CY7" s="38">
        <v>100</v>
      </c>
      <c r="CZ7" s="38">
        <v>100</v>
      </c>
      <c r="DA7" s="38">
        <v>100</v>
      </c>
      <c r="DB7" s="38">
        <v>100</v>
      </c>
      <c r="DC7" s="38">
        <v>68.150000000000006</v>
      </c>
      <c r="DD7" s="38">
        <v>67.489999999999995</v>
      </c>
      <c r="DE7" s="38">
        <v>67.290000000000006</v>
      </c>
      <c r="DF7" s="38">
        <v>89.66</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115</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2021-01-14T05:51:06Z</cp:lastPrinted>
  <dcterms:created xsi:type="dcterms:W3CDTF">2020-12-04T03:15:42Z</dcterms:created>
  <dcterms:modified xsi:type="dcterms:W3CDTF">2021-01-22T06:42:06Z</dcterms:modified>
  <cp:category/>
</cp:coreProperties>
</file>