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R2\02 公営企業班\210113 公営企業に係る経営比較分析表（令和元年度決算）の分析等について（依頼）\03 県提出(0125〆)\下水\"/>
    </mc:Choice>
  </mc:AlternateContent>
  <workbookProtection workbookAlgorithmName="SHA-512" workbookHashValue="Qd5lfuTWW0dqSjK1ixryxniS802YxBTCYiOG/54r/Wj/71JqCCBcC9QDtjxcoNHjtCumN35Tvd7Nuc57C3gA3g==" workbookSaltValue="NsYihsk+x3RI9/oXhiHDHA==" workbookSpinCount="100000" lockStructure="1"/>
  <bookViews>
    <workbookView xWindow="0" yWindow="0" windowWidth="20490" windowHeight="705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W10" i="4"/>
  <c r="P10" i="4"/>
  <c r="I10" i="4"/>
  <c r="BB8" i="4"/>
  <c r="AT8" i="4"/>
  <c r="AL8" i="4"/>
  <c r="W8" i="4"/>
  <c r="P8" i="4"/>
  <c r="I8" i="4"/>
  <c r="B6" i="4"/>
</calcChain>
</file>

<file path=xl/sharedStrings.xml><?xml version="1.0" encoding="utf-8"?>
<sst xmlns="http://schemas.openxmlformats.org/spreadsheetml/2006/main" count="242" uniqueCount="119">
  <si>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</si>
  <si>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</si>
  <si>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</si>
  <si>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</si>
  <si>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</si>
  <si>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</si>
  <si>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</si>
  <si>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</si>
  <si>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</si>
  <si>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</si>
  <si>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</si>
  <si>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</si>
  <si>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</si>
  <si>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</si>
  <si>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</si>
  <si>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</si>
  <si>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</si>
  <si>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</si>
  <si>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</si>
  <si>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</si>
  <si>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</si>
  <si>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</si>
  <si>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</si>
  <si>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</si>
  <si>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</si>
  <si>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</si>
  <si>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</si>
  <si>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</si>
  <si>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</si>
  <si>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</si>
  <si>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</si>
  <si>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</si>
  <si>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</si>
  <si>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</si>
  <si>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</si>
  <si>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</si>
  <si>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</si>
  <si>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</si>
  <si>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</si>
  <si>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</si>
  <si>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</si>
  <si>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</si>
  <si>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</si>
  <si>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</si>
  <si>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</si>
  <si>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</si>
  <si>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</si>
  <si>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</si>
  <si>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</si>
  <si>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</si>
  <si>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</si>
  <si>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</si>
  <si>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</si>
  <si>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</si>
  <si>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</si>
  <si>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</si>
  <si>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</si>
  <si>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</si>
  <si>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</si>
  <si>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</si>
  <si>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</si>
  <si>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</si>
  <si>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</si>
  <si>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</si>
  <si>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</si>
  <si>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</si>
  <si>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</si>
  <si>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</si>
  <si>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</si>
  <si>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</si>
  <si>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</si>
  <si>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</si>
  <si>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</si>
  <si>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</si>
  <si>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</si>
  <si>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</si>
  <si>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</si>
  <si>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</si>
  <si>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</si>
  <si>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</si>
  <si>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</si>
  <si>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</si>
  <si>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</si>
  <si>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</si>
  <si>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</si>
  <si>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</si>
  <si>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</si>
  <si>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</si>
  <si>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</si>
  <si>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</si>
  <si>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</si>
  <si>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</si>
  <si>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</si>
  <si>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</si>
  <si>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</si>
  <si>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</si>
  <si>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</si>
  <si>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</si>
  <si>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</si>
  <si>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</si>
  <si>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</si>
  <si>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</si>
  <si>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</si>
  <si>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</si>
  <si>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</si>
  <si>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</si>
  <si>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</si>
  <si>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</si>
  <si>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</si>
  <si>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</si>
  <si>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</si>
  <si>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</si>
  <si>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</si>
  <si>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</si>
  <si>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</si>
  <si>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</si>
  <si>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①収益的収支：前年度より減少している。使用料収入の減、企業債償還元利の減少による一般会計繰入金の減によるものである。使用料収入の確保や経費の見直しによる経営改善に向けた取組が必要である。　　　　　　　　　　　　　　　　　　　　　　　　　　　　　　　　④企業債残高対事業規模比率：企業債の償還をすべて一般会計繰入金で負担負担しているため、指標となる数値が表れてこない。　　　　　　　　　　　　　　　　　　　　　　　　　　　　　　　　　　　　　　　⑤経費回収率：100%を超えているが、これは法適化移行に伴う打ち切り決算の影響によるところが大きく、引き続き使用料収入の確保と維持管理費の削減に努める。　　　　　　　　　　　　　　　　　　　　⑥汚水処理原価：企業債償還が進んでいることにより資本費が抑えられており下がっているが、今年度の下げ幅は打ち切り決算が大きく影響している。 　　　　　　　　　　　　　　　　　　　　　　  ⑧水洗化率：高い水準を維持している。汚水処理も適切に行われており、水質保全に寄与している。　　　</t>
    <rPh sb="1" eb="4">
      <t>シュウエキテキ</t>
    </rPh>
    <rPh sb="4" eb="6">
      <t>シュウシ</t>
    </rPh>
    <rPh sb="7" eb="8">
      <t>ゼン</t>
    </rPh>
    <rPh sb="8" eb="10">
      <t>ネンド</t>
    </rPh>
    <rPh sb="12" eb="14">
      <t>ゲンショウ</t>
    </rPh>
    <rPh sb="19" eb="22">
      <t>シヨウリョウ</t>
    </rPh>
    <rPh sb="22" eb="24">
      <t>シュウニュウ</t>
    </rPh>
    <rPh sb="25" eb="26">
      <t>ゲン</t>
    </rPh>
    <rPh sb="27" eb="30">
      <t>キギョウサイ</t>
    </rPh>
    <rPh sb="30" eb="32">
      <t>ショウカン</t>
    </rPh>
    <rPh sb="32" eb="34">
      <t>ガンリ</t>
    </rPh>
    <rPh sb="35" eb="37">
      <t>ゲンショウ</t>
    </rPh>
    <rPh sb="40" eb="42">
      <t>イッパン</t>
    </rPh>
    <rPh sb="42" eb="44">
      <t>カイケイ</t>
    </rPh>
    <rPh sb="44" eb="47">
      <t>クリイレキン</t>
    </rPh>
    <rPh sb="48" eb="49">
      <t>ゲン</t>
    </rPh>
    <rPh sb="58" eb="61">
      <t>シヨウリョウ</t>
    </rPh>
    <rPh sb="61" eb="63">
      <t>シュウニュウ</t>
    </rPh>
    <rPh sb="64" eb="66">
      <t>カクホ</t>
    </rPh>
    <rPh sb="67" eb="69">
      <t>ケイヒ</t>
    </rPh>
    <rPh sb="70" eb="72">
      <t>ミナオ</t>
    </rPh>
    <rPh sb="76" eb="78">
      <t>ケイエイ</t>
    </rPh>
    <rPh sb="78" eb="80">
      <t>カイゼン</t>
    </rPh>
    <rPh sb="81" eb="82">
      <t>ム</t>
    </rPh>
    <rPh sb="84" eb="86">
      <t>トリクミ</t>
    </rPh>
    <rPh sb="87" eb="89">
      <t>ヒツヨウ</t>
    </rPh>
    <rPh sb="126" eb="129">
      <t>キギョウサイ</t>
    </rPh>
    <rPh sb="129" eb="131">
      <t>ザンダカ</t>
    </rPh>
    <rPh sb="131" eb="132">
      <t>タイ</t>
    </rPh>
    <rPh sb="132" eb="134">
      <t>ジギョウ</t>
    </rPh>
    <rPh sb="134" eb="136">
      <t>キボ</t>
    </rPh>
    <rPh sb="136" eb="138">
      <t>ヒリツ</t>
    </rPh>
    <rPh sb="139" eb="142">
      <t>キギョウサイ</t>
    </rPh>
    <rPh sb="143" eb="145">
      <t>ショウカン</t>
    </rPh>
    <rPh sb="149" eb="151">
      <t>イッパン</t>
    </rPh>
    <rPh sb="151" eb="153">
      <t>カイケイ</t>
    </rPh>
    <rPh sb="153" eb="156">
      <t>クリイレキン</t>
    </rPh>
    <rPh sb="157" eb="159">
      <t>フタン</t>
    </rPh>
    <rPh sb="159" eb="161">
      <t>フタン</t>
    </rPh>
    <rPh sb="168" eb="170">
      <t>シヒョウ</t>
    </rPh>
    <rPh sb="173" eb="175">
      <t>スウチ</t>
    </rPh>
    <rPh sb="176" eb="177">
      <t>アラワ</t>
    </rPh>
    <rPh sb="223" eb="225">
      <t>ケイヒ</t>
    </rPh>
    <rPh sb="225" eb="228">
      <t>カイシュウリツ</t>
    </rPh>
    <rPh sb="234" eb="235">
      <t>コ</t>
    </rPh>
    <rPh sb="244" eb="247">
      <t>ホウテキカ</t>
    </rPh>
    <rPh sb="247" eb="249">
      <t>イコウ</t>
    </rPh>
    <rPh sb="250" eb="251">
      <t>トモナ</t>
    </rPh>
    <rPh sb="252" eb="253">
      <t>ウ</t>
    </rPh>
    <rPh sb="254" eb="255">
      <t>キ</t>
    </rPh>
    <rPh sb="256" eb="258">
      <t>ケッサン</t>
    </rPh>
    <rPh sb="259" eb="261">
      <t>エイキョウ</t>
    </rPh>
    <rPh sb="268" eb="269">
      <t>オオ</t>
    </rPh>
    <rPh sb="272" eb="273">
      <t>ヒ</t>
    </rPh>
    <rPh sb="274" eb="275">
      <t>ツヅ</t>
    </rPh>
    <rPh sb="276" eb="279">
      <t>シヨウリョウ</t>
    </rPh>
    <rPh sb="279" eb="281">
      <t>シュウニュウ</t>
    </rPh>
    <rPh sb="282" eb="284">
      <t>カクホ</t>
    </rPh>
    <rPh sb="285" eb="287">
      <t>イジ</t>
    </rPh>
    <rPh sb="287" eb="289">
      <t>カンリ</t>
    </rPh>
    <rPh sb="289" eb="290">
      <t>ヒ</t>
    </rPh>
    <rPh sb="291" eb="293">
      <t>サクゲン</t>
    </rPh>
    <rPh sb="294" eb="295">
      <t>ツト</t>
    </rPh>
    <rPh sb="319" eb="321">
      <t>オスイ</t>
    </rPh>
    <rPh sb="321" eb="323">
      <t>ショリ</t>
    </rPh>
    <rPh sb="323" eb="325">
      <t>ゲンカ</t>
    </rPh>
    <rPh sb="326" eb="329">
      <t>キギョウサイ</t>
    </rPh>
    <rPh sb="329" eb="331">
      <t>ショウカン</t>
    </rPh>
    <rPh sb="332" eb="333">
      <t>スス</t>
    </rPh>
    <rPh sb="342" eb="345">
      <t>シホンヒ</t>
    </rPh>
    <rPh sb="346" eb="347">
      <t>オサ</t>
    </rPh>
    <rPh sb="353" eb="354">
      <t>サ</t>
    </rPh>
    <rPh sb="361" eb="364">
      <t>コンネンド</t>
    </rPh>
    <rPh sb="365" eb="366">
      <t>サ</t>
    </rPh>
    <rPh sb="367" eb="368">
      <t>ハバ</t>
    </rPh>
    <rPh sb="369" eb="370">
      <t>ウ</t>
    </rPh>
    <rPh sb="371" eb="372">
      <t>キ</t>
    </rPh>
    <rPh sb="373" eb="375">
      <t>ケッサン</t>
    </rPh>
    <rPh sb="376" eb="377">
      <t>オオ</t>
    </rPh>
    <rPh sb="379" eb="381">
      <t>エイキョウ</t>
    </rPh>
    <rPh sb="412" eb="415">
      <t>スイセンカ</t>
    </rPh>
    <rPh sb="415" eb="416">
      <t>リツ</t>
    </rPh>
    <rPh sb="417" eb="418">
      <t>タカ</t>
    </rPh>
    <rPh sb="419" eb="421">
      <t>スイジュン</t>
    </rPh>
    <rPh sb="422" eb="424">
      <t>イジ</t>
    </rPh>
    <rPh sb="429" eb="431">
      <t>オスイ</t>
    </rPh>
    <rPh sb="431" eb="433">
      <t>ショリ</t>
    </rPh>
    <rPh sb="434" eb="436">
      <t>テキセツ</t>
    </rPh>
    <rPh sb="437" eb="438">
      <t>オコナ</t>
    </rPh>
    <rPh sb="444" eb="446">
      <t>スイシツ</t>
    </rPh>
    <rPh sb="446" eb="448">
      <t>ホゼン</t>
    </rPh>
    <rPh sb="449" eb="451">
      <t>キヨ</t>
    </rPh>
    <phoneticPr fontId="4"/>
  </si>
  <si>
    <t>　昭和55年から整備をし、昭和61年から供用を開始している。耐用年数の観点から考えると、更新の時期はまだ到来しないが、現状では将来の更新需要に対応するための財源確保は難しい。
 そのため個々の資産に応じた効率的・効果的な維持管理を行い、長寿命化・経費削減を図るとともに財政負担の軽減を図りながら計画的な更新を行いたい。</t>
    <rPh sb="1" eb="3">
      <t>ショウワ</t>
    </rPh>
    <rPh sb="5" eb="6">
      <t>ネン</t>
    </rPh>
    <rPh sb="8" eb="10">
      <t>セイビ</t>
    </rPh>
    <rPh sb="13" eb="15">
      <t>ショウワ</t>
    </rPh>
    <rPh sb="17" eb="18">
      <t>ネン</t>
    </rPh>
    <rPh sb="20" eb="22">
      <t>キョウヨウ</t>
    </rPh>
    <rPh sb="23" eb="25">
      <t>カイシ</t>
    </rPh>
    <rPh sb="30" eb="32">
      <t>タイヨウ</t>
    </rPh>
    <rPh sb="32" eb="34">
      <t>ネンスウ</t>
    </rPh>
    <rPh sb="35" eb="37">
      <t>カンテン</t>
    </rPh>
    <rPh sb="39" eb="40">
      <t>カンガ</t>
    </rPh>
    <rPh sb="44" eb="46">
      <t>コウシン</t>
    </rPh>
    <rPh sb="47" eb="49">
      <t>ジキ</t>
    </rPh>
    <rPh sb="52" eb="54">
      <t>トウライ</t>
    </rPh>
    <rPh sb="59" eb="61">
      <t>ゲンジョウ</t>
    </rPh>
    <rPh sb="63" eb="65">
      <t>ショウライ</t>
    </rPh>
    <rPh sb="66" eb="68">
      <t>コウシン</t>
    </rPh>
    <rPh sb="68" eb="70">
      <t>ジュヨウ</t>
    </rPh>
    <rPh sb="71" eb="73">
      <t>タイオウ</t>
    </rPh>
    <rPh sb="78" eb="80">
      <t>ザイゲン</t>
    </rPh>
    <rPh sb="80" eb="82">
      <t>カクホ</t>
    </rPh>
    <rPh sb="83" eb="84">
      <t>ムズカ</t>
    </rPh>
    <rPh sb="93" eb="95">
      <t>ココ</t>
    </rPh>
    <rPh sb="96" eb="98">
      <t>シサン</t>
    </rPh>
    <rPh sb="99" eb="100">
      <t>オウ</t>
    </rPh>
    <rPh sb="102" eb="105">
      <t>コウリツテキ</t>
    </rPh>
    <rPh sb="106" eb="109">
      <t>コウカテキ</t>
    </rPh>
    <rPh sb="110" eb="112">
      <t>イジ</t>
    </rPh>
    <rPh sb="112" eb="114">
      <t>カンリ</t>
    </rPh>
    <rPh sb="115" eb="116">
      <t>オコナ</t>
    </rPh>
    <rPh sb="118" eb="121">
      <t>チョウジュミョウ</t>
    </rPh>
    <rPh sb="121" eb="122">
      <t>カ</t>
    </rPh>
    <rPh sb="123" eb="125">
      <t>ケイヒ</t>
    </rPh>
    <rPh sb="125" eb="127">
      <t>サクゲン</t>
    </rPh>
    <rPh sb="128" eb="129">
      <t>ハカ</t>
    </rPh>
    <rPh sb="134" eb="136">
      <t>ザイセイ</t>
    </rPh>
    <rPh sb="136" eb="138">
      <t>フタン</t>
    </rPh>
    <rPh sb="139" eb="141">
      <t>ケイゲン</t>
    </rPh>
    <rPh sb="142" eb="143">
      <t>ハカ</t>
    </rPh>
    <rPh sb="147" eb="150">
      <t>ケイカクテキ</t>
    </rPh>
    <rPh sb="151" eb="153">
      <t>コウシン</t>
    </rPh>
    <rPh sb="154" eb="155">
      <t>オコナ</t>
    </rPh>
    <phoneticPr fontId="4"/>
  </si>
  <si>
    <t>　収益は、一般会計からの繰入金に大きく依存し、経営状況は脆弱である。また限られた地域の事業であり、人口も少ない。旅館等が主な使用者になるので、処理水量にばらつきがあり使用料収入にも影響が出やすい。
  このため、事業の安定的な経営や将来の更新需要に対応出来る財源の確保が大きな課題である。
　したがって、市民の理解を得ながら段階的な料金改定による使用料収入の確保を図り、効率的・効果的な維持管理と投資による経費削減を行い経営改善に努める。</t>
    <rPh sb="1" eb="3">
      <t>シュウエキ</t>
    </rPh>
    <rPh sb="5" eb="7">
      <t>イッパン</t>
    </rPh>
    <rPh sb="7" eb="9">
      <t>カイケイ</t>
    </rPh>
    <rPh sb="12" eb="15">
      <t>クリイレキン</t>
    </rPh>
    <rPh sb="16" eb="17">
      <t>オオ</t>
    </rPh>
    <rPh sb="19" eb="21">
      <t>イゾン</t>
    </rPh>
    <rPh sb="23" eb="25">
      <t>ケイエイ</t>
    </rPh>
    <rPh sb="25" eb="27">
      <t>ジョウキョウ</t>
    </rPh>
    <rPh sb="28" eb="30">
      <t>ゼイジャク</t>
    </rPh>
    <rPh sb="36" eb="37">
      <t>カギ</t>
    </rPh>
    <rPh sb="40" eb="42">
      <t>チイキ</t>
    </rPh>
    <rPh sb="43" eb="45">
      <t>ジギョウ</t>
    </rPh>
    <rPh sb="49" eb="51">
      <t>ジンコウ</t>
    </rPh>
    <rPh sb="52" eb="53">
      <t>スク</t>
    </rPh>
    <rPh sb="56" eb="58">
      <t>リョカン</t>
    </rPh>
    <rPh sb="58" eb="59">
      <t>トウ</t>
    </rPh>
    <rPh sb="60" eb="61">
      <t>オモ</t>
    </rPh>
    <rPh sb="62" eb="65">
      <t>シヨウシャ</t>
    </rPh>
    <rPh sb="71" eb="73">
      <t>ショリ</t>
    </rPh>
    <rPh sb="73" eb="75">
      <t>スイリョウ</t>
    </rPh>
    <rPh sb="83" eb="86">
      <t>シヨウリョウ</t>
    </rPh>
    <rPh sb="86" eb="88">
      <t>シュウニュウ</t>
    </rPh>
    <rPh sb="90" eb="92">
      <t>エイキョウ</t>
    </rPh>
    <rPh sb="93" eb="94">
      <t>デ</t>
    </rPh>
    <rPh sb="106" eb="108">
      <t>ジギョウ</t>
    </rPh>
    <rPh sb="109" eb="112">
      <t>アンテイテキ</t>
    </rPh>
    <rPh sb="113" eb="115">
      <t>ケイエイ</t>
    </rPh>
    <rPh sb="116" eb="118">
      <t>ショウライ</t>
    </rPh>
    <rPh sb="119" eb="121">
      <t>コウシン</t>
    </rPh>
    <rPh sb="121" eb="123">
      <t>ジュヨウ</t>
    </rPh>
    <rPh sb="124" eb="128">
      <t>タイオウデキ</t>
    </rPh>
    <rPh sb="129" eb="131">
      <t>ザイゲン</t>
    </rPh>
    <rPh sb="132" eb="134">
      <t>カクホ</t>
    </rPh>
    <rPh sb="135" eb="136">
      <t>オオ</t>
    </rPh>
    <rPh sb="138" eb="140">
      <t>カダイ</t>
    </rPh>
    <rPh sb="152" eb="154">
      <t>シミン</t>
    </rPh>
    <rPh sb="155" eb="157">
      <t>リカイ</t>
    </rPh>
    <rPh sb="158" eb="159">
      <t>エ</t>
    </rPh>
    <rPh sb="162" eb="165">
      <t>ダンカイテキ</t>
    </rPh>
    <rPh sb="166" eb="168">
      <t>リョウキン</t>
    </rPh>
    <rPh sb="168" eb="170">
      <t>カイテイ</t>
    </rPh>
    <rPh sb="173" eb="176">
      <t>シヨウリョウ</t>
    </rPh>
    <rPh sb="176" eb="178">
      <t>シュウニュウ</t>
    </rPh>
    <rPh sb="179" eb="181">
      <t>カクホ</t>
    </rPh>
    <rPh sb="182" eb="183">
      <t>ハカ</t>
    </rPh>
    <rPh sb="185" eb="188">
      <t>コウリツテキ</t>
    </rPh>
    <rPh sb="189" eb="192">
      <t>コウカテキ</t>
    </rPh>
    <rPh sb="193" eb="195">
      <t>イジ</t>
    </rPh>
    <rPh sb="195" eb="197">
      <t>カンリ</t>
    </rPh>
    <rPh sb="198" eb="200">
      <t>トウシ</t>
    </rPh>
    <rPh sb="203" eb="205">
      <t>ケイヒ</t>
    </rPh>
    <rPh sb="205" eb="207">
      <t>サクゲン</t>
    </rPh>
    <rPh sb="208" eb="209">
      <t>オコナ</t>
    </rPh>
    <rPh sb="210" eb="212">
      <t>ケイエイ</t>
    </rPh>
    <rPh sb="212" eb="214">
      <t>カイゼン</t>
    </rPh>
    <rPh sb="215" eb="216">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</si>
</sst>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8C8-4BE1-8632-09CF66CB93B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0.09</c:v>
                </c:pt>
                <c:pt idx="2">
                  <c:v>0.09</c:v>
                </c:pt>
                <c:pt idx="3">
                  <c:v>0.13</c:v>
                </c:pt>
                <c:pt idx="4">
                  <c:v>0.36</c:v>
                </c:pt>
              </c:numCache>
            </c:numRef>
          </c:val>
          <c:smooth val="0"/>
          <c:extLst>
            <c:ext xmlns:c16="http://schemas.microsoft.com/office/drawing/2014/chart" uri="{C3380CC4-5D6E-409C-BE32-E72D297353CC}">
              <c16:uniqueId val="{00000001-78C8-4BE1-8632-09CF66CB93B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DC3-4729-86D0-F4905B89248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41.35</c:v>
                </c:pt>
                <c:pt idx="1">
                  <c:v>42.9</c:v>
                </c:pt>
                <c:pt idx="2">
                  <c:v>43.36</c:v>
                </c:pt>
                <c:pt idx="3">
                  <c:v>42.56</c:v>
                </c:pt>
                <c:pt idx="4">
                  <c:v>42.47</c:v>
                </c:pt>
              </c:numCache>
            </c:numRef>
          </c:val>
          <c:smooth val="0"/>
          <c:extLst>
            <c:ext xmlns:c16="http://schemas.microsoft.com/office/drawing/2014/chart" uri="{C3380CC4-5D6E-409C-BE32-E72D297353CC}">
              <c16:uniqueId val="{00000001-9DC3-4729-86D0-F4905B89248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97.92</c:v>
                </c:pt>
                <c:pt idx="1">
                  <c:v>98.04</c:v>
                </c:pt>
                <c:pt idx="2">
                  <c:v>97.87</c:v>
                </c:pt>
                <c:pt idx="3">
                  <c:v>98.04</c:v>
                </c:pt>
                <c:pt idx="4">
                  <c:v>98.04</c:v>
                </c:pt>
              </c:numCache>
            </c:numRef>
          </c:val>
          <c:extLst>
            <c:ext xmlns:c16="http://schemas.microsoft.com/office/drawing/2014/chart" uri="{C3380CC4-5D6E-409C-BE32-E72D297353CC}">
              <c16:uniqueId val="{00000000-3B68-48FB-A4BF-98092326848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c:v>
                </c:pt>
                <c:pt idx="1">
                  <c:v>83.5</c:v>
                </c:pt>
                <c:pt idx="2">
                  <c:v>83.06</c:v>
                </c:pt>
                <c:pt idx="3">
                  <c:v>83.32</c:v>
                </c:pt>
                <c:pt idx="4">
                  <c:v>83.75</c:v>
                </c:pt>
              </c:numCache>
            </c:numRef>
          </c:val>
          <c:smooth val="0"/>
          <c:extLst>
            <c:ext xmlns:c16="http://schemas.microsoft.com/office/drawing/2014/chart" uri="{C3380CC4-5D6E-409C-BE32-E72D297353CC}">
              <c16:uniqueId val="{00000001-3B68-48FB-A4BF-98092326848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61.52</c:v>
                </c:pt>
                <c:pt idx="1">
                  <c:v>59.87</c:v>
                </c:pt>
                <c:pt idx="2">
                  <c:v>66.11</c:v>
                </c:pt>
                <c:pt idx="3">
                  <c:v>62.96</c:v>
                </c:pt>
                <c:pt idx="4">
                  <c:v>56.08</c:v>
                </c:pt>
              </c:numCache>
            </c:numRef>
          </c:val>
          <c:extLst>
            <c:ext xmlns:c16="http://schemas.microsoft.com/office/drawing/2014/chart" uri="{C3380CC4-5D6E-409C-BE32-E72D297353CC}">
              <c16:uniqueId val="{00000000-A689-4D12-8BC0-941D9E43714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689-4D12-8BC0-941D9E43714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0A1-40CE-9622-F0710E1E04A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0A1-40CE-9622-F0710E1E04A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41C-4BD9-86AE-4AD52858956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41C-4BD9-86AE-4AD52858956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D96-4964-993A-8C2AFD77107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D96-4964-993A-8C2AFD77107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54C-467D-82D5-84131DC02F6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54C-467D-82D5-84131DC02F6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1635.46</c:v>
                </c:pt>
                <c:pt idx="1">
                  <c:v>1387.17</c:v>
                </c:pt>
                <c:pt idx="2">
                  <c:v>1325.69</c:v>
                </c:pt>
                <c:pt idx="3" formatCode="#,##0.00;&quot;△&quot;#,##0.00">
                  <c:v>0</c:v>
                </c:pt>
                <c:pt idx="4" formatCode="#,##0.00;&quot;△&quot;#,##0.00">
                  <c:v>0</c:v>
                </c:pt>
              </c:numCache>
            </c:numRef>
          </c:val>
          <c:extLst>
            <c:ext xmlns:c16="http://schemas.microsoft.com/office/drawing/2014/chart" uri="{C3380CC4-5D6E-409C-BE32-E72D297353CC}">
              <c16:uniqueId val="{00000000-7229-42D5-A1DD-C7206768B83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1434.89</c:v>
                </c:pt>
                <c:pt idx="1">
                  <c:v>1298.9100000000001</c:v>
                </c:pt>
                <c:pt idx="2">
                  <c:v>1243.71</c:v>
                </c:pt>
                <c:pt idx="3">
                  <c:v>1194.1500000000001</c:v>
                </c:pt>
                <c:pt idx="4">
                  <c:v>1206.79</c:v>
                </c:pt>
              </c:numCache>
            </c:numRef>
          </c:val>
          <c:smooth val="0"/>
          <c:extLst>
            <c:ext xmlns:c16="http://schemas.microsoft.com/office/drawing/2014/chart" uri="{C3380CC4-5D6E-409C-BE32-E72D297353CC}">
              <c16:uniqueId val="{00000001-7229-42D5-A1DD-C7206768B83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86.18</c:v>
                </c:pt>
                <c:pt idx="1">
                  <c:v>99.38</c:v>
                </c:pt>
                <c:pt idx="2">
                  <c:v>100</c:v>
                </c:pt>
                <c:pt idx="3">
                  <c:v>106.93</c:v>
                </c:pt>
                <c:pt idx="4">
                  <c:v>167.79</c:v>
                </c:pt>
              </c:numCache>
            </c:numRef>
          </c:val>
          <c:extLst>
            <c:ext xmlns:c16="http://schemas.microsoft.com/office/drawing/2014/chart" uri="{C3380CC4-5D6E-409C-BE32-E72D297353CC}">
              <c16:uniqueId val="{00000000-FBAA-483F-AF71-C60D2644FC7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66.22</c:v>
                </c:pt>
                <c:pt idx="1">
                  <c:v>69.87</c:v>
                </c:pt>
                <c:pt idx="2">
                  <c:v>74.3</c:v>
                </c:pt>
                <c:pt idx="3">
                  <c:v>72.260000000000005</c:v>
                </c:pt>
                <c:pt idx="4">
                  <c:v>71.84</c:v>
                </c:pt>
              </c:numCache>
            </c:numRef>
          </c:val>
          <c:smooth val="0"/>
          <c:extLst>
            <c:ext xmlns:c16="http://schemas.microsoft.com/office/drawing/2014/chart" uri="{C3380CC4-5D6E-409C-BE32-E72D297353CC}">
              <c16:uniqueId val="{00000001-FBAA-483F-AF71-C60D2644FC7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218.42</c:v>
                </c:pt>
                <c:pt idx="1">
                  <c:v>183.53</c:v>
                </c:pt>
                <c:pt idx="2">
                  <c:v>181.79</c:v>
                </c:pt>
                <c:pt idx="3">
                  <c:v>172.57</c:v>
                </c:pt>
                <c:pt idx="4">
                  <c:v>98.16</c:v>
                </c:pt>
              </c:numCache>
            </c:numRef>
          </c:val>
          <c:extLst>
            <c:ext xmlns:c16="http://schemas.microsoft.com/office/drawing/2014/chart" uri="{C3380CC4-5D6E-409C-BE32-E72D297353CC}">
              <c16:uniqueId val="{00000000-7C1B-4747-92C6-D5DAC794A55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246.72</c:v>
                </c:pt>
                <c:pt idx="1">
                  <c:v>234.96</c:v>
                </c:pt>
                <c:pt idx="2">
                  <c:v>221.81</c:v>
                </c:pt>
                <c:pt idx="3">
                  <c:v>230.02</c:v>
                </c:pt>
                <c:pt idx="4">
                  <c:v>228.47</c:v>
                </c:pt>
              </c:numCache>
            </c:numRef>
          </c:val>
          <c:smooth val="0"/>
          <c:extLst>
            <c:ext xmlns:c16="http://schemas.microsoft.com/office/drawing/2014/chart" uri="{C3380CC4-5D6E-409C-BE32-E72D297353CC}">
              <c16:uniqueId val="{00000001-7C1B-4747-92C6-D5DAC794A55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仙北市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25860</v>
      </c>
      <c r="AM8" s="69"/>
      <c r="AN8" s="69"/>
      <c r="AO8" s="69"/>
      <c r="AP8" s="69"/>
      <c r="AQ8" s="69"/>
      <c r="AR8" s="69"/>
      <c r="AS8" s="69"/>
      <c r="AT8" s="68">
        <f>データ!T6</f>
        <v>1093.56</v>
      </c>
      <c r="AU8" s="68"/>
      <c r="AV8" s="68"/>
      <c r="AW8" s="68"/>
      <c r="AX8" s="68"/>
      <c r="AY8" s="68"/>
      <c r="AZ8" s="68"/>
      <c r="BA8" s="68"/>
      <c r="BB8" s="68">
        <f>データ!U6</f>
        <v>23.65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0.2</v>
      </c>
      <c r="Q10" s="68"/>
      <c r="R10" s="68"/>
      <c r="S10" s="68"/>
      <c r="T10" s="68"/>
      <c r="U10" s="68"/>
      <c r="V10" s="68"/>
      <c r="W10" s="68" t="str">
        <f>データ!Q6</f>
        <v>-</v>
      </c>
      <c r="X10" s="68"/>
      <c r="Y10" s="68"/>
      <c r="Z10" s="68"/>
      <c r="AA10" s="68"/>
      <c r="AB10" s="68"/>
      <c r="AC10" s="68"/>
      <c r="AD10" s="69">
        <f>データ!R6</f>
        <v>2750</v>
      </c>
      <c r="AE10" s="69"/>
      <c r="AF10" s="69"/>
      <c r="AG10" s="69"/>
      <c r="AH10" s="69"/>
      <c r="AI10" s="69"/>
      <c r="AJ10" s="69"/>
      <c r="AK10" s="2"/>
      <c r="AL10" s="69">
        <f>データ!V6</f>
        <v>51</v>
      </c>
      <c r="AM10" s="69"/>
      <c r="AN10" s="69"/>
      <c r="AO10" s="69"/>
      <c r="AP10" s="69"/>
      <c r="AQ10" s="69"/>
      <c r="AR10" s="69"/>
      <c r="AS10" s="69"/>
      <c r="AT10" s="68">
        <f>データ!W6</f>
        <v>0.41</v>
      </c>
      <c r="AU10" s="68"/>
      <c r="AV10" s="68"/>
      <c r="AW10" s="68"/>
      <c r="AX10" s="68"/>
      <c r="AY10" s="68"/>
      <c r="AZ10" s="68"/>
      <c r="BA10" s="68"/>
      <c r="BB10" s="68">
        <f>データ!X6</f>
        <v>124.39</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44</v>
      </c>
      <c r="N86" s="26" t="s">
        <v>43</v>
      </c>
      <c r="O86" s="26" t="str">
        <f>データ!EO6</f>
        <v>【0.28】</v>
      </c>
    </row>
  </sheetData>
  <sheetProtection algorithmName="SHA-512" hashValue="nEnZzW0HkojQKhP9OwBQidwdDXa74lUEHMi8SZInV+z9Zo4dpxV4G93SytGTanqWyIShCfADO+mEN3J1CDUk2g==" saltValue="MdKOsPxSugWWyzahemg0C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52159</v>
      </c>
      <c r="D6" s="33">
        <f t="shared" si="3"/>
        <v>47</v>
      </c>
      <c r="E6" s="33">
        <f t="shared" si="3"/>
        <v>17</v>
      </c>
      <c r="F6" s="33">
        <f t="shared" si="3"/>
        <v>4</v>
      </c>
      <c r="G6" s="33">
        <f t="shared" si="3"/>
        <v>0</v>
      </c>
      <c r="H6" s="33" t="str">
        <f t="shared" si="3"/>
        <v>秋田県　仙北市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0.2</v>
      </c>
      <c r="Q6" s="34" t="str">
        <f t="shared" si="3"/>
        <v>-</v>
      </c>
      <c r="R6" s="34">
        <f t="shared" si="3"/>
        <v>2750</v>
      </c>
      <c r="S6" s="34">
        <f t="shared" si="3"/>
        <v>25860</v>
      </c>
      <c r="T6" s="34">
        <f t="shared" si="3"/>
        <v>1093.56</v>
      </c>
      <c r="U6" s="34">
        <f t="shared" si="3"/>
        <v>23.65</v>
      </c>
      <c r="V6" s="34">
        <f t="shared" si="3"/>
        <v>51</v>
      </c>
      <c r="W6" s="34">
        <f t="shared" si="3"/>
        <v>0.41</v>
      </c>
      <c r="X6" s="34">
        <f t="shared" si="3"/>
        <v>124.39</v>
      </c>
      <c r="Y6" s="35">
        <f>IF(Y7="",NA(),Y7)</f>
        <v>61.52</v>
      </c>
      <c r="Z6" s="35">
        <f t="shared" ref="Z6:AH6" si="4">IF(Z7="",NA(),Z7)</f>
        <v>59.87</v>
      </c>
      <c r="AA6" s="35">
        <f t="shared" si="4"/>
        <v>66.11</v>
      </c>
      <c r="AB6" s="35">
        <f t="shared" si="4"/>
        <v>62.96</v>
      </c>
      <c r="AC6" s="35">
        <f t="shared" si="4"/>
        <v>56.08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1635.46</v>
      </c>
      <c r="BG6" s="35">
        <f t="shared" ref="BG6:BO6" si="7">IF(BG7="",NA(),BG7)</f>
        <v>1387.17</v>
      </c>
      <c r="BH6" s="35">
        <f t="shared" si="7"/>
        <v>1325.69</v>
      </c>
      <c r="BI6" s="34">
        <f t="shared" si="7"/>
        <v>0</v>
      </c>
      <c r="BJ6" s="34">
        <f t="shared" si="7"/>
        <v>0</v>
      </c>
      <c r="BK6" s="35">
        <f t="shared" si="7"/>
        <v>1434.89</v>
      </c>
      <c r="BL6" s="35">
        <f t="shared" si="7"/>
        <v>1298.9100000000001</v>
      </c>
      <c r="BM6" s="35">
        <f t="shared" si="7"/>
        <v>1243.71</v>
      </c>
      <c r="BN6" s="35">
        <f t="shared" si="7"/>
        <v>1194.1500000000001</v>
      </c>
      <c r="BO6" s="35">
        <f t="shared" si="7"/>
        <v>1206.79</v>
      </c>
      <c r="BP6" s="34" t="str">
        <f>IF(BP7="","",IF(BP7="-","【-】","【"&amp;SUBSTITUTE(TEXT(BP7,"#,##0.00"),"-","△")&amp;"】"))</f>
        <v>【1,218.70】</v>
      </c>
      <c r="BQ6" s="35">
        <f>IF(BQ7="",NA(),BQ7)</f>
        <v>86.18</v>
      </c>
      <c r="BR6" s="35">
        <f t="shared" ref="BR6:BZ6" si="8">IF(BR7="",NA(),BR7)</f>
        <v>99.38</v>
      </c>
      <c r="BS6" s="35">
        <f t="shared" si="8"/>
        <v>100</v>
      </c>
      <c r="BT6" s="35">
        <f t="shared" si="8"/>
        <v>106.93</v>
      </c>
      <c r="BU6" s="35">
        <f t="shared" si="8"/>
        <v>167.79</v>
      </c>
      <c r="BV6" s="35">
        <f t="shared" si="8"/>
        <v>66.22</v>
      </c>
      <c r="BW6" s="35">
        <f t="shared" si="8"/>
        <v>69.87</v>
      </c>
      <c r="BX6" s="35">
        <f t="shared" si="8"/>
        <v>74.3</v>
      </c>
      <c r="BY6" s="35">
        <f t="shared" si="8"/>
        <v>72.260000000000005</v>
      </c>
      <c r="BZ6" s="35">
        <f t="shared" si="8"/>
        <v>71.84</v>
      </c>
      <c r="CA6" s="34" t="str">
        <f>IF(CA7="","",IF(CA7="-","【-】","【"&amp;SUBSTITUTE(TEXT(CA7,"#,##0.00"),"-","△")&amp;"】"))</f>
        <v>【74.17】</v>
      </c>
      <c r="CB6" s="35">
        <f>IF(CB7="",NA(),CB7)</f>
        <v>218.42</v>
      </c>
      <c r="CC6" s="35">
        <f t="shared" ref="CC6:CK6" si="9">IF(CC7="",NA(),CC7)</f>
        <v>183.53</v>
      </c>
      <c r="CD6" s="35">
        <f t="shared" si="9"/>
        <v>181.79</v>
      </c>
      <c r="CE6" s="35">
        <f t="shared" si="9"/>
        <v>172.57</v>
      </c>
      <c r="CF6" s="35">
        <f t="shared" si="9"/>
        <v>98.16</v>
      </c>
      <c r="CG6" s="35">
        <f t="shared" si="9"/>
        <v>246.72</v>
      </c>
      <c r="CH6" s="35">
        <f t="shared" si="9"/>
        <v>234.96</v>
      </c>
      <c r="CI6" s="35">
        <f t="shared" si="9"/>
        <v>221.81</v>
      </c>
      <c r="CJ6" s="35">
        <f t="shared" si="9"/>
        <v>230.02</v>
      </c>
      <c r="CK6" s="35">
        <f t="shared" si="9"/>
        <v>228.47</v>
      </c>
      <c r="CL6" s="34" t="str">
        <f>IF(CL7="","",IF(CL7="-","【-】","【"&amp;SUBSTITUTE(TEXT(CL7,"#,##0.00"),"-","△")&amp;"】"))</f>
        <v>【218.56】</v>
      </c>
      <c r="CM6" s="35" t="str">
        <f>IF(CM7="",NA(),CM7)</f>
        <v>-</v>
      </c>
      <c r="CN6" s="35" t="str">
        <f t="shared" ref="CN6:CV6" si="10">IF(CN7="",NA(),CN7)</f>
        <v>-</v>
      </c>
      <c r="CO6" s="35" t="str">
        <f t="shared" si="10"/>
        <v>-</v>
      </c>
      <c r="CP6" s="35" t="str">
        <f t="shared" si="10"/>
        <v>-</v>
      </c>
      <c r="CQ6" s="35" t="str">
        <f t="shared" si="10"/>
        <v>-</v>
      </c>
      <c r="CR6" s="35">
        <f t="shared" si="10"/>
        <v>41.35</v>
      </c>
      <c r="CS6" s="35">
        <f t="shared" si="10"/>
        <v>42.9</v>
      </c>
      <c r="CT6" s="35">
        <f t="shared" si="10"/>
        <v>43.36</v>
      </c>
      <c r="CU6" s="35">
        <f t="shared" si="10"/>
        <v>42.56</v>
      </c>
      <c r="CV6" s="35">
        <f t="shared" si="10"/>
        <v>42.47</v>
      </c>
      <c r="CW6" s="34" t="str">
        <f>IF(CW7="","",IF(CW7="-","【-】","【"&amp;SUBSTITUTE(TEXT(CW7,"#,##0.00"),"-","△")&amp;"】"))</f>
        <v>【42.86】</v>
      </c>
      <c r="CX6" s="35">
        <f>IF(CX7="",NA(),CX7)</f>
        <v>97.92</v>
      </c>
      <c r="CY6" s="35">
        <f t="shared" ref="CY6:DG6" si="11">IF(CY7="",NA(),CY7)</f>
        <v>98.04</v>
      </c>
      <c r="CZ6" s="35">
        <f t="shared" si="11"/>
        <v>97.87</v>
      </c>
      <c r="DA6" s="35">
        <f t="shared" si="11"/>
        <v>98.04</v>
      </c>
      <c r="DB6" s="35">
        <f t="shared" si="11"/>
        <v>98.04</v>
      </c>
      <c r="DC6" s="35">
        <f t="shared" si="11"/>
        <v>82.9</v>
      </c>
      <c r="DD6" s="35">
        <f t="shared" si="11"/>
        <v>83.5</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0.09</v>
      </c>
      <c r="EL6" s="35">
        <f t="shared" si="14"/>
        <v>0.09</v>
      </c>
      <c r="EM6" s="35">
        <f t="shared" si="14"/>
        <v>0.13</v>
      </c>
      <c r="EN6" s="35">
        <f t="shared" si="14"/>
        <v>0.36</v>
      </c>
      <c r="EO6" s="34" t="str">
        <f>IF(EO7="","",IF(EO7="-","【-】","【"&amp;SUBSTITUTE(TEXT(EO7,"#,##0.00"),"-","△")&amp;"】"))</f>
        <v>【0.28】</v>
      </c>
    </row>
    <row r="7" spans="1:145" s="36" customFormat="1" x14ac:dyDescent="0.15">
      <c r="A7" s="28"/>
      <c r="B7" s="37">
        <v>2019</v>
      </c>
      <c r="C7" s="37">
        <v>52159</v>
      </c>
      <c r="D7" s="37">
        <v>47</v>
      </c>
      <c r="E7" s="37">
        <v>17</v>
      </c>
      <c r="F7" s="37">
        <v>4</v>
      </c>
      <c r="G7" s="37">
        <v>0</v>
      </c>
      <c r="H7" s="37" t="s">
        <v>98</v>
      </c>
      <c r="I7" s="37" t="s">
        <v>99</v>
      </c>
      <c r="J7" s="37" t="s">
        <v>100</v>
      </c>
      <c r="K7" s="37" t="s">
        <v>101</v>
      </c>
      <c r="L7" s="37" t="s">
        <v>102</v>
      </c>
      <c r="M7" s="37" t="s">
        <v>103</v>
      </c>
      <c r="N7" s="38" t="s">
        <v>104</v>
      </c>
      <c r="O7" s="38" t="s">
        <v>105</v>
      </c>
      <c r="P7" s="38">
        <v>0.2</v>
      </c>
      <c r="Q7" s="38" t="s">
        <v>104</v>
      </c>
      <c r="R7" s="38">
        <v>2750</v>
      </c>
      <c r="S7" s="38">
        <v>25860</v>
      </c>
      <c r="T7" s="38">
        <v>1093.56</v>
      </c>
      <c r="U7" s="38">
        <v>23.65</v>
      </c>
      <c r="V7" s="38">
        <v>51</v>
      </c>
      <c r="W7" s="38">
        <v>0.41</v>
      </c>
      <c r="X7" s="38">
        <v>124.39</v>
      </c>
      <c r="Y7" s="38">
        <v>61.52</v>
      </c>
      <c r="Z7" s="38">
        <v>59.87</v>
      </c>
      <c r="AA7" s="38">
        <v>66.11</v>
      </c>
      <c r="AB7" s="38">
        <v>62.96</v>
      </c>
      <c r="AC7" s="38">
        <v>56.08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1635.46</v>
      </c>
      <c r="BG7" s="38">
        <v>1387.17</v>
      </c>
      <c r="BH7" s="38">
        <v>1325.69</v>
      </c>
      <c r="BI7" s="38">
        <v>0</v>
      </c>
      <c r="BJ7" s="38">
        <v>0</v>
      </c>
      <c r="BK7" s="38">
        <v>1434.89</v>
      </c>
      <c r="BL7" s="38">
        <v>1298.9100000000001</v>
      </c>
      <c r="BM7" s="38">
        <v>1243.71</v>
      </c>
      <c r="BN7" s="38">
        <v>1194.1500000000001</v>
      </c>
      <c r="BO7" s="38">
        <v>1206.79</v>
      </c>
      <c r="BP7" s="38">
        <v>1218.7</v>
      </c>
      <c r="BQ7" s="38">
        <v>86.18</v>
      </c>
      <c r="BR7" s="38">
        <v>99.38</v>
      </c>
      <c r="BS7" s="38">
        <v>100</v>
      </c>
      <c r="BT7" s="38">
        <v>106.93</v>
      </c>
      <c r="BU7" s="38">
        <v>167.79</v>
      </c>
      <c r="BV7" s="38">
        <v>66.22</v>
      </c>
      <c r="BW7" s="38">
        <v>69.87</v>
      </c>
      <c r="BX7" s="38">
        <v>74.3</v>
      </c>
      <c r="BY7" s="38">
        <v>72.260000000000005</v>
      </c>
      <c r="BZ7" s="38">
        <v>71.84</v>
      </c>
      <c r="CA7" s="38">
        <v>74.17</v>
      </c>
      <c r="CB7" s="38">
        <v>218.42</v>
      </c>
      <c r="CC7" s="38">
        <v>183.53</v>
      </c>
      <c r="CD7" s="38">
        <v>181.79</v>
      </c>
      <c r="CE7" s="38">
        <v>172.57</v>
      </c>
      <c r="CF7" s="38">
        <v>98.16</v>
      </c>
      <c r="CG7" s="38">
        <v>246.72</v>
      </c>
      <c r="CH7" s="38">
        <v>234.96</v>
      </c>
      <c r="CI7" s="38">
        <v>221.81</v>
      </c>
      <c r="CJ7" s="38">
        <v>230.02</v>
      </c>
      <c r="CK7" s="38">
        <v>228.47</v>
      </c>
      <c r="CL7" s="38">
        <v>218.56</v>
      </c>
      <c r="CM7" s="38" t="s">
        <v>104</v>
      </c>
      <c r="CN7" s="38" t="s">
        <v>104</v>
      </c>
      <c r="CO7" s="38" t="s">
        <v>104</v>
      </c>
      <c r="CP7" s="38" t="s">
        <v>104</v>
      </c>
      <c r="CQ7" s="38" t="s">
        <v>104</v>
      </c>
      <c r="CR7" s="38">
        <v>41.35</v>
      </c>
      <c r="CS7" s="38">
        <v>42.9</v>
      </c>
      <c r="CT7" s="38">
        <v>43.36</v>
      </c>
      <c r="CU7" s="38">
        <v>42.56</v>
      </c>
      <c r="CV7" s="38">
        <v>42.47</v>
      </c>
      <c r="CW7" s="38">
        <v>42.86</v>
      </c>
      <c r="CX7" s="38">
        <v>97.92</v>
      </c>
      <c r="CY7" s="38">
        <v>98.04</v>
      </c>
      <c r="CZ7" s="38">
        <v>97.87</v>
      </c>
      <c r="DA7" s="38">
        <v>98.04</v>
      </c>
      <c r="DB7" s="38">
        <v>98.04</v>
      </c>
      <c r="DC7" s="38">
        <v>82.9</v>
      </c>
      <c r="DD7" s="38">
        <v>83.5</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0.09</v>
      </c>
      <c r="EL7" s="38">
        <v>0.09</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2021-01-25T01:19:00Z</cp:lastPrinted>
  <dcterms:created xsi:type="dcterms:W3CDTF">2020-12-04T02:52:56Z</dcterms:created>
  <dcterms:modified xsi:type="dcterms:W3CDTF">2021-01-25T01:19:16Z</dcterms:modified>
  <cp:category/>
</cp:coreProperties>
</file>