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iBf/MQ7c5PkRwHTd6TVFWHciJxJqzy/+r3v8liSulxTjZjHsg/lmsIdhKDefPvE33fzmQLNLDYSw4XRrjfKJBw==" workbookSaltValue="20NyfCNtduzZQCUxspfOMA=="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<sst xmlns="http://schemas.openxmlformats.org/spreadsheetml/2006/main" xmlns:r="http://schemas.openxmlformats.org/officeDocument/2006/relationships" count="115" uniqueCount="115">
  <si>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秋田県　潟上市</t>
  </si>
  <si>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</si>
  <si>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</si>
  <si>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</si>
  <si>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</si>
  <si>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</si>
  <si>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</si>
  <si>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</si>
  <si>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</si>
  <si>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</si>
  <si>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</si>
  <si>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 xml:space="preserve">　経常収支比率及び経費回収率について１００％以下であることから、経営改善に向けた取り組みが必要であると考えられる。
　本事業は、八郎湖の指定湖沼に伴い平成２２年度に天王大崎地区、平成２４年度に天王湖岸・羽立地区を農業集落排水施設から公共下水道施設へ接続替えしたことから規模が段階的に縮小され、平成２５年度には昭和豊川地区のみの稼働となり収益の規模も減少した。
　汚水処理原価においても、事業規模の縮小とともに有収水量に対する汚水処理費用の割合が増加しており、天王地区が抜けたことで水洗化率が低迷し有収水量が減少している。　
　また、高齢化等の影響により今後も水洗化率の向上が見込めない地域であることから、使用料収入についても頭打ちとなっており非常に厳しい状況である。
　今後、事業を継続していくためにも使用料収入の確保は必須であるが、下水道への接続替え等の抜本的な改革に取り組んでいく。
</t>
    <rPh sb="168" eb="170">
      <t>シュウエキ</t>
    </rPh>
    <rPh sb="171" eb="173">
      <t>キボ</t>
    </rPh>
    <rPh sb="360" eb="362">
      <t>ヒッス</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</si>
  <si>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</si>
  <si>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</si>
  <si>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</si>
  <si>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</si>
  <si>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</si>
  <si>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</si>
  <si>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</si>
  <si>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</si>
  <si>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 xml:space="preserve">農業集落排水事業は、令和元年度より地方公営企業法を適用している。
①経常収支比率については、１００％以下であることから単年度収支が赤字であることを示している。また⑤経費回収率においても１００％以下であることから、使用料で回収すべき経費を使用料で賄えていない状況である。
②累積欠損金比率については、使用料収入が不足していることから、他会計繰入金に頼らなければ解消できない状況である。
③流動比率については、１００％以下であることから、１年以内に支払わなければならない負債を賄えていないことを示しているが、償還原資については他会計繰入金により得ることが予定されている。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⑥汚水処理原価については、有収水量が年々減少傾向にあるが類似団体と同等の数値となっている。
⑦施設利用率については、地域の高齢化等により水洗化世帯が伸び悩んでいるため、３０％を越える程度で施設の半分以上が遊休状態となっている。
⑧水洗化率については、地域の高齢化・核家族化等の影響により下水道へ接続しない世帯が多く伸び悩んでいる状況である。
</t>
    <rPh sb="307" eb="309">
      <t>ジギョウ</t>
    </rPh>
    <rPh sb="309" eb="311">
      <t>キボ</t>
    </rPh>
    <rPh sb="312" eb="313">
      <t>タイ</t>
    </rPh>
    <rPh sb="315" eb="318">
      <t>シヨウリョウ</t>
    </rPh>
    <rPh sb="318" eb="320">
      <t>スイジュン</t>
    </rPh>
    <rPh sb="321" eb="322">
      <t>ヒク</t>
    </rPh>
    <rPh sb="325" eb="327">
      <t>ゼンガク</t>
    </rPh>
    <rPh sb="327" eb="329">
      <t>イッパン</t>
    </rPh>
    <rPh sb="329" eb="331">
      <t>カイケイ</t>
    </rPh>
    <rPh sb="332" eb="334">
      <t>フタン</t>
    </rPh>
    <rPh sb="355" eb="357">
      <t>スウチ</t>
    </rPh>
    <rPh sb="379" eb="381">
      <t>ユウシュウ</t>
    </rPh>
    <rPh sb="381" eb="383">
      <t>スイリョウ</t>
    </rPh>
    <rPh sb="384" eb="386">
      <t>ネンネン</t>
    </rPh>
    <rPh sb="386" eb="388">
      <t>ゲンショウ</t>
    </rPh>
    <rPh sb="388" eb="390">
      <t>ケイコウ</t>
    </rPh>
    <rPh sb="399" eb="401">
      <t>ドウトウ</t>
    </rPh>
    <phoneticPr fontId="1"/>
  </si>
  <si>
    <t>グラフ凡例</t>
    <rPh sb="3" eb="5">
      <t>ハンレイ</t>
    </rPh>
    <phoneticPr fontId="1"/>
  </si>
  <si>
    <t>大項目</t>
    <rPh sb="0" eb="3">
      <t>ダイコウモク</t>
    </rPh>
    <phoneticPr fontId="1"/>
  </si>
  <si>
    <t>当該団体値（当該値）</t>
    <rPh sb="2" eb="4">
      <t>ダンタイ</t>
    </rPh>
    <phoneticPr fontId="1"/>
  </si>
  <si>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</si>
  <si>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</si>
  <si>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</si>
  <si>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</si>
  <si>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</si>
  <si>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</si>
  <si>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</si>
  <si>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</si>
  <si>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</si>
  <si>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</si>
  <si>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</si>
  <si>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</si>
  <si>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</si>
  <si>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</si>
  <si>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</si>
  <si>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</si>
  <si>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</si>
  <si>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</si>
  <si>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</si>
  <si>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</si>
  <si>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</si>
  <si>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</si>
  <si>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</si>
  <si>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</si>
  <si>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</si>
  <si>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</si>
  <si>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</si>
  <si>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</si>
  <si>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</si>
  <si>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</si>
  <si>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</si>
  <si>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</si>
  <si>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</si>
  <si>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</si>
  <si>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</si>
  <si>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</si>
  <si>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</si>
  <si>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</si>
  <si>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</si>
  <si>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</si>
  <si>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</si>
  <si>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</si>
  <si>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</si>
  <si>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</si>
  <si>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</si>
  <si>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</si>
  <si>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</si>
  <si>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</si>
  <si>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</si>
  <si>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</si>
  <si>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</si>
  <si>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</si>
  <si>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</si>
  <si>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</si>
  <si>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</si>
  <si>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</si>
  <si>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</si>
  <si>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</si>
  <si>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</si>
  <si>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</si>
  <si>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</si>
  <si>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</si>
  <si>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</si>
  <si>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</si>
  <si>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</si>
  <si>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</si>
  <si>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</si>
  <si>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</si>
  <si>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</si>
  <si>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</si>
  <si>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</si>
  <si>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</si>
  <si>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</si>
  <si>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</si>
  <si>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法適用</t>
  </si>
  <si>
    <t>下水道事業</t>
  </si>
  <si>
    <t>農業集落排水</t>
  </si>
  <si>
    <t>F2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</si>
  <si>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</si>
  <si>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</si>
  <si>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</si>
  <si>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</si>
  <si>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</si>
  <si>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</si>
  <si>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</si>
  <si>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</si>
  <si>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</si>
  <si>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</si>
  <si>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</si>
  <si>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</si>
  <si>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xml:space="preserve">①有形固定資産減価償却率については、資産の老朽化度合を示すものであるが類似団体と比較し低い数値となっているため、老朽化はそれほど進んでいないと考えられる。
②管渠老朽化率については、法定対応年数を超えた管渠がないため算出されない。
③管渠改善率については、管渠の部分修繕で対応しており管渠更新を行っていないため算出されない。
</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</si>
</sst>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8" fillId="0" borderId="4" xfId="0" applyFont="1" applyBorder="1" applyAlignment="1" applyProtection="1">
      <alignment horizontal="left" vertical="top" wrapText="1"/>
      <protection locked="0"/>
    </xf>
    <xf numFmtId="0" fontId="8"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8" fillId="0" borderId="0" xfId="0" applyFont="1" applyBorder="1" applyAlignment="1" applyProtection="1">
      <alignment horizontal="left" vertical="top" wrapText="1"/>
      <protection locked="0"/>
    </xf>
    <xf numFmtId="0" fontId="8"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8" fillId="0" borderId="8"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2.e-002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33.770000000000003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50.14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76.95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84.98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99.83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103.6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3.6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23.06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formatCode="#,##0.00;&quot;△&quot;#,##0.00">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3.54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193.99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35.35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26.99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826.83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55.77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57.31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279.04000000000002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273.52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【102.97】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【165.48】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【33.84】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【765.47】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【86.22】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【51.30】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【257.86】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【59.59】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【24.97】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R42" workbookViewId="0">
      <selection activeCell="CC68" sqref="CC68"/>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5</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潟上市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17</v>
      </c>
      <c r="J7" s="5"/>
      <c r="K7" s="5"/>
      <c r="L7" s="5"/>
      <c r="M7" s="5"/>
      <c r="N7" s="5"/>
      <c r="O7" s="5"/>
      <c r="P7" s="5" t="s">
        <v>9</v>
      </c>
      <c r="Q7" s="5"/>
      <c r="R7" s="5"/>
      <c r="S7" s="5"/>
      <c r="T7" s="5"/>
      <c r="U7" s="5"/>
      <c r="V7" s="5"/>
      <c r="W7" s="5" t="s">
        <v>2</v>
      </c>
      <c r="X7" s="5"/>
      <c r="Y7" s="5"/>
      <c r="Z7" s="5"/>
      <c r="AA7" s="5"/>
      <c r="AB7" s="5"/>
      <c r="AC7" s="5"/>
      <c r="AD7" s="5" t="s">
        <v>8</v>
      </c>
      <c r="AE7" s="5"/>
      <c r="AF7" s="5"/>
      <c r="AG7" s="5"/>
      <c r="AH7" s="5"/>
      <c r="AI7" s="5"/>
      <c r="AJ7" s="5"/>
      <c r="AK7" s="3"/>
      <c r="AL7" s="5" t="s">
        <v>18</v>
      </c>
      <c r="AM7" s="5"/>
      <c r="AN7" s="5"/>
      <c r="AO7" s="5"/>
      <c r="AP7" s="5"/>
      <c r="AQ7" s="5"/>
      <c r="AR7" s="5"/>
      <c r="AS7" s="5"/>
      <c r="AT7" s="5" t="s">
        <v>15</v>
      </c>
      <c r="AU7" s="5"/>
      <c r="AV7" s="5"/>
      <c r="AW7" s="5"/>
      <c r="AX7" s="5"/>
      <c r="AY7" s="5"/>
      <c r="AZ7" s="5"/>
      <c r="BA7" s="5"/>
      <c r="BB7" s="5" t="s">
        <v>19</v>
      </c>
      <c r="BC7" s="5"/>
      <c r="BD7" s="5"/>
      <c r="BE7" s="5"/>
      <c r="BF7" s="5"/>
      <c r="BG7" s="5"/>
      <c r="BH7" s="5"/>
      <c r="BI7" s="5"/>
      <c r="BJ7" s="3"/>
      <c r="BK7" s="3"/>
      <c r="BL7" s="27" t="s">
        <v>21</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1" t="str">
        <f>データ!$M$6</f>
        <v>非設置</v>
      </c>
      <c r="AE8" s="21"/>
      <c r="AF8" s="21"/>
      <c r="AG8" s="21"/>
      <c r="AH8" s="21"/>
      <c r="AI8" s="21"/>
      <c r="AJ8" s="21"/>
      <c r="AK8" s="3"/>
      <c r="AL8" s="22">
        <f>データ!S6</f>
        <v>32585</v>
      </c>
      <c r="AM8" s="22"/>
      <c r="AN8" s="22"/>
      <c r="AO8" s="22"/>
      <c r="AP8" s="22"/>
      <c r="AQ8" s="22"/>
      <c r="AR8" s="22"/>
      <c r="AS8" s="22"/>
      <c r="AT8" s="7">
        <f>データ!T6</f>
        <v>97.72</v>
      </c>
      <c r="AU8" s="7"/>
      <c r="AV8" s="7"/>
      <c r="AW8" s="7"/>
      <c r="AX8" s="7"/>
      <c r="AY8" s="7"/>
      <c r="AZ8" s="7"/>
      <c r="BA8" s="7"/>
      <c r="BB8" s="7">
        <f>データ!U6</f>
        <v>333.45</v>
      </c>
      <c r="BC8" s="7"/>
      <c r="BD8" s="7"/>
      <c r="BE8" s="7"/>
      <c r="BF8" s="7"/>
      <c r="BG8" s="7"/>
      <c r="BH8" s="7"/>
      <c r="BI8" s="7"/>
      <c r="BJ8" s="3"/>
      <c r="BK8" s="3"/>
      <c r="BL8" s="28" t="s">
        <v>16</v>
      </c>
      <c r="BM8" s="38"/>
      <c r="BN8" s="45" t="s">
        <v>23</v>
      </c>
      <c r="BO8" s="48"/>
      <c r="BP8" s="48"/>
      <c r="BQ8" s="48"/>
      <c r="BR8" s="48"/>
      <c r="BS8" s="48"/>
      <c r="BT8" s="48"/>
      <c r="BU8" s="48"/>
      <c r="BV8" s="48"/>
      <c r="BW8" s="48"/>
      <c r="BX8" s="48"/>
      <c r="BY8" s="52"/>
    </row>
    <row r="9" spans="1:78" ht="18.75" customHeight="1">
      <c r="A9" s="2"/>
      <c r="B9" s="5" t="s">
        <v>4</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3</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9" t="s">
        <v>35</v>
      </c>
      <c r="BM9" s="39"/>
      <c r="BN9" s="46"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41.63</v>
      </c>
      <c r="J10" s="7"/>
      <c r="K10" s="7"/>
      <c r="L10" s="7"/>
      <c r="M10" s="7"/>
      <c r="N10" s="7"/>
      <c r="O10" s="7"/>
      <c r="P10" s="7">
        <f>データ!P6</f>
        <v>2.69</v>
      </c>
      <c r="Q10" s="7"/>
      <c r="R10" s="7"/>
      <c r="S10" s="7"/>
      <c r="T10" s="7"/>
      <c r="U10" s="7"/>
      <c r="V10" s="7"/>
      <c r="W10" s="7">
        <f>データ!Q6</f>
        <v>102.05</v>
      </c>
      <c r="X10" s="7"/>
      <c r="Y10" s="7"/>
      <c r="Z10" s="7"/>
      <c r="AA10" s="7"/>
      <c r="AB10" s="7"/>
      <c r="AC10" s="7"/>
      <c r="AD10" s="22">
        <f>データ!R6</f>
        <v>3080</v>
      </c>
      <c r="AE10" s="22"/>
      <c r="AF10" s="22"/>
      <c r="AG10" s="22"/>
      <c r="AH10" s="22"/>
      <c r="AI10" s="22"/>
      <c r="AJ10" s="22"/>
      <c r="AK10" s="2"/>
      <c r="AL10" s="22">
        <f>データ!V6</f>
        <v>872</v>
      </c>
      <c r="AM10" s="22"/>
      <c r="AN10" s="22"/>
      <c r="AO10" s="22"/>
      <c r="AP10" s="22"/>
      <c r="AQ10" s="22"/>
      <c r="AR10" s="22"/>
      <c r="AS10" s="22"/>
      <c r="AT10" s="7">
        <f>データ!W6</f>
        <v>0.54</v>
      </c>
      <c r="AU10" s="7"/>
      <c r="AV10" s="7"/>
      <c r="AW10" s="7"/>
      <c r="AX10" s="7"/>
      <c r="AY10" s="7"/>
      <c r="AZ10" s="7"/>
      <c r="BA10" s="7"/>
      <c r="BB10" s="7">
        <f>データ!X6</f>
        <v>1614.81</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20</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43</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114</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14</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13</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44</v>
      </c>
    </row>
    <row r="84" spans="1:78" hidden="1">
      <c r="B84" s="12" t="s">
        <v>45</v>
      </c>
      <c r="C84" s="12"/>
      <c r="D84" s="12"/>
      <c r="E84" s="12" t="s">
        <v>47</v>
      </c>
      <c r="F84" s="12" t="s">
        <v>48</v>
      </c>
      <c r="G84" s="12" t="s">
        <v>49</v>
      </c>
      <c r="H84" s="12" t="s">
        <v>42</v>
      </c>
      <c r="I84" s="12" t="s">
        <v>12</v>
      </c>
      <c r="J84" s="12" t="s">
        <v>50</v>
      </c>
      <c r="K84" s="12" t="s">
        <v>51</v>
      </c>
      <c r="L84" s="12" t="s">
        <v>33</v>
      </c>
      <c r="M84" s="12" t="s">
        <v>36</v>
      </c>
      <c r="N84" s="12" t="s">
        <v>53</v>
      </c>
      <c r="O84" s="12" t="s">
        <v>55</v>
      </c>
    </row>
    <row r="85" spans="1:78" hidden="1">
      <c r="B85" s="12"/>
      <c r="C85" s="12"/>
      <c r="D85" s="12"/>
      <c r="E85" s="12" t="str">
        <f>データ!AI6</f>
        <v>【102.97】</v>
      </c>
      <c r="F85" s="12" t="str">
        <f>データ!AT6</f>
        <v>【165.48】</v>
      </c>
      <c r="G85" s="12" t="str">
        <f>データ!BE6</f>
        <v>【33.84】</v>
      </c>
      <c r="H85" s="12" t="str">
        <f>データ!BP6</f>
        <v>【765.47】</v>
      </c>
      <c r="I85" s="12" t="str">
        <f>データ!CA6</f>
        <v>【59.59】</v>
      </c>
      <c r="J85" s="12" t="str">
        <f>データ!CL6</f>
        <v>【257.86】</v>
      </c>
      <c r="K85" s="12" t="str">
        <f>データ!CW6</f>
        <v>【51.30】</v>
      </c>
      <c r="L85" s="12" t="str">
        <f>データ!DH6</f>
        <v>【86.22】</v>
      </c>
      <c r="M85" s="12" t="str">
        <f>データ!DS6</f>
        <v>【24.97】</v>
      </c>
      <c r="N85" s="12" t="str">
        <f>データ!ED6</f>
        <v>【0.00】</v>
      </c>
      <c r="O85" s="12" t="str">
        <f>データ!EO6</f>
        <v>【0.02】</v>
      </c>
    </row>
  </sheetData>
  <sheetProtection algorithmName="SHA-512" hashValue="YO9g9cvncAojmlAZRYIzr3I8EFBwxARduxS5iESJqp7xfLwG5CSCBE+U8k6BRjiBswnBBFGS/KcIHs7/4IzKSg==" saltValue="rIpZkkYrrbS0nDB3L6SyLw=="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56</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57</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22</v>
      </c>
      <c r="B3" s="62" t="s">
        <v>32</v>
      </c>
      <c r="C3" s="62" t="s">
        <v>59</v>
      </c>
      <c r="D3" s="62" t="s">
        <v>60</v>
      </c>
      <c r="E3" s="62" t="s">
        <v>7</v>
      </c>
      <c r="F3" s="62" t="s">
        <v>6</v>
      </c>
      <c r="G3" s="62" t="s">
        <v>25</v>
      </c>
      <c r="H3" s="69" t="s">
        <v>61</v>
      </c>
      <c r="I3" s="72"/>
      <c r="J3" s="72"/>
      <c r="K3" s="72"/>
      <c r="L3" s="72"/>
      <c r="M3" s="72"/>
      <c r="N3" s="72"/>
      <c r="O3" s="72"/>
      <c r="P3" s="72"/>
      <c r="Q3" s="72"/>
      <c r="R3" s="72"/>
      <c r="S3" s="72"/>
      <c r="T3" s="72"/>
      <c r="U3" s="72"/>
      <c r="V3" s="72"/>
      <c r="W3" s="72"/>
      <c r="X3" s="77"/>
      <c r="Y3" s="80" t="s">
        <v>54</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14</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62</v>
      </c>
      <c r="B4" s="63"/>
      <c r="C4" s="63"/>
      <c r="D4" s="63"/>
      <c r="E4" s="63"/>
      <c r="F4" s="63"/>
      <c r="G4" s="63"/>
      <c r="H4" s="70"/>
      <c r="I4" s="73"/>
      <c r="J4" s="73"/>
      <c r="K4" s="73"/>
      <c r="L4" s="73"/>
      <c r="M4" s="73"/>
      <c r="N4" s="73"/>
      <c r="O4" s="73"/>
      <c r="P4" s="73"/>
      <c r="Q4" s="73"/>
      <c r="R4" s="73"/>
      <c r="S4" s="73"/>
      <c r="T4" s="73"/>
      <c r="U4" s="73"/>
      <c r="V4" s="73"/>
      <c r="W4" s="73"/>
      <c r="X4" s="78"/>
      <c r="Y4" s="81" t="s">
        <v>52</v>
      </c>
      <c r="Z4" s="81"/>
      <c r="AA4" s="81"/>
      <c r="AB4" s="81"/>
      <c r="AC4" s="81"/>
      <c r="AD4" s="81"/>
      <c r="AE4" s="81"/>
      <c r="AF4" s="81"/>
      <c r="AG4" s="81"/>
      <c r="AH4" s="81"/>
      <c r="AI4" s="81"/>
      <c r="AJ4" s="81" t="s">
        <v>46</v>
      </c>
      <c r="AK4" s="81"/>
      <c r="AL4" s="81"/>
      <c r="AM4" s="81"/>
      <c r="AN4" s="81"/>
      <c r="AO4" s="81"/>
      <c r="AP4" s="81"/>
      <c r="AQ4" s="81"/>
      <c r="AR4" s="81"/>
      <c r="AS4" s="81"/>
      <c r="AT4" s="81"/>
      <c r="AU4" s="81" t="s">
        <v>28</v>
      </c>
      <c r="AV4" s="81"/>
      <c r="AW4" s="81"/>
      <c r="AX4" s="81"/>
      <c r="AY4" s="81"/>
      <c r="AZ4" s="81"/>
      <c r="BA4" s="81"/>
      <c r="BB4" s="81"/>
      <c r="BC4" s="81"/>
      <c r="BD4" s="81"/>
      <c r="BE4" s="81"/>
      <c r="BF4" s="81" t="s">
        <v>64</v>
      </c>
      <c r="BG4" s="81"/>
      <c r="BH4" s="81"/>
      <c r="BI4" s="81"/>
      <c r="BJ4" s="81"/>
      <c r="BK4" s="81"/>
      <c r="BL4" s="81"/>
      <c r="BM4" s="81"/>
      <c r="BN4" s="81"/>
      <c r="BO4" s="81"/>
      <c r="BP4" s="81"/>
      <c r="BQ4" s="81" t="s">
        <v>1</v>
      </c>
      <c r="BR4" s="81"/>
      <c r="BS4" s="81"/>
      <c r="BT4" s="81"/>
      <c r="BU4" s="81"/>
      <c r="BV4" s="81"/>
      <c r="BW4" s="81"/>
      <c r="BX4" s="81"/>
      <c r="BY4" s="81"/>
      <c r="BZ4" s="81"/>
      <c r="CA4" s="81"/>
      <c r="CB4" s="81" t="s">
        <v>63</v>
      </c>
      <c r="CC4" s="81"/>
      <c r="CD4" s="81"/>
      <c r="CE4" s="81"/>
      <c r="CF4" s="81"/>
      <c r="CG4" s="81"/>
      <c r="CH4" s="81"/>
      <c r="CI4" s="81"/>
      <c r="CJ4" s="81"/>
      <c r="CK4" s="81"/>
      <c r="CL4" s="81"/>
      <c r="CM4" s="81" t="s">
        <v>66</v>
      </c>
      <c r="CN4" s="81"/>
      <c r="CO4" s="81"/>
      <c r="CP4" s="81"/>
      <c r="CQ4" s="81"/>
      <c r="CR4" s="81"/>
      <c r="CS4" s="81"/>
      <c r="CT4" s="81"/>
      <c r="CU4" s="81"/>
      <c r="CV4" s="81"/>
      <c r="CW4" s="81"/>
      <c r="CX4" s="81" t="s">
        <v>67</v>
      </c>
      <c r="CY4" s="81"/>
      <c r="CZ4" s="81"/>
      <c r="DA4" s="81"/>
      <c r="DB4" s="81"/>
      <c r="DC4" s="81"/>
      <c r="DD4" s="81"/>
      <c r="DE4" s="81"/>
      <c r="DF4" s="81"/>
      <c r="DG4" s="81"/>
      <c r="DH4" s="81"/>
      <c r="DI4" s="81" t="s">
        <v>68</v>
      </c>
      <c r="DJ4" s="81"/>
      <c r="DK4" s="81"/>
      <c r="DL4" s="81"/>
      <c r="DM4" s="81"/>
      <c r="DN4" s="81"/>
      <c r="DO4" s="81"/>
      <c r="DP4" s="81"/>
      <c r="DQ4" s="81"/>
      <c r="DR4" s="81"/>
      <c r="DS4" s="81"/>
      <c r="DT4" s="81" t="s">
        <v>69</v>
      </c>
      <c r="DU4" s="81"/>
      <c r="DV4" s="81"/>
      <c r="DW4" s="81"/>
      <c r="DX4" s="81"/>
      <c r="DY4" s="81"/>
      <c r="DZ4" s="81"/>
      <c r="EA4" s="81"/>
      <c r="EB4" s="81"/>
      <c r="EC4" s="81"/>
      <c r="ED4" s="81"/>
      <c r="EE4" s="81" t="s">
        <v>70</v>
      </c>
      <c r="EF4" s="81"/>
      <c r="EG4" s="81"/>
      <c r="EH4" s="81"/>
      <c r="EI4" s="81"/>
      <c r="EJ4" s="81"/>
      <c r="EK4" s="81"/>
      <c r="EL4" s="81"/>
      <c r="EM4" s="81"/>
      <c r="EN4" s="81"/>
      <c r="EO4" s="81"/>
    </row>
    <row r="5" spans="1:148">
      <c r="A5" s="60" t="s">
        <v>71</v>
      </c>
      <c r="B5" s="64"/>
      <c r="C5" s="64"/>
      <c r="D5" s="64"/>
      <c r="E5" s="64"/>
      <c r="F5" s="64"/>
      <c r="G5" s="64"/>
      <c r="H5" s="71" t="s">
        <v>58</v>
      </c>
      <c r="I5" s="71" t="s">
        <v>72</v>
      </c>
      <c r="J5" s="71" t="s">
        <v>73</v>
      </c>
      <c r="K5" s="71" t="s">
        <v>74</v>
      </c>
      <c r="L5" s="71" t="s">
        <v>75</v>
      </c>
      <c r="M5" s="71" t="s">
        <v>8</v>
      </c>
      <c r="N5" s="71" t="s">
        <v>76</v>
      </c>
      <c r="O5" s="71" t="s">
        <v>77</v>
      </c>
      <c r="P5" s="71" t="s">
        <v>78</v>
      </c>
      <c r="Q5" s="71" t="s">
        <v>79</v>
      </c>
      <c r="R5" s="71" t="s">
        <v>80</v>
      </c>
      <c r="S5" s="71" t="s">
        <v>81</v>
      </c>
      <c r="T5" s="71" t="s">
        <v>82</v>
      </c>
      <c r="U5" s="71" t="s">
        <v>65</v>
      </c>
      <c r="V5" s="71" t="s">
        <v>83</v>
      </c>
      <c r="W5" s="71" t="s">
        <v>84</v>
      </c>
      <c r="X5" s="71" t="s">
        <v>85</v>
      </c>
      <c r="Y5" s="71" t="s">
        <v>86</v>
      </c>
      <c r="Z5" s="71" t="s">
        <v>87</v>
      </c>
      <c r="AA5" s="71" t="s">
        <v>88</v>
      </c>
      <c r="AB5" s="71" t="s">
        <v>89</v>
      </c>
      <c r="AC5" s="71" t="s">
        <v>90</v>
      </c>
      <c r="AD5" s="71" t="s">
        <v>92</v>
      </c>
      <c r="AE5" s="71" t="s">
        <v>93</v>
      </c>
      <c r="AF5" s="71" t="s">
        <v>94</v>
      </c>
      <c r="AG5" s="71" t="s">
        <v>95</v>
      </c>
      <c r="AH5" s="71" t="s">
        <v>96</v>
      </c>
      <c r="AI5" s="71" t="s">
        <v>45</v>
      </c>
      <c r="AJ5" s="71" t="s">
        <v>86</v>
      </c>
      <c r="AK5" s="71" t="s">
        <v>87</v>
      </c>
      <c r="AL5" s="71" t="s">
        <v>88</v>
      </c>
      <c r="AM5" s="71" t="s">
        <v>89</v>
      </c>
      <c r="AN5" s="71" t="s">
        <v>90</v>
      </c>
      <c r="AO5" s="71" t="s">
        <v>92</v>
      </c>
      <c r="AP5" s="71" t="s">
        <v>93</v>
      </c>
      <c r="AQ5" s="71" t="s">
        <v>94</v>
      </c>
      <c r="AR5" s="71" t="s">
        <v>95</v>
      </c>
      <c r="AS5" s="71" t="s">
        <v>96</v>
      </c>
      <c r="AT5" s="71" t="s">
        <v>91</v>
      </c>
      <c r="AU5" s="71" t="s">
        <v>86</v>
      </c>
      <c r="AV5" s="71" t="s">
        <v>87</v>
      </c>
      <c r="AW5" s="71" t="s">
        <v>88</v>
      </c>
      <c r="AX5" s="71" t="s">
        <v>89</v>
      </c>
      <c r="AY5" s="71" t="s">
        <v>90</v>
      </c>
      <c r="AZ5" s="71" t="s">
        <v>92</v>
      </c>
      <c r="BA5" s="71" t="s">
        <v>93</v>
      </c>
      <c r="BB5" s="71" t="s">
        <v>94</v>
      </c>
      <c r="BC5" s="71" t="s">
        <v>95</v>
      </c>
      <c r="BD5" s="71" t="s">
        <v>96</v>
      </c>
      <c r="BE5" s="71" t="s">
        <v>91</v>
      </c>
      <c r="BF5" s="71" t="s">
        <v>86</v>
      </c>
      <c r="BG5" s="71" t="s">
        <v>87</v>
      </c>
      <c r="BH5" s="71" t="s">
        <v>88</v>
      </c>
      <c r="BI5" s="71" t="s">
        <v>89</v>
      </c>
      <c r="BJ5" s="71" t="s">
        <v>90</v>
      </c>
      <c r="BK5" s="71" t="s">
        <v>92</v>
      </c>
      <c r="BL5" s="71" t="s">
        <v>93</v>
      </c>
      <c r="BM5" s="71" t="s">
        <v>94</v>
      </c>
      <c r="BN5" s="71" t="s">
        <v>95</v>
      </c>
      <c r="BO5" s="71" t="s">
        <v>96</v>
      </c>
      <c r="BP5" s="71" t="s">
        <v>91</v>
      </c>
      <c r="BQ5" s="71" t="s">
        <v>86</v>
      </c>
      <c r="BR5" s="71" t="s">
        <v>87</v>
      </c>
      <c r="BS5" s="71" t="s">
        <v>88</v>
      </c>
      <c r="BT5" s="71" t="s">
        <v>89</v>
      </c>
      <c r="BU5" s="71" t="s">
        <v>90</v>
      </c>
      <c r="BV5" s="71" t="s">
        <v>92</v>
      </c>
      <c r="BW5" s="71" t="s">
        <v>93</v>
      </c>
      <c r="BX5" s="71" t="s">
        <v>94</v>
      </c>
      <c r="BY5" s="71" t="s">
        <v>95</v>
      </c>
      <c r="BZ5" s="71" t="s">
        <v>96</v>
      </c>
      <c r="CA5" s="71" t="s">
        <v>91</v>
      </c>
      <c r="CB5" s="71" t="s">
        <v>86</v>
      </c>
      <c r="CC5" s="71" t="s">
        <v>87</v>
      </c>
      <c r="CD5" s="71" t="s">
        <v>88</v>
      </c>
      <c r="CE5" s="71" t="s">
        <v>89</v>
      </c>
      <c r="CF5" s="71" t="s">
        <v>90</v>
      </c>
      <c r="CG5" s="71" t="s">
        <v>92</v>
      </c>
      <c r="CH5" s="71" t="s">
        <v>93</v>
      </c>
      <c r="CI5" s="71" t="s">
        <v>94</v>
      </c>
      <c r="CJ5" s="71" t="s">
        <v>95</v>
      </c>
      <c r="CK5" s="71" t="s">
        <v>96</v>
      </c>
      <c r="CL5" s="71" t="s">
        <v>91</v>
      </c>
      <c r="CM5" s="71" t="s">
        <v>86</v>
      </c>
      <c r="CN5" s="71" t="s">
        <v>87</v>
      </c>
      <c r="CO5" s="71" t="s">
        <v>88</v>
      </c>
      <c r="CP5" s="71" t="s">
        <v>89</v>
      </c>
      <c r="CQ5" s="71" t="s">
        <v>90</v>
      </c>
      <c r="CR5" s="71" t="s">
        <v>92</v>
      </c>
      <c r="CS5" s="71" t="s">
        <v>93</v>
      </c>
      <c r="CT5" s="71" t="s">
        <v>94</v>
      </c>
      <c r="CU5" s="71" t="s">
        <v>95</v>
      </c>
      <c r="CV5" s="71" t="s">
        <v>96</v>
      </c>
      <c r="CW5" s="71" t="s">
        <v>91</v>
      </c>
      <c r="CX5" s="71" t="s">
        <v>86</v>
      </c>
      <c r="CY5" s="71" t="s">
        <v>87</v>
      </c>
      <c r="CZ5" s="71" t="s">
        <v>88</v>
      </c>
      <c r="DA5" s="71" t="s">
        <v>89</v>
      </c>
      <c r="DB5" s="71" t="s">
        <v>90</v>
      </c>
      <c r="DC5" s="71" t="s">
        <v>92</v>
      </c>
      <c r="DD5" s="71" t="s">
        <v>93</v>
      </c>
      <c r="DE5" s="71" t="s">
        <v>94</v>
      </c>
      <c r="DF5" s="71" t="s">
        <v>95</v>
      </c>
      <c r="DG5" s="71" t="s">
        <v>96</v>
      </c>
      <c r="DH5" s="71" t="s">
        <v>91</v>
      </c>
      <c r="DI5" s="71" t="s">
        <v>86</v>
      </c>
      <c r="DJ5" s="71" t="s">
        <v>87</v>
      </c>
      <c r="DK5" s="71" t="s">
        <v>88</v>
      </c>
      <c r="DL5" s="71" t="s">
        <v>89</v>
      </c>
      <c r="DM5" s="71" t="s">
        <v>90</v>
      </c>
      <c r="DN5" s="71" t="s">
        <v>92</v>
      </c>
      <c r="DO5" s="71" t="s">
        <v>93</v>
      </c>
      <c r="DP5" s="71" t="s">
        <v>94</v>
      </c>
      <c r="DQ5" s="71" t="s">
        <v>95</v>
      </c>
      <c r="DR5" s="71" t="s">
        <v>96</v>
      </c>
      <c r="DS5" s="71" t="s">
        <v>91</v>
      </c>
      <c r="DT5" s="71" t="s">
        <v>86</v>
      </c>
      <c r="DU5" s="71" t="s">
        <v>87</v>
      </c>
      <c r="DV5" s="71" t="s">
        <v>88</v>
      </c>
      <c r="DW5" s="71" t="s">
        <v>89</v>
      </c>
      <c r="DX5" s="71" t="s">
        <v>90</v>
      </c>
      <c r="DY5" s="71" t="s">
        <v>92</v>
      </c>
      <c r="DZ5" s="71" t="s">
        <v>93</v>
      </c>
      <c r="EA5" s="71" t="s">
        <v>94</v>
      </c>
      <c r="EB5" s="71" t="s">
        <v>95</v>
      </c>
      <c r="EC5" s="71" t="s">
        <v>96</v>
      </c>
      <c r="ED5" s="71" t="s">
        <v>91</v>
      </c>
      <c r="EE5" s="71" t="s">
        <v>86</v>
      </c>
      <c r="EF5" s="71" t="s">
        <v>87</v>
      </c>
      <c r="EG5" s="71" t="s">
        <v>88</v>
      </c>
      <c r="EH5" s="71" t="s">
        <v>89</v>
      </c>
      <c r="EI5" s="71" t="s">
        <v>90</v>
      </c>
      <c r="EJ5" s="71" t="s">
        <v>92</v>
      </c>
      <c r="EK5" s="71" t="s">
        <v>93</v>
      </c>
      <c r="EL5" s="71" t="s">
        <v>94</v>
      </c>
      <c r="EM5" s="71" t="s">
        <v>95</v>
      </c>
      <c r="EN5" s="71" t="s">
        <v>96</v>
      </c>
      <c r="EO5" s="71" t="s">
        <v>91</v>
      </c>
    </row>
    <row r="6" spans="1:148" s="59" customFormat="1">
      <c r="A6" s="60" t="s">
        <v>97</v>
      </c>
      <c r="B6" s="65">
        <f t="shared" ref="B6:X6" si="1">B7</f>
        <v>2019</v>
      </c>
      <c r="C6" s="65">
        <f t="shared" si="1"/>
        <v>52116</v>
      </c>
      <c r="D6" s="65">
        <f t="shared" si="1"/>
        <v>46</v>
      </c>
      <c r="E6" s="65">
        <f t="shared" si="1"/>
        <v>17</v>
      </c>
      <c r="F6" s="65">
        <f t="shared" si="1"/>
        <v>5</v>
      </c>
      <c r="G6" s="65">
        <f t="shared" si="1"/>
        <v>0</v>
      </c>
      <c r="H6" s="65" t="str">
        <f t="shared" si="1"/>
        <v>秋田県　潟上市</v>
      </c>
      <c r="I6" s="65" t="str">
        <f t="shared" si="1"/>
        <v>法適用</v>
      </c>
      <c r="J6" s="65" t="str">
        <f t="shared" si="1"/>
        <v>下水道事業</v>
      </c>
      <c r="K6" s="65" t="str">
        <f t="shared" si="1"/>
        <v>農業集落排水</v>
      </c>
      <c r="L6" s="65" t="str">
        <f t="shared" si="1"/>
        <v>F2</v>
      </c>
      <c r="M6" s="65" t="str">
        <f t="shared" si="1"/>
        <v>非設置</v>
      </c>
      <c r="N6" s="74" t="str">
        <f t="shared" si="1"/>
        <v>-</v>
      </c>
      <c r="O6" s="74">
        <f t="shared" si="1"/>
        <v>41.63</v>
      </c>
      <c r="P6" s="74">
        <f t="shared" si="1"/>
        <v>2.69</v>
      </c>
      <c r="Q6" s="74">
        <f t="shared" si="1"/>
        <v>102.05</v>
      </c>
      <c r="R6" s="74">
        <f t="shared" si="1"/>
        <v>3080</v>
      </c>
      <c r="S6" s="74">
        <f t="shared" si="1"/>
        <v>32585</v>
      </c>
      <c r="T6" s="74">
        <f t="shared" si="1"/>
        <v>97.72</v>
      </c>
      <c r="U6" s="74">
        <f t="shared" si="1"/>
        <v>333.45</v>
      </c>
      <c r="V6" s="74">
        <f t="shared" si="1"/>
        <v>872</v>
      </c>
      <c r="W6" s="74">
        <f t="shared" si="1"/>
        <v>0.54</v>
      </c>
      <c r="X6" s="74">
        <f t="shared" si="1"/>
        <v>1614.81</v>
      </c>
      <c r="Y6" s="82" t="str">
        <f t="shared" ref="Y6:AH6" si="2">IF(Y7="",NA(),Y7)</f>
        <v>-</v>
      </c>
      <c r="Z6" s="82" t="str">
        <f t="shared" si="2"/>
        <v>-</v>
      </c>
      <c r="AA6" s="82" t="str">
        <f t="shared" si="2"/>
        <v>-</v>
      </c>
      <c r="AB6" s="82" t="str">
        <f t="shared" si="2"/>
        <v>-</v>
      </c>
      <c r="AC6" s="82">
        <f t="shared" si="2"/>
        <v>99.83</v>
      </c>
      <c r="AD6" s="82" t="str">
        <f t="shared" si="2"/>
        <v>-</v>
      </c>
      <c r="AE6" s="82" t="str">
        <f t="shared" si="2"/>
        <v>-</v>
      </c>
      <c r="AF6" s="82" t="str">
        <f t="shared" si="2"/>
        <v>-</v>
      </c>
      <c r="AG6" s="82" t="str">
        <f t="shared" si="2"/>
        <v>-</v>
      </c>
      <c r="AH6" s="82">
        <f t="shared" si="2"/>
        <v>103.6</v>
      </c>
      <c r="AI6" s="74" t="str">
        <f>IF(AI7="","",IF(AI7="-","【-】","【"&amp;SUBSTITUTE(TEXT(AI7,"#,##0.00"),"-","△")&amp;"】"))</f>
        <v>【102.97】</v>
      </c>
      <c r="AJ6" s="82" t="str">
        <f t="shared" ref="AJ6:AS6" si="3">IF(AJ7="",NA(),AJ7)</f>
        <v>-</v>
      </c>
      <c r="AK6" s="82" t="str">
        <f t="shared" si="3"/>
        <v>-</v>
      </c>
      <c r="AL6" s="82" t="str">
        <f t="shared" si="3"/>
        <v>-</v>
      </c>
      <c r="AM6" s="82" t="str">
        <f t="shared" si="3"/>
        <v>-</v>
      </c>
      <c r="AN6" s="82">
        <f t="shared" si="3"/>
        <v>3.54</v>
      </c>
      <c r="AO6" s="82" t="str">
        <f t="shared" si="3"/>
        <v>-</v>
      </c>
      <c r="AP6" s="82" t="str">
        <f t="shared" si="3"/>
        <v>-</v>
      </c>
      <c r="AQ6" s="82" t="str">
        <f t="shared" si="3"/>
        <v>-</v>
      </c>
      <c r="AR6" s="82" t="str">
        <f t="shared" si="3"/>
        <v>-</v>
      </c>
      <c r="AS6" s="82">
        <f t="shared" si="3"/>
        <v>193.99</v>
      </c>
      <c r="AT6" s="74" t="str">
        <f>IF(AT7="","",IF(AT7="-","【-】","【"&amp;SUBSTITUTE(TEXT(AT7,"#,##0.00"),"-","△")&amp;"】"))</f>
        <v>【165.48】</v>
      </c>
      <c r="AU6" s="82" t="str">
        <f t="shared" ref="AU6:BD6" si="4">IF(AU7="",NA(),AU7)</f>
        <v>-</v>
      </c>
      <c r="AV6" s="82" t="str">
        <f t="shared" si="4"/>
        <v>-</v>
      </c>
      <c r="AW6" s="82" t="str">
        <f t="shared" si="4"/>
        <v>-</v>
      </c>
      <c r="AX6" s="82" t="str">
        <f t="shared" si="4"/>
        <v>-</v>
      </c>
      <c r="AY6" s="82">
        <f t="shared" si="4"/>
        <v>35.35</v>
      </c>
      <c r="AZ6" s="82" t="str">
        <f t="shared" si="4"/>
        <v>-</v>
      </c>
      <c r="BA6" s="82" t="str">
        <f t="shared" si="4"/>
        <v>-</v>
      </c>
      <c r="BB6" s="82" t="str">
        <f t="shared" si="4"/>
        <v>-</v>
      </c>
      <c r="BC6" s="82" t="str">
        <f t="shared" si="4"/>
        <v>-</v>
      </c>
      <c r="BD6" s="82">
        <f t="shared" si="4"/>
        <v>26.99</v>
      </c>
      <c r="BE6" s="74" t="str">
        <f>IF(BE7="","",IF(BE7="-","【-】","【"&amp;SUBSTITUTE(TEXT(BE7,"#,##0.00"),"-","△")&amp;"】"))</f>
        <v>【33.84】</v>
      </c>
      <c r="BF6" s="82" t="str">
        <f t="shared" ref="BF6:BO6" si="5">IF(BF7="",NA(),BF7)</f>
        <v>-</v>
      </c>
      <c r="BG6" s="82" t="str">
        <f t="shared" si="5"/>
        <v>-</v>
      </c>
      <c r="BH6" s="82" t="str">
        <f t="shared" si="5"/>
        <v>-</v>
      </c>
      <c r="BI6" s="82" t="str">
        <f t="shared" si="5"/>
        <v>-</v>
      </c>
      <c r="BJ6" s="74">
        <f t="shared" si="5"/>
        <v>0</v>
      </c>
      <c r="BK6" s="82" t="str">
        <f t="shared" si="5"/>
        <v>-</v>
      </c>
      <c r="BL6" s="82" t="str">
        <f t="shared" si="5"/>
        <v>-</v>
      </c>
      <c r="BM6" s="82" t="str">
        <f t="shared" si="5"/>
        <v>-</v>
      </c>
      <c r="BN6" s="82" t="str">
        <f t="shared" si="5"/>
        <v>-</v>
      </c>
      <c r="BO6" s="82">
        <f t="shared" si="5"/>
        <v>826.83</v>
      </c>
      <c r="BP6" s="74" t="str">
        <f>IF(BP7="","",IF(BP7="-","【-】","【"&amp;SUBSTITUTE(TEXT(BP7,"#,##0.00"),"-","△")&amp;"】"))</f>
        <v>【765.47】</v>
      </c>
      <c r="BQ6" s="82" t="str">
        <f t="shared" ref="BQ6:BZ6" si="6">IF(BQ7="",NA(),BQ7)</f>
        <v>-</v>
      </c>
      <c r="BR6" s="82" t="str">
        <f t="shared" si="6"/>
        <v>-</v>
      </c>
      <c r="BS6" s="82" t="str">
        <f t="shared" si="6"/>
        <v>-</v>
      </c>
      <c r="BT6" s="82" t="str">
        <f t="shared" si="6"/>
        <v>-</v>
      </c>
      <c r="BU6" s="82">
        <f t="shared" si="6"/>
        <v>55.77</v>
      </c>
      <c r="BV6" s="82" t="str">
        <f t="shared" si="6"/>
        <v>-</v>
      </c>
      <c r="BW6" s="82" t="str">
        <f t="shared" si="6"/>
        <v>-</v>
      </c>
      <c r="BX6" s="82" t="str">
        <f t="shared" si="6"/>
        <v>-</v>
      </c>
      <c r="BY6" s="82" t="str">
        <f t="shared" si="6"/>
        <v>-</v>
      </c>
      <c r="BZ6" s="82">
        <f t="shared" si="6"/>
        <v>57.31</v>
      </c>
      <c r="CA6" s="74" t="str">
        <f>IF(CA7="","",IF(CA7="-","【-】","【"&amp;SUBSTITUTE(TEXT(CA7,"#,##0.00"),"-","△")&amp;"】"))</f>
        <v>【59.59】</v>
      </c>
      <c r="CB6" s="82" t="str">
        <f t="shared" ref="CB6:CK6" si="7">IF(CB7="",NA(),CB7)</f>
        <v>-</v>
      </c>
      <c r="CC6" s="82" t="str">
        <f t="shared" si="7"/>
        <v>-</v>
      </c>
      <c r="CD6" s="82" t="str">
        <f t="shared" si="7"/>
        <v>-</v>
      </c>
      <c r="CE6" s="82" t="str">
        <f t="shared" si="7"/>
        <v>-</v>
      </c>
      <c r="CF6" s="82">
        <f t="shared" si="7"/>
        <v>279.04000000000002</v>
      </c>
      <c r="CG6" s="82" t="str">
        <f t="shared" si="7"/>
        <v>-</v>
      </c>
      <c r="CH6" s="82" t="str">
        <f t="shared" si="7"/>
        <v>-</v>
      </c>
      <c r="CI6" s="82" t="str">
        <f t="shared" si="7"/>
        <v>-</v>
      </c>
      <c r="CJ6" s="82" t="str">
        <f t="shared" si="7"/>
        <v>-</v>
      </c>
      <c r="CK6" s="82">
        <f t="shared" si="7"/>
        <v>273.52</v>
      </c>
      <c r="CL6" s="74" t="str">
        <f>IF(CL7="","",IF(CL7="-","【-】","【"&amp;SUBSTITUTE(TEXT(CL7,"#,##0.00"),"-","△")&amp;"】"))</f>
        <v>【257.86】</v>
      </c>
      <c r="CM6" s="82" t="str">
        <f t="shared" ref="CM6:CV6" si="8">IF(CM7="",NA(),CM7)</f>
        <v>-</v>
      </c>
      <c r="CN6" s="82" t="str">
        <f t="shared" si="8"/>
        <v>-</v>
      </c>
      <c r="CO6" s="82" t="str">
        <f t="shared" si="8"/>
        <v>-</v>
      </c>
      <c r="CP6" s="82" t="str">
        <f t="shared" si="8"/>
        <v>-</v>
      </c>
      <c r="CQ6" s="82">
        <f t="shared" si="8"/>
        <v>33.770000000000003</v>
      </c>
      <c r="CR6" s="82" t="str">
        <f t="shared" si="8"/>
        <v>-</v>
      </c>
      <c r="CS6" s="82" t="str">
        <f t="shared" si="8"/>
        <v>-</v>
      </c>
      <c r="CT6" s="82" t="str">
        <f t="shared" si="8"/>
        <v>-</v>
      </c>
      <c r="CU6" s="82" t="str">
        <f t="shared" si="8"/>
        <v>-</v>
      </c>
      <c r="CV6" s="82">
        <f t="shared" si="8"/>
        <v>50.14</v>
      </c>
      <c r="CW6" s="74" t="str">
        <f>IF(CW7="","",IF(CW7="-","【-】","【"&amp;SUBSTITUTE(TEXT(CW7,"#,##0.00"),"-","△")&amp;"】"))</f>
        <v>【51.30】</v>
      </c>
      <c r="CX6" s="82" t="str">
        <f t="shared" ref="CX6:DG6" si="9">IF(CX7="",NA(),CX7)</f>
        <v>-</v>
      </c>
      <c r="CY6" s="82" t="str">
        <f t="shared" si="9"/>
        <v>-</v>
      </c>
      <c r="CZ6" s="82" t="str">
        <f t="shared" si="9"/>
        <v>-</v>
      </c>
      <c r="DA6" s="82" t="str">
        <f t="shared" si="9"/>
        <v>-</v>
      </c>
      <c r="DB6" s="82">
        <f t="shared" si="9"/>
        <v>76.95</v>
      </c>
      <c r="DC6" s="82" t="str">
        <f t="shared" si="9"/>
        <v>-</v>
      </c>
      <c r="DD6" s="82" t="str">
        <f t="shared" si="9"/>
        <v>-</v>
      </c>
      <c r="DE6" s="82" t="str">
        <f t="shared" si="9"/>
        <v>-</v>
      </c>
      <c r="DF6" s="82" t="str">
        <f t="shared" si="9"/>
        <v>-</v>
      </c>
      <c r="DG6" s="82">
        <f t="shared" si="9"/>
        <v>84.98</v>
      </c>
      <c r="DH6" s="74" t="str">
        <f>IF(DH7="","",IF(DH7="-","【-】","【"&amp;SUBSTITUTE(TEXT(DH7,"#,##0.00"),"-","△")&amp;"】"))</f>
        <v>【86.22】</v>
      </c>
      <c r="DI6" s="82" t="str">
        <f t="shared" ref="DI6:DR6" si="10">IF(DI7="",NA(),DI7)</f>
        <v>-</v>
      </c>
      <c r="DJ6" s="82" t="str">
        <f t="shared" si="10"/>
        <v>-</v>
      </c>
      <c r="DK6" s="82" t="str">
        <f t="shared" si="10"/>
        <v>-</v>
      </c>
      <c r="DL6" s="82" t="str">
        <f t="shared" si="10"/>
        <v>-</v>
      </c>
      <c r="DM6" s="82">
        <f t="shared" si="10"/>
        <v>3.6</v>
      </c>
      <c r="DN6" s="82" t="str">
        <f t="shared" si="10"/>
        <v>-</v>
      </c>
      <c r="DO6" s="82" t="str">
        <f t="shared" si="10"/>
        <v>-</v>
      </c>
      <c r="DP6" s="82" t="str">
        <f t="shared" si="10"/>
        <v>-</v>
      </c>
      <c r="DQ6" s="82" t="str">
        <f t="shared" si="10"/>
        <v>-</v>
      </c>
      <c r="DR6" s="82">
        <f t="shared" si="10"/>
        <v>23.06</v>
      </c>
      <c r="DS6" s="74" t="str">
        <f>IF(DS7="","",IF(DS7="-","【-】","【"&amp;SUBSTITUTE(TEXT(DS7,"#,##0.00"),"-","△")&amp;"】"))</f>
        <v>【24.97】</v>
      </c>
      <c r="DT6" s="82" t="str">
        <f t="shared" ref="DT6:EC6" si="11">IF(DT7="",NA(),DT7)</f>
        <v>-</v>
      </c>
      <c r="DU6" s="82" t="str">
        <f t="shared" si="11"/>
        <v>-</v>
      </c>
      <c r="DV6" s="82" t="str">
        <f t="shared" si="11"/>
        <v>-</v>
      </c>
      <c r="DW6" s="82" t="str">
        <f t="shared" si="11"/>
        <v>-</v>
      </c>
      <c r="DX6" s="74">
        <f t="shared" si="11"/>
        <v>0</v>
      </c>
      <c r="DY6" s="82" t="str">
        <f t="shared" si="11"/>
        <v>-</v>
      </c>
      <c r="DZ6" s="82" t="str">
        <f t="shared" si="11"/>
        <v>-</v>
      </c>
      <c r="EA6" s="82" t="str">
        <f t="shared" si="11"/>
        <v>-</v>
      </c>
      <c r="EB6" s="82" t="str">
        <f t="shared" si="11"/>
        <v>-</v>
      </c>
      <c r="EC6" s="74">
        <f t="shared" si="11"/>
        <v>0</v>
      </c>
      <c r="ED6" s="74" t="str">
        <f>IF(ED7="","",IF(ED7="-","【-】","【"&amp;SUBSTITUTE(TEXT(ED7,"#,##0.00"),"-","△")&amp;"】"))</f>
        <v>【0.00】</v>
      </c>
      <c r="EE6" s="82" t="str">
        <f t="shared" ref="EE6:EN6" si="12">IF(EE7="",NA(),EE7)</f>
        <v>-</v>
      </c>
      <c r="EF6" s="82" t="str">
        <f t="shared" si="12"/>
        <v>-</v>
      </c>
      <c r="EG6" s="82" t="str">
        <f t="shared" si="12"/>
        <v>-</v>
      </c>
      <c r="EH6" s="82" t="str">
        <f t="shared" si="12"/>
        <v>-</v>
      </c>
      <c r="EI6" s="74">
        <f t="shared" si="12"/>
        <v>0</v>
      </c>
      <c r="EJ6" s="82" t="str">
        <f t="shared" si="12"/>
        <v>-</v>
      </c>
      <c r="EK6" s="82" t="str">
        <f t="shared" si="12"/>
        <v>-</v>
      </c>
      <c r="EL6" s="82" t="str">
        <f t="shared" si="12"/>
        <v>-</v>
      </c>
      <c r="EM6" s="82" t="str">
        <f t="shared" si="12"/>
        <v>-</v>
      </c>
      <c r="EN6" s="82">
        <f t="shared" si="12"/>
        <v>2.e-002</v>
      </c>
      <c r="EO6" s="74" t="str">
        <f>IF(EO7="","",IF(EO7="-","【-】","【"&amp;SUBSTITUTE(TEXT(EO7,"#,##0.00"),"-","△")&amp;"】"))</f>
        <v>【0.02】</v>
      </c>
    </row>
    <row r="7" spans="1:148" s="59" customFormat="1">
      <c r="A7" s="60"/>
      <c r="B7" s="66">
        <v>2019</v>
      </c>
      <c r="C7" s="66">
        <v>52116</v>
      </c>
      <c r="D7" s="66">
        <v>46</v>
      </c>
      <c r="E7" s="66">
        <v>17</v>
      </c>
      <c r="F7" s="66">
        <v>5</v>
      </c>
      <c r="G7" s="66">
        <v>0</v>
      </c>
      <c r="H7" s="66" t="s">
        <v>0</v>
      </c>
      <c r="I7" s="66" t="s">
        <v>98</v>
      </c>
      <c r="J7" s="66" t="s">
        <v>99</v>
      </c>
      <c r="K7" s="66" t="s">
        <v>100</v>
      </c>
      <c r="L7" s="66" t="s">
        <v>101</v>
      </c>
      <c r="M7" s="66" t="s">
        <v>102</v>
      </c>
      <c r="N7" s="75" t="s">
        <v>103</v>
      </c>
      <c r="O7" s="75">
        <v>41.63</v>
      </c>
      <c r="P7" s="75">
        <v>2.69</v>
      </c>
      <c r="Q7" s="75">
        <v>102.05</v>
      </c>
      <c r="R7" s="75">
        <v>3080</v>
      </c>
      <c r="S7" s="75">
        <v>32585</v>
      </c>
      <c r="T7" s="75">
        <v>97.72</v>
      </c>
      <c r="U7" s="75">
        <v>333.45</v>
      </c>
      <c r="V7" s="75">
        <v>872</v>
      </c>
      <c r="W7" s="75">
        <v>0.54</v>
      </c>
      <c r="X7" s="75">
        <v>1614.81</v>
      </c>
      <c r="Y7" s="75" t="s">
        <v>103</v>
      </c>
      <c r="Z7" s="75" t="s">
        <v>103</v>
      </c>
      <c r="AA7" s="75" t="s">
        <v>103</v>
      </c>
      <c r="AB7" s="75" t="s">
        <v>103</v>
      </c>
      <c r="AC7" s="75">
        <v>99.83</v>
      </c>
      <c r="AD7" s="75" t="s">
        <v>103</v>
      </c>
      <c r="AE7" s="75" t="s">
        <v>103</v>
      </c>
      <c r="AF7" s="75" t="s">
        <v>103</v>
      </c>
      <c r="AG7" s="75" t="s">
        <v>103</v>
      </c>
      <c r="AH7" s="75">
        <v>103.6</v>
      </c>
      <c r="AI7" s="75">
        <v>102.97</v>
      </c>
      <c r="AJ7" s="75" t="s">
        <v>103</v>
      </c>
      <c r="AK7" s="75" t="s">
        <v>103</v>
      </c>
      <c r="AL7" s="75" t="s">
        <v>103</v>
      </c>
      <c r="AM7" s="75" t="s">
        <v>103</v>
      </c>
      <c r="AN7" s="75">
        <v>3.54</v>
      </c>
      <c r="AO7" s="75" t="s">
        <v>103</v>
      </c>
      <c r="AP7" s="75" t="s">
        <v>103</v>
      </c>
      <c r="AQ7" s="75" t="s">
        <v>103</v>
      </c>
      <c r="AR7" s="75" t="s">
        <v>103</v>
      </c>
      <c r="AS7" s="75">
        <v>193.99</v>
      </c>
      <c r="AT7" s="75">
        <v>165.48</v>
      </c>
      <c r="AU7" s="75" t="s">
        <v>103</v>
      </c>
      <c r="AV7" s="75" t="s">
        <v>103</v>
      </c>
      <c r="AW7" s="75" t="s">
        <v>103</v>
      </c>
      <c r="AX7" s="75" t="s">
        <v>103</v>
      </c>
      <c r="AY7" s="75">
        <v>35.35</v>
      </c>
      <c r="AZ7" s="75" t="s">
        <v>103</v>
      </c>
      <c r="BA7" s="75" t="s">
        <v>103</v>
      </c>
      <c r="BB7" s="75" t="s">
        <v>103</v>
      </c>
      <c r="BC7" s="75" t="s">
        <v>103</v>
      </c>
      <c r="BD7" s="75">
        <v>26.99</v>
      </c>
      <c r="BE7" s="75">
        <v>33.840000000000003</v>
      </c>
      <c r="BF7" s="75" t="s">
        <v>103</v>
      </c>
      <c r="BG7" s="75" t="s">
        <v>103</v>
      </c>
      <c r="BH7" s="75" t="s">
        <v>103</v>
      </c>
      <c r="BI7" s="75" t="s">
        <v>103</v>
      </c>
      <c r="BJ7" s="75">
        <v>0</v>
      </c>
      <c r="BK7" s="75" t="s">
        <v>103</v>
      </c>
      <c r="BL7" s="75" t="s">
        <v>103</v>
      </c>
      <c r="BM7" s="75" t="s">
        <v>103</v>
      </c>
      <c r="BN7" s="75" t="s">
        <v>103</v>
      </c>
      <c r="BO7" s="75">
        <v>826.83</v>
      </c>
      <c r="BP7" s="75">
        <v>765.47</v>
      </c>
      <c r="BQ7" s="75" t="s">
        <v>103</v>
      </c>
      <c r="BR7" s="75" t="s">
        <v>103</v>
      </c>
      <c r="BS7" s="75" t="s">
        <v>103</v>
      </c>
      <c r="BT7" s="75" t="s">
        <v>103</v>
      </c>
      <c r="BU7" s="75">
        <v>55.77</v>
      </c>
      <c r="BV7" s="75" t="s">
        <v>103</v>
      </c>
      <c r="BW7" s="75" t="s">
        <v>103</v>
      </c>
      <c r="BX7" s="75" t="s">
        <v>103</v>
      </c>
      <c r="BY7" s="75" t="s">
        <v>103</v>
      </c>
      <c r="BZ7" s="75">
        <v>57.31</v>
      </c>
      <c r="CA7" s="75">
        <v>59.59</v>
      </c>
      <c r="CB7" s="75" t="s">
        <v>103</v>
      </c>
      <c r="CC7" s="75" t="s">
        <v>103</v>
      </c>
      <c r="CD7" s="75" t="s">
        <v>103</v>
      </c>
      <c r="CE7" s="75" t="s">
        <v>103</v>
      </c>
      <c r="CF7" s="75">
        <v>279.04000000000002</v>
      </c>
      <c r="CG7" s="75" t="s">
        <v>103</v>
      </c>
      <c r="CH7" s="75" t="s">
        <v>103</v>
      </c>
      <c r="CI7" s="75" t="s">
        <v>103</v>
      </c>
      <c r="CJ7" s="75" t="s">
        <v>103</v>
      </c>
      <c r="CK7" s="75">
        <v>273.52</v>
      </c>
      <c r="CL7" s="75">
        <v>257.86</v>
      </c>
      <c r="CM7" s="75" t="s">
        <v>103</v>
      </c>
      <c r="CN7" s="75" t="s">
        <v>103</v>
      </c>
      <c r="CO7" s="75" t="s">
        <v>103</v>
      </c>
      <c r="CP7" s="75" t="s">
        <v>103</v>
      </c>
      <c r="CQ7" s="75">
        <v>33.770000000000003</v>
      </c>
      <c r="CR7" s="75" t="s">
        <v>103</v>
      </c>
      <c r="CS7" s="75" t="s">
        <v>103</v>
      </c>
      <c r="CT7" s="75" t="s">
        <v>103</v>
      </c>
      <c r="CU7" s="75" t="s">
        <v>103</v>
      </c>
      <c r="CV7" s="75">
        <v>50.14</v>
      </c>
      <c r="CW7" s="75">
        <v>51.3</v>
      </c>
      <c r="CX7" s="75" t="s">
        <v>103</v>
      </c>
      <c r="CY7" s="75" t="s">
        <v>103</v>
      </c>
      <c r="CZ7" s="75" t="s">
        <v>103</v>
      </c>
      <c r="DA7" s="75" t="s">
        <v>103</v>
      </c>
      <c r="DB7" s="75">
        <v>76.95</v>
      </c>
      <c r="DC7" s="75" t="s">
        <v>103</v>
      </c>
      <c r="DD7" s="75" t="s">
        <v>103</v>
      </c>
      <c r="DE7" s="75" t="s">
        <v>103</v>
      </c>
      <c r="DF7" s="75" t="s">
        <v>103</v>
      </c>
      <c r="DG7" s="75">
        <v>84.98</v>
      </c>
      <c r="DH7" s="75">
        <v>86.22</v>
      </c>
      <c r="DI7" s="75" t="s">
        <v>103</v>
      </c>
      <c r="DJ7" s="75" t="s">
        <v>103</v>
      </c>
      <c r="DK7" s="75" t="s">
        <v>103</v>
      </c>
      <c r="DL7" s="75" t="s">
        <v>103</v>
      </c>
      <c r="DM7" s="75">
        <v>3.6</v>
      </c>
      <c r="DN7" s="75" t="s">
        <v>103</v>
      </c>
      <c r="DO7" s="75" t="s">
        <v>103</v>
      </c>
      <c r="DP7" s="75" t="s">
        <v>103</v>
      </c>
      <c r="DQ7" s="75" t="s">
        <v>103</v>
      </c>
      <c r="DR7" s="75">
        <v>23.06</v>
      </c>
      <c r="DS7" s="75">
        <v>24.97</v>
      </c>
      <c r="DT7" s="75" t="s">
        <v>103</v>
      </c>
      <c r="DU7" s="75" t="s">
        <v>103</v>
      </c>
      <c r="DV7" s="75" t="s">
        <v>103</v>
      </c>
      <c r="DW7" s="75" t="s">
        <v>103</v>
      </c>
      <c r="DX7" s="75">
        <v>0</v>
      </c>
      <c r="DY7" s="75" t="s">
        <v>103</v>
      </c>
      <c r="DZ7" s="75" t="s">
        <v>103</v>
      </c>
      <c r="EA7" s="75" t="s">
        <v>103</v>
      </c>
      <c r="EB7" s="75" t="s">
        <v>103</v>
      </c>
      <c r="EC7" s="75">
        <v>0</v>
      </c>
      <c r="ED7" s="75">
        <v>0</v>
      </c>
      <c r="EE7" s="75" t="s">
        <v>103</v>
      </c>
      <c r="EF7" s="75" t="s">
        <v>103</v>
      </c>
      <c r="EG7" s="75" t="s">
        <v>103</v>
      </c>
      <c r="EH7" s="75" t="s">
        <v>103</v>
      </c>
      <c r="EI7" s="75">
        <v>0</v>
      </c>
      <c r="EJ7" s="75" t="s">
        <v>103</v>
      </c>
      <c r="EK7" s="75" t="s">
        <v>103</v>
      </c>
      <c r="EL7" s="75" t="s">
        <v>103</v>
      </c>
      <c r="EM7" s="75" t="s">
        <v>103</v>
      </c>
      <c r="EN7" s="75">
        <v>2.e-002</v>
      </c>
      <c r="EO7" s="75">
        <v>2.e-002</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104</v>
      </c>
      <c r="C9" s="61" t="s">
        <v>105</v>
      </c>
      <c r="D9" s="61" t="s">
        <v>106</v>
      </c>
      <c r="E9" s="61" t="s">
        <v>107</v>
      </c>
      <c r="F9" s="61" t="s">
        <v>108</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32</v>
      </c>
      <c r="B10" s="67">
        <f>DATEVALUE($B7+12-B11&amp;"/1/"&amp;B12)</f>
        <v>46388</v>
      </c>
      <c r="C10" s="67">
        <f>DATEVALUE($B7+12-C11&amp;"/1/"&amp;C12)</f>
        <v>46753</v>
      </c>
      <c r="D10" s="67">
        <f>DATEVALUE($B7+12-D11&amp;"/1/"&amp;D12)</f>
        <v>47119</v>
      </c>
      <c r="E10" s="67">
        <f>DATEVALUE($B7+12-E11&amp;"/1/"&amp;E12)</f>
        <v>47484</v>
      </c>
      <c r="F10" s="68">
        <f>DATEVALUE($B7+12-F11&amp;"/1/"&amp;F12)</f>
        <v>47849</v>
      </c>
    </row>
    <row r="11" spans="1:148">
      <c r="B11">
        <v>4</v>
      </c>
      <c r="C11">
        <v>3</v>
      </c>
      <c r="D11">
        <v>2</v>
      </c>
      <c r="E11">
        <v>1</v>
      </c>
      <c r="F11">
        <v>0</v>
      </c>
      <c r="G11" t="s">
        <v>109</v>
      </c>
    </row>
    <row r="12" spans="1:148">
      <c r="B12">
        <v>1</v>
      </c>
      <c r="C12">
        <v>1</v>
      </c>
      <c r="D12">
        <v>1</v>
      </c>
      <c r="E12">
        <v>1</v>
      </c>
      <c r="F12">
        <v>1</v>
      </c>
      <c r="G12" t="s">
        <v>110</v>
      </c>
    </row>
    <row r="13" spans="1:148">
      <c r="B13" t="s">
        <v>111</v>
      </c>
      <c r="C13" t="s">
        <v>111</v>
      </c>
      <c r="D13" t="s">
        <v>111</v>
      </c>
      <c r="E13" t="s">
        <v>111</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佐々木 友明</cp:lastModifiedBy>
  <dcterms:created xsi:type="dcterms:W3CDTF">2020-12-04T02:35:39Z</dcterms:created>
  <dcterms:modified xsi:type="dcterms:W3CDTF">2021-01-19T05:50:03Z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2021-01-19T05:50:03Z</vt:filetime>
  </property>
</Properties>
</file>