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0年度\35建設部\35161管理班共有\0200 調査・回答\180_経営比較分析表\02_水道事業（簡易水道）\"/>
    </mc:Choice>
  </mc:AlternateContent>
  <workbookProtection workbookAlgorithmName="SHA-512" workbookHashValue="wJ1jdhXjjF2Ok8xb+Km3LTyHK79MPr97YkeBEyU9mhbqBq/4AIUZ2+eEyPBowo+sZ/fgvn5drw1iPMKZrqDUpw==" workbookSaltValue="7Zu2KOD77SZmfw9dhnGm6g==" workbookSpinCount="100000" lockStructure="1"/>
  <bookViews>
    <workbookView xWindow="0" yWindow="0" windowWidth="15360" windowHeight="7635"/>
  </bookViews>
  <sheets>
    <sheet name="法非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<sst xmlns="http://schemas.openxmlformats.org/spreadsheetml/2006/main" count="233" uniqueCount="117">
  <si>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</si>
  <si>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</si>
  <si>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</si>
  <si>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</si>
  <si>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</si>
  <si>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</si>
  <si>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</si>
  <si>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</si>
  <si>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</si>
  <si>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</si>
  <si>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</si>
  <si>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</si>
  <si>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</si>
  <si>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</si>
  <si>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</si>
  <si>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</si>
  <si>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</si>
  <si>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</si>
  <si>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</si>
  <si>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</si>
  <si>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</si>
  <si>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</si>
  <si>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</si>
  <si>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</si>
  <si>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</si>
  <si>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</si>
  <si>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</si>
  <si>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</si>
  <si>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</si>
  <si>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</si>
  <si>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</si>
  <si>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</si>
  <si>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</si>
  <si>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</si>
  <si>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</si>
  <si>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</si>
  <si>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</si>
  <si>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</si>
  <si>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</si>
  <si>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</si>
  <si>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</si>
  <si>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</si>
  <si>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</si>
  <si>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</si>
  <si>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</si>
  <si>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</si>
  <si>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</si>
  <si>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</si>
  <si>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</si>
  <si>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</si>
  <si>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</si>
  <si>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</si>
  <si>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</si>
  <si>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</si>
  <si>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</si>
  <si>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</si>
  <si>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</si>
  <si>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</si>
  <si>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</si>
  <si>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</si>
  <si>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</si>
  <si>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</si>
  <si>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</si>
  <si>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</si>
  <si>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</si>
  <si>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</si>
  <si>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</si>
  <si>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</si>
  <si>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</si>
  <si>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</si>
  <si>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</si>
  <si>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</si>
  <si>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</si>
  <si>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</si>
  <si>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</si>
  <si>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</si>
  <si>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</si>
  <si>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</si>
  <si>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</si>
  <si>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</si>
  <si>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</si>
  <si>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</si>
  <si>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</si>
  <si>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</si>
  <si>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</si>
  <si>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</si>
  <si>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</si>
  <si>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</si>
  <si>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</si>
  <si>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</si>
  <si>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</si>
  <si>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</si>
  <si>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</si>
  <si>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</si>
  <si>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</si>
  <si>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</si>
  <si>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</si>
  <si>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</si>
  <si>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水道事業</t>
  </si>
  <si>
    <t>簡易水道事業</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</si>
  <si>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</si>
  <si>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</si>
  <si>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</si>
  <si>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</si>
  <si>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</si>
  <si>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</si>
  <si>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</si>
  <si>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</si>
  <si>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</si>
  <si>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</si>
  <si>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</si>
  <si>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</si>
  <si>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</si>
  <si>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</si>
  <si>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計画的に老朽管の布設替を実施しているものの、区域内に簡易水道・小規模水道が点在しており、なかなか更新が進んでいない。20年以上経過しているところも多く、今後も計画的に布設替を実施していく。
③管路更新率は、年度でばらつきが大きく、令和元年度においても、類似団体平均値も下回っている。今後も管の状況や使用件数、事業費などを考慮しつつ、計画的に更新を行っていく。</t>
    <rPh sb="115" eb="117">
      <t>レイワ</t>
    </rPh>
    <rPh sb="117" eb="119">
      <t>ガンネン</t>
    </rPh>
    <rPh sb="119" eb="120">
      <t>ド</t>
    </rPh>
    <phoneticPr fontId="4"/>
  </si>
  <si>
    <t>平成30年9月で全市の水道料金が統一化された。しかし、給水人口の減少に歯止めがかからない現状では、有収水量の増加は見込めず、今後も料金改定について、今後の老朽管更新・施設整備事業計画も踏まえて再度検討する必要があると考える。同時に、経費削減や投資規模の適正化、公営企業法適用化による経営分析等を行い、将来的に持続可能な事業体としていくため、経営改善を進めていく。</t>
    <rPh sb="62" eb="64">
      <t>コンゴ</t>
    </rPh>
    <phoneticPr fontId="4"/>
  </si>
  <si>
    <r>
      <t xml:space="preserve">①収益的収支比率は、一時的な費用削減等により、前年度より改善され、類似団体平均値及び全国平均値を上回る数値となっている。今後も継続的に費用削減など効率的な経営を進めなければならない。
④企業債残高対給水収益比率は、前年度と比較し、上回っている。なお、全国平均値や類似団体平均値と比較した場合、高い数値となっているが、今後は新たな統合簡易水道事業計画があるため、経営状況を踏まえた適切な投資を行う必要がある。
⑤料金回収率は、全国平均や類似団体平均値との比較において下回る数値となっている。平成23年度から平成30年度にかけて、段階的に料金を値上げしたため、徐々に改善しつつあるが、今後も料金のあり方について、老朽管更新事業計画も踏まえた料金の検討をしていく必要がある。
</t>
    </r>
    <r>
      <rPr>
        <sz val="11"/>
        <color rgb="FFFF0000"/>
        <rFont val="ＭＳ ゴシック"/>
        <family val="3"/>
        <charset val="128"/>
      </rPr>
      <t>⑥公営企業会計移行に伴う打ち切り決算により令和元年度の給水原価が減少した。なお、全体的な傾向としては、</t>
    </r>
    <r>
      <rPr>
        <sz val="11"/>
        <color theme="1"/>
        <rFont val="ＭＳ ゴシック"/>
        <family val="3"/>
        <charset val="128"/>
      </rPr>
      <t>人口減少に歯止めがかからず、節水器具の普及もあり、有収水量は年々減少傾向にあるが、費用については変らないため、給水原価が上昇している。今後は地方債償還金の額が増加していくため、さらに上昇していくと思われる。</t>
    </r>
    <r>
      <rPr>
        <sz val="11"/>
        <color rgb="FFFF0000"/>
        <rFont val="ＭＳ ゴシック"/>
        <family val="3"/>
        <charset val="128"/>
      </rPr>
      <t xml:space="preserve">
</t>
    </r>
    <r>
      <rPr>
        <sz val="11"/>
        <color theme="1"/>
        <rFont val="ＭＳ ゴシック"/>
        <family val="3"/>
        <charset val="128"/>
      </rPr>
      <t>⑦施設利用率は、</t>
    </r>
    <r>
      <rPr>
        <sz val="11"/>
        <color rgb="FFFF0000"/>
        <rFont val="ＭＳ ゴシック"/>
        <family val="3"/>
        <charset val="128"/>
      </rPr>
      <t>昨年度より微減し悪化傾向にあるが</t>
    </r>
    <r>
      <rPr>
        <sz val="11"/>
        <color theme="1"/>
        <rFont val="ＭＳ ゴシック"/>
        <family val="3"/>
        <charset val="128"/>
      </rPr>
      <t>、全国平均及び類似団体平均値の数値を上回っている。しかし、給水人口が減少している現況を踏まえ、施設の統廃合やダウンサイジング等の検討を行っていく必要がある。
⑧有収率は、類似団体平均値及び全国平均値の数値を上回っている。計画的な管路更新や迅速な漏水修繕を行い、今後も数値の維持に努めていく。</t>
    </r>
    <rPh sb="10" eb="13">
      <t>イチジテキ</t>
    </rPh>
    <rPh sb="18" eb="19">
      <t>トウ</t>
    </rPh>
    <rPh sb="48" eb="49">
      <t>ア</t>
    </rPh>
    <rPh sb="60" eb="62">
      <t>コンゴ</t>
    </rPh>
    <rPh sb="63" eb="66">
      <t>ケイゾクテキ</t>
    </rPh>
    <rPh sb="111" eb="113">
      <t>ヒカク</t>
    </rPh>
    <rPh sb="115" eb="116">
      <t>ウエ</t>
    </rPh>
    <rPh sb="290" eb="292">
      <t>コンゴ</t>
    </rPh>
    <rPh sb="362" eb="364">
      <t>キュウスイ</t>
    </rPh>
    <rPh sb="364" eb="366">
      <t>ゲンカ</t>
    </rPh>
    <rPh sb="367" eb="369">
      <t>ゲンショウ</t>
    </rPh>
    <rPh sb="375" eb="378">
      <t>ゼンタイテキ</t>
    </rPh>
    <rPh sb="379" eb="381">
      <t>ケイコウ</t>
    </rPh>
    <rPh sb="506" eb="508">
      <t>アッカ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</si>
</sst>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quot;H&quot;yy"/>
    <numFmt numFmtId="180"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0.42</c:v>
                </c:pt>
                <c:pt idx="1">
                  <c:v>0.64</c:v>
                </c:pt>
                <c:pt idx="2">
                  <c:v>0.31</c:v>
                </c:pt>
                <c:pt idx="3">
                  <c:v>0.11</c:v>
                </c:pt>
                <c:pt idx="4">
                  <c:v>0.23</c:v>
                </c:pt>
              </c:numCache>
            </c:numRef>
          </c:val>
          <c:extLst>
            <c:ext xmlns:c16="http://schemas.microsoft.com/office/drawing/2014/chart" uri="{C3380CC4-5D6E-409C-BE32-E72D297353CC}">
              <c16:uniqueId val="{00000000-29EB-4F78-BF33-81209B4C6D1E}"/>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0.76</c:v>
                </c:pt>
                <c:pt idx="1">
                  <c:v>0.8</c:v>
                </c:pt>
                <c:pt idx="2">
                  <c:v>0.96</c:v>
                </c:pt>
                <c:pt idx="3">
                  <c:v>0.65</c:v>
                </c:pt>
                <c:pt idx="4">
                  <c:v>0.52</c:v>
                </c:pt>
              </c:numCache>
            </c:numRef>
          </c:val>
          <c:smooth val="0"/>
          <c:extLst>
            <c:ext xmlns:c16="http://schemas.microsoft.com/office/drawing/2014/chart" uri="{C3380CC4-5D6E-409C-BE32-E72D297353CC}">
              <c16:uniqueId val="{00000001-29EB-4F78-BF33-81209B4C6D1E}"/>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70.010000000000005</c:v>
                </c:pt>
                <c:pt idx="1">
                  <c:v>67.66</c:v>
                </c:pt>
                <c:pt idx="2">
                  <c:v>66.41</c:v>
                </c:pt>
                <c:pt idx="3">
                  <c:v>67.790000000000006</c:v>
                </c:pt>
                <c:pt idx="4">
                  <c:v>66.319999999999993</c:v>
                </c:pt>
              </c:numCache>
            </c:numRef>
          </c:val>
          <c:extLst>
            <c:ext xmlns:c16="http://schemas.microsoft.com/office/drawing/2014/chart" uri="{C3380CC4-5D6E-409C-BE32-E72D297353CC}">
              <c16:uniqueId val="{00000000-1379-4FC9-BD6C-AD5293A37DDE}"/>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58.1</c:v>
                </c:pt>
                <c:pt idx="1">
                  <c:v>56.19</c:v>
                </c:pt>
                <c:pt idx="2">
                  <c:v>56.65</c:v>
                </c:pt>
                <c:pt idx="3">
                  <c:v>56.41</c:v>
                </c:pt>
                <c:pt idx="4">
                  <c:v>54.9</c:v>
                </c:pt>
              </c:numCache>
            </c:numRef>
          </c:val>
          <c:smooth val="0"/>
          <c:extLst>
            <c:ext xmlns:c16="http://schemas.microsoft.com/office/drawing/2014/chart" uri="{C3380CC4-5D6E-409C-BE32-E72D297353CC}">
              <c16:uniqueId val="{00000001-1379-4FC9-BD6C-AD5293A37DDE}"/>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93.17</c:v>
                </c:pt>
                <c:pt idx="1">
                  <c:v>94.24</c:v>
                </c:pt>
                <c:pt idx="2">
                  <c:v>94.04</c:v>
                </c:pt>
                <c:pt idx="3">
                  <c:v>92.92</c:v>
                </c:pt>
                <c:pt idx="4">
                  <c:v>90.31</c:v>
                </c:pt>
              </c:numCache>
            </c:numRef>
          </c:val>
          <c:extLst>
            <c:ext xmlns:c16="http://schemas.microsoft.com/office/drawing/2014/chart" uri="{C3380CC4-5D6E-409C-BE32-E72D297353CC}">
              <c16:uniqueId val="{00000000-ABE2-4640-8D73-B8B0F82BBF94}"/>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76.69</c:v>
                </c:pt>
                <c:pt idx="1">
                  <c:v>77.180000000000007</c:v>
                </c:pt>
                <c:pt idx="2">
                  <c:v>76.13</c:v>
                </c:pt>
                <c:pt idx="3">
                  <c:v>75.12</c:v>
                </c:pt>
                <c:pt idx="4">
                  <c:v>74.27</c:v>
                </c:pt>
              </c:numCache>
            </c:numRef>
          </c:val>
          <c:smooth val="0"/>
          <c:extLst>
            <c:ext xmlns:c16="http://schemas.microsoft.com/office/drawing/2014/chart" uri="{C3380CC4-5D6E-409C-BE32-E72D297353CC}">
              <c16:uniqueId val="{00000001-ABE2-4640-8D73-B8B0F82BBF94}"/>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72.540000000000006</c:v>
                </c:pt>
                <c:pt idx="1">
                  <c:v>67.959999999999994</c:v>
                </c:pt>
                <c:pt idx="2">
                  <c:v>68.010000000000005</c:v>
                </c:pt>
                <c:pt idx="3">
                  <c:v>71.59</c:v>
                </c:pt>
                <c:pt idx="4">
                  <c:v>73.97</c:v>
                </c:pt>
              </c:numCache>
            </c:numRef>
          </c:val>
          <c:extLst>
            <c:ext xmlns:c16="http://schemas.microsoft.com/office/drawing/2014/chart" uri="{C3380CC4-5D6E-409C-BE32-E72D297353CC}">
              <c16:uniqueId val="{00000000-71FA-42F4-8C72-F80D60BB9B8F}"/>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75.34</c:v>
                </c:pt>
                <c:pt idx="1">
                  <c:v>76.650000000000006</c:v>
                </c:pt>
                <c:pt idx="2">
                  <c:v>73.959999999999994</c:v>
                </c:pt>
                <c:pt idx="3">
                  <c:v>75.010000000000005</c:v>
                </c:pt>
                <c:pt idx="4">
                  <c:v>72.760000000000005</c:v>
                </c:pt>
              </c:numCache>
            </c:numRef>
          </c:val>
          <c:smooth val="0"/>
          <c:extLst>
            <c:ext xmlns:c16="http://schemas.microsoft.com/office/drawing/2014/chart" uri="{C3380CC4-5D6E-409C-BE32-E72D297353CC}">
              <c16:uniqueId val="{00000001-71FA-42F4-8C72-F80D60BB9B8F}"/>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8E-425C-9BFB-B7794A5CA698}"/>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8E-425C-9BFB-B7794A5CA698}"/>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60C-401A-A1E4-C011D746F8E3}"/>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0C-401A-A1E4-C011D746F8E3}"/>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C0-41CE-9604-D1547BB3B0F7}"/>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C0-41CE-9604-D1547BB3B0F7}"/>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4F4-416B-B9BB-F9DF401D7D6C}"/>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F4-416B-B9BB-F9DF401D7D6C}"/>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1817.55</c:v>
                </c:pt>
                <c:pt idx="1">
                  <c:v>1753.77</c:v>
                </c:pt>
                <c:pt idx="2">
                  <c:v>1684</c:v>
                </c:pt>
                <c:pt idx="3">
                  <c:v>1568.22</c:v>
                </c:pt>
                <c:pt idx="4">
                  <c:v>1694.79</c:v>
                </c:pt>
              </c:numCache>
            </c:numRef>
          </c:val>
          <c:extLst>
            <c:ext xmlns:c16="http://schemas.microsoft.com/office/drawing/2014/chart" uri="{C3380CC4-5D6E-409C-BE32-E72D297353CC}">
              <c16:uniqueId val="{00000000-8F8D-43AD-BD23-B4DFA6B723F5}"/>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1280.18</c:v>
                </c:pt>
                <c:pt idx="1">
                  <c:v>1346.23</c:v>
                </c:pt>
                <c:pt idx="2">
                  <c:v>1295.06</c:v>
                </c:pt>
                <c:pt idx="3">
                  <c:v>1168.7</c:v>
                </c:pt>
                <c:pt idx="4">
                  <c:v>1245.46</c:v>
                </c:pt>
              </c:numCache>
            </c:numRef>
          </c:val>
          <c:smooth val="0"/>
          <c:extLst>
            <c:ext xmlns:c16="http://schemas.microsoft.com/office/drawing/2014/chart" uri="{C3380CC4-5D6E-409C-BE32-E72D297353CC}">
              <c16:uniqueId val="{00000001-8F8D-43AD-BD23-B4DFA6B723F5}"/>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47.78</c:v>
                </c:pt>
                <c:pt idx="1">
                  <c:v>47.07</c:v>
                </c:pt>
                <c:pt idx="2">
                  <c:v>42.53</c:v>
                </c:pt>
                <c:pt idx="3">
                  <c:v>44.92</c:v>
                </c:pt>
                <c:pt idx="4">
                  <c:v>43.17</c:v>
                </c:pt>
              </c:numCache>
            </c:numRef>
          </c:val>
          <c:extLst>
            <c:ext xmlns:c16="http://schemas.microsoft.com/office/drawing/2014/chart" uri="{C3380CC4-5D6E-409C-BE32-E72D297353CC}">
              <c16:uniqueId val="{00000000-60A2-45E4-9DEF-76DAA6C11B1A}"/>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53.62</c:v>
                </c:pt>
                <c:pt idx="1">
                  <c:v>53.41</c:v>
                </c:pt>
                <c:pt idx="2">
                  <c:v>53.29</c:v>
                </c:pt>
                <c:pt idx="3">
                  <c:v>53.59</c:v>
                </c:pt>
                <c:pt idx="4">
                  <c:v>51.08</c:v>
                </c:pt>
              </c:numCache>
            </c:numRef>
          </c:val>
          <c:smooth val="0"/>
          <c:extLst>
            <c:ext xmlns:c16="http://schemas.microsoft.com/office/drawing/2014/chart" uri="{C3380CC4-5D6E-409C-BE32-E72D297353CC}">
              <c16:uniqueId val="{00000001-60A2-45E4-9DEF-76DAA6C11B1A}"/>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467.71</c:v>
                </c:pt>
                <c:pt idx="1">
                  <c:v>486.67</c:v>
                </c:pt>
                <c:pt idx="2">
                  <c:v>542.41</c:v>
                </c:pt>
                <c:pt idx="3">
                  <c:v>515.72</c:v>
                </c:pt>
                <c:pt idx="4">
                  <c:v>498.59</c:v>
                </c:pt>
              </c:numCache>
            </c:numRef>
          </c:val>
          <c:extLst>
            <c:ext xmlns:c16="http://schemas.microsoft.com/office/drawing/2014/chart" uri="{C3380CC4-5D6E-409C-BE32-E72D297353CC}">
              <c16:uniqueId val="{00000000-F787-497A-BD03-752CF4DE1515}"/>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287.7</c:v>
                </c:pt>
                <c:pt idx="1">
                  <c:v>277.39999999999998</c:v>
                </c:pt>
                <c:pt idx="2">
                  <c:v>259.02</c:v>
                </c:pt>
                <c:pt idx="3">
                  <c:v>259.79000000000002</c:v>
                </c:pt>
                <c:pt idx="4">
                  <c:v>262.13</c:v>
                </c:pt>
              </c:numCache>
            </c:numRef>
          </c:val>
          <c:smooth val="0"/>
          <c:extLst>
            <c:ext xmlns:c16="http://schemas.microsoft.com/office/drawing/2014/chart" uri="{C3380CC4-5D6E-409C-BE32-E72D297353CC}">
              <c16:uniqueId val="{00000001-F787-497A-BD03-752CF4DE1515}"/>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【1,084.05】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【300.47】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6" zoomScaleNormal="100" workbookViewId="0">
      <selection activeCell="BE36" sqref="BE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2" t="s">
        <v>1</v>
      </c>
      <c r="C7" s="72"/>
      <c r="D7" s="72"/>
      <c r="E7" s="72"/>
      <c r="F7" s="72"/>
      <c r="G7" s="72"/>
      <c r="H7" s="72"/>
      <c r="I7" s="72" t="s">
        <v>2</v>
      </c>
      <c r="J7" s="72"/>
      <c r="K7" s="72"/>
      <c r="L7" s="72"/>
      <c r="M7" s="72"/>
      <c r="N7" s="72"/>
      <c r="O7" s="72"/>
      <c r="P7" s="72" t="s">
        <v>3</v>
      </c>
      <c r="Q7" s="72"/>
      <c r="R7" s="72"/>
      <c r="S7" s="72"/>
      <c r="T7" s="72"/>
      <c r="U7" s="72"/>
      <c r="V7" s="72"/>
      <c r="W7" s="72" t="s">
        <v>4</v>
      </c>
      <c r="X7" s="72"/>
      <c r="Y7" s="72"/>
      <c r="Z7" s="72"/>
      <c r="AA7" s="72"/>
      <c r="AB7" s="72"/>
      <c r="AC7" s="72"/>
      <c r="AD7" s="72" t="s">
        <v>5</v>
      </c>
      <c r="AE7" s="72"/>
      <c r="AF7" s="72"/>
      <c r="AG7" s="72"/>
      <c r="AH7" s="72"/>
      <c r="AI7" s="72"/>
      <c r="AJ7" s="72"/>
      <c r="AK7" s="2"/>
      <c r="AL7" s="72" t="s">
        <v>6</v>
      </c>
      <c r="AM7" s="72"/>
      <c r="AN7" s="72"/>
      <c r="AO7" s="72"/>
      <c r="AP7" s="72"/>
      <c r="AQ7" s="72"/>
      <c r="AR7" s="72"/>
      <c r="AS7" s="72"/>
      <c r="AT7" s="72" t="s">
        <v>7</v>
      </c>
      <c r="AU7" s="72"/>
      <c r="AV7" s="72"/>
      <c r="AW7" s="72"/>
      <c r="AX7" s="72"/>
      <c r="AY7" s="72"/>
      <c r="AZ7" s="72"/>
      <c r="BA7" s="72"/>
      <c r="BB7" s="72" t="s">
        <v>8</v>
      </c>
      <c r="BC7" s="72"/>
      <c r="BD7" s="72"/>
      <c r="BE7" s="72"/>
      <c r="BF7" s="72"/>
      <c r="BG7" s="72"/>
      <c r="BH7" s="72"/>
      <c r="BI7" s="72"/>
      <c r="BJ7" s="3"/>
      <c r="BK7" s="3"/>
      <c r="BL7" s="4" t="s">
        <v>9</v>
      </c>
      <c r="BM7" s="5"/>
      <c r="BN7" s="5"/>
      <c r="BO7" s="5"/>
      <c r="BP7" s="5"/>
      <c r="BQ7" s="5"/>
      <c r="BR7" s="5"/>
      <c r="BS7" s="5"/>
      <c r="BT7" s="5"/>
      <c r="BU7" s="5"/>
      <c r="BV7" s="5"/>
      <c r="BW7" s="5"/>
      <c r="BX7" s="5"/>
      <c r="BY7" s="6"/>
    </row>
    <row r="8" spans="1:78" ht="18.75" customHeight="1" x14ac:dyDescent="0.15">
      <c r="A8" s="2"/>
      <c r="B8" s="73" t="str">
        <f>データ!$I$6</f>
        <v>法非適用</v>
      </c>
      <c r="C8" s="73"/>
      <c r="D8" s="73"/>
      <c r="E8" s="73"/>
      <c r="F8" s="73"/>
      <c r="G8" s="73"/>
      <c r="H8" s="73"/>
      <c r="I8" s="73" t="str">
        <f>データ!$J$6</f>
        <v>水道事業</v>
      </c>
      <c r="J8" s="73"/>
      <c r="K8" s="73"/>
      <c r="L8" s="73"/>
      <c r="M8" s="73"/>
      <c r="N8" s="73"/>
      <c r="O8" s="73"/>
      <c r="P8" s="73" t="str">
        <f>データ!$K$6</f>
        <v>簡易水道事業</v>
      </c>
      <c r="Q8" s="73"/>
      <c r="R8" s="73"/>
      <c r="S8" s="73"/>
      <c r="T8" s="73"/>
      <c r="U8" s="73"/>
      <c r="V8" s="73"/>
      <c r="W8" s="73" t="str">
        <f>データ!$L$6</f>
        <v>D2</v>
      </c>
      <c r="X8" s="73"/>
      <c r="Y8" s="73"/>
      <c r="Z8" s="73"/>
      <c r="AA8" s="73"/>
      <c r="AB8" s="73"/>
      <c r="AC8" s="73"/>
      <c r="AD8" s="73" t="str">
        <f>データ!$M$6</f>
        <v>非設置</v>
      </c>
      <c r="AE8" s="73"/>
      <c r="AF8" s="73"/>
      <c r="AG8" s="73"/>
      <c r="AH8" s="73"/>
      <c r="AI8" s="73"/>
      <c r="AJ8" s="73"/>
      <c r="AK8" s="2"/>
      <c r="AL8" s="67">
        <f>データ!$R$6</f>
        <v>44346</v>
      </c>
      <c r="AM8" s="67"/>
      <c r="AN8" s="67"/>
      <c r="AO8" s="67"/>
      <c r="AP8" s="67"/>
      <c r="AQ8" s="67"/>
      <c r="AR8" s="67"/>
      <c r="AS8" s="67"/>
      <c r="AT8" s="66">
        <f>データ!$S$6</f>
        <v>790.91</v>
      </c>
      <c r="AU8" s="66"/>
      <c r="AV8" s="66"/>
      <c r="AW8" s="66"/>
      <c r="AX8" s="66"/>
      <c r="AY8" s="66"/>
      <c r="AZ8" s="66"/>
      <c r="BA8" s="66"/>
      <c r="BB8" s="66">
        <f>データ!$T$6</f>
        <v>56.07</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72" t="s">
        <v>12</v>
      </c>
      <c r="C9" s="72"/>
      <c r="D9" s="72"/>
      <c r="E9" s="72"/>
      <c r="F9" s="72"/>
      <c r="G9" s="72"/>
      <c r="H9" s="72"/>
      <c r="I9" s="72" t="s">
        <v>13</v>
      </c>
      <c r="J9" s="72"/>
      <c r="K9" s="72"/>
      <c r="L9" s="72"/>
      <c r="M9" s="72"/>
      <c r="N9" s="72"/>
      <c r="O9" s="72"/>
      <c r="P9" s="72" t="s">
        <v>14</v>
      </c>
      <c r="Q9" s="72"/>
      <c r="R9" s="72"/>
      <c r="S9" s="72"/>
      <c r="T9" s="72"/>
      <c r="U9" s="72"/>
      <c r="V9" s="72"/>
      <c r="W9" s="72" t="s">
        <v>15</v>
      </c>
      <c r="X9" s="72"/>
      <c r="Y9" s="72"/>
      <c r="Z9" s="72"/>
      <c r="AA9" s="72"/>
      <c r="AB9" s="72"/>
      <c r="AC9" s="72"/>
      <c r="AD9" s="2"/>
      <c r="AE9" s="2"/>
      <c r="AF9" s="2"/>
      <c r="AG9" s="2"/>
      <c r="AH9" s="3"/>
      <c r="AI9" s="2"/>
      <c r="AJ9" s="2"/>
      <c r="AK9" s="2"/>
      <c r="AL9" s="72" t="s">
        <v>16</v>
      </c>
      <c r="AM9" s="72"/>
      <c r="AN9" s="72"/>
      <c r="AO9" s="72"/>
      <c r="AP9" s="72"/>
      <c r="AQ9" s="72"/>
      <c r="AR9" s="72"/>
      <c r="AS9" s="72"/>
      <c r="AT9" s="72" t="s">
        <v>17</v>
      </c>
      <c r="AU9" s="72"/>
      <c r="AV9" s="72"/>
      <c r="AW9" s="72"/>
      <c r="AX9" s="72"/>
      <c r="AY9" s="72"/>
      <c r="AZ9" s="72"/>
      <c r="BA9" s="72"/>
      <c r="BB9" s="72" t="s">
        <v>18</v>
      </c>
      <c r="BC9" s="72"/>
      <c r="BD9" s="72"/>
      <c r="BE9" s="72"/>
      <c r="BF9" s="72"/>
      <c r="BG9" s="72"/>
      <c r="BH9" s="72"/>
      <c r="BI9" s="72"/>
      <c r="BJ9" s="3"/>
      <c r="BK9" s="3"/>
      <c r="BL9" s="64" t="s">
        <v>19</v>
      </c>
      <c r="BM9" s="65"/>
      <c r="BN9" s="10" t="s">
        <v>20</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19.62</v>
      </c>
      <c r="Q10" s="66"/>
      <c r="R10" s="66"/>
      <c r="S10" s="66"/>
      <c r="T10" s="66"/>
      <c r="U10" s="66"/>
      <c r="V10" s="66"/>
      <c r="W10" s="67">
        <f>データ!$Q$6</f>
        <v>4363</v>
      </c>
      <c r="X10" s="67"/>
      <c r="Y10" s="67"/>
      <c r="Z10" s="67"/>
      <c r="AA10" s="67"/>
      <c r="AB10" s="67"/>
      <c r="AC10" s="67"/>
      <c r="AD10" s="2"/>
      <c r="AE10" s="2"/>
      <c r="AF10" s="2"/>
      <c r="AG10" s="2"/>
      <c r="AH10" s="2"/>
      <c r="AI10" s="2"/>
      <c r="AJ10" s="2"/>
      <c r="AK10" s="2"/>
      <c r="AL10" s="67">
        <f>データ!$U$6</f>
        <v>8615</v>
      </c>
      <c r="AM10" s="67"/>
      <c r="AN10" s="67"/>
      <c r="AO10" s="67"/>
      <c r="AP10" s="67"/>
      <c r="AQ10" s="67"/>
      <c r="AR10" s="67"/>
      <c r="AS10" s="67"/>
      <c r="AT10" s="66">
        <f>データ!$V$6</f>
        <v>58.26</v>
      </c>
      <c r="AU10" s="66"/>
      <c r="AV10" s="66"/>
      <c r="AW10" s="66"/>
      <c r="AX10" s="66"/>
      <c r="AY10" s="66"/>
      <c r="AZ10" s="66"/>
      <c r="BA10" s="66"/>
      <c r="BB10" s="66">
        <f>データ!$W$6</f>
        <v>147.87</v>
      </c>
      <c r="BC10" s="66"/>
      <c r="BD10" s="66"/>
      <c r="BE10" s="66"/>
      <c r="BF10" s="66"/>
      <c r="BG10" s="66"/>
      <c r="BH10" s="66"/>
      <c r="BI10" s="66"/>
      <c r="BJ10" s="2"/>
      <c r="BK10" s="2"/>
      <c r="BL10" s="68" t="s">
        <v>21</v>
      </c>
      <c r="BM10" s="69"/>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0" t="s">
        <v>116</v>
      </c>
      <c r="BM16" s="51"/>
      <c r="BN16" s="51"/>
      <c r="BO16" s="51"/>
      <c r="BP16" s="51"/>
      <c r="BQ16" s="51"/>
      <c r="BR16" s="51"/>
      <c r="BS16" s="51"/>
      <c r="BT16" s="51"/>
      <c r="BU16" s="51"/>
      <c r="BV16" s="51"/>
      <c r="BW16" s="51"/>
      <c r="BX16" s="51"/>
      <c r="BY16" s="51"/>
      <c r="BZ16" s="52"/>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3"/>
      <c r="BM44" s="54"/>
      <c r="BN44" s="54"/>
      <c r="BO44" s="54"/>
      <c r="BP44" s="54"/>
      <c r="BQ44" s="54"/>
      <c r="BR44" s="54"/>
      <c r="BS44" s="54"/>
      <c r="BT44" s="54"/>
      <c r="BU44" s="54"/>
      <c r="BV44" s="54"/>
      <c r="BW44" s="54"/>
      <c r="BX44" s="54"/>
      <c r="BY44" s="54"/>
      <c r="BZ44" s="55"/>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0" t="s">
        <v>114</v>
      </c>
      <c r="BM47" s="51"/>
      <c r="BN47" s="51"/>
      <c r="BO47" s="51"/>
      <c r="BP47" s="51"/>
      <c r="BQ47" s="51"/>
      <c r="BR47" s="51"/>
      <c r="BS47" s="51"/>
      <c r="BT47" s="51"/>
      <c r="BU47" s="51"/>
      <c r="BV47" s="51"/>
      <c r="BW47" s="51"/>
      <c r="BX47" s="51"/>
      <c r="BY47" s="51"/>
      <c r="BZ47" s="52"/>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3"/>
      <c r="BM63" s="54"/>
      <c r="BN63" s="54"/>
      <c r="BO63" s="54"/>
      <c r="BP63" s="54"/>
      <c r="BQ63" s="54"/>
      <c r="BR63" s="54"/>
      <c r="BS63" s="54"/>
      <c r="BT63" s="54"/>
      <c r="BU63" s="54"/>
      <c r="BV63" s="54"/>
      <c r="BW63" s="54"/>
      <c r="BX63" s="54"/>
      <c r="BY63" s="54"/>
      <c r="BZ63" s="55"/>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0" t="s">
        <v>115</v>
      </c>
      <c r="BM66" s="51"/>
      <c r="BN66" s="51"/>
      <c r="BO66" s="51"/>
      <c r="BP66" s="51"/>
      <c r="BQ66" s="51"/>
      <c r="BR66" s="51"/>
      <c r="BS66" s="51"/>
      <c r="BT66" s="51"/>
      <c r="BU66" s="51"/>
      <c r="BV66" s="51"/>
      <c r="BW66" s="51"/>
      <c r="BX66" s="51"/>
      <c r="BY66" s="51"/>
      <c r="BZ66" s="52"/>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【76.03】</v>
      </c>
      <c r="F85" s="27" t="s">
        <v>41</v>
      </c>
      <c r="G85" s="27" t="s">
        <v>41</v>
      </c>
      <c r="H85" s="27" t="str">
        <f>データ!BO6</f>
        <v>【1,084.05】</v>
      </c>
      <c r="I85" s="27" t="str">
        <f>データ!BZ6</f>
        <v>【53.46】</v>
      </c>
      <c r="J85" s="27" t="str">
        <f>データ!CK6</f>
        <v>【300.47】</v>
      </c>
      <c r="K85" s="27" t="str">
        <f>データ!CV6</f>
        <v>【54.90】</v>
      </c>
      <c r="L85" s="27" t="str">
        <f>データ!DG6</f>
        <v>【73.31】</v>
      </c>
      <c r="M85" s="27" t="s">
        <v>41</v>
      </c>
      <c r="N85" s="27" t="s">
        <v>42</v>
      </c>
      <c r="O85" s="27" t="str">
        <f>データ!EN6</f>
        <v>【0.56】</v>
      </c>
    </row>
  </sheetData>
  <sheetProtection algorithmName="SHA-512" hashValue="64NURWO8/GCv0pu/a80vvKXW+A5oo6UP5vpKjgPY4ublz9hPBXN5sN4xGjw44BJTVRsIlAEq6Dk4xdIU7avgkg==" saltValue="gNKKKhPvCD5rw/kN7Vdqa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45</v>
      </c>
      <c r="B3" s="30" t="s">
        <v>46</v>
      </c>
      <c r="C3" s="30" t="s">
        <v>47</v>
      </c>
      <c r="D3" s="30" t="s">
        <v>48</v>
      </c>
      <c r="E3" s="30" t="s">
        <v>49</v>
      </c>
      <c r="F3" s="30" t="s">
        <v>50</v>
      </c>
      <c r="G3" s="30" t="s">
        <v>51</v>
      </c>
      <c r="H3" s="77" t="s">
        <v>52</v>
      </c>
      <c r="I3" s="78"/>
      <c r="J3" s="78"/>
      <c r="K3" s="78"/>
      <c r="L3" s="78"/>
      <c r="M3" s="78"/>
      <c r="N3" s="78"/>
      <c r="O3" s="78"/>
      <c r="P3" s="78"/>
      <c r="Q3" s="78"/>
      <c r="R3" s="78"/>
      <c r="S3" s="78"/>
      <c r="T3" s="78"/>
      <c r="U3" s="78"/>
      <c r="V3" s="78"/>
      <c r="W3" s="79"/>
      <c r="X3" s="83" t="s">
        <v>53</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54</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29" t="s">
        <v>55</v>
      </c>
      <c r="B4" s="31"/>
      <c r="C4" s="31"/>
      <c r="D4" s="31"/>
      <c r="E4" s="31"/>
      <c r="F4" s="31"/>
      <c r="G4" s="31"/>
      <c r="H4" s="80"/>
      <c r="I4" s="81"/>
      <c r="J4" s="81"/>
      <c r="K4" s="81"/>
      <c r="L4" s="81"/>
      <c r="M4" s="81"/>
      <c r="N4" s="81"/>
      <c r="O4" s="81"/>
      <c r="P4" s="81"/>
      <c r="Q4" s="81"/>
      <c r="R4" s="81"/>
      <c r="S4" s="81"/>
      <c r="T4" s="81"/>
      <c r="U4" s="81"/>
      <c r="V4" s="81"/>
      <c r="W4" s="82"/>
      <c r="X4" s="76" t="s">
        <v>56</v>
      </c>
      <c r="Y4" s="76"/>
      <c r="Z4" s="76"/>
      <c r="AA4" s="76"/>
      <c r="AB4" s="76"/>
      <c r="AC4" s="76"/>
      <c r="AD4" s="76"/>
      <c r="AE4" s="76"/>
      <c r="AF4" s="76"/>
      <c r="AG4" s="76"/>
      <c r="AH4" s="76"/>
      <c r="AI4" s="76" t="s">
        <v>57</v>
      </c>
      <c r="AJ4" s="76"/>
      <c r="AK4" s="76"/>
      <c r="AL4" s="76"/>
      <c r="AM4" s="76"/>
      <c r="AN4" s="76"/>
      <c r="AO4" s="76"/>
      <c r="AP4" s="76"/>
      <c r="AQ4" s="76"/>
      <c r="AR4" s="76"/>
      <c r="AS4" s="76"/>
      <c r="AT4" s="76" t="s">
        <v>58</v>
      </c>
      <c r="AU4" s="76"/>
      <c r="AV4" s="76"/>
      <c r="AW4" s="76"/>
      <c r="AX4" s="76"/>
      <c r="AY4" s="76"/>
      <c r="AZ4" s="76"/>
      <c r="BA4" s="76"/>
      <c r="BB4" s="76"/>
      <c r="BC4" s="76"/>
      <c r="BD4" s="76"/>
      <c r="BE4" s="76" t="s">
        <v>59</v>
      </c>
      <c r="BF4" s="76"/>
      <c r="BG4" s="76"/>
      <c r="BH4" s="76"/>
      <c r="BI4" s="76"/>
      <c r="BJ4" s="76"/>
      <c r="BK4" s="76"/>
      <c r="BL4" s="76"/>
      <c r="BM4" s="76"/>
      <c r="BN4" s="76"/>
      <c r="BO4" s="76"/>
      <c r="BP4" s="76" t="s">
        <v>60</v>
      </c>
      <c r="BQ4" s="76"/>
      <c r="BR4" s="76"/>
      <c r="BS4" s="76"/>
      <c r="BT4" s="76"/>
      <c r="BU4" s="76"/>
      <c r="BV4" s="76"/>
      <c r="BW4" s="76"/>
      <c r="BX4" s="76"/>
      <c r="BY4" s="76"/>
      <c r="BZ4" s="76"/>
      <c r="CA4" s="76" t="s">
        <v>61</v>
      </c>
      <c r="CB4" s="76"/>
      <c r="CC4" s="76"/>
      <c r="CD4" s="76"/>
      <c r="CE4" s="76"/>
      <c r="CF4" s="76"/>
      <c r="CG4" s="76"/>
      <c r="CH4" s="76"/>
      <c r="CI4" s="76"/>
      <c r="CJ4" s="76"/>
      <c r="CK4" s="76"/>
      <c r="CL4" s="76" t="s">
        <v>62</v>
      </c>
      <c r="CM4" s="76"/>
      <c r="CN4" s="76"/>
      <c r="CO4" s="76"/>
      <c r="CP4" s="76"/>
      <c r="CQ4" s="76"/>
      <c r="CR4" s="76"/>
      <c r="CS4" s="76"/>
      <c r="CT4" s="76"/>
      <c r="CU4" s="76"/>
      <c r="CV4" s="76"/>
      <c r="CW4" s="76" t="s">
        <v>63</v>
      </c>
      <c r="CX4" s="76"/>
      <c r="CY4" s="76"/>
      <c r="CZ4" s="76"/>
      <c r="DA4" s="76"/>
      <c r="DB4" s="76"/>
      <c r="DC4" s="76"/>
      <c r="DD4" s="76"/>
      <c r="DE4" s="76"/>
      <c r="DF4" s="76"/>
      <c r="DG4" s="76"/>
      <c r="DH4" s="76" t="s">
        <v>64</v>
      </c>
      <c r="DI4" s="76"/>
      <c r="DJ4" s="76"/>
      <c r="DK4" s="76"/>
      <c r="DL4" s="76"/>
      <c r="DM4" s="76"/>
      <c r="DN4" s="76"/>
      <c r="DO4" s="76"/>
      <c r="DP4" s="76"/>
      <c r="DQ4" s="76"/>
      <c r="DR4" s="76"/>
      <c r="DS4" s="76" t="s">
        <v>65</v>
      </c>
      <c r="DT4" s="76"/>
      <c r="DU4" s="76"/>
      <c r="DV4" s="76"/>
      <c r="DW4" s="76"/>
      <c r="DX4" s="76"/>
      <c r="DY4" s="76"/>
      <c r="DZ4" s="76"/>
      <c r="EA4" s="76"/>
      <c r="EB4" s="76"/>
      <c r="EC4" s="76"/>
      <c r="ED4" s="76" t="s">
        <v>66</v>
      </c>
      <c r="EE4" s="76"/>
      <c r="EF4" s="76"/>
      <c r="EG4" s="76"/>
      <c r="EH4" s="76"/>
      <c r="EI4" s="76"/>
      <c r="EJ4" s="76"/>
      <c r="EK4" s="76"/>
      <c r="EL4" s="76"/>
      <c r="EM4" s="76"/>
      <c r="EN4" s="76"/>
    </row>
    <row r="5" spans="1:144" x14ac:dyDescent="0.15">
      <c r="A5" s="29" t="s">
        <v>67</v>
      </c>
      <c r="B5" s="32"/>
      <c r="C5" s="32"/>
      <c r="D5" s="32"/>
      <c r="E5" s="32"/>
      <c r="F5" s="32"/>
      <c r="G5" s="32"/>
      <c r="H5" s="33" t="s">
        <v>68</v>
      </c>
      <c r="I5" s="33" t="s">
        <v>69</v>
      </c>
      <c r="J5" s="33" t="s">
        <v>70</v>
      </c>
      <c r="K5" s="33" t="s">
        <v>71</v>
      </c>
      <c r="L5" s="33" t="s">
        <v>72</v>
      </c>
      <c r="M5" s="33" t="s">
        <v>73</v>
      </c>
      <c r="N5" s="33" t="s">
        <v>74</v>
      </c>
      <c r="O5" s="33" t="s">
        <v>75</v>
      </c>
      <c r="P5" s="33" t="s">
        <v>76</v>
      </c>
      <c r="Q5" s="33" t="s">
        <v>77</v>
      </c>
      <c r="R5" s="33" t="s">
        <v>78</v>
      </c>
      <c r="S5" s="33" t="s">
        <v>79</v>
      </c>
      <c r="T5" s="33" t="s">
        <v>80</v>
      </c>
      <c r="U5" s="33" t="s">
        <v>81</v>
      </c>
      <c r="V5" s="33" t="s">
        <v>82</v>
      </c>
      <c r="W5" s="33" t="s">
        <v>83</v>
      </c>
      <c r="X5" s="33" t="s">
        <v>84</v>
      </c>
      <c r="Y5" s="33" t="s">
        <v>85</v>
      </c>
      <c r="Z5" s="33" t="s">
        <v>86</v>
      </c>
      <c r="AA5" s="33" t="s">
        <v>87</v>
      </c>
      <c r="AB5" s="33" t="s">
        <v>88</v>
      </c>
      <c r="AC5" s="33" t="s">
        <v>89</v>
      </c>
      <c r="AD5" s="33" t="s">
        <v>90</v>
      </c>
      <c r="AE5" s="33" t="s">
        <v>91</v>
      </c>
      <c r="AF5" s="33" t="s">
        <v>92</v>
      </c>
      <c r="AG5" s="33" t="s">
        <v>93</v>
      </c>
      <c r="AH5" s="33" t="s">
        <v>29</v>
      </c>
      <c r="AI5" s="33" t="s">
        <v>84</v>
      </c>
      <c r="AJ5" s="33" t="s">
        <v>85</v>
      </c>
      <c r="AK5" s="33" t="s">
        <v>86</v>
      </c>
      <c r="AL5" s="33" t="s">
        <v>87</v>
      </c>
      <c r="AM5" s="33" t="s">
        <v>88</v>
      </c>
      <c r="AN5" s="33" t="s">
        <v>89</v>
      </c>
      <c r="AO5" s="33" t="s">
        <v>90</v>
      </c>
      <c r="AP5" s="33" t="s">
        <v>91</v>
      </c>
      <c r="AQ5" s="33" t="s">
        <v>92</v>
      </c>
      <c r="AR5" s="33" t="s">
        <v>93</v>
      </c>
      <c r="AS5" s="33" t="s">
        <v>94</v>
      </c>
      <c r="AT5" s="33" t="s">
        <v>84</v>
      </c>
      <c r="AU5" s="33" t="s">
        <v>85</v>
      </c>
      <c r="AV5" s="33" t="s">
        <v>86</v>
      </c>
      <c r="AW5" s="33" t="s">
        <v>87</v>
      </c>
      <c r="AX5" s="33" t="s">
        <v>88</v>
      </c>
      <c r="AY5" s="33" t="s">
        <v>89</v>
      </c>
      <c r="AZ5" s="33" t="s">
        <v>90</v>
      </c>
      <c r="BA5" s="33" t="s">
        <v>91</v>
      </c>
      <c r="BB5" s="33" t="s">
        <v>92</v>
      </c>
      <c r="BC5" s="33" t="s">
        <v>93</v>
      </c>
      <c r="BD5" s="33" t="s">
        <v>94</v>
      </c>
      <c r="BE5" s="33" t="s">
        <v>84</v>
      </c>
      <c r="BF5" s="33" t="s">
        <v>85</v>
      </c>
      <c r="BG5" s="33" t="s">
        <v>86</v>
      </c>
      <c r="BH5" s="33" t="s">
        <v>87</v>
      </c>
      <c r="BI5" s="33" t="s">
        <v>88</v>
      </c>
      <c r="BJ5" s="33" t="s">
        <v>89</v>
      </c>
      <c r="BK5" s="33" t="s">
        <v>90</v>
      </c>
      <c r="BL5" s="33" t="s">
        <v>91</v>
      </c>
      <c r="BM5" s="33" t="s">
        <v>92</v>
      </c>
      <c r="BN5" s="33" t="s">
        <v>93</v>
      </c>
      <c r="BO5" s="33" t="s">
        <v>94</v>
      </c>
      <c r="BP5" s="33" t="s">
        <v>84</v>
      </c>
      <c r="BQ5" s="33" t="s">
        <v>85</v>
      </c>
      <c r="BR5" s="33" t="s">
        <v>86</v>
      </c>
      <c r="BS5" s="33" t="s">
        <v>87</v>
      </c>
      <c r="BT5" s="33" t="s">
        <v>88</v>
      </c>
      <c r="BU5" s="33" t="s">
        <v>89</v>
      </c>
      <c r="BV5" s="33" t="s">
        <v>90</v>
      </c>
      <c r="BW5" s="33" t="s">
        <v>91</v>
      </c>
      <c r="BX5" s="33" t="s">
        <v>92</v>
      </c>
      <c r="BY5" s="33" t="s">
        <v>93</v>
      </c>
      <c r="BZ5" s="33" t="s">
        <v>94</v>
      </c>
      <c r="CA5" s="33" t="s">
        <v>84</v>
      </c>
      <c r="CB5" s="33" t="s">
        <v>85</v>
      </c>
      <c r="CC5" s="33" t="s">
        <v>86</v>
      </c>
      <c r="CD5" s="33" t="s">
        <v>87</v>
      </c>
      <c r="CE5" s="33" t="s">
        <v>88</v>
      </c>
      <c r="CF5" s="33" t="s">
        <v>89</v>
      </c>
      <c r="CG5" s="33" t="s">
        <v>90</v>
      </c>
      <c r="CH5" s="33" t="s">
        <v>91</v>
      </c>
      <c r="CI5" s="33" t="s">
        <v>92</v>
      </c>
      <c r="CJ5" s="33" t="s">
        <v>93</v>
      </c>
      <c r="CK5" s="33" t="s">
        <v>94</v>
      </c>
      <c r="CL5" s="33" t="s">
        <v>84</v>
      </c>
      <c r="CM5" s="33" t="s">
        <v>85</v>
      </c>
      <c r="CN5" s="33" t="s">
        <v>86</v>
      </c>
      <c r="CO5" s="33" t="s">
        <v>87</v>
      </c>
      <c r="CP5" s="33" t="s">
        <v>88</v>
      </c>
      <c r="CQ5" s="33" t="s">
        <v>89</v>
      </c>
      <c r="CR5" s="33" t="s">
        <v>90</v>
      </c>
      <c r="CS5" s="33" t="s">
        <v>91</v>
      </c>
      <c r="CT5" s="33" t="s">
        <v>92</v>
      </c>
      <c r="CU5" s="33" t="s">
        <v>93</v>
      </c>
      <c r="CV5" s="33" t="s">
        <v>94</v>
      </c>
      <c r="CW5" s="33" t="s">
        <v>84</v>
      </c>
      <c r="CX5" s="33" t="s">
        <v>85</v>
      </c>
      <c r="CY5" s="33" t="s">
        <v>86</v>
      </c>
      <c r="CZ5" s="33" t="s">
        <v>87</v>
      </c>
      <c r="DA5" s="33" t="s">
        <v>88</v>
      </c>
      <c r="DB5" s="33" t="s">
        <v>89</v>
      </c>
      <c r="DC5" s="33" t="s">
        <v>90</v>
      </c>
      <c r="DD5" s="33" t="s">
        <v>91</v>
      </c>
      <c r="DE5" s="33" t="s">
        <v>92</v>
      </c>
      <c r="DF5" s="33" t="s">
        <v>93</v>
      </c>
      <c r="DG5" s="33" t="s">
        <v>94</v>
      </c>
      <c r="DH5" s="33" t="s">
        <v>84</v>
      </c>
      <c r="DI5" s="33" t="s">
        <v>85</v>
      </c>
      <c r="DJ5" s="33" t="s">
        <v>86</v>
      </c>
      <c r="DK5" s="33" t="s">
        <v>87</v>
      </c>
      <c r="DL5" s="33" t="s">
        <v>88</v>
      </c>
      <c r="DM5" s="33" t="s">
        <v>89</v>
      </c>
      <c r="DN5" s="33" t="s">
        <v>90</v>
      </c>
      <c r="DO5" s="33" t="s">
        <v>91</v>
      </c>
      <c r="DP5" s="33" t="s">
        <v>92</v>
      </c>
      <c r="DQ5" s="33" t="s">
        <v>93</v>
      </c>
      <c r="DR5" s="33" t="s">
        <v>94</v>
      </c>
      <c r="DS5" s="33" t="s">
        <v>84</v>
      </c>
      <c r="DT5" s="33" t="s">
        <v>85</v>
      </c>
      <c r="DU5" s="33" t="s">
        <v>86</v>
      </c>
      <c r="DV5" s="33" t="s">
        <v>87</v>
      </c>
      <c r="DW5" s="33" t="s">
        <v>88</v>
      </c>
      <c r="DX5" s="33" t="s">
        <v>89</v>
      </c>
      <c r="DY5" s="33" t="s">
        <v>90</v>
      </c>
      <c r="DZ5" s="33" t="s">
        <v>91</v>
      </c>
      <c r="EA5" s="33" t="s">
        <v>92</v>
      </c>
      <c r="EB5" s="33" t="s">
        <v>93</v>
      </c>
      <c r="EC5" s="33" t="s">
        <v>94</v>
      </c>
      <c r="ED5" s="33" t="s">
        <v>84</v>
      </c>
      <c r="EE5" s="33" t="s">
        <v>85</v>
      </c>
      <c r="EF5" s="33" t="s">
        <v>86</v>
      </c>
      <c r="EG5" s="33" t="s">
        <v>87</v>
      </c>
      <c r="EH5" s="33" t="s">
        <v>88</v>
      </c>
      <c r="EI5" s="33" t="s">
        <v>89</v>
      </c>
      <c r="EJ5" s="33" t="s">
        <v>90</v>
      </c>
      <c r="EK5" s="33" t="s">
        <v>91</v>
      </c>
      <c r="EL5" s="33" t="s">
        <v>92</v>
      </c>
      <c r="EM5" s="33" t="s">
        <v>93</v>
      </c>
      <c r="EN5" s="33" t="s">
        <v>94</v>
      </c>
    </row>
    <row r="6" spans="1:144" s="37" customFormat="1" x14ac:dyDescent="0.15">
      <c r="A6" s="29" t="s">
        <v>95</v>
      </c>
      <c r="B6" s="34">
        <f>B7</f>
        <v>2019</v>
      </c>
      <c r="C6" s="34">
        <f t="shared" ref="C6:W6" si="3">C7</f>
        <v>52078</v>
      </c>
      <c r="D6" s="34">
        <f t="shared" si="3"/>
        <v>47</v>
      </c>
      <c r="E6" s="34">
        <f t="shared" si="3"/>
        <v>1</v>
      </c>
      <c r="F6" s="34">
        <f t="shared" si="3"/>
        <v>0</v>
      </c>
      <c r="G6" s="34">
        <f t="shared" si="3"/>
        <v>0</v>
      </c>
      <c r="H6" s="34" t="str">
        <f t="shared" si="3"/>
        <v>秋田県　湯沢市</v>
      </c>
      <c r="I6" s="34" t="str">
        <f t="shared" si="3"/>
        <v>法非適用</v>
      </c>
      <c r="J6" s="34" t="str">
        <f t="shared" si="3"/>
        <v>水道事業</v>
      </c>
      <c r="K6" s="34" t="str">
        <f t="shared" si="3"/>
        <v>簡易水道事業</v>
      </c>
      <c r="L6" s="34" t="str">
        <f t="shared" si="3"/>
        <v>D2</v>
      </c>
      <c r="M6" s="34" t="str">
        <f t="shared" si="3"/>
        <v>非設置</v>
      </c>
      <c r="N6" s="35" t="str">
        <f t="shared" si="3"/>
        <v>-</v>
      </c>
      <c r="O6" s="35" t="str">
        <f t="shared" si="3"/>
        <v>該当数値なし</v>
      </c>
      <c r="P6" s="35">
        <f t="shared" si="3"/>
        <v>19.62</v>
      </c>
      <c r="Q6" s="35">
        <f t="shared" si="3"/>
        <v>4363</v>
      </c>
      <c r="R6" s="35">
        <f t="shared" si="3"/>
        <v>44346</v>
      </c>
      <c r="S6" s="35">
        <f t="shared" si="3"/>
        <v>790.91</v>
      </c>
      <c r="T6" s="35">
        <f t="shared" si="3"/>
        <v>56.07</v>
      </c>
      <c r="U6" s="35">
        <f t="shared" si="3"/>
        <v>8615</v>
      </c>
      <c r="V6" s="35">
        <f t="shared" si="3"/>
        <v>58.26</v>
      </c>
      <c r="W6" s="35">
        <f t="shared" si="3"/>
        <v>147.87</v>
      </c>
      <c r="X6" s="36">
        <f>IF(X7="",NA(),X7)</f>
        <v>72.540000000000006</v>
      </c>
      <c r="Y6" s="36">
        <f t="shared" ref="Y6:AG6" si="4">IF(Y7="",NA(),Y7)</f>
        <v>67.959999999999994</v>
      </c>
      <c r="Z6" s="36">
        <f t="shared" si="4"/>
        <v>68.010000000000005</v>
      </c>
      <c r="AA6" s="36">
        <f t="shared" si="4"/>
        <v>71.59</v>
      </c>
      <c r="AB6" s="36">
        <f t="shared" si="4"/>
        <v>73.97</v>
      </c>
      <c r="AC6" s="36">
        <f t="shared" si="4"/>
        <v>75.34</v>
      </c>
      <c r="AD6" s="36">
        <f t="shared" si="4"/>
        <v>76.650000000000006</v>
      </c>
      <c r="AE6" s="36">
        <f t="shared" si="4"/>
        <v>73.959999999999994</v>
      </c>
      <c r="AF6" s="36">
        <f t="shared" si="4"/>
        <v>75.010000000000005</v>
      </c>
      <c r="AG6" s="36">
        <f t="shared" si="4"/>
        <v>72.760000000000005</v>
      </c>
      <c r="AH6" s="35" t="str">
        <f>IF(AH7="","",IF(AH7="-","【-】","【"&amp;SUBSTITUTE(TEXT(AH7,"#,##0.00"),"-","△")&amp;"】"))</f>
        <v>【76.03】</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1817.55</v>
      </c>
      <c r="BF6" s="36">
        <f t="shared" ref="BF6:BN6" si="7">IF(BF7="",NA(),BF7)</f>
        <v>1753.77</v>
      </c>
      <c r="BG6" s="36">
        <f t="shared" si="7"/>
        <v>1684</v>
      </c>
      <c r="BH6" s="36">
        <f t="shared" si="7"/>
        <v>1568.22</v>
      </c>
      <c r="BI6" s="36">
        <f t="shared" si="7"/>
        <v>1694.79</v>
      </c>
      <c r="BJ6" s="36">
        <f t="shared" si="7"/>
        <v>1280.18</v>
      </c>
      <c r="BK6" s="36">
        <f t="shared" si="7"/>
        <v>1346.23</v>
      </c>
      <c r="BL6" s="36">
        <f t="shared" si="7"/>
        <v>1295.06</v>
      </c>
      <c r="BM6" s="36">
        <f t="shared" si="7"/>
        <v>1168.7</v>
      </c>
      <c r="BN6" s="36">
        <f t="shared" si="7"/>
        <v>1245.46</v>
      </c>
      <c r="BO6" s="35" t="str">
        <f>IF(BO7="","",IF(BO7="-","【-】","【"&amp;SUBSTITUTE(TEXT(BO7,"#,##0.00"),"-","△")&amp;"】"))</f>
        <v>【1,084.05】</v>
      </c>
      <c r="BP6" s="36">
        <f>IF(BP7="",NA(),BP7)</f>
        <v>47.78</v>
      </c>
      <c r="BQ6" s="36">
        <f t="shared" ref="BQ6:BY6" si="8">IF(BQ7="",NA(),BQ7)</f>
        <v>47.07</v>
      </c>
      <c r="BR6" s="36">
        <f t="shared" si="8"/>
        <v>42.53</v>
      </c>
      <c r="BS6" s="36">
        <f t="shared" si="8"/>
        <v>44.92</v>
      </c>
      <c r="BT6" s="36">
        <f t="shared" si="8"/>
        <v>43.17</v>
      </c>
      <c r="BU6" s="36">
        <f t="shared" si="8"/>
        <v>53.62</v>
      </c>
      <c r="BV6" s="36">
        <f t="shared" si="8"/>
        <v>53.41</v>
      </c>
      <c r="BW6" s="36">
        <f t="shared" si="8"/>
        <v>53.29</v>
      </c>
      <c r="BX6" s="36">
        <f t="shared" si="8"/>
        <v>53.59</v>
      </c>
      <c r="BY6" s="36">
        <f t="shared" si="8"/>
        <v>51.08</v>
      </c>
      <c r="BZ6" s="35" t="str">
        <f>IF(BZ7="","",IF(BZ7="-","【-】","【"&amp;SUBSTITUTE(TEXT(BZ7,"#,##0.00"),"-","△")&amp;"】"))</f>
        <v>【53.46】</v>
      </c>
      <c r="CA6" s="36">
        <f>IF(CA7="",NA(),CA7)</f>
        <v>467.71</v>
      </c>
      <c r="CB6" s="36">
        <f t="shared" ref="CB6:CJ6" si="9">IF(CB7="",NA(),CB7)</f>
        <v>486.67</v>
      </c>
      <c r="CC6" s="36">
        <f t="shared" si="9"/>
        <v>542.41</v>
      </c>
      <c r="CD6" s="36">
        <f t="shared" si="9"/>
        <v>515.72</v>
      </c>
      <c r="CE6" s="36">
        <f t="shared" si="9"/>
        <v>498.59</v>
      </c>
      <c r="CF6" s="36">
        <f t="shared" si="9"/>
        <v>287.7</v>
      </c>
      <c r="CG6" s="36">
        <f t="shared" si="9"/>
        <v>277.39999999999998</v>
      </c>
      <c r="CH6" s="36">
        <f t="shared" si="9"/>
        <v>259.02</v>
      </c>
      <c r="CI6" s="36">
        <f t="shared" si="9"/>
        <v>259.79000000000002</v>
      </c>
      <c r="CJ6" s="36">
        <f t="shared" si="9"/>
        <v>262.13</v>
      </c>
      <c r="CK6" s="35" t="str">
        <f>IF(CK7="","",IF(CK7="-","【-】","【"&amp;SUBSTITUTE(TEXT(CK7,"#,##0.00"),"-","△")&amp;"】"))</f>
        <v>【300.47】</v>
      </c>
      <c r="CL6" s="36">
        <f>IF(CL7="",NA(),CL7)</f>
        <v>70.010000000000005</v>
      </c>
      <c r="CM6" s="36">
        <f t="shared" ref="CM6:CU6" si="10">IF(CM7="",NA(),CM7)</f>
        <v>67.66</v>
      </c>
      <c r="CN6" s="36">
        <f t="shared" si="10"/>
        <v>66.41</v>
      </c>
      <c r="CO6" s="36">
        <f t="shared" si="10"/>
        <v>67.790000000000006</v>
      </c>
      <c r="CP6" s="36">
        <f t="shared" si="10"/>
        <v>66.319999999999993</v>
      </c>
      <c r="CQ6" s="36">
        <f t="shared" si="10"/>
        <v>58.1</v>
      </c>
      <c r="CR6" s="36">
        <f t="shared" si="10"/>
        <v>56.19</v>
      </c>
      <c r="CS6" s="36">
        <f t="shared" si="10"/>
        <v>56.65</v>
      </c>
      <c r="CT6" s="36">
        <f t="shared" si="10"/>
        <v>56.41</v>
      </c>
      <c r="CU6" s="36">
        <f t="shared" si="10"/>
        <v>54.9</v>
      </c>
      <c r="CV6" s="35" t="str">
        <f>IF(CV7="","",IF(CV7="-","【-】","【"&amp;SUBSTITUTE(TEXT(CV7,"#,##0.00"),"-","△")&amp;"】"))</f>
        <v>【54.90】</v>
      </c>
      <c r="CW6" s="36">
        <f>IF(CW7="",NA(),CW7)</f>
        <v>93.17</v>
      </c>
      <c r="CX6" s="36">
        <f t="shared" ref="CX6:DF6" si="11">IF(CX7="",NA(),CX7)</f>
        <v>94.24</v>
      </c>
      <c r="CY6" s="36">
        <f t="shared" si="11"/>
        <v>94.04</v>
      </c>
      <c r="CZ6" s="36">
        <f t="shared" si="11"/>
        <v>92.92</v>
      </c>
      <c r="DA6" s="36">
        <f t="shared" si="11"/>
        <v>90.31</v>
      </c>
      <c r="DB6" s="36">
        <f t="shared" si="11"/>
        <v>76.69</v>
      </c>
      <c r="DC6" s="36">
        <f t="shared" si="11"/>
        <v>77.180000000000007</v>
      </c>
      <c r="DD6" s="36">
        <f t="shared" si="11"/>
        <v>76.13</v>
      </c>
      <c r="DE6" s="36">
        <f t="shared" si="11"/>
        <v>75.12</v>
      </c>
      <c r="DF6" s="36">
        <f t="shared" si="11"/>
        <v>74.27</v>
      </c>
      <c r="DG6" s="35" t="str">
        <f>IF(DG7="","",IF(DG7="-","【-】","【"&amp;SUBSTITUTE(TEXT(DG7,"#,##0.00"),"-","△")&amp;"】"))</f>
        <v>【73.31】</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6">
        <f>IF(ED7="",NA(),ED7)</f>
        <v>0.42</v>
      </c>
      <c r="EE6" s="36">
        <f t="shared" ref="EE6:EM6" si="14">IF(EE7="",NA(),EE7)</f>
        <v>0.64</v>
      </c>
      <c r="EF6" s="36">
        <f t="shared" si="14"/>
        <v>0.31</v>
      </c>
      <c r="EG6" s="36">
        <f t="shared" si="14"/>
        <v>0.11</v>
      </c>
      <c r="EH6" s="36">
        <f t="shared" si="14"/>
        <v>0.23</v>
      </c>
      <c r="EI6" s="36">
        <f t="shared" si="14"/>
        <v>0.76</v>
      </c>
      <c r="EJ6" s="36">
        <f t="shared" si="14"/>
        <v>0.8</v>
      </c>
      <c r="EK6" s="36">
        <f t="shared" si="14"/>
        <v>0.96</v>
      </c>
      <c r="EL6" s="36">
        <f t="shared" si="14"/>
        <v>0.65</v>
      </c>
      <c r="EM6" s="36">
        <f t="shared" si="14"/>
        <v>0.52</v>
      </c>
      <c r="EN6" s="35" t="str">
        <f>IF(EN7="","",IF(EN7="-","【-】","【"&amp;SUBSTITUTE(TEXT(EN7,"#,##0.00"),"-","△")&amp;"】"))</f>
        <v>【0.56】</v>
      </c>
    </row>
    <row r="7" spans="1:144" s="37" customFormat="1" x14ac:dyDescent="0.15">
      <c r="A7" s="29"/>
      <c r="B7" s="38">
        <v>2019</v>
      </c>
      <c r="C7" s="38">
        <v>52078</v>
      </c>
      <c r="D7" s="38">
        <v>47</v>
      </c>
      <c r="E7" s="38">
        <v>1</v>
      </c>
      <c r="F7" s="38">
        <v>0</v>
      </c>
      <c r="G7" s="38">
        <v>0</v>
      </c>
      <c r="H7" s="38" t="s">
        <v>96</v>
      </c>
      <c r="I7" s="38" t="s">
        <v>97</v>
      </c>
      <c r="J7" s="38" t="s">
        <v>98</v>
      </c>
      <c r="K7" s="38" t="s">
        <v>99</v>
      </c>
      <c r="L7" s="38" t="s">
        <v>100</v>
      </c>
      <c r="M7" s="38" t="s">
        <v>101</v>
      </c>
      <c r="N7" s="39" t="s">
        <v>102</v>
      </c>
      <c r="O7" s="39" t="s">
        <v>103</v>
      </c>
      <c r="P7" s="39">
        <v>19.62</v>
      </c>
      <c r="Q7" s="39">
        <v>4363</v>
      </c>
      <c r="R7" s="39">
        <v>44346</v>
      </c>
      <c r="S7" s="39">
        <v>790.91</v>
      </c>
      <c r="T7" s="39">
        <v>56.07</v>
      </c>
      <c r="U7" s="39">
        <v>8615</v>
      </c>
      <c r="V7" s="39">
        <v>58.26</v>
      </c>
      <c r="W7" s="39">
        <v>147.87</v>
      </c>
      <c r="X7" s="39">
        <v>72.540000000000006</v>
      </c>
      <c r="Y7" s="39">
        <v>67.959999999999994</v>
      </c>
      <c r="Z7" s="39">
        <v>68.010000000000005</v>
      </c>
      <c r="AA7" s="39">
        <v>71.59</v>
      </c>
      <c r="AB7" s="39">
        <v>73.97</v>
      </c>
      <c r="AC7" s="39">
        <v>75.34</v>
      </c>
      <c r="AD7" s="39">
        <v>76.650000000000006</v>
      </c>
      <c r="AE7" s="39">
        <v>73.959999999999994</v>
      </c>
      <c r="AF7" s="39">
        <v>75.010000000000005</v>
      </c>
      <c r="AG7" s="39">
        <v>72.760000000000005</v>
      </c>
      <c r="AH7" s="39">
        <v>76.03</v>
      </c>
      <c r="AI7" s="39"/>
      <c r="AJ7" s="39"/>
      <c r="AK7" s="39"/>
      <c r="AL7" s="39"/>
      <c r="AM7" s="39"/>
      <c r="AN7" s="39"/>
      <c r="AO7" s="39"/>
      <c r="AP7" s="39"/>
      <c r="AQ7" s="39"/>
      <c r="AR7" s="39"/>
      <c r="AS7" s="39"/>
      <c r="AT7" s="39"/>
      <c r="AU7" s="39"/>
      <c r="AV7" s="39"/>
      <c r="AW7" s="39"/>
      <c r="AX7" s="39"/>
      <c r="AY7" s="39"/>
      <c r="AZ7" s="39"/>
      <c r="BA7" s="39"/>
      <c r="BB7" s="39"/>
      <c r="BC7" s="39"/>
      <c r="BD7" s="39"/>
      <c r="BE7" s="39">
        <v>1817.55</v>
      </c>
      <c r="BF7" s="39">
        <v>1753.77</v>
      </c>
      <c r="BG7" s="39">
        <v>1684</v>
      </c>
      <c r="BH7" s="39">
        <v>1568.22</v>
      </c>
      <c r="BI7" s="39">
        <v>1694.79</v>
      </c>
      <c r="BJ7" s="39">
        <v>1280.18</v>
      </c>
      <c r="BK7" s="39">
        <v>1346.23</v>
      </c>
      <c r="BL7" s="39">
        <v>1295.06</v>
      </c>
      <c r="BM7" s="39">
        <v>1168.7</v>
      </c>
      <c r="BN7" s="39">
        <v>1245.46</v>
      </c>
      <c r="BO7" s="39">
        <v>1084.05</v>
      </c>
      <c r="BP7" s="39">
        <v>47.78</v>
      </c>
      <c r="BQ7" s="39">
        <v>47.07</v>
      </c>
      <c r="BR7" s="39">
        <v>42.53</v>
      </c>
      <c r="BS7" s="39">
        <v>44.92</v>
      </c>
      <c r="BT7" s="39">
        <v>43.17</v>
      </c>
      <c r="BU7" s="39">
        <v>53.62</v>
      </c>
      <c r="BV7" s="39">
        <v>53.41</v>
      </c>
      <c r="BW7" s="39">
        <v>53.29</v>
      </c>
      <c r="BX7" s="39">
        <v>53.59</v>
      </c>
      <c r="BY7" s="39">
        <v>51.08</v>
      </c>
      <c r="BZ7" s="39">
        <v>53.46</v>
      </c>
      <c r="CA7" s="39">
        <v>467.71</v>
      </c>
      <c r="CB7" s="39">
        <v>486.67</v>
      </c>
      <c r="CC7" s="39">
        <v>542.41</v>
      </c>
      <c r="CD7" s="39">
        <v>515.72</v>
      </c>
      <c r="CE7" s="39">
        <v>498.59</v>
      </c>
      <c r="CF7" s="39">
        <v>287.7</v>
      </c>
      <c r="CG7" s="39">
        <v>277.39999999999998</v>
      </c>
      <c r="CH7" s="39">
        <v>259.02</v>
      </c>
      <c r="CI7" s="39">
        <v>259.79000000000002</v>
      </c>
      <c r="CJ7" s="39">
        <v>262.13</v>
      </c>
      <c r="CK7" s="39">
        <v>300.47000000000003</v>
      </c>
      <c r="CL7" s="39">
        <v>70.010000000000005</v>
      </c>
      <c r="CM7" s="39">
        <v>67.66</v>
      </c>
      <c r="CN7" s="39">
        <v>66.41</v>
      </c>
      <c r="CO7" s="39">
        <v>67.790000000000006</v>
      </c>
      <c r="CP7" s="39">
        <v>66.319999999999993</v>
      </c>
      <c r="CQ7" s="39">
        <v>58.1</v>
      </c>
      <c r="CR7" s="39">
        <v>56.19</v>
      </c>
      <c r="CS7" s="39">
        <v>56.65</v>
      </c>
      <c r="CT7" s="39">
        <v>56.41</v>
      </c>
      <c r="CU7" s="39">
        <v>54.9</v>
      </c>
      <c r="CV7" s="39">
        <v>54.9</v>
      </c>
      <c r="CW7" s="39">
        <v>93.17</v>
      </c>
      <c r="CX7" s="39">
        <v>94.24</v>
      </c>
      <c r="CY7" s="39">
        <v>94.04</v>
      </c>
      <c r="CZ7" s="39">
        <v>92.92</v>
      </c>
      <c r="DA7" s="39">
        <v>90.31</v>
      </c>
      <c r="DB7" s="39">
        <v>76.69</v>
      </c>
      <c r="DC7" s="39">
        <v>77.180000000000007</v>
      </c>
      <c r="DD7" s="39">
        <v>76.13</v>
      </c>
      <c r="DE7" s="39">
        <v>75.12</v>
      </c>
      <c r="DF7" s="39">
        <v>74.27</v>
      </c>
      <c r="DG7" s="39">
        <v>73.31</v>
      </c>
      <c r="DH7" s="39"/>
      <c r="DI7" s="39"/>
      <c r="DJ7" s="39"/>
      <c r="DK7" s="39"/>
      <c r="DL7" s="39"/>
      <c r="DM7" s="39"/>
      <c r="DN7" s="39"/>
      <c r="DO7" s="39"/>
      <c r="DP7" s="39"/>
      <c r="DQ7" s="39"/>
      <c r="DR7" s="39"/>
      <c r="DS7" s="39"/>
      <c r="DT7" s="39"/>
      <c r="DU7" s="39"/>
      <c r="DV7" s="39"/>
      <c r="DW7" s="39"/>
      <c r="DX7" s="39"/>
      <c r="DY7" s="39"/>
      <c r="DZ7" s="39"/>
      <c r="EA7" s="39"/>
      <c r="EB7" s="39"/>
      <c r="EC7" s="39"/>
      <c r="ED7" s="39">
        <v>0.42</v>
      </c>
      <c r="EE7" s="39">
        <v>0.64</v>
      </c>
      <c r="EF7" s="39">
        <v>0.31</v>
      </c>
      <c r="EG7" s="39">
        <v>0.11</v>
      </c>
      <c r="EH7" s="39">
        <v>0.23</v>
      </c>
      <c r="EI7" s="39">
        <v>0.76</v>
      </c>
      <c r="EJ7" s="39">
        <v>0.8</v>
      </c>
      <c r="EK7" s="39">
        <v>0.96</v>
      </c>
      <c r="EL7" s="39">
        <v>0.65</v>
      </c>
      <c r="EM7" s="39">
        <v>0.52</v>
      </c>
      <c r="EN7" s="39">
        <v>0.56000000000000005</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104</v>
      </c>
      <c r="C9" s="41" t="s">
        <v>105</v>
      </c>
      <c r="D9" s="41" t="s">
        <v>106</v>
      </c>
      <c r="E9" s="41" t="s">
        <v>107</v>
      </c>
      <c r="F9" s="41" t="s">
        <v>108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46</v>
      </c>
      <c r="B10" s="42">
        <f t="shared" ref="B10:E10" si="15">DATEVALUE($B7+12-B11&amp;"/1/"&amp;B12)</f>
        <v>46388</v>
      </c>
      <c r="C10" s="42">
        <f t="shared" si="15"/>
        <v>46753</v>
      </c>
      <c r="D10" s="42">
        <f t="shared" si="15"/>
        <v>47119</v>
      </c>
      <c r="E10" s="42">
        <f t="shared" si="15"/>
        <v>47484</v>
      </c>
      <c r="F10" s="43">
        <f>DATEVALUE($B7+12-F11&amp;"/1/"&amp;F12)</f>
        <v>47849</v>
      </c>
    </row>
    <row r="11" spans="1:144" x14ac:dyDescent="0.15">
      <c r="B11">
        <v>4</v>
      </c>
      <c r="C11">
        <v>3</v>
      </c>
      <c r="D11">
        <v>2</v>
      </c>
      <c r="E11">
        <v>1</v>
      </c>
      <c r="F11">
        <v>0</v>
      </c>
      <c r="G11" t="s">
        <v>109</v>
      </c>
    </row>
    <row r="12" spans="1:144" x14ac:dyDescent="0.15">
      <c r="B12">
        <v>1</v>
      </c>
      <c r="C12">
        <v>1</v>
      </c>
      <c r="D12">
        <v>1</v>
      </c>
      <c r="E12">
        <v>1</v>
      </c>
      <c r="F12">
        <v>1</v>
      </c>
      <c r="G12" t="s">
        <v>110</v>
      </c>
    </row>
    <row r="13" spans="1:144" x14ac:dyDescent="0.15">
      <c r="B13" t="s">
        <v>111</v>
      </c>
      <c r="C13" t="s">
        <v>111</v>
      </c>
      <c r="D13" t="s">
        <v>111</v>
      </c>
      <c r="E13" t="s">
        <v>111</v>
      </c>
      <c r="F13" t="s">
        <v>112</v>
      </c>
      <c r="G13" t="s">
        <v>113</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柴田　寛之</cp:lastModifiedBy>
  <cp:lastPrinted>2021-01-27T06:53:11Z</cp:lastPrinted>
  <dcterms:created xsi:type="dcterms:W3CDTF">2020-12-04T02:19:01Z</dcterms:created>
  <dcterms:modified xsi:type="dcterms:W3CDTF">2021-01-27T07:00:55Z</dcterms:modified>
  <cp:category/>
</cp:coreProperties>
</file>