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F:\新しいフォルダー\03_下水道\"/>
    </mc:Choice>
  </mc:AlternateContent>
  <xr:revisionPtr revIDLastSave="0" documentId="13_ncr:1_{84A53BBC-C1CA-43F0-A7A8-51E64AA1202E}" xr6:coauthVersionLast="46" xr6:coauthVersionMax="46" xr10:uidLastSave="{00000000-0000-0000-0000-000000000000}"/>
  <workbookProtection workbookAlgorithmName="SHA-512" workbookHashValue="uie3LV/NAApmv83023jEnOQ8nREZVges9ceMt+KcMEKlkG2yCDwCLTmOLmlkEf7lEBpB6dlKD2YfCbS72qIy8A==" workbookSaltValue="U3n0cgIlDiPzZBG0z2GEI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T6" i="5"/>
  <c r="AT8" i="4" s="1"/>
  <c r="S6" i="5"/>
  <c r="R6" i="5"/>
  <c r="Q6" i="5"/>
  <c r="W10" i="4" s="1"/>
  <c r="P6" i="5"/>
  <c r="P10" i="4" s="1"/>
  <c r="O6" i="5"/>
  <c r="N6" i="5"/>
  <c r="B10" i="4" s="1"/>
  <c r="M6" i="5"/>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AD10" i="4"/>
  <c r="I10" i="4"/>
  <c r="BB8" i="4"/>
  <c r="AL8" i="4"/>
  <c r="AD8" i="4"/>
  <c r="B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<sst xmlns="http://schemas.openxmlformats.org/spreadsheetml/2006/main" count="247" uniqueCount="120">
  <si>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</si>
  <si>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</si>
  <si>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</si>
  <si>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</si>
  <si>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</si>
  <si>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</si>
  <si>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</si>
  <si>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</si>
  <si>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</si>
  <si>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</si>
  <si>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</si>
  <si>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</si>
  <si>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</si>
  <si>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</si>
  <si>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</si>
  <si>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</si>
  <si>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</si>
  <si>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</si>
  <si>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</si>
  <si>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</si>
  <si>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</si>
  <si>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</si>
  <si>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</si>
  <si>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</si>
  <si>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</si>
  <si>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</si>
  <si>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</si>
  <si>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</si>
  <si>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</si>
  <si>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</si>
  <si>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</si>
  <si>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</si>
  <si>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</si>
  <si>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</si>
  <si>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</si>
  <si>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</si>
  <si>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</si>
  <si>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</si>
  <si>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</si>
  <si>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</si>
  <si>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</si>
  <si>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</si>
  <si>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</si>
  <si>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</si>
  <si>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</si>
  <si>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</si>
  <si>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</si>
  <si>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</si>
  <si>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</si>
  <si>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</si>
  <si>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</si>
  <si>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</si>
  <si>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</si>
  <si>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</si>
  <si>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</si>
  <si>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</si>
  <si>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</si>
  <si>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</si>
  <si>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</si>
  <si>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</si>
  <si>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</si>
  <si>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</si>
  <si>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</si>
  <si>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</si>
  <si>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</si>
  <si>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</si>
  <si>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</si>
  <si>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</si>
  <si>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</si>
  <si>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</si>
  <si>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</si>
  <si>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</si>
  <si>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</si>
  <si>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</si>
  <si>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</si>
  <si>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</si>
  <si>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</si>
  <si>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</si>
  <si>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</si>
  <si>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</si>
  <si>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</si>
  <si>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</si>
  <si>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</si>
  <si>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</si>
  <si>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</si>
  <si>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</si>
  <si>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</si>
  <si>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</si>
  <si>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</si>
  <si>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</si>
  <si>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</si>
  <si>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</si>
  <si>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</si>
  <si>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</si>
  <si>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</si>
  <si>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</si>
  <si>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</si>
  <si>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</si>
  <si>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</si>
  <si>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</si>
  <si>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</si>
  <si>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</si>
  <si>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</si>
  <si>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</si>
  <si>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</si>
  <si>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</si>
  <si>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</si>
  <si>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</si>
  <si>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</si>
  <si>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</si>
  <si>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</si>
  <si>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</si>
  <si>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</si>
  <si>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</si>
  <si>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</si>
  <si>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</si>
  <si>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</si>
  <si>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使用料の適正化のため、引き続き汚水処理原価を意識した使用料の見直しに努めます。また、滞納対策を強化し収納率の向上を目指します。
　浄化槽の更新については、耐用年数によりそれぞれ皆瀬地区は令和11年度から、稲川地区は令和14年度から行うこととしています。</t>
    <phoneticPr fontId="4"/>
  </si>
  <si>
    <r>
      <t>　平成11年度整備開始から</t>
    </r>
    <r>
      <rPr>
        <sz val="11"/>
        <color rgb="FFFF0000"/>
        <rFont val="ＭＳ ゴシック"/>
        <family val="3"/>
        <charset val="128"/>
      </rPr>
      <t>21</t>
    </r>
    <r>
      <rPr>
        <sz val="11"/>
        <color theme="1"/>
        <rFont val="ＭＳ ゴシック"/>
        <family val="3"/>
        <charset val="128"/>
      </rPr>
      <t>年経過で耐用年数未到来であることから、浄化槽の更新事業を開始していません。
　しかし、浄化槽の付帯設備維持管理費の増加に加え、浄化槽本体の修繕が出始めていることから、今後増加していくものと思われます。</t>
    </r>
    <phoneticPr fontId="4"/>
  </si>
  <si>
    <r>
      <t>　特定地域生活排水の事業開始が、皆瀬地区平成11年度、稲川地区平成14年度で、整備事業は終了しています。
　浄化槽整備の財源は約半分が国からの交付金ですが、残りの半分を企業債（借入金）で賄っています。その大部分は返済期間が30年ですので、まだ返済が終了しておりません。
　そのため、浄化槽の維持費と企業債返済額を合わせた金額が高止まり状態にありますが、平成29年度から公費負担の算定方法を見直したこと</t>
    </r>
    <r>
      <rPr>
        <sz val="11"/>
        <color rgb="FFFF0000"/>
        <rFont val="ＭＳ ゴシック"/>
        <family val="3"/>
        <charset val="128"/>
      </rPr>
      <t>及び公営企業会計移行に伴う打ち切り決算</t>
    </r>
    <r>
      <rPr>
        <sz val="11"/>
        <color theme="1"/>
        <rFont val="ＭＳ ゴシック"/>
        <family val="3"/>
        <charset val="128"/>
      </rPr>
      <t>により</t>
    </r>
    <r>
      <rPr>
        <sz val="11"/>
        <color rgb="FFFF0000"/>
        <rFont val="ＭＳ ゴシック"/>
        <family val="3"/>
        <charset val="128"/>
      </rPr>
      <t>令和元</t>
    </r>
    <r>
      <rPr>
        <sz val="11"/>
        <color theme="1"/>
        <rFont val="ＭＳ ゴシック"/>
        <family val="3"/>
        <charset val="128"/>
      </rPr>
      <t>年度の「収益的収支比率」は</t>
    </r>
    <r>
      <rPr>
        <sz val="11"/>
        <color rgb="FFFF0000"/>
        <rFont val="ＭＳ ゴシック"/>
        <family val="3"/>
        <charset val="128"/>
      </rPr>
      <t>99</t>
    </r>
    <r>
      <rPr>
        <sz val="11"/>
        <color theme="1"/>
        <rFont val="ＭＳ ゴシック"/>
        <family val="3"/>
        <charset val="128"/>
      </rPr>
      <t>％、また同様の理由により「経費回収率」も</t>
    </r>
    <r>
      <rPr>
        <sz val="11"/>
        <color rgb="FFFF0000"/>
        <rFont val="ＭＳ ゴシック"/>
        <family val="3"/>
        <charset val="128"/>
      </rPr>
      <t>減少に転じております。</t>
    </r>
    <r>
      <rPr>
        <sz val="11"/>
        <color theme="1"/>
        <rFont val="ＭＳ ゴシック"/>
        <family val="3"/>
        <charset val="128"/>
      </rPr>
      <t xml:space="preserve">
　また「汚水処理原価」についても、上記と同様の理由により平成29年度から改善したものの既存浄化槽の維持管理費が増加する一方、新規整備が無いこと、また人口減少等により有収水量が微減していることにより類似団体より</t>
    </r>
    <r>
      <rPr>
        <sz val="11"/>
        <color rgb="FFFF0000"/>
        <rFont val="ＭＳ ゴシック"/>
        <family val="3"/>
        <charset val="128"/>
      </rPr>
      <t>104</t>
    </r>
    <r>
      <rPr>
        <sz val="11"/>
        <color theme="1"/>
        <rFont val="ＭＳ ゴシック"/>
        <family val="3"/>
        <charset val="128"/>
      </rPr>
      <t>円高く</t>
    </r>
    <r>
      <rPr>
        <sz val="11"/>
        <color rgb="FFFF0000"/>
        <rFont val="ＭＳ ゴシック"/>
        <family val="3"/>
        <charset val="128"/>
      </rPr>
      <t>373</t>
    </r>
    <r>
      <rPr>
        <sz val="11"/>
        <color theme="1"/>
        <rFont val="ＭＳ ゴシック"/>
        <family val="3"/>
        <charset val="128"/>
      </rPr>
      <t>円となっています。</t>
    </r>
    <rPh sb="222" eb="224">
      <t>レイワ</t>
    </rPh>
    <rPh sb="224" eb="225">
      <t>モト</t>
    </rPh>
    <rPh sb="260" eb="262">
      <t>ゲンショウ</t>
    </rPh>
    <rPh sb="263" eb="264">
      <t>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</si>
</sst>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61-4CFF-A88B-0999FD80A17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B61-4CFF-A88B-0999FD80A17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55.38</c:v>
                </c:pt>
                <c:pt idx="1">
                  <c:v>54.03</c:v>
                </c:pt>
                <c:pt idx="2">
                  <c:v>54.05</c:v>
                </c:pt>
                <c:pt idx="3">
                  <c:v>50.53</c:v>
                </c:pt>
                <c:pt idx="4">
                  <c:v>48.91</c:v>
                </c:pt>
              </c:numCache>
            </c:numRef>
          </c:val>
          <c:extLst>
            <c:ext xmlns:c16="http://schemas.microsoft.com/office/drawing/2014/chart" uri="{C3380CC4-5D6E-409C-BE32-E72D297353CC}">
              <c16:uniqueId val="{00000000-8285-4D84-A2E7-EF1195C908D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60.25</c:v>
                </c:pt>
                <c:pt idx="1">
                  <c:v>61.94</c:v>
                </c:pt>
                <c:pt idx="2">
                  <c:v>61.79</c:v>
                </c:pt>
                <c:pt idx="3">
                  <c:v>59.94</c:v>
                </c:pt>
                <c:pt idx="4">
                  <c:v>59.64</c:v>
                </c:pt>
              </c:numCache>
            </c:numRef>
          </c:val>
          <c:smooth val="0"/>
          <c:extLst>
            <c:ext xmlns:c16="http://schemas.microsoft.com/office/drawing/2014/chart" uri="{C3380CC4-5D6E-409C-BE32-E72D297353CC}">
              <c16:uniqueId val="{00000001-8285-4D84-A2E7-EF1195C908D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0EF-480C-BF48-1743EE9285B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95.26</c:v>
                </c:pt>
                <c:pt idx="1">
                  <c:v>94.14</c:v>
                </c:pt>
                <c:pt idx="2">
                  <c:v>92.44</c:v>
                </c:pt>
                <c:pt idx="3">
                  <c:v>89.66</c:v>
                </c:pt>
                <c:pt idx="4">
                  <c:v>90.63</c:v>
                </c:pt>
              </c:numCache>
            </c:numRef>
          </c:val>
          <c:smooth val="0"/>
          <c:extLst>
            <c:ext xmlns:c16="http://schemas.microsoft.com/office/drawing/2014/chart" uri="{C3380CC4-5D6E-409C-BE32-E72D297353CC}">
              <c16:uniqueId val="{00000001-E0EF-480C-BF48-1743EE9285B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77.2</c:v>
                </c:pt>
                <c:pt idx="1">
                  <c:v>89.24</c:v>
                </c:pt>
                <c:pt idx="2">
                  <c:v>98.07</c:v>
                </c:pt>
                <c:pt idx="3">
                  <c:v>97.39</c:v>
                </c:pt>
                <c:pt idx="4">
                  <c:v>98.88</c:v>
                </c:pt>
              </c:numCache>
            </c:numRef>
          </c:val>
          <c:extLst>
            <c:ext xmlns:c16="http://schemas.microsoft.com/office/drawing/2014/chart" uri="{C3380CC4-5D6E-409C-BE32-E72D297353CC}">
              <c16:uniqueId val="{00000000-4C06-4A97-8490-E186BB76DC5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06-4A97-8490-E186BB76DC5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01-4206-A2A7-8A2E64325D8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01-4206-A2A7-8A2E64325D8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31-4D14-92E3-BFCF2E82209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31-4D14-92E3-BFCF2E82209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F7-40D0-A095-CCFB5AD5E8D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F7-40D0-A095-CCFB5AD5E8D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B1-447F-9424-CB881EDB689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B1-447F-9424-CB881EDB689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308.55</c:v>
                </c:pt>
                <c:pt idx="1">
                  <c:v>300.14</c:v>
                </c:pt>
                <c:pt idx="2">
                  <c:v>275.42</c:v>
                </c:pt>
                <c:pt idx="3">
                  <c:v>259.41000000000003</c:v>
                </c:pt>
                <c:pt idx="4">
                  <c:v>337.27</c:v>
                </c:pt>
              </c:numCache>
            </c:numRef>
          </c:val>
          <c:extLst>
            <c:ext xmlns:c16="http://schemas.microsoft.com/office/drawing/2014/chart" uri="{C3380CC4-5D6E-409C-BE32-E72D297353CC}">
              <c16:uniqueId val="{00000000-0C71-4A3D-84F4-30D538EE268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241.49</c:v>
                </c:pt>
                <c:pt idx="1">
                  <c:v>248.44</c:v>
                </c:pt>
                <c:pt idx="2">
                  <c:v>244.85</c:v>
                </c:pt>
                <c:pt idx="3">
                  <c:v>296.89</c:v>
                </c:pt>
                <c:pt idx="4">
                  <c:v>270.57</c:v>
                </c:pt>
              </c:numCache>
            </c:numRef>
          </c:val>
          <c:smooth val="0"/>
          <c:extLst>
            <c:ext xmlns:c16="http://schemas.microsoft.com/office/drawing/2014/chart" uri="{C3380CC4-5D6E-409C-BE32-E72D297353CC}">
              <c16:uniqueId val="{00000001-0C71-4A3D-84F4-30D538EE268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72.36</c:v>
                </c:pt>
                <c:pt idx="1">
                  <c:v>69.819999999999993</c:v>
                </c:pt>
                <c:pt idx="2">
                  <c:v>82.62</c:v>
                </c:pt>
                <c:pt idx="3">
                  <c:v>81.92</c:v>
                </c:pt>
                <c:pt idx="4">
                  <c:v>68.02</c:v>
                </c:pt>
              </c:numCache>
            </c:numRef>
          </c:val>
          <c:extLst>
            <c:ext xmlns:c16="http://schemas.microsoft.com/office/drawing/2014/chart" uri="{C3380CC4-5D6E-409C-BE32-E72D297353CC}">
              <c16:uniqueId val="{00000000-5ACC-4995-A18D-33E2BE8324F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65.7</c:v>
                </c:pt>
                <c:pt idx="1">
                  <c:v>66.73</c:v>
                </c:pt>
                <c:pt idx="2">
                  <c:v>64.78</c:v>
                </c:pt>
                <c:pt idx="3">
                  <c:v>63.06</c:v>
                </c:pt>
                <c:pt idx="4">
                  <c:v>62.5</c:v>
                </c:pt>
              </c:numCache>
            </c:numRef>
          </c:val>
          <c:smooth val="0"/>
          <c:extLst>
            <c:ext xmlns:c16="http://schemas.microsoft.com/office/drawing/2014/chart" uri="{C3380CC4-5D6E-409C-BE32-E72D297353CC}">
              <c16:uniqueId val="{00000001-5ACC-4995-A18D-33E2BE8324F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369.34</c:v>
                </c:pt>
                <c:pt idx="1">
                  <c:v>393.97</c:v>
                </c:pt>
                <c:pt idx="2">
                  <c:v>345.95</c:v>
                </c:pt>
                <c:pt idx="3">
                  <c:v>350.77</c:v>
                </c:pt>
                <c:pt idx="4">
                  <c:v>372.88</c:v>
                </c:pt>
              </c:numCache>
            </c:numRef>
          </c:val>
          <c:extLst>
            <c:ext xmlns:c16="http://schemas.microsoft.com/office/drawing/2014/chart" uri="{C3380CC4-5D6E-409C-BE32-E72D297353CC}">
              <c16:uniqueId val="{00000000-CF0B-4C95-A8CD-3279F95ACD9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247.94</c:v>
                </c:pt>
                <c:pt idx="1">
                  <c:v>241.29</c:v>
                </c:pt>
                <c:pt idx="2">
                  <c:v>250.21</c:v>
                </c:pt>
                <c:pt idx="3">
                  <c:v>264.77</c:v>
                </c:pt>
                <c:pt idx="4">
                  <c:v>269.33</c:v>
                </c:pt>
              </c:numCache>
            </c:numRef>
          </c:val>
          <c:smooth val="0"/>
          <c:extLst>
            <c:ext xmlns:c16="http://schemas.microsoft.com/office/drawing/2014/chart" uri="{C3380CC4-5D6E-409C-BE32-E72D297353CC}">
              <c16:uniqueId val="{00000001-CF0B-4C95-A8CD-3279F95ACD9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W46" zoomScale="115" zoomScaleNormal="11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44346</v>
      </c>
      <c r="AM8" s="69"/>
      <c r="AN8" s="69"/>
      <c r="AO8" s="69"/>
      <c r="AP8" s="69"/>
      <c r="AQ8" s="69"/>
      <c r="AR8" s="69"/>
      <c r="AS8" s="69"/>
      <c r="AT8" s="68">
        <f>データ!T6</f>
        <v>790.91</v>
      </c>
      <c r="AU8" s="68"/>
      <c r="AV8" s="68"/>
      <c r="AW8" s="68"/>
      <c r="AX8" s="68"/>
      <c r="AY8" s="68"/>
      <c r="AZ8" s="68"/>
      <c r="BA8" s="68"/>
      <c r="BB8" s="68">
        <f>データ!U6</f>
        <v>56.07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10.42</v>
      </c>
      <c r="Q10" s="68"/>
      <c r="R10" s="68"/>
      <c r="S10" s="68"/>
      <c r="T10" s="68"/>
      <c r="U10" s="68"/>
      <c r="V10" s="68"/>
      <c r="W10" s="68">
        <f>データ!Q6</f>
        <v>100</v>
      </c>
      <c r="X10" s="68"/>
      <c r="Y10" s="68"/>
      <c r="Z10" s="68"/>
      <c r="AA10" s="68"/>
      <c r="AB10" s="68"/>
      <c r="AC10" s="68"/>
      <c r="AD10" s="69">
        <f>データ!R6</f>
        <v>6680</v>
      </c>
      <c r="AE10" s="69"/>
      <c r="AF10" s="69"/>
      <c r="AG10" s="69"/>
      <c r="AH10" s="69"/>
      <c r="AI10" s="69"/>
      <c r="AJ10" s="69"/>
      <c r="AK10" s="2"/>
      <c r="AL10" s="69">
        <f>データ!V6</f>
        <v>4577</v>
      </c>
      <c r="AM10" s="69"/>
      <c r="AN10" s="69"/>
      <c r="AO10" s="69"/>
      <c r="AP10" s="69"/>
      <c r="AQ10" s="69"/>
      <c r="AR10" s="69"/>
      <c r="AS10" s="69"/>
      <c r="AT10" s="68">
        <f>データ!W6</f>
        <v>1.27</v>
      </c>
      <c r="AU10" s="68"/>
      <c r="AV10" s="68"/>
      <c r="AW10" s="68"/>
      <c r="AX10" s="68"/>
      <c r="AY10" s="68"/>
      <c r="AZ10" s="68"/>
      <c r="BA10" s="68"/>
      <c r="BB10" s="68">
        <f>データ!X6</f>
        <v>3603.94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43</v>
      </c>
      <c r="N86" s="26" t="s">
        <v>43</v>
      </c>
      <c r="O86" s="26" t="str">
        <f>データ!EO6</f>
        <v>【-】</v>
      </c>
    </row>
  </sheetData>
  <sheetProtection algorithmName="SHA-512" hashValue="U6Nv8INGbej9Gtbw6Lz3rdN2dYSsGt2aqP3k9GaI1LQAnlam1ePvw1z0j4RGYsyjy1At8EBhSN7Rt9o16PSApA==" saltValue="fSt8uUCrKqjMGBmpAzP4U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52078</v>
      </c>
      <c r="D6" s="33">
        <f t="shared" si="3"/>
        <v>47</v>
      </c>
      <c r="E6" s="33">
        <f t="shared" si="3"/>
        <v>18</v>
      </c>
      <c r="F6" s="33">
        <f t="shared" si="3"/>
        <v>0</v>
      </c>
      <c r="G6" s="33">
        <f t="shared" si="3"/>
        <v>0</v>
      </c>
      <c r="H6" s="33" t="str">
        <f t="shared" si="3"/>
        <v>秋田県　湯沢市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10.42</v>
      </c>
      <c r="Q6" s="34">
        <f t="shared" si="3"/>
        <v>100</v>
      </c>
      <c r="R6" s="34">
        <f t="shared" si="3"/>
        <v>6680</v>
      </c>
      <c r="S6" s="34">
        <f t="shared" si="3"/>
        <v>44346</v>
      </c>
      <c r="T6" s="34">
        <f t="shared" si="3"/>
        <v>790.91</v>
      </c>
      <c r="U6" s="34">
        <f t="shared" si="3"/>
        <v>56.07</v>
      </c>
      <c r="V6" s="34">
        <f t="shared" si="3"/>
        <v>4577</v>
      </c>
      <c r="W6" s="34">
        <f t="shared" si="3"/>
        <v>1.27</v>
      </c>
      <c r="X6" s="34">
        <f t="shared" si="3"/>
        <v>3603.94</v>
      </c>
      <c r="Y6" s="35">
        <f>IF(Y7="",NA(),Y7)</f>
        <v>77.2</v>
      </c>
      <c r="Z6" s="35">
        <f t="shared" ref="Z6:AH6" si="4">IF(Z7="",NA(),Z7)</f>
        <v>89.24</v>
      </c>
      <c r="AA6" s="35">
        <f t="shared" si="4"/>
        <v>98.07</v>
      </c>
      <c r="AB6" s="35">
        <f t="shared" si="4"/>
        <v>97.39</v>
      </c>
      <c r="AC6" s="35">
        <f t="shared" si="4"/>
        <v>98.88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308.55</v>
      </c>
      <c r="BG6" s="35">
        <f t="shared" ref="BG6:BO6" si="7">IF(BG7="",NA(),BG7)</f>
        <v>300.14</v>
      </c>
      <c r="BH6" s="35">
        <f t="shared" si="7"/>
        <v>275.42</v>
      </c>
      <c r="BI6" s="35">
        <f t="shared" si="7"/>
        <v>259.41000000000003</v>
      </c>
      <c r="BJ6" s="35">
        <f t="shared" si="7"/>
        <v>337.27</v>
      </c>
      <c r="BK6" s="35">
        <f t="shared" si="7"/>
        <v>241.49</v>
      </c>
      <c r="BL6" s="35">
        <f t="shared" si="7"/>
        <v>248.44</v>
      </c>
      <c r="BM6" s="35">
        <f t="shared" si="7"/>
        <v>244.85</v>
      </c>
      <c r="BN6" s="35">
        <f t="shared" si="7"/>
        <v>296.89</v>
      </c>
      <c r="BO6" s="35">
        <f t="shared" si="7"/>
        <v>270.57</v>
      </c>
      <c r="BP6" s="34" t="str">
        <f>IF(BP7="","",IF(BP7="-","【-】","【"&amp;SUBSTITUTE(TEXT(BP7,"#,##0.00"),"-","△")&amp;"】"))</f>
        <v>【307.23】</v>
      </c>
      <c r="BQ6" s="35">
        <f>IF(BQ7="",NA(),BQ7)</f>
        <v>72.36</v>
      </c>
      <c r="BR6" s="35">
        <f t="shared" ref="BR6:BZ6" si="8">IF(BR7="",NA(),BR7)</f>
        <v>69.819999999999993</v>
      </c>
      <c r="BS6" s="35">
        <f t="shared" si="8"/>
        <v>82.62</v>
      </c>
      <c r="BT6" s="35">
        <f t="shared" si="8"/>
        <v>81.92</v>
      </c>
      <c r="BU6" s="35">
        <f t="shared" si="8"/>
        <v>68.02</v>
      </c>
      <c r="BV6" s="35">
        <f t="shared" si="8"/>
        <v>65.7</v>
      </c>
      <c r="BW6" s="35">
        <f t="shared" si="8"/>
        <v>66.73</v>
      </c>
      <c r="BX6" s="35">
        <f t="shared" si="8"/>
        <v>64.78</v>
      </c>
      <c r="BY6" s="35">
        <f t="shared" si="8"/>
        <v>63.06</v>
      </c>
      <c r="BZ6" s="35">
        <f t="shared" si="8"/>
        <v>62.5</v>
      </c>
      <c r="CA6" s="34" t="str">
        <f>IF(CA7="","",IF(CA7="-","【-】","【"&amp;SUBSTITUTE(TEXT(CA7,"#,##0.00"),"-","△")&amp;"】"))</f>
        <v>【59.98】</v>
      </c>
      <c r="CB6" s="35">
        <f>IF(CB7="",NA(),CB7)</f>
        <v>369.34</v>
      </c>
      <c r="CC6" s="35">
        <f t="shared" ref="CC6:CK6" si="9">IF(CC7="",NA(),CC7)</f>
        <v>393.97</v>
      </c>
      <c r="CD6" s="35">
        <f t="shared" si="9"/>
        <v>345.95</v>
      </c>
      <c r="CE6" s="35">
        <f t="shared" si="9"/>
        <v>350.77</v>
      </c>
      <c r="CF6" s="35">
        <f t="shared" si="9"/>
        <v>372.88</v>
      </c>
      <c r="CG6" s="35">
        <f t="shared" si="9"/>
        <v>247.94</v>
      </c>
      <c r="CH6" s="35">
        <f t="shared" si="9"/>
        <v>241.29</v>
      </c>
      <c r="CI6" s="35">
        <f t="shared" si="9"/>
        <v>250.21</v>
      </c>
      <c r="CJ6" s="35">
        <f t="shared" si="9"/>
        <v>264.77</v>
      </c>
      <c r="CK6" s="35">
        <f t="shared" si="9"/>
        <v>269.33</v>
      </c>
      <c r="CL6" s="34" t="str">
        <f>IF(CL7="","",IF(CL7="-","【-】","【"&amp;SUBSTITUTE(TEXT(CL7,"#,##0.00"),"-","△")&amp;"】"))</f>
        <v>【272.98】</v>
      </c>
      <c r="CM6" s="35">
        <f>IF(CM7="",NA(),CM7)</f>
        <v>55.38</v>
      </c>
      <c r="CN6" s="35">
        <f t="shared" ref="CN6:CV6" si="10">IF(CN7="",NA(),CN7)</f>
        <v>54.03</v>
      </c>
      <c r="CO6" s="35">
        <f t="shared" si="10"/>
        <v>54.05</v>
      </c>
      <c r="CP6" s="35">
        <f t="shared" si="10"/>
        <v>50.53</v>
      </c>
      <c r="CQ6" s="35">
        <f t="shared" si="10"/>
        <v>48.91</v>
      </c>
      <c r="CR6" s="35">
        <f t="shared" si="10"/>
        <v>60.25</v>
      </c>
      <c r="CS6" s="35">
        <f t="shared" si="10"/>
        <v>61.94</v>
      </c>
      <c r="CT6" s="35">
        <f t="shared" si="10"/>
        <v>61.79</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95.26</v>
      </c>
      <c r="DD6" s="35">
        <f t="shared" si="11"/>
        <v>94.14</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52078</v>
      </c>
      <c r="D7" s="37">
        <v>47</v>
      </c>
      <c r="E7" s="37">
        <v>18</v>
      </c>
      <c r="F7" s="37">
        <v>0</v>
      </c>
      <c r="G7" s="37">
        <v>0</v>
      </c>
      <c r="H7" s="37" t="s">
        <v>98</v>
      </c>
      <c r="I7" s="37" t="s">
        <v>99</v>
      </c>
      <c r="J7" s="37" t="s">
        <v>100</v>
      </c>
      <c r="K7" s="37" t="s">
        <v>101</v>
      </c>
      <c r="L7" s="37" t="s">
        <v>102</v>
      </c>
      <c r="M7" s="37" t="s">
        <v>103</v>
      </c>
      <c r="N7" s="38" t="s">
        <v>104</v>
      </c>
      <c r="O7" s="38" t="s">
        <v>105</v>
      </c>
      <c r="P7" s="38">
        <v>10.42</v>
      </c>
      <c r="Q7" s="38">
        <v>100</v>
      </c>
      <c r="R7" s="38">
        <v>6680</v>
      </c>
      <c r="S7" s="38">
        <v>44346</v>
      </c>
      <c r="T7" s="38">
        <v>790.91</v>
      </c>
      <c r="U7" s="38">
        <v>56.07</v>
      </c>
      <c r="V7" s="38">
        <v>4577</v>
      </c>
      <c r="W7" s="38">
        <v>1.27</v>
      </c>
      <c r="X7" s="38">
        <v>3603.94</v>
      </c>
      <c r="Y7" s="38">
        <v>77.2</v>
      </c>
      <c r="Z7" s="38">
        <v>89.24</v>
      </c>
      <c r="AA7" s="38">
        <v>98.07</v>
      </c>
      <c r="AB7" s="38">
        <v>97.39</v>
      </c>
      <c r="AC7" s="38">
        <v>98.88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308.55</v>
      </c>
      <c r="BG7" s="38">
        <v>300.14</v>
      </c>
      <c r="BH7" s="38">
        <v>275.42</v>
      </c>
      <c r="BI7" s="38">
        <v>259.41000000000003</v>
      </c>
      <c r="BJ7" s="38">
        <v>337.27</v>
      </c>
      <c r="BK7" s="38">
        <v>241.49</v>
      </c>
      <c r="BL7" s="38">
        <v>248.44</v>
      </c>
      <c r="BM7" s="38">
        <v>244.85</v>
      </c>
      <c r="BN7" s="38">
        <v>296.89</v>
      </c>
      <c r="BO7" s="38">
        <v>270.57</v>
      </c>
      <c r="BP7" s="38">
        <v>307.23</v>
      </c>
      <c r="BQ7" s="38">
        <v>72.36</v>
      </c>
      <c r="BR7" s="38">
        <v>69.819999999999993</v>
      </c>
      <c r="BS7" s="38">
        <v>82.62</v>
      </c>
      <c r="BT7" s="38">
        <v>81.92</v>
      </c>
      <c r="BU7" s="38">
        <v>68.02</v>
      </c>
      <c r="BV7" s="38">
        <v>65.7</v>
      </c>
      <c r="BW7" s="38">
        <v>66.73</v>
      </c>
      <c r="BX7" s="38">
        <v>64.78</v>
      </c>
      <c r="BY7" s="38">
        <v>63.06</v>
      </c>
      <c r="BZ7" s="38">
        <v>62.5</v>
      </c>
      <c r="CA7" s="38">
        <v>59.98</v>
      </c>
      <c r="CB7" s="38">
        <v>369.34</v>
      </c>
      <c r="CC7" s="38">
        <v>393.97</v>
      </c>
      <c r="CD7" s="38">
        <v>345.95</v>
      </c>
      <c r="CE7" s="38">
        <v>350.77</v>
      </c>
      <c r="CF7" s="38">
        <v>372.88</v>
      </c>
      <c r="CG7" s="38">
        <v>247.94</v>
      </c>
      <c r="CH7" s="38">
        <v>241.29</v>
      </c>
      <c r="CI7" s="38">
        <v>250.21</v>
      </c>
      <c r="CJ7" s="38">
        <v>264.77</v>
      </c>
      <c r="CK7" s="38">
        <v>269.33</v>
      </c>
      <c r="CL7" s="38">
        <v>272.98</v>
      </c>
      <c r="CM7" s="38">
        <v>55.38</v>
      </c>
      <c r="CN7" s="38">
        <v>54.03</v>
      </c>
      <c r="CO7" s="38">
        <v>54.05</v>
      </c>
      <c r="CP7" s="38">
        <v>50.53</v>
      </c>
      <c r="CQ7" s="38">
        <v>48.91</v>
      </c>
      <c r="CR7" s="38">
        <v>60.25</v>
      </c>
      <c r="CS7" s="38">
        <v>61.94</v>
      </c>
      <c r="CT7" s="38">
        <v>61.79</v>
      </c>
      <c r="CU7" s="38">
        <v>59.94</v>
      </c>
      <c r="CV7" s="38">
        <v>59.64</v>
      </c>
      <c r="CW7" s="38">
        <v>58.71</v>
      </c>
      <c r="CX7" s="38">
        <v>100</v>
      </c>
      <c r="CY7" s="38">
        <v>100</v>
      </c>
      <c r="CZ7" s="38">
        <v>100</v>
      </c>
      <c r="DA7" s="38">
        <v>100</v>
      </c>
      <c r="DB7" s="38">
        <v>100</v>
      </c>
      <c r="DC7" s="38">
        <v>95.26</v>
      </c>
      <c r="DD7" s="38">
        <v>94.14</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佐藤佳紀</cp:lastModifiedBy>
  <dcterms:created xsi:type="dcterms:W3CDTF">2020-12-04T03:15:37Z</dcterms:created>
  <dcterms:modified xsi:type="dcterms:W3CDTF">2021-01-24T12:06:02Z</dcterms:modified>
  <cp:category/>
</cp:coreProperties>
</file>