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01_共通（議会・課対応・国県通知照会）\05_国県通知・照会\公営企業共通\R02\R030113 経営比較分析表の分析等について（依頼）\"/>
    </mc:Choice>
  </mc:AlternateContent>
  <workbookProtection workbookAlgorithmName="SHA-512" workbookHashValue="J3NkG3xGVxH8OuIuz3KfMK7Ob5h6C9LDWHf6D5Nrdwos+FF85vCNXjc0xPCYiOPYG/89rjwOn4YWVfnss8b3yw==" workbookSaltValue="QXXcxbGp85NZs3pBr016iw=="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<sst xmlns="http://schemas.openxmlformats.org/spreadsheetml/2006/main" count="228" uniqueCount="113">
  <si>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</si>
  <si>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</si>
  <si>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</si>
  <si>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</si>
  <si>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</si>
  <si>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</si>
  <si>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</si>
  <si>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</si>
  <si>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</si>
  <si>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</si>
  <si>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</si>
  <si>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</si>
  <si>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</si>
  <si>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</si>
  <si>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</si>
  <si>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</si>
  <si>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</si>
  <si>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</si>
  <si>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</si>
  <si>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</si>
  <si>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</si>
  <si>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</si>
  <si>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</si>
  <si>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</si>
  <si>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</si>
  <si>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</si>
  <si>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</si>
  <si>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</si>
  <si>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</si>
  <si>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</si>
  <si>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</si>
  <si>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</si>
  <si>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</si>
  <si>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</si>
  <si>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</si>
  <si>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</si>
  <si>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</si>
  <si>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</si>
  <si>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</si>
  <si>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</si>
  <si>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</si>
  <si>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</si>
  <si>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</si>
  <si>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</si>
  <si>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</si>
  <si>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</si>
  <si>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</si>
  <si>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</si>
  <si>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</si>
  <si>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</si>
  <si>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</si>
  <si>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</si>
  <si>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</si>
  <si>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</si>
  <si>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</si>
  <si>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</si>
  <si>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</si>
  <si>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</si>
  <si>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</si>
  <si>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</si>
  <si>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</si>
  <si>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</si>
  <si>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</si>
  <si>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</si>
  <si>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</si>
  <si>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</si>
  <si>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</si>
  <si>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</si>
  <si>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</si>
  <si>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</si>
  <si>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</si>
  <si>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</si>
  <si>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</si>
  <si>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</si>
  <si>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</si>
  <si>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</si>
  <si>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</si>
  <si>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</si>
  <si>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</si>
  <si>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</si>
  <si>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</si>
  <si>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</si>
  <si>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</si>
  <si>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</si>
  <si>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</si>
  <si>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</si>
  <si>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</si>
  <si>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</si>
  <si>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</si>
  <si>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</si>
  <si>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</si>
  <si>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</si>
  <si>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</si>
  <si>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</si>
  <si>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</si>
  <si>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</si>
  <si>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</si>
  <si>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</si>
  <si>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</si>
  <si>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</si>
  <si>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</si>
  <si>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</si>
  <si>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</si>
  <si>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</si>
  <si>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</si>
  <si>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</si>
  <si>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</si>
  <si>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</si>
  <si>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</si>
  <si>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</si>
  <si>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今後の経営見通しでは、給水収益の減少や費用の増加に伴い、純利益は減少していくものと考えているが、当面は安定した経営で経常利益を確保できる見込みである。
　施設整備では老朽管路の更新や区域拡張に伴う新設配水管布設等を実施しており、今後も引き続き事業費の平準化を図りながら経営状態を考慮した事業規模を検討していく。</t>
    <phoneticPr fontId="4"/>
  </si>
  <si>
    <t>　老朽化の著しい基幹管路の更新については、平成２５年度までに終了し、平成２６年度からは小口径の管路の更新を進めている。
　今後も法定耐用年数を越えた管路が増えていくことから、計画的かつ効率的に管路の更新事業を進めていく。
　あわせて地下漏水量を抑えるための対策として令和２年度から漏水調査を実施している。</t>
    <rPh sb="145" eb="147">
      <t>ジッシ</t>
    </rPh>
    <phoneticPr fontId="4"/>
  </si>
  <si>
    <r>
      <t xml:space="preserve">　高齢化や地域経済の縮小及び管路の老朽化によるものと考えている有収率の低下により経常収支比率や料金回収率が対前年度で低下した。引き続き更なる費用削減や、計画的な更新、修繕を続けて行く必要があると考えている。
　流動比率については、安定的な収益が確保されているため、横ばい傾向である。
　企業債残高対給水収益比率については、浄水場整備等の大規模建設改良事業が終了していることから、企業債残高は減少傾向にあるが、人口減による給水収益の減少も見込まれるため、適切な投資規模を維持していく必要があると考えている。
</t>
    </r>
    <r>
      <rPr>
        <sz val="11"/>
        <rFont val="ＭＳ ゴシック"/>
        <family val="3"/>
        <charset val="128"/>
      </rPr>
      <t>　給水原価については、廃止した浄水場・配水場の解体関連経費により上昇したものである。</t>
    </r>
    <r>
      <rPr>
        <sz val="11"/>
        <color theme="1"/>
        <rFont val="ＭＳ ゴシック"/>
        <family val="3"/>
        <charset val="128"/>
      </rPr>
      <t xml:space="preserve">
　有収率の前年度からの低下は、新規整備地区における配水管洗浄等の事業用水量の大幅な増加による一時的な要因が大きいが、以前より低下傾向にあることから、令和２年度より漏水調査を実施している。
　施設利用率は、人口減少に伴う配水量の減少により類似団体平均値を下回っているが、今後の拡張事業に係る配水量や災害時等の水需要も考慮しながら、将来の適正な施設規模を検討していく。</t>
    </r>
    <rPh sb="1" eb="4">
      <t>コウレイカ</t>
    </rPh>
    <rPh sb="5" eb="7">
      <t>チイキ</t>
    </rPh>
    <rPh sb="7" eb="9">
      <t>ケイザイ</t>
    </rPh>
    <rPh sb="10" eb="12">
      <t>シュクショウ</t>
    </rPh>
    <rPh sb="12" eb="13">
      <t>オヨ</t>
    </rPh>
    <rPh sb="14" eb="16">
      <t>カンロ</t>
    </rPh>
    <rPh sb="17" eb="20">
      <t>ロウキュウカ</t>
    </rPh>
    <rPh sb="26" eb="27">
      <t>カンガ</t>
    </rPh>
    <rPh sb="31" eb="34">
      <t>ユウシュウリツ</t>
    </rPh>
    <rPh sb="35" eb="37">
      <t>テイカ</t>
    </rPh>
    <rPh sb="53" eb="54">
      <t>タイ</t>
    </rPh>
    <rPh sb="54" eb="57">
      <t>ゼンネンド</t>
    </rPh>
    <rPh sb="58" eb="60">
      <t>テイカ</t>
    </rPh>
    <rPh sb="63" eb="64">
      <t>ヒ</t>
    </rPh>
    <rPh sb="65" eb="66">
      <t>ツヅ</t>
    </rPh>
    <rPh sb="264" eb="266">
      <t>ハイシ</t>
    </rPh>
    <rPh sb="268" eb="271">
      <t>ジョウスイジョウ</t>
    </rPh>
    <rPh sb="272" eb="274">
      <t>ハイスイ</t>
    </rPh>
    <rPh sb="274" eb="275">
      <t>ジョウ</t>
    </rPh>
    <rPh sb="276" eb="278">
      <t>カイタイ</t>
    </rPh>
    <rPh sb="278" eb="280">
      <t>カンレン</t>
    </rPh>
    <rPh sb="280" eb="282">
      <t>ケイヒ</t>
    </rPh>
    <rPh sb="285" eb="287">
      <t>ジョウショウ</t>
    </rPh>
    <rPh sb="307" eb="309">
      <t>テイカ</t>
    </rPh>
    <rPh sb="311" eb="313">
      <t>シンキ</t>
    </rPh>
    <rPh sb="313" eb="315">
      <t>セイビ</t>
    </rPh>
    <rPh sb="315" eb="317">
      <t>チク</t>
    </rPh>
    <rPh sb="321" eb="324">
      <t>ハイスイカン</t>
    </rPh>
    <rPh sb="324" eb="326">
      <t>センジョウ</t>
    </rPh>
    <rPh sb="326" eb="327">
      <t>トウ</t>
    </rPh>
    <rPh sb="328" eb="331">
      <t>ジギョウヨウ</t>
    </rPh>
    <rPh sb="331" eb="333">
      <t>スイリョウ</t>
    </rPh>
    <rPh sb="334" eb="336">
      <t>オオハバ</t>
    </rPh>
    <rPh sb="337" eb="339">
      <t>ゾウカ</t>
    </rPh>
    <rPh sb="342" eb="345">
      <t>イチジテキ</t>
    </rPh>
    <rPh sb="346" eb="348">
      <t>ヨウイン</t>
    </rPh>
    <rPh sb="349" eb="350">
      <t>オオ</t>
    </rPh>
    <rPh sb="354" eb="356">
      <t>イゼン</t>
    </rPh>
    <rPh sb="358" eb="360">
      <t>テイカ</t>
    </rPh>
    <rPh sb="360" eb="362">
      <t>ケイコウ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</si>
</sst>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0.44</c:v>
                </c:pt>
                <c:pt idx="1">
                  <c:v>0.44</c:v>
                </c:pt>
                <c:pt idx="2">
                  <c:v>1.1399999999999999</c:v>
                </c:pt>
                <c:pt idx="3">
                  <c:v>1.32</c:v>
                </c:pt>
                <c:pt idx="4">
                  <c:v>0.61</c:v>
                </c:pt>
              </c:numCache>
            </c:numRef>
          </c:val>
          <c:extLst>
            <c:ext xmlns:c16="http://schemas.microsoft.com/office/drawing/2014/chart" uri="{C3380CC4-5D6E-409C-BE32-E72D297353CC}">
              <c16:uniqueId val="{00000000-A395-4931-A7DC-68286A4B81FB}"/>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0.56000000000000005</c:v>
                </c:pt>
                <c:pt idx="1">
                  <c:v>0.61</c:v>
                </c:pt>
                <c:pt idx="2">
                  <c:v>0.51</c:v>
                </c:pt>
                <c:pt idx="3">
                  <c:v>0.57999999999999996</c:v>
                </c:pt>
                <c:pt idx="4">
                  <c:v>0.54</c:v>
                </c:pt>
              </c:numCache>
            </c:numRef>
          </c:val>
          <c:smooth val="0"/>
          <c:extLst>
            <c:ext xmlns:c16="http://schemas.microsoft.com/office/drawing/2014/chart" uri="{C3380CC4-5D6E-409C-BE32-E72D297353CC}">
              <c16:uniqueId val="{00000001-A395-4931-A7DC-68286A4B81FB}"/>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51.24</c:v>
                </c:pt>
                <c:pt idx="1">
                  <c:v>51.02</c:v>
                </c:pt>
                <c:pt idx="2">
                  <c:v>51.78</c:v>
                </c:pt>
                <c:pt idx="3">
                  <c:v>53.72</c:v>
                </c:pt>
                <c:pt idx="4">
                  <c:v>55.1</c:v>
                </c:pt>
              </c:numCache>
            </c:numRef>
          </c:val>
          <c:extLst>
            <c:ext xmlns:c16="http://schemas.microsoft.com/office/drawing/2014/chart" uri="{C3380CC4-5D6E-409C-BE32-E72D297353CC}">
              <c16:uniqueId val="{00000000-D031-4914-AF8F-D6F941FAE6E1}"/>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58.53</c:v>
                </c:pt>
                <c:pt idx="1">
                  <c:v>59.01</c:v>
                </c:pt>
                <c:pt idx="2">
                  <c:v>60.03</c:v>
                </c:pt>
                <c:pt idx="3">
                  <c:v>59.74</c:v>
                </c:pt>
                <c:pt idx="4">
                  <c:v>59.67</c:v>
                </c:pt>
              </c:numCache>
            </c:numRef>
          </c:val>
          <c:smooth val="0"/>
          <c:extLst>
            <c:ext xmlns:c16="http://schemas.microsoft.com/office/drawing/2014/chart" uri="{C3380CC4-5D6E-409C-BE32-E72D297353CC}">
              <c16:uniqueId val="{00000001-D031-4914-AF8F-D6F941FAE6E1}"/>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86.61</c:v>
                </c:pt>
                <c:pt idx="1">
                  <c:v>86.23</c:v>
                </c:pt>
                <c:pt idx="2">
                  <c:v>85.53</c:v>
                </c:pt>
                <c:pt idx="3">
                  <c:v>81.93</c:v>
                </c:pt>
                <c:pt idx="4">
                  <c:v>78.53</c:v>
                </c:pt>
              </c:numCache>
            </c:numRef>
          </c:val>
          <c:extLst>
            <c:ext xmlns:c16="http://schemas.microsoft.com/office/drawing/2014/chart" uri="{C3380CC4-5D6E-409C-BE32-E72D297353CC}">
              <c16:uniqueId val="{00000000-7BAE-4D50-BBFE-85910F963ADF}"/>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85.26</c:v>
                </c:pt>
                <c:pt idx="1">
                  <c:v>85.37</c:v>
                </c:pt>
                <c:pt idx="2">
                  <c:v>84.81</c:v>
                </c:pt>
                <c:pt idx="3">
                  <c:v>84.8</c:v>
                </c:pt>
                <c:pt idx="4">
                  <c:v>84.6</c:v>
                </c:pt>
              </c:numCache>
            </c:numRef>
          </c:val>
          <c:smooth val="0"/>
          <c:extLst>
            <c:ext xmlns:c16="http://schemas.microsoft.com/office/drawing/2014/chart" uri="{C3380CC4-5D6E-409C-BE32-E72D297353CC}">
              <c16:uniqueId val="{00000001-7BAE-4D50-BBFE-85910F963ADF}"/>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121.01</c:v>
                </c:pt>
                <c:pt idx="1">
                  <c:v>120.25</c:v>
                </c:pt>
                <c:pt idx="2">
                  <c:v>121.55</c:v>
                </c:pt>
                <c:pt idx="3">
                  <c:v>116.78</c:v>
                </c:pt>
                <c:pt idx="4">
                  <c:v>113.34</c:v>
                </c:pt>
              </c:numCache>
            </c:numRef>
          </c:val>
          <c:extLst>
            <c:ext xmlns:c16="http://schemas.microsoft.com/office/drawing/2014/chart" uri="{C3380CC4-5D6E-409C-BE32-E72D297353CC}">
              <c16:uniqueId val="{00000000-2124-4964-9A34-8E1EFCC073EB}"/>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109.64</c:v>
                </c:pt>
                <c:pt idx="1">
                  <c:v>110.95</c:v>
                </c:pt>
                <c:pt idx="2">
                  <c:v>110.68</c:v>
                </c:pt>
                <c:pt idx="3">
                  <c:v>110.66</c:v>
                </c:pt>
                <c:pt idx="4">
                  <c:v>109.01</c:v>
                </c:pt>
              </c:numCache>
            </c:numRef>
          </c:val>
          <c:smooth val="0"/>
          <c:extLst>
            <c:ext xmlns:c16="http://schemas.microsoft.com/office/drawing/2014/chart" uri="{C3380CC4-5D6E-409C-BE32-E72D297353CC}">
              <c16:uniqueId val="{00000001-2124-4964-9A34-8E1EFCC073EB}"/>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40.61</c:v>
                </c:pt>
                <c:pt idx="1">
                  <c:v>42.23</c:v>
                </c:pt>
                <c:pt idx="2">
                  <c:v>43.69</c:v>
                </c:pt>
                <c:pt idx="3">
                  <c:v>45.08</c:v>
                </c:pt>
                <c:pt idx="4">
                  <c:v>46.69</c:v>
                </c:pt>
              </c:numCache>
            </c:numRef>
          </c:val>
          <c:extLst>
            <c:ext xmlns:c16="http://schemas.microsoft.com/office/drawing/2014/chart" uri="{C3380CC4-5D6E-409C-BE32-E72D297353CC}">
              <c16:uniqueId val="{00000000-F06F-498F-A076-2D0B17062D33}"/>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45.75</c:v>
                </c:pt>
                <c:pt idx="1">
                  <c:v>46.9</c:v>
                </c:pt>
                <c:pt idx="2">
                  <c:v>47.28</c:v>
                </c:pt>
                <c:pt idx="3">
                  <c:v>47.66</c:v>
                </c:pt>
                <c:pt idx="4">
                  <c:v>48.17</c:v>
                </c:pt>
              </c:numCache>
            </c:numRef>
          </c:val>
          <c:smooth val="0"/>
          <c:extLst>
            <c:ext xmlns:c16="http://schemas.microsoft.com/office/drawing/2014/chart" uri="{C3380CC4-5D6E-409C-BE32-E72D297353CC}">
              <c16:uniqueId val="{00000001-F06F-498F-A076-2D0B17062D33}"/>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16.559999999999999</c:v>
                </c:pt>
                <c:pt idx="1">
                  <c:v>16.5</c:v>
                </c:pt>
                <c:pt idx="2">
                  <c:v>17.670000000000002</c:v>
                </c:pt>
                <c:pt idx="3">
                  <c:v>18.21</c:v>
                </c:pt>
                <c:pt idx="4">
                  <c:v>17.96</c:v>
                </c:pt>
              </c:numCache>
            </c:numRef>
          </c:val>
          <c:extLst>
            <c:ext xmlns:c16="http://schemas.microsoft.com/office/drawing/2014/chart" uri="{C3380CC4-5D6E-409C-BE32-E72D297353CC}">
              <c16:uniqueId val="{00000000-0DB0-4F12-A0A4-6986D73C834B}"/>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10.54</c:v>
                </c:pt>
                <c:pt idx="1">
                  <c:v>12.03</c:v>
                </c:pt>
                <c:pt idx="2">
                  <c:v>12.19</c:v>
                </c:pt>
                <c:pt idx="3">
                  <c:v>15.1</c:v>
                </c:pt>
                <c:pt idx="4">
                  <c:v>17.12</c:v>
                </c:pt>
              </c:numCache>
            </c:numRef>
          </c:val>
          <c:smooth val="0"/>
          <c:extLst>
            <c:ext xmlns:c16="http://schemas.microsoft.com/office/drawing/2014/chart" uri="{C3380CC4-5D6E-409C-BE32-E72D297353CC}">
              <c16:uniqueId val="{00000001-0DB0-4F12-A0A4-6986D73C834B}"/>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F48-4D8C-9E07-E5AC08BB6A17}"/>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3.62</c:v>
                </c:pt>
                <c:pt idx="1">
                  <c:v>3.91</c:v>
                </c:pt>
                <c:pt idx="2">
                  <c:v>3.56</c:v>
                </c:pt>
                <c:pt idx="3">
                  <c:v>2.74</c:v>
                </c:pt>
                <c:pt idx="4">
                  <c:v>3.7</c:v>
                </c:pt>
              </c:numCache>
            </c:numRef>
          </c:val>
          <c:smooth val="0"/>
          <c:extLst>
            <c:ext xmlns:c16="http://schemas.microsoft.com/office/drawing/2014/chart" uri="{C3380CC4-5D6E-409C-BE32-E72D297353CC}">
              <c16:uniqueId val="{00000001-AF48-4D8C-9E07-E5AC08BB6A17}"/>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112.44</c:v>
                </c:pt>
                <c:pt idx="1">
                  <c:v>123.55</c:v>
                </c:pt>
                <c:pt idx="2">
                  <c:v>125.6</c:v>
                </c:pt>
                <c:pt idx="3">
                  <c:v>121.51</c:v>
                </c:pt>
                <c:pt idx="4">
                  <c:v>123.39</c:v>
                </c:pt>
              </c:numCache>
            </c:numRef>
          </c:val>
          <c:extLst>
            <c:ext xmlns:c16="http://schemas.microsoft.com/office/drawing/2014/chart" uri="{C3380CC4-5D6E-409C-BE32-E72D297353CC}">
              <c16:uniqueId val="{00000000-C164-472F-B0B2-91F583485A4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371.31</c:v>
                </c:pt>
                <c:pt idx="1">
                  <c:v>377.63</c:v>
                </c:pt>
                <c:pt idx="2">
                  <c:v>357.34</c:v>
                </c:pt>
                <c:pt idx="3">
                  <c:v>366.03</c:v>
                </c:pt>
                <c:pt idx="4">
                  <c:v>365.18</c:v>
                </c:pt>
              </c:numCache>
            </c:numRef>
          </c:val>
          <c:smooth val="0"/>
          <c:extLst>
            <c:ext xmlns:c16="http://schemas.microsoft.com/office/drawing/2014/chart" uri="{C3380CC4-5D6E-409C-BE32-E72D297353CC}">
              <c16:uniqueId val="{00000001-C164-472F-B0B2-91F583485A4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704.14</c:v>
                </c:pt>
                <c:pt idx="1">
                  <c:v>679.99</c:v>
                </c:pt>
                <c:pt idx="2">
                  <c:v>653.52</c:v>
                </c:pt>
                <c:pt idx="3">
                  <c:v>631.38</c:v>
                </c:pt>
                <c:pt idx="4">
                  <c:v>616.99</c:v>
                </c:pt>
              </c:numCache>
            </c:numRef>
          </c:val>
          <c:extLst>
            <c:ext xmlns:c16="http://schemas.microsoft.com/office/drawing/2014/chart" uri="{C3380CC4-5D6E-409C-BE32-E72D297353CC}">
              <c16:uniqueId val="{00000000-5318-47EB-9C74-9C6DBA40F897}"/>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373.09</c:v>
                </c:pt>
                <c:pt idx="1">
                  <c:v>364.71</c:v>
                </c:pt>
                <c:pt idx="2">
                  <c:v>373.69</c:v>
                </c:pt>
                <c:pt idx="3">
                  <c:v>370.12</c:v>
                </c:pt>
                <c:pt idx="4">
                  <c:v>371.65</c:v>
                </c:pt>
              </c:numCache>
            </c:numRef>
          </c:val>
          <c:smooth val="0"/>
          <c:extLst>
            <c:ext xmlns:c16="http://schemas.microsoft.com/office/drawing/2014/chart" uri="{C3380CC4-5D6E-409C-BE32-E72D297353CC}">
              <c16:uniqueId val="{00000001-5318-47EB-9C74-9C6DBA40F897}"/>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117.06</c:v>
                </c:pt>
                <c:pt idx="1">
                  <c:v>116.21</c:v>
                </c:pt>
                <c:pt idx="2">
                  <c:v>117.55</c:v>
                </c:pt>
                <c:pt idx="3">
                  <c:v>111.81</c:v>
                </c:pt>
                <c:pt idx="4">
                  <c:v>109.54</c:v>
                </c:pt>
              </c:numCache>
            </c:numRef>
          </c:val>
          <c:extLst>
            <c:ext xmlns:c16="http://schemas.microsoft.com/office/drawing/2014/chart" uri="{C3380CC4-5D6E-409C-BE32-E72D297353CC}">
              <c16:uniqueId val="{00000000-11DB-4604-A827-A5E0FB202501}"/>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99.99</c:v>
                </c:pt>
                <c:pt idx="1">
                  <c:v>100.65</c:v>
                </c:pt>
                <c:pt idx="2">
                  <c:v>99.87</c:v>
                </c:pt>
                <c:pt idx="3">
                  <c:v>100.42</c:v>
                </c:pt>
                <c:pt idx="4">
                  <c:v>98.77</c:v>
                </c:pt>
              </c:numCache>
            </c:numRef>
          </c:val>
          <c:smooth val="0"/>
          <c:extLst>
            <c:ext xmlns:c16="http://schemas.microsoft.com/office/drawing/2014/chart" uri="{C3380CC4-5D6E-409C-BE32-E72D297353CC}">
              <c16:uniqueId val="{00000001-11DB-4604-A827-A5E0FB202501}"/>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173.43</c:v>
                </c:pt>
                <c:pt idx="1">
                  <c:v>175.19</c:v>
                </c:pt>
                <c:pt idx="2">
                  <c:v>173.33</c:v>
                </c:pt>
                <c:pt idx="3">
                  <c:v>182.57</c:v>
                </c:pt>
                <c:pt idx="4">
                  <c:v>186.81</c:v>
                </c:pt>
              </c:numCache>
            </c:numRef>
          </c:val>
          <c:extLst>
            <c:ext xmlns:c16="http://schemas.microsoft.com/office/drawing/2014/chart" uri="{C3380CC4-5D6E-409C-BE32-E72D297353CC}">
              <c16:uniqueId val="{00000000-8531-48DD-819D-9B0DFBD034FA}"/>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171.15</c:v>
                </c:pt>
                <c:pt idx="1">
                  <c:v>170.19</c:v>
                </c:pt>
                <c:pt idx="2">
                  <c:v>171.81</c:v>
                </c:pt>
                <c:pt idx="3">
                  <c:v>171.67</c:v>
                </c:pt>
                <c:pt idx="4">
                  <c:v>173.67</c:v>
                </c:pt>
              </c:numCache>
            </c:numRef>
          </c:val>
          <c:smooth val="0"/>
          <c:extLst>
            <c:ext xmlns:c16="http://schemas.microsoft.com/office/drawing/2014/chart" uri="{C3380CC4-5D6E-409C-BE32-E72D297353CC}">
              <c16:uniqueId val="{00000001-8531-48DD-819D-9B0DFBD034FA}"/>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J4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能代市</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A5</v>
      </c>
      <c r="X8" s="83"/>
      <c r="Y8" s="83"/>
      <c r="Z8" s="83"/>
      <c r="AA8" s="83"/>
      <c r="AB8" s="83"/>
      <c r="AC8" s="83"/>
      <c r="AD8" s="83" t="str">
        <f>データ!$M$6</f>
        <v>非設置</v>
      </c>
      <c r="AE8" s="83"/>
      <c r="AF8" s="83"/>
      <c r="AG8" s="83"/>
      <c r="AH8" s="83"/>
      <c r="AI8" s="83"/>
      <c r="AJ8" s="83"/>
      <c r="AK8" s="4"/>
      <c r="AL8" s="71">
        <f>データ!$R$6</f>
        <v>52283</v>
      </c>
      <c r="AM8" s="71"/>
      <c r="AN8" s="71"/>
      <c r="AO8" s="71"/>
      <c r="AP8" s="71"/>
      <c r="AQ8" s="71"/>
      <c r="AR8" s="71"/>
      <c r="AS8" s="71"/>
      <c r="AT8" s="67">
        <f>データ!$S$6</f>
        <v>426.95</v>
      </c>
      <c r="AU8" s="68"/>
      <c r="AV8" s="68"/>
      <c r="AW8" s="68"/>
      <c r="AX8" s="68"/>
      <c r="AY8" s="68"/>
      <c r="AZ8" s="68"/>
      <c r="BA8" s="68"/>
      <c r="BB8" s="70">
        <f>データ!$T$6</f>
        <v>122.46</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56.23</v>
      </c>
      <c r="J10" s="68"/>
      <c r="K10" s="68"/>
      <c r="L10" s="68"/>
      <c r="M10" s="68"/>
      <c r="N10" s="68"/>
      <c r="O10" s="69"/>
      <c r="P10" s="70">
        <f>データ!$P$6</f>
        <v>78.89</v>
      </c>
      <c r="Q10" s="70"/>
      <c r="R10" s="70"/>
      <c r="S10" s="70"/>
      <c r="T10" s="70"/>
      <c r="U10" s="70"/>
      <c r="V10" s="70"/>
      <c r="W10" s="71">
        <f>データ!$Q$6</f>
        <v>3685</v>
      </c>
      <c r="X10" s="71"/>
      <c r="Y10" s="71"/>
      <c r="Z10" s="71"/>
      <c r="AA10" s="71"/>
      <c r="AB10" s="71"/>
      <c r="AC10" s="71"/>
      <c r="AD10" s="2"/>
      <c r="AE10" s="2"/>
      <c r="AF10" s="2"/>
      <c r="AG10" s="2"/>
      <c r="AH10" s="4"/>
      <c r="AI10" s="4"/>
      <c r="AJ10" s="4"/>
      <c r="AK10" s="4"/>
      <c r="AL10" s="71">
        <f>データ!$U$6</f>
        <v>40940</v>
      </c>
      <c r="AM10" s="71"/>
      <c r="AN10" s="71"/>
      <c r="AO10" s="71"/>
      <c r="AP10" s="71"/>
      <c r="AQ10" s="71"/>
      <c r="AR10" s="71"/>
      <c r="AS10" s="71"/>
      <c r="AT10" s="67">
        <f>データ!$V$6</f>
        <v>100</v>
      </c>
      <c r="AU10" s="68"/>
      <c r="AV10" s="68"/>
      <c r="AW10" s="68"/>
      <c r="AX10" s="68"/>
      <c r="AY10" s="68"/>
      <c r="AZ10" s="68"/>
      <c r="BA10" s="68"/>
      <c r="BB10" s="70">
        <f>データ!$W$6</f>
        <v>409.4</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112</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111</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110</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NoFFuQ+TOeeHqk7c93SJjtPgvNGPrhLtxXC1vsMy0X928IG3bOoAt3ZJlK1slAdGcii2KiIWXFCb5ikQ+EOTrQ==" saltValue="X8K/y56UpvizP9x5DVoCbQ=="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2019</v>
      </c>
      <c r="C6" s="34">
        <f t="shared" ref="C6:W6" si="3">C7</f>
        <v>52027</v>
      </c>
      <c r="D6" s="34">
        <f t="shared" si="3"/>
        <v>46</v>
      </c>
      <c r="E6" s="34">
        <f t="shared" si="3"/>
        <v>1</v>
      </c>
      <c r="F6" s="34">
        <f t="shared" si="3"/>
        <v>0</v>
      </c>
      <c r="G6" s="34">
        <f t="shared" si="3"/>
        <v>1</v>
      </c>
      <c r="H6" s="34" t="str">
        <f t="shared" si="3"/>
        <v>秋田県　能代市</v>
      </c>
      <c r="I6" s="34" t="str">
        <f t="shared" si="3"/>
        <v>法適用</v>
      </c>
      <c r="J6" s="34" t="str">
        <f t="shared" si="3"/>
        <v>水道事業</v>
      </c>
      <c r="K6" s="34" t="str">
        <f t="shared" si="3"/>
        <v>末端給水事業</v>
      </c>
      <c r="L6" s="34" t="str">
        <f t="shared" si="3"/>
        <v>A5</v>
      </c>
      <c r="M6" s="34" t="str">
        <f t="shared" si="3"/>
        <v>非設置</v>
      </c>
      <c r="N6" s="35" t="str">
        <f t="shared" si="3"/>
        <v>-</v>
      </c>
      <c r="O6" s="35">
        <f t="shared" si="3"/>
        <v>56.23</v>
      </c>
      <c r="P6" s="35">
        <f t="shared" si="3"/>
        <v>78.89</v>
      </c>
      <c r="Q6" s="35">
        <f t="shared" si="3"/>
        <v>3685</v>
      </c>
      <c r="R6" s="35">
        <f t="shared" si="3"/>
        <v>52283</v>
      </c>
      <c r="S6" s="35">
        <f t="shared" si="3"/>
        <v>426.95</v>
      </c>
      <c r="T6" s="35">
        <f t="shared" si="3"/>
        <v>122.46</v>
      </c>
      <c r="U6" s="35">
        <f t="shared" si="3"/>
        <v>40940</v>
      </c>
      <c r="V6" s="35">
        <f t="shared" si="3"/>
        <v>100</v>
      </c>
      <c r="W6" s="35">
        <f t="shared" si="3"/>
        <v>409.4</v>
      </c>
      <c r="X6" s="36">
        <f>IF(X7="",NA(),X7)</f>
        <v>121.01</v>
      </c>
      <c r="Y6" s="36">
        <f t="shared" ref="Y6:AG6" si="4">IF(Y7="",NA(),Y7)</f>
        <v>120.25</v>
      </c>
      <c r="Z6" s="36">
        <f t="shared" si="4"/>
        <v>121.55</v>
      </c>
      <c r="AA6" s="36">
        <f t="shared" si="4"/>
        <v>116.78</v>
      </c>
      <c r="AB6" s="36">
        <f t="shared" si="4"/>
        <v>113.34</v>
      </c>
      <c r="AC6" s="36">
        <f t="shared" si="4"/>
        <v>109.64</v>
      </c>
      <c r="AD6" s="36">
        <f t="shared" si="4"/>
        <v>110.95</v>
      </c>
      <c r="AE6" s="36">
        <f t="shared" si="4"/>
        <v>110.68</v>
      </c>
      <c r="AF6" s="36">
        <f t="shared" si="4"/>
        <v>110.66</v>
      </c>
      <c r="AG6" s="36">
        <f t="shared" si="4"/>
        <v>109.01</v>
      </c>
      <c r="AH6" s="35" t="str">
        <f>IF(AH7="","",IF(AH7="-","【-】","【"&amp;SUBSTITUTE(TEXT(AH7,"#,##0.00"),"-","△")&amp;"】"))</f>
        <v>【112.01】</v>
      </c>
      <c r="AI6" s="35">
        <f>IF(AI7="",NA(),AI7)</f>
        <v>0</v>
      </c>
      <c r="AJ6" s="35">
        <f t="shared" ref="AJ6:AR6" si="5">IF(AJ7="",NA(),AJ7)</f>
        <v>0</v>
      </c>
      <c r="AK6" s="35">
        <f t="shared" si="5"/>
        <v>0</v>
      </c>
      <c r="AL6" s="35">
        <f t="shared" si="5"/>
        <v>0</v>
      </c>
      <c r="AM6" s="35">
        <f t="shared" si="5"/>
        <v>0</v>
      </c>
      <c r="AN6" s="36">
        <f t="shared" si="5"/>
        <v>3.62</v>
      </c>
      <c r="AO6" s="36">
        <f t="shared" si="5"/>
        <v>3.91</v>
      </c>
      <c r="AP6" s="36">
        <f t="shared" si="5"/>
        <v>3.56</v>
      </c>
      <c r="AQ6" s="36">
        <f t="shared" si="5"/>
        <v>2.74</v>
      </c>
      <c r="AR6" s="36">
        <f t="shared" si="5"/>
        <v>3.7</v>
      </c>
      <c r="AS6" s="35" t="str">
        <f>IF(AS7="","",IF(AS7="-","【-】","【"&amp;SUBSTITUTE(TEXT(AS7,"#,##0.00"),"-","△")&amp;"】"))</f>
        <v>【1.08】</v>
      </c>
      <c r="AT6" s="36">
        <f>IF(AT7="",NA(),AT7)</f>
        <v>112.44</v>
      </c>
      <c r="AU6" s="36">
        <f t="shared" ref="AU6:BC6" si="6">IF(AU7="",NA(),AU7)</f>
        <v>123.55</v>
      </c>
      <c r="AV6" s="36">
        <f t="shared" si="6"/>
        <v>125.6</v>
      </c>
      <c r="AW6" s="36">
        <f t="shared" si="6"/>
        <v>121.51</v>
      </c>
      <c r="AX6" s="36">
        <f t="shared" si="6"/>
        <v>123.39</v>
      </c>
      <c r="AY6" s="36">
        <f t="shared" si="6"/>
        <v>371.31</v>
      </c>
      <c r="AZ6" s="36">
        <f t="shared" si="6"/>
        <v>377.63</v>
      </c>
      <c r="BA6" s="36">
        <f t="shared" si="6"/>
        <v>357.34</v>
      </c>
      <c r="BB6" s="36">
        <f t="shared" si="6"/>
        <v>366.03</v>
      </c>
      <c r="BC6" s="36">
        <f t="shared" si="6"/>
        <v>365.18</v>
      </c>
      <c r="BD6" s="35" t="str">
        <f>IF(BD7="","",IF(BD7="-","【-】","【"&amp;SUBSTITUTE(TEXT(BD7,"#,##0.00"),"-","△")&amp;"】"))</f>
        <v>【264.97】</v>
      </c>
      <c r="BE6" s="36">
        <f>IF(BE7="",NA(),BE7)</f>
        <v>704.14</v>
      </c>
      <c r="BF6" s="36">
        <f t="shared" ref="BF6:BN6" si="7">IF(BF7="",NA(),BF7)</f>
        <v>679.99</v>
      </c>
      <c r="BG6" s="36">
        <f t="shared" si="7"/>
        <v>653.52</v>
      </c>
      <c r="BH6" s="36">
        <f t="shared" si="7"/>
        <v>631.38</v>
      </c>
      <c r="BI6" s="36">
        <f t="shared" si="7"/>
        <v>616.99</v>
      </c>
      <c r="BJ6" s="36">
        <f t="shared" si="7"/>
        <v>373.09</v>
      </c>
      <c r="BK6" s="36">
        <f t="shared" si="7"/>
        <v>364.71</v>
      </c>
      <c r="BL6" s="36">
        <f t="shared" si="7"/>
        <v>373.69</v>
      </c>
      <c r="BM6" s="36">
        <f t="shared" si="7"/>
        <v>370.12</v>
      </c>
      <c r="BN6" s="36">
        <f t="shared" si="7"/>
        <v>371.65</v>
      </c>
      <c r="BO6" s="35" t="str">
        <f>IF(BO7="","",IF(BO7="-","【-】","【"&amp;SUBSTITUTE(TEXT(BO7,"#,##0.00"),"-","△")&amp;"】"))</f>
        <v>【266.61】</v>
      </c>
      <c r="BP6" s="36">
        <f>IF(BP7="",NA(),BP7)</f>
        <v>117.06</v>
      </c>
      <c r="BQ6" s="36">
        <f t="shared" ref="BQ6:BY6" si="8">IF(BQ7="",NA(),BQ7)</f>
        <v>116.21</v>
      </c>
      <c r="BR6" s="36">
        <f t="shared" si="8"/>
        <v>117.55</v>
      </c>
      <c r="BS6" s="36">
        <f t="shared" si="8"/>
        <v>111.81</v>
      </c>
      <c r="BT6" s="36">
        <f t="shared" si="8"/>
        <v>109.54</v>
      </c>
      <c r="BU6" s="36">
        <f t="shared" si="8"/>
        <v>99.99</v>
      </c>
      <c r="BV6" s="36">
        <f t="shared" si="8"/>
        <v>100.65</v>
      </c>
      <c r="BW6" s="36">
        <f t="shared" si="8"/>
        <v>99.87</v>
      </c>
      <c r="BX6" s="36">
        <f t="shared" si="8"/>
        <v>100.42</v>
      </c>
      <c r="BY6" s="36">
        <f t="shared" si="8"/>
        <v>98.77</v>
      </c>
      <c r="BZ6" s="35" t="str">
        <f>IF(BZ7="","",IF(BZ7="-","【-】","【"&amp;SUBSTITUTE(TEXT(BZ7,"#,##0.00"),"-","△")&amp;"】"))</f>
        <v>【103.24】</v>
      </c>
      <c r="CA6" s="36">
        <f>IF(CA7="",NA(),CA7)</f>
        <v>173.43</v>
      </c>
      <c r="CB6" s="36">
        <f t="shared" ref="CB6:CJ6" si="9">IF(CB7="",NA(),CB7)</f>
        <v>175.19</v>
      </c>
      <c r="CC6" s="36">
        <f t="shared" si="9"/>
        <v>173.33</v>
      </c>
      <c r="CD6" s="36">
        <f t="shared" si="9"/>
        <v>182.57</v>
      </c>
      <c r="CE6" s="36">
        <f t="shared" si="9"/>
        <v>186.81</v>
      </c>
      <c r="CF6" s="36">
        <f t="shared" si="9"/>
        <v>171.15</v>
      </c>
      <c r="CG6" s="36">
        <f t="shared" si="9"/>
        <v>170.19</v>
      </c>
      <c r="CH6" s="36">
        <f t="shared" si="9"/>
        <v>171.81</v>
      </c>
      <c r="CI6" s="36">
        <f t="shared" si="9"/>
        <v>171.67</v>
      </c>
      <c r="CJ6" s="36">
        <f t="shared" si="9"/>
        <v>173.67</v>
      </c>
      <c r="CK6" s="35" t="str">
        <f>IF(CK7="","",IF(CK7="-","【-】","【"&amp;SUBSTITUTE(TEXT(CK7,"#,##0.00"),"-","△")&amp;"】"))</f>
        <v>【168.38】</v>
      </c>
      <c r="CL6" s="36">
        <f>IF(CL7="",NA(),CL7)</f>
        <v>51.24</v>
      </c>
      <c r="CM6" s="36">
        <f t="shared" ref="CM6:CU6" si="10">IF(CM7="",NA(),CM7)</f>
        <v>51.02</v>
      </c>
      <c r="CN6" s="36">
        <f t="shared" si="10"/>
        <v>51.78</v>
      </c>
      <c r="CO6" s="36">
        <f t="shared" si="10"/>
        <v>53.72</v>
      </c>
      <c r="CP6" s="36">
        <f t="shared" si="10"/>
        <v>55.1</v>
      </c>
      <c r="CQ6" s="36">
        <f t="shared" si="10"/>
        <v>58.53</v>
      </c>
      <c r="CR6" s="36">
        <f t="shared" si="10"/>
        <v>59.01</v>
      </c>
      <c r="CS6" s="36">
        <f t="shared" si="10"/>
        <v>60.03</v>
      </c>
      <c r="CT6" s="36">
        <f t="shared" si="10"/>
        <v>59.74</v>
      </c>
      <c r="CU6" s="36">
        <f t="shared" si="10"/>
        <v>59.67</v>
      </c>
      <c r="CV6" s="35" t="str">
        <f>IF(CV7="","",IF(CV7="-","【-】","【"&amp;SUBSTITUTE(TEXT(CV7,"#,##0.00"),"-","△")&amp;"】"))</f>
        <v>【60.00】</v>
      </c>
      <c r="CW6" s="36">
        <f>IF(CW7="",NA(),CW7)</f>
        <v>86.61</v>
      </c>
      <c r="CX6" s="36">
        <f t="shared" ref="CX6:DF6" si="11">IF(CX7="",NA(),CX7)</f>
        <v>86.23</v>
      </c>
      <c r="CY6" s="36">
        <f t="shared" si="11"/>
        <v>85.53</v>
      </c>
      <c r="CZ6" s="36">
        <f t="shared" si="11"/>
        <v>81.93</v>
      </c>
      <c r="DA6" s="36">
        <f t="shared" si="11"/>
        <v>78.53</v>
      </c>
      <c r="DB6" s="36">
        <f t="shared" si="11"/>
        <v>85.26</v>
      </c>
      <c r="DC6" s="36">
        <f t="shared" si="11"/>
        <v>85.37</v>
      </c>
      <c r="DD6" s="36">
        <f t="shared" si="11"/>
        <v>84.81</v>
      </c>
      <c r="DE6" s="36">
        <f t="shared" si="11"/>
        <v>84.8</v>
      </c>
      <c r="DF6" s="36">
        <f t="shared" si="11"/>
        <v>84.6</v>
      </c>
      <c r="DG6" s="35" t="str">
        <f>IF(DG7="","",IF(DG7="-","【-】","【"&amp;SUBSTITUTE(TEXT(DG7,"#,##0.00"),"-","△")&amp;"】"))</f>
        <v>【89.80】</v>
      </c>
      <c r="DH6" s="36">
        <f>IF(DH7="",NA(),DH7)</f>
        <v>40.61</v>
      </c>
      <c r="DI6" s="36">
        <f t="shared" ref="DI6:DQ6" si="12">IF(DI7="",NA(),DI7)</f>
        <v>42.23</v>
      </c>
      <c r="DJ6" s="36">
        <f t="shared" si="12"/>
        <v>43.69</v>
      </c>
      <c r="DK6" s="36">
        <f t="shared" si="12"/>
        <v>45.08</v>
      </c>
      <c r="DL6" s="36">
        <f t="shared" si="12"/>
        <v>46.69</v>
      </c>
      <c r="DM6" s="36">
        <f t="shared" si="12"/>
        <v>45.75</v>
      </c>
      <c r="DN6" s="36">
        <f t="shared" si="12"/>
        <v>46.9</v>
      </c>
      <c r="DO6" s="36">
        <f t="shared" si="12"/>
        <v>47.28</v>
      </c>
      <c r="DP6" s="36">
        <f t="shared" si="12"/>
        <v>47.66</v>
      </c>
      <c r="DQ6" s="36">
        <f t="shared" si="12"/>
        <v>48.17</v>
      </c>
      <c r="DR6" s="35" t="str">
        <f>IF(DR7="","",IF(DR7="-","【-】","【"&amp;SUBSTITUTE(TEXT(DR7,"#,##0.00"),"-","△")&amp;"】"))</f>
        <v>【49.59】</v>
      </c>
      <c r="DS6" s="36">
        <f>IF(DS7="",NA(),DS7)</f>
        <v>16.559999999999999</v>
      </c>
      <c r="DT6" s="36">
        <f t="shared" ref="DT6:EB6" si="13">IF(DT7="",NA(),DT7)</f>
        <v>16.5</v>
      </c>
      <c r="DU6" s="36">
        <f t="shared" si="13"/>
        <v>17.670000000000002</v>
      </c>
      <c r="DV6" s="36">
        <f t="shared" si="13"/>
        <v>18.21</v>
      </c>
      <c r="DW6" s="36">
        <f t="shared" si="13"/>
        <v>17.96</v>
      </c>
      <c r="DX6" s="36">
        <f t="shared" si="13"/>
        <v>10.54</v>
      </c>
      <c r="DY6" s="36">
        <f t="shared" si="13"/>
        <v>12.03</v>
      </c>
      <c r="DZ6" s="36">
        <f t="shared" si="13"/>
        <v>12.19</v>
      </c>
      <c r="EA6" s="36">
        <f t="shared" si="13"/>
        <v>15.1</v>
      </c>
      <c r="EB6" s="36">
        <f t="shared" si="13"/>
        <v>17.12</v>
      </c>
      <c r="EC6" s="35" t="str">
        <f>IF(EC7="","",IF(EC7="-","【-】","【"&amp;SUBSTITUTE(TEXT(EC7,"#,##0.00"),"-","△")&amp;"】"))</f>
        <v>【19.44】</v>
      </c>
      <c r="ED6" s="36">
        <f>IF(ED7="",NA(),ED7)</f>
        <v>0.44</v>
      </c>
      <c r="EE6" s="36">
        <f t="shared" ref="EE6:EM6" si="14">IF(EE7="",NA(),EE7)</f>
        <v>0.44</v>
      </c>
      <c r="EF6" s="36">
        <f t="shared" si="14"/>
        <v>1.1399999999999999</v>
      </c>
      <c r="EG6" s="36">
        <f t="shared" si="14"/>
        <v>1.32</v>
      </c>
      <c r="EH6" s="36">
        <f t="shared" si="14"/>
        <v>0.61</v>
      </c>
      <c r="EI6" s="36">
        <f t="shared" si="14"/>
        <v>0.56000000000000005</v>
      </c>
      <c r="EJ6" s="36">
        <f t="shared" si="14"/>
        <v>0.61</v>
      </c>
      <c r="EK6" s="36">
        <f t="shared" si="14"/>
        <v>0.51</v>
      </c>
      <c r="EL6" s="36">
        <f t="shared" si="14"/>
        <v>0.57999999999999996</v>
      </c>
      <c r="EM6" s="36">
        <f t="shared" si="14"/>
        <v>0.54</v>
      </c>
      <c r="EN6" s="35" t="str">
        <f>IF(EN7="","",IF(EN7="-","【-】","【"&amp;SUBSTITUTE(TEXT(EN7,"#,##0.00"),"-","△")&amp;"】"))</f>
        <v>【0.68】</v>
      </c>
    </row>
    <row r="7" spans="1:144" s="37" customFormat="1" x14ac:dyDescent="0.15">
      <c r="A7" s="29"/>
      <c r="B7" s="38">
        <v>2019</v>
      </c>
      <c r="C7" s="38">
        <v>52027</v>
      </c>
      <c r="D7" s="38">
        <v>46</v>
      </c>
      <c r="E7" s="38">
        <v>1</v>
      </c>
      <c r="F7" s="38">
        <v>0</v>
      </c>
      <c r="G7" s="38">
        <v>1</v>
      </c>
      <c r="H7" s="38" t="s">
        <v>93</v>
      </c>
      <c r="I7" s="38" t="s">
        <v>94</v>
      </c>
      <c r="J7" s="38" t="s">
        <v>95</v>
      </c>
      <c r="K7" s="38" t="s">
        <v>96</v>
      </c>
      <c r="L7" s="38" t="s">
        <v>97</v>
      </c>
      <c r="M7" s="38" t="s">
        <v>98</v>
      </c>
      <c r="N7" s="39" t="s">
        <v>99</v>
      </c>
      <c r="O7" s="39">
        <v>56.23</v>
      </c>
      <c r="P7" s="39">
        <v>78.89</v>
      </c>
      <c r="Q7" s="39">
        <v>3685</v>
      </c>
      <c r="R7" s="39">
        <v>52283</v>
      </c>
      <c r="S7" s="39">
        <v>426.95</v>
      </c>
      <c r="T7" s="39">
        <v>122.46</v>
      </c>
      <c r="U7" s="39">
        <v>40940</v>
      </c>
      <c r="V7" s="39">
        <v>100</v>
      </c>
      <c r="W7" s="39">
        <v>409.4</v>
      </c>
      <c r="X7" s="39">
        <v>121.01</v>
      </c>
      <c r="Y7" s="39">
        <v>120.25</v>
      </c>
      <c r="Z7" s="39">
        <v>121.55</v>
      </c>
      <c r="AA7" s="39">
        <v>116.78</v>
      </c>
      <c r="AB7" s="39">
        <v>113.34</v>
      </c>
      <c r="AC7" s="39">
        <v>109.64</v>
      </c>
      <c r="AD7" s="39">
        <v>110.95</v>
      </c>
      <c r="AE7" s="39">
        <v>110.68</v>
      </c>
      <c r="AF7" s="39">
        <v>110.66</v>
      </c>
      <c r="AG7" s="39">
        <v>109.01</v>
      </c>
      <c r="AH7" s="39">
        <v>112.01</v>
      </c>
      <c r="AI7" s="39">
        <v>0</v>
      </c>
      <c r="AJ7" s="39">
        <v>0</v>
      </c>
      <c r="AK7" s="39">
        <v>0</v>
      </c>
      <c r="AL7" s="39">
        <v>0</v>
      </c>
      <c r="AM7" s="39">
        <v>0</v>
      </c>
      <c r="AN7" s="39">
        <v>3.62</v>
      </c>
      <c r="AO7" s="39">
        <v>3.91</v>
      </c>
      <c r="AP7" s="39">
        <v>3.56</v>
      </c>
      <c r="AQ7" s="39">
        <v>2.74</v>
      </c>
      <c r="AR7" s="39">
        <v>3.7</v>
      </c>
      <c r="AS7" s="39">
        <v>1.08</v>
      </c>
      <c r="AT7" s="39">
        <v>112.44</v>
      </c>
      <c r="AU7" s="39">
        <v>123.55</v>
      </c>
      <c r="AV7" s="39">
        <v>125.6</v>
      </c>
      <c r="AW7" s="39">
        <v>121.51</v>
      </c>
      <c r="AX7" s="39">
        <v>123.39</v>
      </c>
      <c r="AY7" s="39">
        <v>371.31</v>
      </c>
      <c r="AZ7" s="39">
        <v>377.63</v>
      </c>
      <c r="BA7" s="39">
        <v>357.34</v>
      </c>
      <c r="BB7" s="39">
        <v>366.03</v>
      </c>
      <c r="BC7" s="39">
        <v>365.18</v>
      </c>
      <c r="BD7" s="39">
        <v>264.97000000000003</v>
      </c>
      <c r="BE7" s="39">
        <v>704.14</v>
      </c>
      <c r="BF7" s="39">
        <v>679.99</v>
      </c>
      <c r="BG7" s="39">
        <v>653.52</v>
      </c>
      <c r="BH7" s="39">
        <v>631.38</v>
      </c>
      <c r="BI7" s="39">
        <v>616.99</v>
      </c>
      <c r="BJ7" s="39">
        <v>373.09</v>
      </c>
      <c r="BK7" s="39">
        <v>364.71</v>
      </c>
      <c r="BL7" s="39">
        <v>373.69</v>
      </c>
      <c r="BM7" s="39">
        <v>370.12</v>
      </c>
      <c r="BN7" s="39">
        <v>371.65</v>
      </c>
      <c r="BO7" s="39">
        <v>266.61</v>
      </c>
      <c r="BP7" s="39">
        <v>117.06</v>
      </c>
      <c r="BQ7" s="39">
        <v>116.21</v>
      </c>
      <c r="BR7" s="39">
        <v>117.55</v>
      </c>
      <c r="BS7" s="39">
        <v>111.81</v>
      </c>
      <c r="BT7" s="39">
        <v>109.54</v>
      </c>
      <c r="BU7" s="39">
        <v>99.99</v>
      </c>
      <c r="BV7" s="39">
        <v>100.65</v>
      </c>
      <c r="BW7" s="39">
        <v>99.87</v>
      </c>
      <c r="BX7" s="39">
        <v>100.42</v>
      </c>
      <c r="BY7" s="39">
        <v>98.77</v>
      </c>
      <c r="BZ7" s="39">
        <v>103.24</v>
      </c>
      <c r="CA7" s="39">
        <v>173.43</v>
      </c>
      <c r="CB7" s="39">
        <v>175.19</v>
      </c>
      <c r="CC7" s="39">
        <v>173.33</v>
      </c>
      <c r="CD7" s="39">
        <v>182.57</v>
      </c>
      <c r="CE7" s="39">
        <v>186.81</v>
      </c>
      <c r="CF7" s="39">
        <v>171.15</v>
      </c>
      <c r="CG7" s="39">
        <v>170.19</v>
      </c>
      <c r="CH7" s="39">
        <v>171.81</v>
      </c>
      <c r="CI7" s="39">
        <v>171.67</v>
      </c>
      <c r="CJ7" s="39">
        <v>173.67</v>
      </c>
      <c r="CK7" s="39">
        <v>168.38</v>
      </c>
      <c r="CL7" s="39">
        <v>51.24</v>
      </c>
      <c r="CM7" s="39">
        <v>51.02</v>
      </c>
      <c r="CN7" s="39">
        <v>51.78</v>
      </c>
      <c r="CO7" s="39">
        <v>53.72</v>
      </c>
      <c r="CP7" s="39">
        <v>55.1</v>
      </c>
      <c r="CQ7" s="39">
        <v>58.53</v>
      </c>
      <c r="CR7" s="39">
        <v>59.01</v>
      </c>
      <c r="CS7" s="39">
        <v>60.03</v>
      </c>
      <c r="CT7" s="39">
        <v>59.74</v>
      </c>
      <c r="CU7" s="39">
        <v>59.67</v>
      </c>
      <c r="CV7" s="39">
        <v>60</v>
      </c>
      <c r="CW7" s="39">
        <v>86.61</v>
      </c>
      <c r="CX7" s="39">
        <v>86.23</v>
      </c>
      <c r="CY7" s="39">
        <v>85.53</v>
      </c>
      <c r="CZ7" s="39">
        <v>81.93</v>
      </c>
      <c r="DA7" s="39">
        <v>78.53</v>
      </c>
      <c r="DB7" s="39">
        <v>85.26</v>
      </c>
      <c r="DC7" s="39">
        <v>85.37</v>
      </c>
      <c r="DD7" s="39">
        <v>84.81</v>
      </c>
      <c r="DE7" s="39">
        <v>84.8</v>
      </c>
      <c r="DF7" s="39">
        <v>84.6</v>
      </c>
      <c r="DG7" s="39">
        <v>89.8</v>
      </c>
      <c r="DH7" s="39">
        <v>40.61</v>
      </c>
      <c r="DI7" s="39">
        <v>42.23</v>
      </c>
      <c r="DJ7" s="39">
        <v>43.69</v>
      </c>
      <c r="DK7" s="39">
        <v>45.08</v>
      </c>
      <c r="DL7" s="39">
        <v>46.69</v>
      </c>
      <c r="DM7" s="39">
        <v>45.75</v>
      </c>
      <c r="DN7" s="39">
        <v>46.9</v>
      </c>
      <c r="DO7" s="39">
        <v>47.28</v>
      </c>
      <c r="DP7" s="39">
        <v>47.66</v>
      </c>
      <c r="DQ7" s="39">
        <v>48.17</v>
      </c>
      <c r="DR7" s="39">
        <v>49.59</v>
      </c>
      <c r="DS7" s="39">
        <v>16.559999999999999</v>
      </c>
      <c r="DT7" s="39">
        <v>16.5</v>
      </c>
      <c r="DU7" s="39">
        <v>17.670000000000002</v>
      </c>
      <c r="DV7" s="39">
        <v>18.21</v>
      </c>
      <c r="DW7" s="39">
        <v>17.96</v>
      </c>
      <c r="DX7" s="39">
        <v>10.54</v>
      </c>
      <c r="DY7" s="39">
        <v>12.03</v>
      </c>
      <c r="DZ7" s="39">
        <v>12.19</v>
      </c>
      <c r="EA7" s="39">
        <v>15.1</v>
      </c>
      <c r="EB7" s="39">
        <v>17.12</v>
      </c>
      <c r="EC7" s="39">
        <v>19.440000000000001</v>
      </c>
      <c r="ED7" s="39">
        <v>0.44</v>
      </c>
      <c r="EE7" s="39">
        <v>0.44</v>
      </c>
      <c r="EF7" s="39">
        <v>1.1399999999999999</v>
      </c>
      <c r="EG7" s="39">
        <v>1.32</v>
      </c>
      <c r="EH7" s="39">
        <v>0.61</v>
      </c>
      <c r="EI7" s="39">
        <v>0.56000000000000005</v>
      </c>
      <c r="EJ7" s="39">
        <v>0.61</v>
      </c>
      <c r="EK7" s="39">
        <v>0.51</v>
      </c>
      <c r="EL7" s="39">
        <v>0.57999999999999996</v>
      </c>
      <c r="EM7" s="39">
        <v>0.54</v>
      </c>
      <c r="EN7" s="39">
        <v>0.68</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105</v>
      </c>
    </row>
    <row r="12" spans="1:144" x14ac:dyDescent="0.15">
      <c r="B12">
        <v>1</v>
      </c>
      <c r="C12">
        <v>1</v>
      </c>
      <c r="D12">
        <v>1</v>
      </c>
      <c r="E12">
        <v>1</v>
      </c>
      <c r="F12">
        <v>1</v>
      </c>
      <c r="G12" t="s">
        <v>106</v>
      </c>
    </row>
    <row r="13" spans="1:144" x14ac:dyDescent="0.15">
      <c r="B13" t="s">
        <v>107</v>
      </c>
      <c r="C13" t="s">
        <v>107</v>
      </c>
      <c r="D13" t="s">
        <v>107</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風間 貞浩</cp:lastModifiedBy>
  <dcterms:created xsi:type="dcterms:W3CDTF">2020-12-04T02:03:31Z</dcterms:created>
  <dcterms:modified xsi:type="dcterms:W3CDTF">2021-01-14T00:00:53Z</dcterms:modified>
  <cp:category/>
</cp:coreProperties>
</file>