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2\04　回答\01　水道事業\"/>
    </mc:Choice>
  </mc:AlternateContent>
  <workbookProtection workbookAlgorithmName="SHA-512" workbookHashValue="VcRjBbQBF6qW5B2euinHTJzE1b2P/VEBhZGqsPc2p+HtfUIMd8zSdV0oZoS35UYruq8rxIiRwUATnVEFFR28cg==" workbookSaltValue="546yWDQ5DQEkgn1s4FhTXw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<sst xmlns="http://schemas.openxmlformats.org/spreadsheetml/2006/main" count="228" uniqueCount="114">
  <si>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経営比較分析表（令和元年度決算）</t>
    <rPh sb="8" eb="10">
      <t>レイワ</t>
    </rPh>
    <rPh sb="10" eb="12">
      <t>ガンネン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</si>
  <si>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</si>
  <si>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</si>
  <si>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</si>
  <si>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</si>
  <si>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</si>
  <si>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</si>
  <si>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</si>
  <si>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</si>
  <si>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</si>
  <si>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</si>
  <si>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</si>
  <si>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</si>
  <si>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</si>
  <si>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</si>
  <si>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</si>
  <si>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</si>
  <si>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</si>
  <si>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</si>
  <si>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</si>
  <si>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</si>
  <si>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</si>
  <si>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</si>
  <si>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</si>
  <si>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</si>
  <si>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</si>
  <si>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</si>
  <si>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</si>
  <si>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</si>
  <si>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</si>
  <si>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</si>
  <si>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</si>
  <si>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</si>
  <si>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</si>
  <si>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</si>
  <si>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</si>
  <si>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</si>
  <si>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</si>
  <si>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</si>
  <si>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</si>
  <si>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</si>
  <si>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</si>
  <si>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</si>
  <si>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</si>
  <si>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</si>
  <si>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</si>
  <si>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</si>
  <si>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</si>
  <si>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</si>
  <si>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</si>
  <si>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</si>
  <si>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</si>
  <si>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</si>
  <si>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</si>
  <si>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</si>
  <si>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</si>
  <si>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</si>
  <si>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</si>
  <si>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</si>
  <si>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</si>
  <si>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</si>
  <si>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</si>
  <si>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</si>
  <si>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</si>
  <si>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</si>
  <si>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</si>
  <si>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</si>
  <si>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</si>
  <si>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</si>
  <si>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</si>
  <si>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</si>
  <si>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</si>
  <si>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</si>
  <si>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</si>
  <si>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</si>
  <si>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</si>
  <si>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</si>
  <si>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</si>
  <si>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</si>
  <si>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</si>
  <si>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</si>
  <si>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</si>
  <si>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</si>
  <si>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</si>
  <si>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</si>
  <si>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</si>
  <si>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</si>
  <si>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</si>
  <si>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</si>
  <si>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</si>
  <si>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</si>
  <si>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</si>
  <si>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</si>
  <si>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</si>
  <si>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</si>
  <si>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</si>
  <si>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</si>
  <si>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</si>
  <si>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</si>
  <si>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</si>
  <si>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</si>
  <si>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</si>
  <si>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</si>
  <si>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</si>
  <si>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</si>
  <si>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</si>
  <si>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</si>
  <si>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</si>
  <si>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</si>
  <si>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</si>
  <si>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</si>
  <si>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施設全体の減価償却の状況は上昇傾向にあり、資産の老朽化が進んでいる。
　管路については、全国平均や類似団体平均と比較して、経年化率が低い値、更新率が高い値であることから、今後も管路の実情を的確に把握し、長期の視点に立った更新計画に基づき、更新を進める必要がある。</t>
    <rPh sb="0" eb="132">
      <t>タカ</t>
    </rPh>
    <phoneticPr fontId="4"/>
  </si>
  <si>
    <t>　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「④企業債残高対給水収益比率」については、企業債残高の低減に努め、わずかに減少傾向にあるものの、全国平均や類似団体平均と比較して高い値となっている。
　「⑥給水原価」は、類似団体平均と比較して高い値となっている。
　「⑦施設利用率」は、類似団体平均と比較して低い値となっており、水需要の減少により、効率性が低い状態になっていることから、ダウンサイジングを考慮した施設規模の適正化を図る。
　「⑧有収率」については、全国平均よりやや高い値、類似団体平均と比較してやや低い値となっている。継続的な漏水箇所の調査・修繕に努める必要がある。</t>
    <rPh sb="99" eb="102">
      <t>タンキテキ</t>
    </rPh>
    <rPh sb="222" eb="223">
      <t>タカ</t>
    </rPh>
    <rPh sb="341" eb="342">
      <t>タカ</t>
    </rPh>
    <rPh sb="343" eb="344">
      <t>アタイ</t>
    </rPh>
    <rPh sb="358" eb="359">
      <t>ヒク</t>
    </rPh>
    <rPh sb="368" eb="371">
      <t>ケイゾクテキ</t>
    </rPh>
    <rPh sb="372" eb="374">
      <t>ロウスイ</t>
    </rPh>
    <rPh sb="374" eb="376">
      <t>カショ</t>
    </rPh>
    <rPh sb="377" eb="379">
      <t>チョウサ</t>
    </rPh>
    <rPh sb="380" eb="382">
      <t>シュウゼン</t>
    </rPh>
    <rPh sb="383" eb="384">
      <t>ツト</t>
    </rPh>
    <rPh sb="386" eb="388">
      <t>ヒツヨウ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</si>
  <si>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給水収益の減少が見込まれるなか、老朽化施設の更新を進める必要があることから、これまで以上に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</si>
</sst>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10" xfId="0" applyFont="1" applyBorder="1" applyAlignment="1" applyProtection="1">
      <alignment horizontal="left" vertical="top" wrapText="1"/>
      <protection locked="0"/>
    </xf>
    <xf numFmtId="0" fontId="15" fillId="0" borderId="11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0.97</c:v>
                </c:pt>
                <c:pt idx="1">
                  <c:v>0.99</c:v>
                </c:pt>
                <c:pt idx="2">
                  <c:v>1.1000000000000001</c:v>
                </c:pt>
                <c:pt idx="3">
                  <c:v>1.1599999999999999</c:v>
                </c:pt>
                <c:pt idx="4">
                  <c:v>1.1299999999999999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DF-4220-A293-03E1736A7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309840"/>
        <c:axId val="395087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0.74</c:v>
                </c:pt>
                <c:pt idx="1">
                  <c:v>0.73</c:v>
                </c:pt>
                <c:pt idx="2">
                  <c:v>0.74</c:v>
                </c:pt>
                <c:pt idx="3">
                  <c:v>0.75</c:v>
                </c:pt>
                <c:pt idx="4">
                  <c:v>0.73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DF-4220-A293-03E1736A7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09840"/>
        <c:axId val="395087392"/>
      </c:lineChart>
      <c:dateAx>
        <c:axId val="1723098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087392"/>
        <c:crosses val="autoZero"/>
        <c:auto val="1"/>
        <c:lblOffset val="100"/>
        <c:baseTimeUnit val="years"/>
      </c:dateAx>
      <c:valAx>
        <c:axId val="395087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2309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50.38</c:v>
                </c:pt>
                <c:pt idx="1">
                  <c:v>49.82</c:v>
                </c:pt>
                <c:pt idx="2">
                  <c:v>49.55</c:v>
                </c:pt>
                <c:pt idx="3">
                  <c:v>49.12</c:v>
                </c:pt>
                <c:pt idx="4">
                  <c:v>48.97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3A-4BA9-98B2-6A6EB600A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121680"/>
        <c:axId val="397077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63.03</c:v>
                </c:pt>
                <c:pt idx="1">
                  <c:v>63.18</c:v>
                </c:pt>
                <c:pt idx="2">
                  <c:v>63.54</c:v>
                </c:pt>
                <c:pt idx="3">
                  <c:v>63.53</c:v>
                </c:pt>
                <c:pt idx="4">
                  <c:v>63.16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3A-4BA9-98B2-6A6EB600A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21680"/>
        <c:axId val="397077432"/>
      </c:lineChart>
      <c:dateAx>
        <c:axId val="535121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7077432"/>
        <c:crosses val="autoZero"/>
        <c:auto val="1"/>
        <c:lblOffset val="100"/>
        <c:baseTimeUnit val="years"/>
      </c:dateAx>
      <c:valAx>
        <c:axId val="397077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121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91.95</c:v>
                </c:pt>
                <c:pt idx="1">
                  <c:v>92.56</c:v>
                </c:pt>
                <c:pt idx="2">
                  <c:v>92.17</c:v>
                </c:pt>
                <c:pt idx="3">
                  <c:v>91.97</c:v>
                </c:pt>
                <c:pt idx="4">
                  <c:v>91.19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87-4170-B6B7-6EEBF3A7D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320848"/>
        <c:axId val="535320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91.21</c:v>
                </c:pt>
                <c:pt idx="1">
                  <c:v>91.6</c:v>
                </c:pt>
                <c:pt idx="2">
                  <c:v>91.48</c:v>
                </c:pt>
                <c:pt idx="3">
                  <c:v>91.58</c:v>
                </c:pt>
                <c:pt idx="4">
                  <c:v>91.48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F87-4170-B6B7-6EEBF3A7D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320848"/>
        <c:axId val="535320456"/>
      </c:lineChart>
      <c:dateAx>
        <c:axId val="535320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320456"/>
        <c:crosses val="autoZero"/>
        <c:auto val="1"/>
        <c:lblOffset val="100"/>
        <c:baseTimeUnit val="years"/>
      </c:dateAx>
      <c:valAx>
        <c:axId val="535320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320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125.46</c:v>
                </c:pt>
                <c:pt idx="1">
                  <c:v>122.76</c:v>
                </c:pt>
                <c:pt idx="2">
                  <c:v>122.06</c:v>
                </c:pt>
                <c:pt idx="3">
                  <c:v>114.17</c:v>
                </c:pt>
                <c:pt idx="4">
                  <c:v>113.08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8D-4FF1-80FD-45C954DBB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071160"/>
        <c:axId val="397072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115.21</c:v>
                </c:pt>
                <c:pt idx="1">
                  <c:v>117.25</c:v>
                </c:pt>
                <c:pt idx="2">
                  <c:v>116.77</c:v>
                </c:pt>
                <c:pt idx="3">
                  <c:v>115.41</c:v>
                </c:pt>
                <c:pt idx="4">
                  <c:v>113.57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8D-4FF1-80FD-45C954DBB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71160"/>
        <c:axId val="397072728"/>
      </c:lineChart>
      <c:dateAx>
        <c:axId val="3970711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7072728"/>
        <c:crosses val="autoZero"/>
        <c:auto val="1"/>
        <c:lblOffset val="100"/>
        <c:baseTimeUnit val="years"/>
      </c:dateAx>
      <c:valAx>
        <c:axId val="3970727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7071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47.39</c:v>
                </c:pt>
                <c:pt idx="1">
                  <c:v>48.34</c:v>
                </c:pt>
                <c:pt idx="2">
                  <c:v>49.29</c:v>
                </c:pt>
                <c:pt idx="3">
                  <c:v>50.08</c:v>
                </c:pt>
                <c:pt idx="4">
                  <c:v>51.03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91-4425-B506-8C4FEBE9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070376"/>
        <c:axId val="397077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48.41</c:v>
                </c:pt>
                <c:pt idx="1">
                  <c:v>49.1</c:v>
                </c:pt>
                <c:pt idx="2">
                  <c:v>49.66</c:v>
                </c:pt>
                <c:pt idx="3">
                  <c:v>50.41</c:v>
                </c:pt>
                <c:pt idx="4">
                  <c:v>51.13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91-4425-B506-8C4FEBE9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70376"/>
        <c:axId val="397077040"/>
      </c:lineChart>
      <c:dateAx>
        <c:axId val="397070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7077040"/>
        <c:crosses val="autoZero"/>
        <c:auto val="1"/>
        <c:lblOffset val="100"/>
        <c:baseTimeUnit val="years"/>
      </c:dateAx>
      <c:valAx>
        <c:axId val="397077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7070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2.75</c:v>
                </c:pt>
                <c:pt idx="1">
                  <c:v>3.86</c:v>
                </c:pt>
                <c:pt idx="2">
                  <c:v>4.4400000000000004</c:v>
                </c:pt>
                <c:pt idx="3">
                  <c:v>5.64</c:v>
                </c:pt>
                <c:pt idx="4">
                  <c:v>6.52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30-4333-8E84-4934CEBB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075080"/>
        <c:axId val="39707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16.16</c:v>
                </c:pt>
                <c:pt idx="1">
                  <c:v>17.420000000000002</c:v>
                </c:pt>
                <c:pt idx="2">
                  <c:v>18.940000000000001</c:v>
                </c:pt>
                <c:pt idx="3">
                  <c:v>20.36</c:v>
                </c:pt>
                <c:pt idx="4">
                  <c:v>22.41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930-4333-8E84-4934CEBB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75080"/>
        <c:axId val="397071552"/>
      </c:lineChart>
      <c:dateAx>
        <c:axId val="3970750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7071552"/>
        <c:crosses val="autoZero"/>
        <c:auto val="1"/>
        <c:lblOffset val="100"/>
        <c:baseTimeUnit val="years"/>
      </c:dateAx>
      <c:valAx>
        <c:axId val="39707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7075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8B-479D-AD05-B6E9551FD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7076648"/>
        <c:axId val="535120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 formatCode="#,##0.00;&quot;△&quot;#,##0.00;&quot;-&quot;">
                  <c:v>0.71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8B-479D-AD05-B6E9551FD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76648"/>
        <c:axId val="535120112"/>
      </c:lineChart>
      <c:dateAx>
        <c:axId val="397076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120112"/>
        <c:crosses val="autoZero"/>
        <c:auto val="1"/>
        <c:lblOffset val="100"/>
        <c:baseTimeUnit val="years"/>
      </c:dateAx>
      <c:valAx>
        <c:axId val="535120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7076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362.82</c:v>
                </c:pt>
                <c:pt idx="1">
                  <c:v>379</c:v>
                </c:pt>
                <c:pt idx="2">
                  <c:v>391.02</c:v>
                </c:pt>
                <c:pt idx="3">
                  <c:v>429.43</c:v>
                </c:pt>
                <c:pt idx="4">
                  <c:v>433.01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28-4E12-89B5-5A60F543A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118936"/>
        <c:axId val="535119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241.71</c:v>
                </c:pt>
                <c:pt idx="1">
                  <c:v>249.08</c:v>
                </c:pt>
                <c:pt idx="2">
                  <c:v>254.05</c:v>
                </c:pt>
                <c:pt idx="3">
                  <c:v>258.22000000000003</c:v>
                </c:pt>
                <c:pt idx="4">
                  <c:v>250.03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28-4E12-89B5-5A60F543A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18936"/>
        <c:axId val="535119720"/>
      </c:lineChart>
      <c:dateAx>
        <c:axId val="535118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119720"/>
        <c:crosses val="autoZero"/>
        <c:auto val="1"/>
        <c:lblOffset val="100"/>
        <c:baseTimeUnit val="years"/>
      </c:dateAx>
      <c:valAx>
        <c:axId val="5351197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118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397.81</c:v>
                </c:pt>
                <c:pt idx="1">
                  <c:v>393.06</c:v>
                </c:pt>
                <c:pt idx="2">
                  <c:v>389.42</c:v>
                </c:pt>
                <c:pt idx="3">
                  <c:v>387.32</c:v>
                </c:pt>
                <c:pt idx="4">
                  <c:v>383.07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31-4E2B-A951-2F15608A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124424"/>
        <c:axId val="53512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274.14</c:v>
                </c:pt>
                <c:pt idx="1">
                  <c:v>266.66000000000003</c:v>
                </c:pt>
                <c:pt idx="2">
                  <c:v>258.63</c:v>
                </c:pt>
                <c:pt idx="3">
                  <c:v>255.12</c:v>
                </c:pt>
                <c:pt idx="4">
                  <c:v>254.19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31-4E2B-A951-2F15608A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24424"/>
        <c:axId val="535124816"/>
      </c:lineChart>
      <c:dateAx>
        <c:axId val="5351244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124816"/>
        <c:crosses val="autoZero"/>
        <c:auto val="1"/>
        <c:lblOffset val="100"/>
        <c:baseTimeUnit val="years"/>
      </c:dateAx>
      <c:valAx>
        <c:axId val="5351248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124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126.47</c:v>
                </c:pt>
                <c:pt idx="1">
                  <c:v>123.18</c:v>
                </c:pt>
                <c:pt idx="2">
                  <c:v>121.84</c:v>
                </c:pt>
                <c:pt idx="3">
                  <c:v>112.2</c:v>
                </c:pt>
                <c:pt idx="4">
                  <c:v>110.34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39-4D25-B20A-D8D08495B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121288"/>
        <c:axId val="535117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108.81</c:v>
                </c:pt>
                <c:pt idx="1">
                  <c:v>110.87</c:v>
                </c:pt>
                <c:pt idx="2">
                  <c:v>110.3</c:v>
                </c:pt>
                <c:pt idx="3">
                  <c:v>109.12</c:v>
                </c:pt>
                <c:pt idx="4">
                  <c:v>107.42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39-4D25-B20A-D8D08495B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21288"/>
        <c:axId val="535117368"/>
      </c:lineChart>
      <c:dateAx>
        <c:axId val="535121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117368"/>
        <c:crosses val="autoZero"/>
        <c:auto val="1"/>
        <c:lblOffset val="100"/>
        <c:baseTimeUnit val="years"/>
      </c:dateAx>
      <c:valAx>
        <c:axId val="535117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121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150.04</c:v>
                </c:pt>
                <c:pt idx="1">
                  <c:v>153.97999999999999</c:v>
                </c:pt>
                <c:pt idx="2">
                  <c:v>155.84</c:v>
                </c:pt>
                <c:pt idx="3">
                  <c:v>169.6</c:v>
                </c:pt>
                <c:pt idx="4">
                  <c:v>172.45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EC-414B-9BF8-4CE32B3C9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118152"/>
        <c:axId val="535118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152.94999999999999</c:v>
                </c:pt>
                <c:pt idx="1">
                  <c:v>150.54</c:v>
                </c:pt>
                <c:pt idx="2">
                  <c:v>151.85</c:v>
                </c:pt>
                <c:pt idx="3">
                  <c:v>153.88</c:v>
                </c:pt>
                <c:pt idx="4">
                  <c:v>157.19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EC-414B-9BF8-4CE32B3C9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18152"/>
        <c:axId val="535118544"/>
      </c:lineChart>
      <c:dateAx>
        <c:axId val="535118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35118544"/>
        <c:crosses val="autoZero"/>
        <c:auto val="1"/>
        <c:lblOffset val="100"/>
        <c:baseTimeUnit val="years"/>
      </c:dateAx>
      <c:valAx>
        <c:axId val="535118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35118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【112.01】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【264.97】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【266.61】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【168.38】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BL83" sqref="BL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</row>
    <row r="3" spans="1:78" ht="9.75" customHeight="1" x14ac:dyDescent="0.15">
      <c r="A3" s="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78" ht="9.75" customHeight="1" x14ac:dyDescent="0.15">
      <c r="A4" s="2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5" t="str">
        <f>データ!H6</f>
        <v>秋田県　秋田市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6"/>
      <c r="AE6" s="86"/>
      <c r="AF6" s="86"/>
      <c r="AG6" s="86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6" t="s">
        <v>1</v>
      </c>
      <c r="C7" s="77"/>
      <c r="D7" s="77"/>
      <c r="E7" s="77"/>
      <c r="F7" s="77"/>
      <c r="G7" s="77"/>
      <c r="H7" s="77"/>
      <c r="I7" s="76" t="s">
        <v>2</v>
      </c>
      <c r="J7" s="77"/>
      <c r="K7" s="77"/>
      <c r="L7" s="77"/>
      <c r="M7" s="77"/>
      <c r="N7" s="77"/>
      <c r="O7" s="78"/>
      <c r="P7" s="79" t="s">
        <v>3</v>
      </c>
      <c r="Q7" s="79"/>
      <c r="R7" s="79"/>
      <c r="S7" s="79"/>
      <c r="T7" s="79"/>
      <c r="U7" s="79"/>
      <c r="V7" s="79"/>
      <c r="W7" s="79" t="s">
        <v>4</v>
      </c>
      <c r="X7" s="79"/>
      <c r="Y7" s="79"/>
      <c r="Z7" s="79"/>
      <c r="AA7" s="79"/>
      <c r="AB7" s="79"/>
      <c r="AC7" s="79"/>
      <c r="AD7" s="79" t="s">
        <v>5</v>
      </c>
      <c r="AE7" s="79"/>
      <c r="AF7" s="79"/>
      <c r="AG7" s="79"/>
      <c r="AH7" s="79"/>
      <c r="AI7" s="79"/>
      <c r="AJ7" s="79"/>
      <c r="AK7" s="4"/>
      <c r="AL7" s="79" t="s">
        <v>6</v>
      </c>
      <c r="AM7" s="79"/>
      <c r="AN7" s="79"/>
      <c r="AO7" s="79"/>
      <c r="AP7" s="79"/>
      <c r="AQ7" s="79"/>
      <c r="AR7" s="79"/>
      <c r="AS7" s="79"/>
      <c r="AT7" s="76" t="s">
        <v>7</v>
      </c>
      <c r="AU7" s="77"/>
      <c r="AV7" s="77"/>
      <c r="AW7" s="77"/>
      <c r="AX7" s="77"/>
      <c r="AY7" s="77"/>
      <c r="AZ7" s="77"/>
      <c r="BA7" s="77"/>
      <c r="BB7" s="79" t="s">
        <v>8</v>
      </c>
      <c r="BC7" s="79"/>
      <c r="BD7" s="79"/>
      <c r="BE7" s="79"/>
      <c r="BF7" s="79"/>
      <c r="BG7" s="79"/>
      <c r="BH7" s="79"/>
      <c r="BI7" s="79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80" t="str">
        <f>データ!$I$6</f>
        <v>法適用</v>
      </c>
      <c r="C8" s="81"/>
      <c r="D8" s="81"/>
      <c r="E8" s="81"/>
      <c r="F8" s="81"/>
      <c r="G8" s="81"/>
      <c r="H8" s="81"/>
      <c r="I8" s="80" t="str">
        <f>データ!$J$6</f>
        <v>水道事業</v>
      </c>
      <c r="J8" s="81"/>
      <c r="K8" s="81"/>
      <c r="L8" s="81"/>
      <c r="M8" s="81"/>
      <c r="N8" s="81"/>
      <c r="O8" s="82"/>
      <c r="P8" s="83" t="str">
        <f>データ!$K$6</f>
        <v>末端給水事業</v>
      </c>
      <c r="Q8" s="83"/>
      <c r="R8" s="83"/>
      <c r="S8" s="83"/>
      <c r="T8" s="83"/>
      <c r="U8" s="83"/>
      <c r="V8" s="83"/>
      <c r="W8" s="83" t="str">
        <f>データ!$L$6</f>
        <v>A1</v>
      </c>
      <c r="X8" s="83"/>
      <c r="Y8" s="83"/>
      <c r="Z8" s="83"/>
      <c r="AA8" s="83"/>
      <c r="AB8" s="83"/>
      <c r="AC8" s="83"/>
      <c r="AD8" s="83" t="str">
        <f>データ!$M$6</f>
        <v>自治体職員</v>
      </c>
      <c r="AE8" s="83"/>
      <c r="AF8" s="83"/>
      <c r="AG8" s="83"/>
      <c r="AH8" s="83"/>
      <c r="AI8" s="83"/>
      <c r="AJ8" s="83"/>
      <c r="AK8" s="4"/>
      <c r="AL8" s="71">
        <f>データ!$R$6</f>
        <v>307403</v>
      </c>
      <c r="AM8" s="71"/>
      <c r="AN8" s="71"/>
      <c r="AO8" s="71"/>
      <c r="AP8" s="71"/>
      <c r="AQ8" s="71"/>
      <c r="AR8" s="71"/>
      <c r="AS8" s="71"/>
      <c r="AT8" s="67">
        <f>データ!$S$6</f>
        <v>906.07</v>
      </c>
      <c r="AU8" s="68"/>
      <c r="AV8" s="68"/>
      <c r="AW8" s="68"/>
      <c r="AX8" s="68"/>
      <c r="AY8" s="68"/>
      <c r="AZ8" s="68"/>
      <c r="BA8" s="68"/>
      <c r="BB8" s="70">
        <f>データ!$T$6</f>
        <v>339.27</v>
      </c>
      <c r="BC8" s="70"/>
      <c r="BD8" s="70"/>
      <c r="BE8" s="70"/>
      <c r="BF8" s="70"/>
      <c r="BG8" s="70"/>
      <c r="BH8" s="70"/>
      <c r="BI8" s="70"/>
      <c r="BJ8" s="3"/>
      <c r="BK8" s="3"/>
      <c r="BL8" s="74" t="s">
        <v>10</v>
      </c>
      <c r="BM8" s="75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6" t="s">
        <v>12</v>
      </c>
      <c r="C9" s="77"/>
      <c r="D9" s="77"/>
      <c r="E9" s="77"/>
      <c r="F9" s="77"/>
      <c r="G9" s="77"/>
      <c r="H9" s="77"/>
      <c r="I9" s="76" t="s">
        <v>13</v>
      </c>
      <c r="J9" s="77"/>
      <c r="K9" s="77"/>
      <c r="L9" s="77"/>
      <c r="M9" s="77"/>
      <c r="N9" s="77"/>
      <c r="O9" s="78"/>
      <c r="P9" s="79" t="s">
        <v>14</v>
      </c>
      <c r="Q9" s="79"/>
      <c r="R9" s="79"/>
      <c r="S9" s="79"/>
      <c r="T9" s="79"/>
      <c r="U9" s="79"/>
      <c r="V9" s="79"/>
      <c r="W9" s="79" t="s">
        <v>15</v>
      </c>
      <c r="X9" s="79"/>
      <c r="Y9" s="79"/>
      <c r="Z9" s="79"/>
      <c r="AA9" s="79"/>
      <c r="AB9" s="79"/>
      <c r="AC9" s="79"/>
      <c r="AD9" s="2"/>
      <c r="AE9" s="2"/>
      <c r="AF9" s="2"/>
      <c r="AG9" s="2"/>
      <c r="AH9" s="4"/>
      <c r="AI9" s="4"/>
      <c r="AJ9" s="4"/>
      <c r="AK9" s="4"/>
      <c r="AL9" s="79" t="s">
        <v>16</v>
      </c>
      <c r="AM9" s="79"/>
      <c r="AN9" s="79"/>
      <c r="AO9" s="79"/>
      <c r="AP9" s="79"/>
      <c r="AQ9" s="79"/>
      <c r="AR9" s="79"/>
      <c r="AS9" s="79"/>
      <c r="AT9" s="76" t="s">
        <v>17</v>
      </c>
      <c r="AU9" s="77"/>
      <c r="AV9" s="77"/>
      <c r="AW9" s="77"/>
      <c r="AX9" s="77"/>
      <c r="AY9" s="77"/>
      <c r="AZ9" s="77"/>
      <c r="BA9" s="77"/>
      <c r="BB9" s="79" t="s">
        <v>18</v>
      </c>
      <c r="BC9" s="79"/>
      <c r="BD9" s="79"/>
      <c r="BE9" s="79"/>
      <c r="BF9" s="79"/>
      <c r="BG9" s="79"/>
      <c r="BH9" s="79"/>
      <c r="BI9" s="79"/>
      <c r="BJ9" s="3"/>
      <c r="BK9" s="3"/>
      <c r="BL9" s="65" t="s">
        <v>19</v>
      </c>
      <c r="BM9" s="66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7" t="str">
        <f>データ!$N$6</f>
        <v>-</v>
      </c>
      <c r="C10" s="68"/>
      <c r="D10" s="68"/>
      <c r="E10" s="68"/>
      <c r="F10" s="68"/>
      <c r="G10" s="68"/>
      <c r="H10" s="68"/>
      <c r="I10" s="67">
        <f>データ!$O$6</f>
        <v>63.79</v>
      </c>
      <c r="J10" s="68"/>
      <c r="K10" s="68"/>
      <c r="L10" s="68"/>
      <c r="M10" s="68"/>
      <c r="N10" s="68"/>
      <c r="O10" s="69"/>
      <c r="P10" s="70">
        <f>データ!$P$6</f>
        <v>99.33</v>
      </c>
      <c r="Q10" s="70"/>
      <c r="R10" s="70"/>
      <c r="S10" s="70"/>
      <c r="T10" s="70"/>
      <c r="U10" s="70"/>
      <c r="V10" s="70"/>
      <c r="W10" s="71">
        <f>データ!$Q$6</f>
        <v>2860</v>
      </c>
      <c r="X10" s="71"/>
      <c r="Y10" s="71"/>
      <c r="Z10" s="71"/>
      <c r="AA10" s="71"/>
      <c r="AB10" s="71"/>
      <c r="AC10" s="71"/>
      <c r="AD10" s="2"/>
      <c r="AE10" s="2"/>
      <c r="AF10" s="2"/>
      <c r="AG10" s="2"/>
      <c r="AH10" s="4"/>
      <c r="AI10" s="4"/>
      <c r="AJ10" s="4"/>
      <c r="AK10" s="4"/>
      <c r="AL10" s="71">
        <f>データ!$U$6</f>
        <v>304209</v>
      </c>
      <c r="AM10" s="71"/>
      <c r="AN10" s="71"/>
      <c r="AO10" s="71"/>
      <c r="AP10" s="71"/>
      <c r="AQ10" s="71"/>
      <c r="AR10" s="71"/>
      <c r="AS10" s="71"/>
      <c r="AT10" s="67">
        <f>データ!$V$6</f>
        <v>293.12</v>
      </c>
      <c r="AU10" s="68"/>
      <c r="AV10" s="68"/>
      <c r="AW10" s="68"/>
      <c r="AX10" s="68"/>
      <c r="AY10" s="68"/>
      <c r="AZ10" s="68"/>
      <c r="BA10" s="68"/>
      <c r="BB10" s="70">
        <f>データ!$W$6</f>
        <v>1037.83</v>
      </c>
      <c r="BC10" s="70"/>
      <c r="BD10" s="70"/>
      <c r="BE10" s="70"/>
      <c r="BF10" s="70"/>
      <c r="BG10" s="70"/>
      <c r="BH10" s="70"/>
      <c r="BI10" s="70"/>
      <c r="BJ10" s="2"/>
      <c r="BK10" s="2"/>
      <c r="BL10" s="72" t="s">
        <v>21</v>
      </c>
      <c r="BM10" s="73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23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25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51" t="s">
        <v>112</v>
      </c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3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51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3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51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3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51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3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51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3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51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3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51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3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51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3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51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3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51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3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51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3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51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3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51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3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51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3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51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3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51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3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51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3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51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3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1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3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1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3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51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3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51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3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51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3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51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3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51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3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51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3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51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3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51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3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45" t="s">
        <v>26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51" t="s">
        <v>111</v>
      </c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3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51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3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51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3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51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3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51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3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51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3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51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3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51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3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51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3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1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3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1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3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1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3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1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3"/>
    </row>
    <row r="60" spans="1:78" ht="13.5" customHeight="1" x14ac:dyDescent="0.15">
      <c r="A60" s="2"/>
      <c r="B60" s="62" t="s">
        <v>27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51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3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51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3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51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3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45" t="s">
        <v>28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51" t="s">
        <v>113</v>
      </c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3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51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3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51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3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51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3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51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3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51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3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51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3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51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3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51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3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51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3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51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3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51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3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51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3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51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3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51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3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51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3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4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6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【112.01】</v>
      </c>
      <c r="F85" s="27" t="str">
        <f>データ!AS6</f>
        <v>【1.08】</v>
      </c>
      <c r="G85" s="27" t="str">
        <f>データ!BD6</f>
        <v>【264.97】</v>
      </c>
      <c r="H85" s="27" t="str">
        <f>データ!BO6</f>
        <v>【266.61】</v>
      </c>
      <c r="I85" s="27" t="str">
        <f>データ!BZ6</f>
        <v>【103.24】</v>
      </c>
      <c r="J85" s="27" t="str">
        <f>データ!CK6</f>
        <v>【168.38】</v>
      </c>
      <c r="K85" s="27" t="str">
        <f>データ!CV6</f>
        <v>【60.00】</v>
      </c>
      <c r="L85" s="27" t="str">
        <f>データ!DG6</f>
        <v>【89.80】</v>
      </c>
      <c r="M85" s="27" t="str">
        <f>データ!DR6</f>
        <v>【49.59】</v>
      </c>
      <c r="N85" s="27" t="str">
        <f>データ!EC6</f>
        <v>【19.44】</v>
      </c>
      <c r="O85" s="27" t="str">
        <f>データ!EN6</f>
        <v>【0.68】</v>
      </c>
    </row>
  </sheetData>
  <sheetProtection algorithmName="SHA-512" hashValue="8nyMxhrvCCIWxkp6Peneo0D+Ino2pIx31Poialut9TLd5cFcyFAaHzqXrSqRr/uNxxh8PUA5Y9GGtIu868hIBw==" saltValue="qP8dLyKDwg0H60qamr/20Q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52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53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54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55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56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57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58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59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60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61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62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63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64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65</v>
      </c>
      <c r="B5" s="32"/>
      <c r="C5" s="32"/>
      <c r="D5" s="32"/>
      <c r="E5" s="32"/>
      <c r="F5" s="32"/>
      <c r="G5" s="32"/>
      <c r="H5" s="33" t="s">
        <v>66</v>
      </c>
      <c r="I5" s="33" t="s">
        <v>67</v>
      </c>
      <c r="J5" s="33" t="s">
        <v>68</v>
      </c>
      <c r="K5" s="33" t="s">
        <v>69</v>
      </c>
      <c r="L5" s="33" t="s">
        <v>70</v>
      </c>
      <c r="M5" s="33" t="s">
        <v>5</v>
      </c>
      <c r="N5" s="33" t="s">
        <v>71</v>
      </c>
      <c r="O5" s="33" t="s">
        <v>72</v>
      </c>
      <c r="P5" s="33" t="s">
        <v>73</v>
      </c>
      <c r="Q5" s="33" t="s">
        <v>74</v>
      </c>
      <c r="R5" s="33" t="s">
        <v>75</v>
      </c>
      <c r="S5" s="33" t="s">
        <v>76</v>
      </c>
      <c r="T5" s="33" t="s">
        <v>77</v>
      </c>
      <c r="U5" s="33" t="s">
        <v>78</v>
      </c>
      <c r="V5" s="33" t="s">
        <v>79</v>
      </c>
      <c r="W5" s="33" t="s">
        <v>80</v>
      </c>
      <c r="X5" s="33" t="s">
        <v>81</v>
      </c>
      <c r="Y5" s="33" t="s">
        <v>82</v>
      </c>
      <c r="Z5" s="33" t="s">
        <v>83</v>
      </c>
      <c r="AA5" s="33" t="s">
        <v>84</v>
      </c>
      <c r="AB5" s="33" t="s">
        <v>85</v>
      </c>
      <c r="AC5" s="33" t="s">
        <v>86</v>
      </c>
      <c r="AD5" s="33" t="s">
        <v>87</v>
      </c>
      <c r="AE5" s="33" t="s">
        <v>88</v>
      </c>
      <c r="AF5" s="33" t="s">
        <v>89</v>
      </c>
      <c r="AG5" s="33" t="s">
        <v>90</v>
      </c>
      <c r="AH5" s="33" t="s">
        <v>29</v>
      </c>
      <c r="AI5" s="33" t="s">
        <v>81</v>
      </c>
      <c r="AJ5" s="33" t="s">
        <v>82</v>
      </c>
      <c r="AK5" s="33" t="s">
        <v>83</v>
      </c>
      <c r="AL5" s="33" t="s">
        <v>84</v>
      </c>
      <c r="AM5" s="33" t="s">
        <v>85</v>
      </c>
      <c r="AN5" s="33" t="s">
        <v>86</v>
      </c>
      <c r="AO5" s="33" t="s">
        <v>87</v>
      </c>
      <c r="AP5" s="33" t="s">
        <v>88</v>
      </c>
      <c r="AQ5" s="33" t="s">
        <v>89</v>
      </c>
      <c r="AR5" s="33" t="s">
        <v>90</v>
      </c>
      <c r="AS5" s="33" t="s">
        <v>91</v>
      </c>
      <c r="AT5" s="33" t="s">
        <v>81</v>
      </c>
      <c r="AU5" s="33" t="s">
        <v>82</v>
      </c>
      <c r="AV5" s="33" t="s">
        <v>83</v>
      </c>
      <c r="AW5" s="33" t="s">
        <v>84</v>
      </c>
      <c r="AX5" s="33" t="s">
        <v>85</v>
      </c>
      <c r="AY5" s="33" t="s">
        <v>86</v>
      </c>
      <c r="AZ5" s="33" t="s">
        <v>87</v>
      </c>
      <c r="BA5" s="33" t="s">
        <v>88</v>
      </c>
      <c r="BB5" s="33" t="s">
        <v>89</v>
      </c>
      <c r="BC5" s="33" t="s">
        <v>90</v>
      </c>
      <c r="BD5" s="33" t="s">
        <v>91</v>
      </c>
      <c r="BE5" s="33" t="s">
        <v>81</v>
      </c>
      <c r="BF5" s="33" t="s">
        <v>82</v>
      </c>
      <c r="BG5" s="33" t="s">
        <v>83</v>
      </c>
      <c r="BH5" s="33" t="s">
        <v>84</v>
      </c>
      <c r="BI5" s="33" t="s">
        <v>85</v>
      </c>
      <c r="BJ5" s="33" t="s">
        <v>86</v>
      </c>
      <c r="BK5" s="33" t="s">
        <v>87</v>
      </c>
      <c r="BL5" s="33" t="s">
        <v>88</v>
      </c>
      <c r="BM5" s="33" t="s">
        <v>89</v>
      </c>
      <c r="BN5" s="33" t="s">
        <v>90</v>
      </c>
      <c r="BO5" s="33" t="s">
        <v>91</v>
      </c>
      <c r="BP5" s="33" t="s">
        <v>81</v>
      </c>
      <c r="BQ5" s="33" t="s">
        <v>82</v>
      </c>
      <c r="BR5" s="33" t="s">
        <v>83</v>
      </c>
      <c r="BS5" s="33" t="s">
        <v>84</v>
      </c>
      <c r="BT5" s="33" t="s">
        <v>85</v>
      </c>
      <c r="BU5" s="33" t="s">
        <v>86</v>
      </c>
      <c r="BV5" s="33" t="s">
        <v>87</v>
      </c>
      <c r="BW5" s="33" t="s">
        <v>88</v>
      </c>
      <c r="BX5" s="33" t="s">
        <v>89</v>
      </c>
      <c r="BY5" s="33" t="s">
        <v>90</v>
      </c>
      <c r="BZ5" s="33" t="s">
        <v>91</v>
      </c>
      <c r="CA5" s="33" t="s">
        <v>81</v>
      </c>
      <c r="CB5" s="33" t="s">
        <v>82</v>
      </c>
      <c r="CC5" s="33" t="s">
        <v>83</v>
      </c>
      <c r="CD5" s="33" t="s">
        <v>84</v>
      </c>
      <c r="CE5" s="33" t="s">
        <v>85</v>
      </c>
      <c r="CF5" s="33" t="s">
        <v>86</v>
      </c>
      <c r="CG5" s="33" t="s">
        <v>87</v>
      </c>
      <c r="CH5" s="33" t="s">
        <v>88</v>
      </c>
      <c r="CI5" s="33" t="s">
        <v>89</v>
      </c>
      <c r="CJ5" s="33" t="s">
        <v>90</v>
      </c>
      <c r="CK5" s="33" t="s">
        <v>91</v>
      </c>
      <c r="CL5" s="33" t="s">
        <v>81</v>
      </c>
      <c r="CM5" s="33" t="s">
        <v>82</v>
      </c>
      <c r="CN5" s="33" t="s">
        <v>83</v>
      </c>
      <c r="CO5" s="33" t="s">
        <v>84</v>
      </c>
      <c r="CP5" s="33" t="s">
        <v>85</v>
      </c>
      <c r="CQ5" s="33" t="s">
        <v>86</v>
      </c>
      <c r="CR5" s="33" t="s">
        <v>87</v>
      </c>
      <c r="CS5" s="33" t="s">
        <v>88</v>
      </c>
      <c r="CT5" s="33" t="s">
        <v>89</v>
      </c>
      <c r="CU5" s="33" t="s">
        <v>90</v>
      </c>
      <c r="CV5" s="33" t="s">
        <v>91</v>
      </c>
      <c r="CW5" s="33" t="s">
        <v>81</v>
      </c>
      <c r="CX5" s="33" t="s">
        <v>82</v>
      </c>
      <c r="CY5" s="33" t="s">
        <v>83</v>
      </c>
      <c r="CZ5" s="33" t="s">
        <v>84</v>
      </c>
      <c r="DA5" s="33" t="s">
        <v>85</v>
      </c>
      <c r="DB5" s="33" t="s">
        <v>86</v>
      </c>
      <c r="DC5" s="33" t="s">
        <v>87</v>
      </c>
      <c r="DD5" s="33" t="s">
        <v>88</v>
      </c>
      <c r="DE5" s="33" t="s">
        <v>89</v>
      </c>
      <c r="DF5" s="33" t="s">
        <v>90</v>
      </c>
      <c r="DG5" s="33" t="s">
        <v>91</v>
      </c>
      <c r="DH5" s="33" t="s">
        <v>81</v>
      </c>
      <c r="DI5" s="33" t="s">
        <v>82</v>
      </c>
      <c r="DJ5" s="33" t="s">
        <v>83</v>
      </c>
      <c r="DK5" s="33" t="s">
        <v>84</v>
      </c>
      <c r="DL5" s="33" t="s">
        <v>85</v>
      </c>
      <c r="DM5" s="33" t="s">
        <v>86</v>
      </c>
      <c r="DN5" s="33" t="s">
        <v>87</v>
      </c>
      <c r="DO5" s="33" t="s">
        <v>88</v>
      </c>
      <c r="DP5" s="33" t="s">
        <v>89</v>
      </c>
      <c r="DQ5" s="33" t="s">
        <v>90</v>
      </c>
      <c r="DR5" s="33" t="s">
        <v>91</v>
      </c>
      <c r="DS5" s="33" t="s">
        <v>81</v>
      </c>
      <c r="DT5" s="33" t="s">
        <v>82</v>
      </c>
      <c r="DU5" s="33" t="s">
        <v>83</v>
      </c>
      <c r="DV5" s="33" t="s">
        <v>84</v>
      </c>
      <c r="DW5" s="33" t="s">
        <v>85</v>
      </c>
      <c r="DX5" s="33" t="s">
        <v>86</v>
      </c>
      <c r="DY5" s="33" t="s">
        <v>87</v>
      </c>
      <c r="DZ5" s="33" t="s">
        <v>88</v>
      </c>
      <c r="EA5" s="33" t="s">
        <v>89</v>
      </c>
      <c r="EB5" s="33" t="s">
        <v>90</v>
      </c>
      <c r="EC5" s="33" t="s">
        <v>91</v>
      </c>
      <c r="ED5" s="33" t="s">
        <v>81</v>
      </c>
      <c r="EE5" s="33" t="s">
        <v>82</v>
      </c>
      <c r="EF5" s="33" t="s">
        <v>83</v>
      </c>
      <c r="EG5" s="33" t="s">
        <v>84</v>
      </c>
      <c r="EH5" s="33" t="s">
        <v>85</v>
      </c>
      <c r="EI5" s="33" t="s">
        <v>86</v>
      </c>
      <c r="EJ5" s="33" t="s">
        <v>87</v>
      </c>
      <c r="EK5" s="33" t="s">
        <v>88</v>
      </c>
      <c r="EL5" s="33" t="s">
        <v>89</v>
      </c>
      <c r="EM5" s="33" t="s">
        <v>90</v>
      </c>
      <c r="EN5" s="33" t="s">
        <v>91</v>
      </c>
    </row>
    <row r="6" spans="1:144" s="37" customFormat="1" x14ac:dyDescent="0.15">
      <c r="A6" s="29" t="s">
        <v>92</v>
      </c>
      <c r="B6" s="34">
        <f>B7</f>
        <v>2019</v>
      </c>
      <c r="C6" s="34">
        <f t="shared" ref="C6:W6" si="3">C7</f>
        <v>52019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秋田市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A1</v>
      </c>
      <c r="M6" s="34" t="str">
        <f t="shared" si="3"/>
        <v>自治体職員</v>
      </c>
      <c r="N6" s="35" t="str">
        <f t="shared" si="3"/>
        <v>-</v>
      </c>
      <c r="O6" s="35">
        <f t="shared" si="3"/>
        <v>63.79</v>
      </c>
      <c r="P6" s="35">
        <f t="shared" si="3"/>
        <v>99.33</v>
      </c>
      <c r="Q6" s="35">
        <f t="shared" si="3"/>
        <v>2860</v>
      </c>
      <c r="R6" s="35">
        <f t="shared" si="3"/>
        <v>307403</v>
      </c>
      <c r="S6" s="35">
        <f t="shared" si="3"/>
        <v>906.07</v>
      </c>
      <c r="T6" s="35">
        <f t="shared" si="3"/>
        <v>339.27</v>
      </c>
      <c r="U6" s="35">
        <f t="shared" si="3"/>
        <v>304209</v>
      </c>
      <c r="V6" s="35">
        <f t="shared" si="3"/>
        <v>293.12</v>
      </c>
      <c r="W6" s="35">
        <f t="shared" si="3"/>
        <v>1037.83</v>
      </c>
      <c r="X6" s="36">
        <f>IF(X7="",NA(),X7)</f>
        <v>125.46</v>
      </c>
      <c r="Y6" s="36">
        <f t="shared" ref="Y6:AG6" si="4">IF(Y7="",NA(),Y7)</f>
        <v>122.76</v>
      </c>
      <c r="Z6" s="36">
        <f t="shared" si="4"/>
        <v>122.06</v>
      </c>
      <c r="AA6" s="36">
        <f t="shared" si="4"/>
        <v>114.17</v>
      </c>
      <c r="AB6" s="36">
        <f t="shared" si="4"/>
        <v>113.08</v>
      </c>
      <c r="AC6" s="36">
        <f t="shared" si="4"/>
        <v>115.21</v>
      </c>
      <c r="AD6" s="36">
        <f t="shared" si="4"/>
        <v>117.25</v>
      </c>
      <c r="AE6" s="36">
        <f t="shared" si="4"/>
        <v>116.77</v>
      </c>
      <c r="AF6" s="36">
        <f t="shared" si="4"/>
        <v>115.41</v>
      </c>
      <c r="AG6" s="36">
        <f t="shared" si="4"/>
        <v>113.57</v>
      </c>
      <c r="AH6" s="35" t="str">
        <f>IF(AH7="","",IF(AH7="-","【-】","【"&amp;SUBSTITUTE(TEXT(AH7,"#,##0.00"),"-","△")&amp;"】"))</f>
        <v>【112.01】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6">
        <f t="shared" si="5"/>
        <v>0.71</v>
      </c>
      <c r="AO6" s="35">
        <f t="shared" si="5"/>
        <v>0</v>
      </c>
      <c r="AP6" s="35">
        <f t="shared" si="5"/>
        <v>0</v>
      </c>
      <c r="AQ6" s="35">
        <f t="shared" si="5"/>
        <v>0</v>
      </c>
      <c r="AR6" s="35">
        <f t="shared" si="5"/>
        <v>0</v>
      </c>
      <c r="AS6" s="35" t="str">
        <f>IF(AS7="","",IF(AS7="-","【-】","【"&amp;SUBSTITUTE(TEXT(AS7,"#,##0.00"),"-","△")&amp;"】"))</f>
        <v>【1.08】</v>
      </c>
      <c r="AT6" s="36">
        <f>IF(AT7="",NA(),AT7)</f>
        <v>362.82</v>
      </c>
      <c r="AU6" s="36">
        <f t="shared" ref="AU6:BC6" si="6">IF(AU7="",NA(),AU7)</f>
        <v>379</v>
      </c>
      <c r="AV6" s="36">
        <f t="shared" si="6"/>
        <v>391.02</v>
      </c>
      <c r="AW6" s="36">
        <f t="shared" si="6"/>
        <v>429.43</v>
      </c>
      <c r="AX6" s="36">
        <f t="shared" si="6"/>
        <v>433.01</v>
      </c>
      <c r="AY6" s="36">
        <f t="shared" si="6"/>
        <v>241.71</v>
      </c>
      <c r="AZ6" s="36">
        <f t="shared" si="6"/>
        <v>249.08</v>
      </c>
      <c r="BA6" s="36">
        <f t="shared" si="6"/>
        <v>254.05</v>
      </c>
      <c r="BB6" s="36">
        <f t="shared" si="6"/>
        <v>258.22000000000003</v>
      </c>
      <c r="BC6" s="36">
        <f t="shared" si="6"/>
        <v>250.03</v>
      </c>
      <c r="BD6" s="35" t="str">
        <f>IF(BD7="","",IF(BD7="-","【-】","【"&amp;SUBSTITUTE(TEXT(BD7,"#,##0.00"),"-","△")&amp;"】"))</f>
        <v>【264.97】</v>
      </c>
      <c r="BE6" s="36">
        <f>IF(BE7="",NA(),BE7)</f>
        <v>397.81</v>
      </c>
      <c r="BF6" s="36">
        <f t="shared" ref="BF6:BN6" si="7">IF(BF7="",NA(),BF7)</f>
        <v>393.06</v>
      </c>
      <c r="BG6" s="36">
        <f t="shared" si="7"/>
        <v>389.42</v>
      </c>
      <c r="BH6" s="36">
        <f t="shared" si="7"/>
        <v>387.32</v>
      </c>
      <c r="BI6" s="36">
        <f t="shared" si="7"/>
        <v>383.07</v>
      </c>
      <c r="BJ6" s="36">
        <f t="shared" si="7"/>
        <v>274.14</v>
      </c>
      <c r="BK6" s="36">
        <f t="shared" si="7"/>
        <v>266.66000000000003</v>
      </c>
      <c r="BL6" s="36">
        <f t="shared" si="7"/>
        <v>258.63</v>
      </c>
      <c r="BM6" s="36">
        <f t="shared" si="7"/>
        <v>255.12</v>
      </c>
      <c r="BN6" s="36">
        <f t="shared" si="7"/>
        <v>254.19</v>
      </c>
      <c r="BO6" s="35" t="str">
        <f>IF(BO7="","",IF(BO7="-","【-】","【"&amp;SUBSTITUTE(TEXT(BO7,"#,##0.00"),"-","△")&amp;"】"))</f>
        <v>【266.61】</v>
      </c>
      <c r="BP6" s="36">
        <f>IF(BP7="",NA(),BP7)</f>
        <v>126.47</v>
      </c>
      <c r="BQ6" s="36">
        <f t="shared" ref="BQ6:BY6" si="8">IF(BQ7="",NA(),BQ7)</f>
        <v>123.18</v>
      </c>
      <c r="BR6" s="36">
        <f t="shared" si="8"/>
        <v>121.84</v>
      </c>
      <c r="BS6" s="36">
        <f t="shared" si="8"/>
        <v>112.2</v>
      </c>
      <c r="BT6" s="36">
        <f t="shared" si="8"/>
        <v>110.34</v>
      </c>
      <c r="BU6" s="36">
        <f t="shared" si="8"/>
        <v>108.81</v>
      </c>
      <c r="BV6" s="36">
        <f t="shared" si="8"/>
        <v>110.87</v>
      </c>
      <c r="BW6" s="36">
        <f t="shared" si="8"/>
        <v>110.3</v>
      </c>
      <c r="BX6" s="36">
        <f t="shared" si="8"/>
        <v>109.12</v>
      </c>
      <c r="BY6" s="36">
        <f t="shared" si="8"/>
        <v>107.42</v>
      </c>
      <c r="BZ6" s="35" t="str">
        <f>IF(BZ7="","",IF(BZ7="-","【-】","【"&amp;SUBSTITUTE(TEXT(BZ7,"#,##0.00"),"-","△")&amp;"】"))</f>
        <v>【103.24】</v>
      </c>
      <c r="CA6" s="36">
        <f>IF(CA7="",NA(),CA7)</f>
        <v>150.04</v>
      </c>
      <c r="CB6" s="36">
        <f t="shared" ref="CB6:CJ6" si="9">IF(CB7="",NA(),CB7)</f>
        <v>153.97999999999999</v>
      </c>
      <c r="CC6" s="36">
        <f t="shared" si="9"/>
        <v>155.84</v>
      </c>
      <c r="CD6" s="36">
        <f t="shared" si="9"/>
        <v>169.6</v>
      </c>
      <c r="CE6" s="36">
        <f t="shared" si="9"/>
        <v>172.45</v>
      </c>
      <c r="CF6" s="36">
        <f t="shared" si="9"/>
        <v>152.94999999999999</v>
      </c>
      <c r="CG6" s="36">
        <f t="shared" si="9"/>
        <v>150.54</v>
      </c>
      <c r="CH6" s="36">
        <f t="shared" si="9"/>
        <v>151.85</v>
      </c>
      <c r="CI6" s="36">
        <f t="shared" si="9"/>
        <v>153.88</v>
      </c>
      <c r="CJ6" s="36">
        <f t="shared" si="9"/>
        <v>157.19</v>
      </c>
      <c r="CK6" s="35" t="str">
        <f>IF(CK7="","",IF(CK7="-","【-】","【"&amp;SUBSTITUTE(TEXT(CK7,"#,##0.00"),"-","△")&amp;"】"))</f>
        <v>【168.38】</v>
      </c>
      <c r="CL6" s="36">
        <f>IF(CL7="",NA(),CL7)</f>
        <v>50.38</v>
      </c>
      <c r="CM6" s="36">
        <f t="shared" ref="CM6:CU6" si="10">IF(CM7="",NA(),CM7)</f>
        <v>49.82</v>
      </c>
      <c r="CN6" s="36">
        <f t="shared" si="10"/>
        <v>49.55</v>
      </c>
      <c r="CO6" s="36">
        <f t="shared" si="10"/>
        <v>49.12</v>
      </c>
      <c r="CP6" s="36">
        <f t="shared" si="10"/>
        <v>48.97</v>
      </c>
      <c r="CQ6" s="36">
        <f t="shared" si="10"/>
        <v>63.03</v>
      </c>
      <c r="CR6" s="36">
        <f t="shared" si="10"/>
        <v>63.18</v>
      </c>
      <c r="CS6" s="36">
        <f t="shared" si="10"/>
        <v>63.54</v>
      </c>
      <c r="CT6" s="36">
        <f t="shared" si="10"/>
        <v>63.53</v>
      </c>
      <c r="CU6" s="36">
        <f t="shared" si="10"/>
        <v>63.16</v>
      </c>
      <c r="CV6" s="35" t="str">
        <f>IF(CV7="","",IF(CV7="-","【-】","【"&amp;SUBSTITUTE(TEXT(CV7,"#,##0.00"),"-","△")&amp;"】"))</f>
        <v>【60.00】</v>
      </c>
      <c r="CW6" s="36">
        <f>IF(CW7="",NA(),CW7)</f>
        <v>91.95</v>
      </c>
      <c r="CX6" s="36">
        <f t="shared" ref="CX6:DF6" si="11">IF(CX7="",NA(),CX7)</f>
        <v>92.56</v>
      </c>
      <c r="CY6" s="36">
        <f t="shared" si="11"/>
        <v>92.17</v>
      </c>
      <c r="CZ6" s="36">
        <f t="shared" si="11"/>
        <v>91.97</v>
      </c>
      <c r="DA6" s="36">
        <f t="shared" si="11"/>
        <v>91.19</v>
      </c>
      <c r="DB6" s="36">
        <f t="shared" si="11"/>
        <v>91.21</v>
      </c>
      <c r="DC6" s="36">
        <f t="shared" si="11"/>
        <v>91.6</v>
      </c>
      <c r="DD6" s="36">
        <f t="shared" si="11"/>
        <v>91.48</v>
      </c>
      <c r="DE6" s="36">
        <f t="shared" si="11"/>
        <v>91.58</v>
      </c>
      <c r="DF6" s="36">
        <f t="shared" si="11"/>
        <v>91.48</v>
      </c>
      <c r="DG6" s="35" t="str">
        <f>IF(DG7="","",IF(DG7="-","【-】","【"&amp;SUBSTITUTE(TEXT(DG7,"#,##0.00"),"-","△")&amp;"】"))</f>
        <v>【89.80】</v>
      </c>
      <c r="DH6" s="36">
        <f>IF(DH7="",NA(),DH7)</f>
        <v>47.39</v>
      </c>
      <c r="DI6" s="36">
        <f t="shared" ref="DI6:DQ6" si="12">IF(DI7="",NA(),DI7)</f>
        <v>48.34</v>
      </c>
      <c r="DJ6" s="36">
        <f t="shared" si="12"/>
        <v>49.29</v>
      </c>
      <c r="DK6" s="36">
        <f t="shared" si="12"/>
        <v>50.08</v>
      </c>
      <c r="DL6" s="36">
        <f t="shared" si="12"/>
        <v>51.03</v>
      </c>
      <c r="DM6" s="36">
        <f t="shared" si="12"/>
        <v>48.41</v>
      </c>
      <c r="DN6" s="36">
        <f t="shared" si="12"/>
        <v>49.1</v>
      </c>
      <c r="DO6" s="36">
        <f t="shared" si="12"/>
        <v>49.66</v>
      </c>
      <c r="DP6" s="36">
        <f t="shared" si="12"/>
        <v>50.41</v>
      </c>
      <c r="DQ6" s="36">
        <f t="shared" si="12"/>
        <v>51.13</v>
      </c>
      <c r="DR6" s="35" t="str">
        <f>IF(DR7="","",IF(DR7="-","【-】","【"&amp;SUBSTITUTE(TEXT(DR7,"#,##0.00"),"-","△")&amp;"】"))</f>
        <v>【49.59】</v>
      </c>
      <c r="DS6" s="36">
        <f>IF(DS7="",NA(),DS7)</f>
        <v>2.75</v>
      </c>
      <c r="DT6" s="36">
        <f t="shared" ref="DT6:EB6" si="13">IF(DT7="",NA(),DT7)</f>
        <v>3.86</v>
      </c>
      <c r="DU6" s="36">
        <f t="shared" si="13"/>
        <v>4.4400000000000004</v>
      </c>
      <c r="DV6" s="36">
        <f t="shared" si="13"/>
        <v>5.64</v>
      </c>
      <c r="DW6" s="36">
        <f t="shared" si="13"/>
        <v>6.52</v>
      </c>
      <c r="DX6" s="36">
        <f t="shared" si="13"/>
        <v>16.16</v>
      </c>
      <c r="DY6" s="36">
        <f t="shared" si="13"/>
        <v>17.420000000000002</v>
      </c>
      <c r="DZ6" s="36">
        <f t="shared" si="13"/>
        <v>18.940000000000001</v>
      </c>
      <c r="EA6" s="36">
        <f t="shared" si="13"/>
        <v>20.36</v>
      </c>
      <c r="EB6" s="36">
        <f t="shared" si="13"/>
        <v>22.41</v>
      </c>
      <c r="EC6" s="35" t="str">
        <f>IF(EC7="","",IF(EC7="-","【-】","【"&amp;SUBSTITUTE(TEXT(EC7,"#,##0.00"),"-","△")&amp;"】"))</f>
        <v>【19.44】</v>
      </c>
      <c r="ED6" s="36">
        <f>IF(ED7="",NA(),ED7)</f>
        <v>0.97</v>
      </c>
      <c r="EE6" s="36">
        <f t="shared" ref="EE6:EM6" si="14">IF(EE7="",NA(),EE7)</f>
        <v>0.99</v>
      </c>
      <c r="EF6" s="36">
        <f t="shared" si="14"/>
        <v>1.1000000000000001</v>
      </c>
      <c r="EG6" s="36">
        <f t="shared" si="14"/>
        <v>1.1599999999999999</v>
      </c>
      <c r="EH6" s="36">
        <f t="shared" si="14"/>
        <v>1.1299999999999999</v>
      </c>
      <c r="EI6" s="36">
        <f t="shared" si="14"/>
        <v>0.74</v>
      </c>
      <c r="EJ6" s="36">
        <f t="shared" si="14"/>
        <v>0.73</v>
      </c>
      <c r="EK6" s="36">
        <f t="shared" si="14"/>
        <v>0.74</v>
      </c>
      <c r="EL6" s="36">
        <f t="shared" si="14"/>
        <v>0.75</v>
      </c>
      <c r="EM6" s="36">
        <f t="shared" si="14"/>
        <v>0.73</v>
      </c>
      <c r="EN6" s="35" t="str">
        <f>IF(EN7="","",IF(EN7="-","【-】","【"&amp;SUBSTITUTE(TEXT(EN7,"#,##0.00"),"-","△")&amp;"】"))</f>
        <v>【0.68】</v>
      </c>
    </row>
    <row r="7" spans="1:144" s="37" customFormat="1" x14ac:dyDescent="0.15">
      <c r="A7" s="29"/>
      <c r="B7" s="38">
        <v>2019</v>
      </c>
      <c r="C7" s="38">
        <v>52019</v>
      </c>
      <c r="D7" s="38">
        <v>46</v>
      </c>
      <c r="E7" s="38">
        <v>1</v>
      </c>
      <c r="F7" s="38">
        <v>0</v>
      </c>
      <c r="G7" s="38">
        <v>1</v>
      </c>
      <c r="H7" s="38" t="s">
        <v>93</v>
      </c>
      <c r="I7" s="38" t="s">
        <v>94</v>
      </c>
      <c r="J7" s="38" t="s">
        <v>95</v>
      </c>
      <c r="K7" s="38" t="s">
        <v>96</v>
      </c>
      <c r="L7" s="38" t="s">
        <v>97</v>
      </c>
      <c r="M7" s="38" t="s">
        <v>98</v>
      </c>
      <c r="N7" s="39" t="s">
        <v>99</v>
      </c>
      <c r="O7" s="39">
        <v>63.79</v>
      </c>
      <c r="P7" s="39">
        <v>99.33</v>
      </c>
      <c r="Q7" s="39">
        <v>2860</v>
      </c>
      <c r="R7" s="39">
        <v>307403</v>
      </c>
      <c r="S7" s="39">
        <v>906.07</v>
      </c>
      <c r="T7" s="39">
        <v>339.27</v>
      </c>
      <c r="U7" s="39">
        <v>304209</v>
      </c>
      <c r="V7" s="39">
        <v>293.12</v>
      </c>
      <c r="W7" s="39">
        <v>1037.83</v>
      </c>
      <c r="X7" s="39">
        <v>125.46</v>
      </c>
      <c r="Y7" s="39">
        <v>122.76</v>
      </c>
      <c r="Z7" s="39">
        <v>122.06</v>
      </c>
      <c r="AA7" s="39">
        <v>114.17</v>
      </c>
      <c r="AB7" s="39">
        <v>113.08</v>
      </c>
      <c r="AC7" s="39">
        <v>115.21</v>
      </c>
      <c r="AD7" s="39">
        <v>117.25</v>
      </c>
      <c r="AE7" s="39">
        <v>116.77</v>
      </c>
      <c r="AF7" s="39">
        <v>115.41</v>
      </c>
      <c r="AG7" s="39">
        <v>113.57</v>
      </c>
      <c r="AH7" s="39">
        <v>112.01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0.71</v>
      </c>
      <c r="AO7" s="39">
        <v>0</v>
      </c>
      <c r="AP7" s="39">
        <v>0</v>
      </c>
      <c r="AQ7" s="39">
        <v>0</v>
      </c>
      <c r="AR7" s="39">
        <v>0</v>
      </c>
      <c r="AS7" s="39">
        <v>1.08</v>
      </c>
      <c r="AT7" s="39">
        <v>362.82</v>
      </c>
      <c r="AU7" s="39">
        <v>379</v>
      </c>
      <c r="AV7" s="39">
        <v>391.02</v>
      </c>
      <c r="AW7" s="39">
        <v>429.43</v>
      </c>
      <c r="AX7" s="39">
        <v>433.01</v>
      </c>
      <c r="AY7" s="39">
        <v>241.71</v>
      </c>
      <c r="AZ7" s="39">
        <v>249.08</v>
      </c>
      <c r="BA7" s="39">
        <v>254.05</v>
      </c>
      <c r="BB7" s="39">
        <v>258.22000000000003</v>
      </c>
      <c r="BC7" s="39">
        <v>250.03</v>
      </c>
      <c r="BD7" s="39">
        <v>264.97000000000003</v>
      </c>
      <c r="BE7" s="39">
        <v>397.81</v>
      </c>
      <c r="BF7" s="39">
        <v>393.06</v>
      </c>
      <c r="BG7" s="39">
        <v>389.42</v>
      </c>
      <c r="BH7" s="39">
        <v>387.32</v>
      </c>
      <c r="BI7" s="39">
        <v>383.07</v>
      </c>
      <c r="BJ7" s="39">
        <v>274.14</v>
      </c>
      <c r="BK7" s="39">
        <v>266.66000000000003</v>
      </c>
      <c r="BL7" s="39">
        <v>258.63</v>
      </c>
      <c r="BM7" s="39">
        <v>255.12</v>
      </c>
      <c r="BN7" s="39">
        <v>254.19</v>
      </c>
      <c r="BO7" s="39">
        <v>266.61</v>
      </c>
      <c r="BP7" s="39">
        <v>126.47</v>
      </c>
      <c r="BQ7" s="39">
        <v>123.18</v>
      </c>
      <c r="BR7" s="39">
        <v>121.84</v>
      </c>
      <c r="BS7" s="39">
        <v>112.2</v>
      </c>
      <c r="BT7" s="39">
        <v>110.34</v>
      </c>
      <c r="BU7" s="39">
        <v>108.81</v>
      </c>
      <c r="BV7" s="39">
        <v>110.87</v>
      </c>
      <c r="BW7" s="39">
        <v>110.3</v>
      </c>
      <c r="BX7" s="39">
        <v>109.12</v>
      </c>
      <c r="BY7" s="39">
        <v>107.42</v>
      </c>
      <c r="BZ7" s="39">
        <v>103.24</v>
      </c>
      <c r="CA7" s="39">
        <v>150.04</v>
      </c>
      <c r="CB7" s="39">
        <v>153.97999999999999</v>
      </c>
      <c r="CC7" s="39">
        <v>155.84</v>
      </c>
      <c r="CD7" s="39">
        <v>169.6</v>
      </c>
      <c r="CE7" s="39">
        <v>172.45</v>
      </c>
      <c r="CF7" s="39">
        <v>152.94999999999999</v>
      </c>
      <c r="CG7" s="39">
        <v>150.54</v>
      </c>
      <c r="CH7" s="39">
        <v>151.85</v>
      </c>
      <c r="CI7" s="39">
        <v>153.88</v>
      </c>
      <c r="CJ7" s="39">
        <v>157.19</v>
      </c>
      <c r="CK7" s="39">
        <v>168.38</v>
      </c>
      <c r="CL7" s="39">
        <v>50.38</v>
      </c>
      <c r="CM7" s="39">
        <v>49.82</v>
      </c>
      <c r="CN7" s="39">
        <v>49.55</v>
      </c>
      <c r="CO7" s="39">
        <v>49.12</v>
      </c>
      <c r="CP7" s="39">
        <v>48.97</v>
      </c>
      <c r="CQ7" s="39">
        <v>63.03</v>
      </c>
      <c r="CR7" s="39">
        <v>63.18</v>
      </c>
      <c r="CS7" s="39">
        <v>63.54</v>
      </c>
      <c r="CT7" s="39">
        <v>63.53</v>
      </c>
      <c r="CU7" s="39">
        <v>63.16</v>
      </c>
      <c r="CV7" s="39">
        <v>60</v>
      </c>
      <c r="CW7" s="39">
        <v>91.95</v>
      </c>
      <c r="CX7" s="39">
        <v>92.56</v>
      </c>
      <c r="CY7" s="39">
        <v>92.17</v>
      </c>
      <c r="CZ7" s="39">
        <v>91.97</v>
      </c>
      <c r="DA7" s="39">
        <v>91.19</v>
      </c>
      <c r="DB7" s="39">
        <v>91.21</v>
      </c>
      <c r="DC7" s="39">
        <v>91.6</v>
      </c>
      <c r="DD7" s="39">
        <v>91.48</v>
      </c>
      <c r="DE7" s="39">
        <v>91.58</v>
      </c>
      <c r="DF7" s="39">
        <v>91.48</v>
      </c>
      <c r="DG7" s="39">
        <v>89.8</v>
      </c>
      <c r="DH7" s="39">
        <v>47.39</v>
      </c>
      <c r="DI7" s="39">
        <v>48.34</v>
      </c>
      <c r="DJ7" s="39">
        <v>49.29</v>
      </c>
      <c r="DK7" s="39">
        <v>50.08</v>
      </c>
      <c r="DL7" s="39">
        <v>51.03</v>
      </c>
      <c r="DM7" s="39">
        <v>48.41</v>
      </c>
      <c r="DN7" s="39">
        <v>49.1</v>
      </c>
      <c r="DO7" s="39">
        <v>49.66</v>
      </c>
      <c r="DP7" s="39">
        <v>50.41</v>
      </c>
      <c r="DQ7" s="39">
        <v>51.13</v>
      </c>
      <c r="DR7" s="39">
        <v>49.59</v>
      </c>
      <c r="DS7" s="39">
        <v>2.75</v>
      </c>
      <c r="DT7" s="39">
        <v>3.86</v>
      </c>
      <c r="DU7" s="39">
        <v>4.4400000000000004</v>
      </c>
      <c r="DV7" s="39">
        <v>5.64</v>
      </c>
      <c r="DW7" s="39">
        <v>6.52</v>
      </c>
      <c r="DX7" s="39">
        <v>16.16</v>
      </c>
      <c r="DY7" s="39">
        <v>17.420000000000002</v>
      </c>
      <c r="DZ7" s="39">
        <v>18.940000000000001</v>
      </c>
      <c r="EA7" s="39">
        <v>20.36</v>
      </c>
      <c r="EB7" s="39">
        <v>22.41</v>
      </c>
      <c r="EC7" s="39">
        <v>19.440000000000001</v>
      </c>
      <c r="ED7" s="39">
        <v>0.97</v>
      </c>
      <c r="EE7" s="39">
        <v>0.99</v>
      </c>
      <c r="EF7" s="39">
        <v>1.1000000000000001</v>
      </c>
      <c r="EG7" s="39">
        <v>1.1599999999999999</v>
      </c>
      <c r="EH7" s="39">
        <v>1.1299999999999999</v>
      </c>
      <c r="EI7" s="39">
        <v>0.74</v>
      </c>
      <c r="EJ7" s="39">
        <v>0.73</v>
      </c>
      <c r="EK7" s="39">
        <v>0.74</v>
      </c>
      <c r="EL7" s="39">
        <v>0.75</v>
      </c>
      <c r="EM7" s="39">
        <v>0.73</v>
      </c>
      <c r="EN7" s="39">
        <v>0.68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100</v>
      </c>
      <c r="C9" s="42" t="s">
        <v>101</v>
      </c>
      <c r="D9" s="42" t="s">
        <v>102</v>
      </c>
      <c r="E9" s="42" t="s">
        <v>103</v>
      </c>
      <c r="F9" s="42" t="s">
        <v>104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E10" si="15">DATEVALUE($B7+12-B11&amp;"/1/"&amp;B12)</f>
        <v>46388</v>
      </c>
      <c r="C10" s="43">
        <f t="shared" si="15"/>
        <v>46753</v>
      </c>
      <c r="D10" s="43">
        <f t="shared" si="15"/>
        <v>47119</v>
      </c>
      <c r="E10" s="43">
        <f t="shared" si="15"/>
        <v>47484</v>
      </c>
      <c r="F10" s="44">
        <f>DATEVALUE($B7+12-F11&amp;"/1/"&amp;F12)</f>
        <v>47849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107</v>
      </c>
      <c r="D13" t="s">
        <v>108</v>
      </c>
      <c r="E13" t="s">
        <v>107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2021-01-19T05:34:26Z</cp:lastPrinted>
  <dcterms:created xsi:type="dcterms:W3CDTF">2020-12-04T02:03:30Z</dcterms:created>
  <dcterms:modified xsi:type="dcterms:W3CDTF">2021-01-20T08:06:56Z</dcterms:modified>
  <cp:category/>
</cp:coreProperties>
</file>