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14179\Desktop\"/>
    </mc:Choice>
  </mc:AlternateContent>
  <xr:revisionPtr revIDLastSave="0" documentId="8_{975A82E8-4C4D-4A3B-8A8D-14043ABD9A87}" xr6:coauthVersionLast="45" xr6:coauthVersionMax="45" xr10:uidLastSave="{00000000-0000-0000-0000-000000000000}"/>
  <bookViews>
    <workbookView xWindow="-120" yWindow="-120" windowWidth="29040" windowHeight="15840" xr2:uid="{975D3BEE-2015-4A23-AE1D-99FAE627389D}"/>
  </bookViews>
  <sheets>
    <sheet name="介護サービス（指定介護老人福祉施設）" sheetId="1" r:id="rId1"/>
    <sheet name="介護サービス（老人短期入所施設）" sheetId="2" r:id="rId2"/>
  </sheets>
  <externalReferences>
    <externalReference r:id="rId3"/>
    <externalReference r:id="rId4"/>
  </externalReferences>
  <definedNames>
    <definedName name="_xlnm.Print_Area" localSheetId="0">'介護サービス（指定介護老人福祉施設）'!$A$1:$BR$298</definedName>
    <definedName name="_xlnm.Print_Area" localSheetId="1">'介護サービス（老人短期入所施設）'!$A$1:$BR$298</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 r="D279" i="1" l="1"/>
  <c r="AM266" i="1"/>
  <c r="U266" i="1"/>
  <c r="N266" i="1"/>
  <c r="N260" i="1"/>
  <c r="BM257" i="1"/>
  <c r="BI257" i="1"/>
  <c r="BE257" i="1"/>
  <c r="AU256" i="1"/>
  <c r="AM256" i="1"/>
  <c r="BE254" i="1"/>
  <c r="U254" i="1"/>
  <c r="N254" i="1"/>
  <c r="AM243" i="1"/>
  <c r="U243" i="1"/>
  <c r="N243" i="1"/>
  <c r="AQ239" i="1"/>
  <c r="AQ237" i="1"/>
  <c r="N237" i="1"/>
  <c r="AY236" i="1"/>
  <c r="AQ235" i="1"/>
  <c r="BM234" i="1"/>
  <c r="BI234" i="1"/>
  <c r="BE234" i="1"/>
  <c r="AQ233" i="1"/>
  <c r="BE231" i="1"/>
  <c r="AY231" i="1"/>
  <c r="AQ231" i="1"/>
  <c r="U231" i="1"/>
  <c r="N231" i="1"/>
  <c r="AM219" i="1"/>
  <c r="U219" i="1"/>
  <c r="N219" i="1"/>
  <c r="N213" i="1"/>
  <c r="BM210" i="1"/>
  <c r="BI210" i="1"/>
  <c r="BE210" i="1"/>
  <c r="BE207" i="1"/>
  <c r="AN207" i="1"/>
  <c r="U207" i="1"/>
  <c r="N207" i="1"/>
  <c r="AM195" i="1"/>
  <c r="U195" i="1"/>
  <c r="N195" i="1"/>
  <c r="N189" i="1"/>
  <c r="BM186" i="1"/>
  <c r="BI186" i="1"/>
  <c r="BE186" i="1"/>
  <c r="AU186" i="1"/>
  <c r="AM186" i="1"/>
  <c r="BE183" i="1"/>
  <c r="U183" i="1"/>
  <c r="N183" i="1"/>
  <c r="AM171" i="1"/>
  <c r="U171" i="1"/>
  <c r="N171" i="1"/>
  <c r="N165" i="1"/>
  <c r="AU162" i="1"/>
  <c r="AQ162" i="1"/>
  <c r="AM162" i="1"/>
  <c r="AM159" i="1"/>
  <c r="U159" i="1"/>
  <c r="N159" i="1"/>
  <c r="AM147" i="1"/>
  <c r="U147" i="1"/>
  <c r="N147" i="1"/>
  <c r="AC142" i="1"/>
  <c r="U142" i="1"/>
  <c r="N141" i="1"/>
  <c r="BM138" i="1"/>
  <c r="BI138" i="1"/>
  <c r="BE138" i="1"/>
  <c r="AC137" i="1"/>
  <c r="U137" i="1"/>
  <c r="BE135" i="1"/>
  <c r="AM135" i="1"/>
  <c r="N135" i="1"/>
  <c r="AM123" i="1"/>
  <c r="U123" i="1"/>
  <c r="N123" i="1"/>
  <c r="U118" i="1"/>
  <c r="N117" i="1"/>
  <c r="BM114" i="1"/>
  <c r="BI114" i="1"/>
  <c r="BE114" i="1"/>
  <c r="U113" i="1"/>
  <c r="BE111" i="1"/>
  <c r="AM111" i="1"/>
  <c r="N111" i="1"/>
  <c r="AM99" i="1"/>
  <c r="U99" i="1"/>
  <c r="N99" i="1"/>
  <c r="AC94" i="1"/>
  <c r="U94" i="1"/>
  <c r="N93" i="1"/>
  <c r="BM90" i="1"/>
  <c r="BI90" i="1"/>
  <c r="BE90" i="1"/>
  <c r="AC89" i="1"/>
  <c r="U89" i="1"/>
  <c r="BE87" i="1"/>
  <c r="AM87" i="1"/>
  <c r="N87" i="1"/>
  <c r="AM75" i="1"/>
  <c r="U75" i="1"/>
  <c r="N75" i="1"/>
  <c r="N69" i="1"/>
  <c r="BM66" i="1"/>
  <c r="BI66" i="1"/>
  <c r="BE66" i="1"/>
  <c r="AU66" i="1"/>
  <c r="AM66" i="1"/>
  <c r="BE63" i="1"/>
  <c r="U63" i="1"/>
  <c r="N63" i="1"/>
  <c r="AM52" i="1"/>
  <c r="U52" i="1"/>
  <c r="N52" i="1"/>
  <c r="AM48" i="1"/>
  <c r="AM47" i="1"/>
  <c r="AM46" i="1"/>
  <c r="AM45" i="1"/>
  <c r="AM44" i="1"/>
  <c r="N44" i="1"/>
  <c r="AM43" i="1"/>
  <c r="AM42" i="1"/>
  <c r="BM39" i="1"/>
  <c r="BI39" i="1"/>
  <c r="BE39" i="1"/>
  <c r="AU38" i="1"/>
  <c r="AM38" i="1"/>
  <c r="BE36" i="1"/>
  <c r="U36" i="1"/>
  <c r="N36" i="1"/>
  <c r="BB24" i="1"/>
  <c r="AT24" i="1"/>
  <c r="AM24" i="1"/>
  <c r="AF24" i="1"/>
  <c r="Y24" i="1"/>
  <c r="R24" i="1"/>
  <c r="K24" i="1"/>
  <c r="D24" i="1"/>
  <c r="BF11" i="1"/>
  <c r="AO11" i="1"/>
  <c r="U11" i="1"/>
  <c r="C11" i="1"/>
</calcChain>
</file>

<file path=xl/sharedStrings.xml><?xml version="1.0" encoding="utf-8"?>
<sst xmlns="http://schemas.openxmlformats.org/spreadsheetml/2006/main" count="352" uniqueCount="74">
  <si>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</si>
  <si>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</si>
  <si>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</si>
  <si>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</si>
  <si>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</si>
  <si>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</si>
  <si>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</si>
  <si>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</si>
  <si>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</si>
  <si>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</si>
  <si>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</si>
  <si>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</si>
  <si>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</si>
  <si>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</si>
  <si>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</si>
  <si>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</si>
  <si>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</si>
  <si>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</si>
  <si>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</si>
  <si>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</si>
  <si>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</si>
  <si>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①償還終了による廃止</t>
    <rPh sb="1" eb="3">
      <t>ショウカン</t>
    </rPh>
    <rPh sb="3" eb="5">
      <t>シュウリョウ</t>
    </rPh>
    <rPh sb="8" eb="10">
      <t>ハイシ</t>
    </rPh>
    <phoneticPr fontId="1"/>
  </si>
  <si>
    <t>②一般会計化</t>
    <rPh sb="1" eb="3">
      <t>イッパン</t>
    </rPh>
    <rPh sb="3" eb="6">
      <t>カイケイカ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</si>
  <si>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</si>
  <si>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</si>
  <si>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</si>
  <si>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</si>
  <si>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③診療所への移行</t>
    <rPh sb="1" eb="4">
      <t>シンリョウジョ</t>
    </rPh>
    <rPh sb="6" eb="8">
      <t>イコウ</t>
    </rPh>
    <phoneticPr fontId="1"/>
  </si>
  <si>
    <t>④飲料用水供給施設化</t>
    <rPh sb="1" eb="3">
      <t>インリョウ</t>
    </rPh>
    <rPh sb="3" eb="5">
      <t>ヨウスイ</t>
    </rPh>
    <rPh sb="5" eb="7">
      <t>キョウキュウ</t>
    </rPh>
    <rPh sb="7" eb="10">
      <t>シセツカ</t>
    </rPh>
    <phoneticPr fontId="1"/>
  </si>
  <si>
    <t>⑤民営化・民間譲渡による廃止</t>
    <rPh sb="1" eb="4">
      <t>ミンエイカ</t>
    </rPh>
    <rPh sb="5" eb="7">
      <t>ミンカン</t>
    </rPh>
    <rPh sb="7" eb="9">
      <t>ジョウト</t>
    </rPh>
    <rPh sb="12" eb="14">
      <t>ハイシ</t>
    </rPh>
    <phoneticPr fontId="1"/>
  </si>
  <si>
    <t>⑥広域化による廃止</t>
    <rPh sb="1" eb="4">
      <t>コウイキカ</t>
    </rPh>
    <rPh sb="7" eb="9">
      <t>ハイシ</t>
    </rPh>
    <phoneticPr fontId="1"/>
  </si>
  <si>
    <t>⑦その他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</si>
  <si>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</si>
  <si>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</si>
  <si>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</si>
  <si>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</si>
  <si>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</si>
  <si>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</si>
  <si>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</si>
  <si>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</si>
  <si>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</si>
  <si>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</si>
  <si>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</si>
  <si>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</si>
  <si>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</si>
  <si>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</si>
  <si>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t>
    <rPh sb="0" eb="2">
      <t>カンイ</t>
    </rPh>
    <rPh sb="2" eb="4">
      <t>スイドウ</t>
    </rPh>
    <rPh sb="4" eb="6">
      <t>ジギョウ</t>
    </rPh>
    <rPh sb="6" eb="8">
      <t>トウゴウ</t>
    </rPh>
    <phoneticPr fontId="1"/>
  </si>
  <si>
    <t>簡易水道事業統合以外</t>
    <rPh sb="0" eb="2">
      <t>カンイ</t>
    </rPh>
    <rPh sb="2" eb="4">
      <t>スイドウ</t>
    </rPh>
    <rPh sb="4" eb="6">
      <t>ジギョウ</t>
    </rPh>
    <rPh sb="6" eb="8">
      <t>トウゴウ</t>
    </rPh>
    <rPh sb="8" eb="10">
      <t>イガイ</t>
    </rPh>
    <phoneticPr fontId="1"/>
  </si>
  <si>
    <t>（下水道事業）広域化等</t>
    <rPh sb="1" eb="2">
      <t>シタ</t>
    </rPh>
    <rPh sb="2" eb="4">
      <t>スイドウ</t>
    </rPh>
    <rPh sb="4" eb="6">
      <t>ジギョウ</t>
    </rPh>
    <phoneticPr fontId="1"/>
  </si>
  <si>
    <t>汚水処理施設の
統廃合</t>
    <rPh sb="0" eb="2">
      <t>オスイ</t>
    </rPh>
    <rPh sb="2" eb="4">
      <t>ショリ</t>
    </rPh>
    <rPh sb="4" eb="6">
      <t>シセツ</t>
    </rPh>
    <rPh sb="8" eb="11">
      <t>トウハイゴウ</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</si>
  <si>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</si>
  <si>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</si>
  <si>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</si>
  <si>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</si>
  <si>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</si>
  <si>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</si>
  <si>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</si>
  <si>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</si>
  <si>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</si>
  <si>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</si>
  <si>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</si>
  <si>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</si>
  <si>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</si>
  <si>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</si>
  <si>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</si>
  <si>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</si>
  <si>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その他</t>
    <rPh sb="2" eb="3">
      <t>タ</t>
    </rPh>
    <phoneticPr fontId="1"/>
  </si>
  <si>
    <t>DB方式</t>
    <rPh sb="2" eb="4">
      <t>ホウシキ</t>
    </rPh>
    <phoneticPr fontId="1"/>
  </si>
  <si>
    <t>DBO方式</t>
    <rPh sb="3" eb="5">
      <t>ホウシキ</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</si>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</sst>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8">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7" fillId="0" borderId="1" xfId="0" applyFont="1" applyBorder="1" applyAlignment="1">
      <alignment horizontal="center" vertical="center" wrapText="1"/>
    </xf>
    <xf numFmtId="0" fontId="16" fillId="0" borderId="1" xfId="0" quotePrefix="1" applyFont="1" applyBorder="1" applyAlignment="1">
      <alignment horizontal="center" vertical="center" wrapText="1"/>
    </xf>
    <xf numFmtId="0" fontId="29"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FF0620A-FC84-465D-AE00-245C4D8C299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1AA7BC-3972-4FE1-A4D9-51BE4B42CE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C6B04A7-70AE-45F8-B5C5-0DC06BF34A7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76FE7CA-7065-4AA5-80F0-168D41DA1981}"/>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DB1F958-0E4E-44D4-9848-DDC82BDC381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7B4E943-17F8-4A1E-B4F9-AC5C86FAFF1B}"/>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45806C9E-95E2-4CA8-839D-170FAD8A8777}"/>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21A875E5-B029-4E51-BE64-D5D41E3AABC6}"/>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22F2E1C3-22CC-4EA5-A60C-29B1A3BD7625}"/>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2E9906E4-960A-43F9-93FB-8732D8F044DC}"/>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18247BCD-6159-49D9-B7D2-01B22D5B6DDD}"/>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F66115D4-0727-4A82-AAFC-69DB786FD23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BF676D68-5879-4C4B-8916-1FCD5412523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BA6AFDD9-94DE-48B5-9B7F-1307A096D14F}"/>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252C54C-4C9F-4B80-8BD4-C3635F58EEC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AE2341DE-3F8C-4B7B-BE20-21F2E93651BF}"/>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3B0BA571-FC36-4433-8B33-1B94E2847334}"/>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10784010-327B-4613-818C-C5C340D43E54}"/>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6297EB0-C357-49C9-8C7D-C0985E0264F5}"/>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F2CE3734-256A-4159-93F9-6A2F2175E84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5D32760D-537A-4928-B4A2-EB0448D4FE8A}"/>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9363235E-1685-4F65-BD1B-5666C0A45022}"/>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A3300893-D66E-4658-B872-A0774F20373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E7A1F4E8-C33D-46B2-8CEF-DD9FE0F5D0BB}"/>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7A12BAE7-7BD2-4053-A320-408987D4D7E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CE2BDD7-D72F-49C5-AC12-6E218A11F0F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33BD55-F1E1-4303-B885-08E344E608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D51F16B-07BD-4C3F-B5F3-C772C3235E1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4FEF54B-4F27-4D82-BC9F-68310590D3D6}"/>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D4ADD29-12DE-4EB7-949D-EB2BDF03C60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CD25668-93A9-4268-AD2D-91722BBCA8C1}"/>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8A2DF0BC-D220-4721-9F08-A71067057D5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FEB4DCCE-A899-4F14-881A-E8700714EC9D}"/>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7487A33-9373-4AF9-87F3-A5DA4482FFEA}"/>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39C01927-659E-4B68-8D42-7E35A0FABC72}"/>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DD5318C-3574-483D-AE62-BF30723724F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147C55F3-8C2E-4ED0-A038-7A64F65DA0E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F58D04B4-EFD5-4A19-A96F-84BC09967FDC}"/>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E7891D1-89B6-4215-B113-6E59963696D2}"/>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CA03FA5-8E9E-4886-A201-F7E3446EB81B}"/>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A195AA0-5956-41B1-85C3-6825EEFE0E5F}"/>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AF03BC4-64B7-4F3C-ADCE-D6CC2122EBA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3B5B9978-DDA4-4D8E-9E19-482E143DA061}"/>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39A02A0-1789-49B7-8343-ABF7F7872295}"/>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462CDDCE-FC7C-4CDF-825C-409F2548B64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6B9E6E5-C967-4B8C-BBFC-AFAEDB31677E}"/>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9F4068F2-0A76-45EC-9796-19360E67B664}"/>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A2863B10-A478-4D81-87B4-FDAC10841D31}"/>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2D4E98C8-062A-4E03-A571-D8D3D2329E2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FE222D22-5F06-4268-8BDA-E19D1E2E8305}"/>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6%20&#33021;&#20195;&#23665;&#26412;&#24195;&#22495;&#9675;\&#20462;&#27491;03%20&#35519;&#26619;&#31080;&#65288;R2&#25244;&#26412;&#25913;&#38761;&#35519;&#26619;&#65289;&#12304;&#25351;&#23450;&#20171;&#35703;&#12539;&#33021;&#20195;&#23665;&#26412;&#24195;&#22495;&#24066;&#30010;&#26449;&#22287;&#32068;&#21512;&#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6%20&#33021;&#20195;&#23665;&#26412;&#24195;&#22495;&#9675;\&#20462;&#27491;03%20&#35519;&#26619;&#31080;&#65288;R2&#25244;&#26412;&#25913;&#38761;&#35519;&#26619;&#65289;&#12304;&#30701;&#26399;&#20837;&#25152;&#12539;&#33021;&#20195;&#23665;&#26412;&#24195;&#22495;&#24066;&#30010;&#26449;&#22287;&#32068;&#2151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能代山本広域市町村圏組合</v>
          </cell>
        </row>
        <row r="17">
          <cell r="F17" t="str">
            <v>介護サービス事業</v>
          </cell>
          <cell r="W17" t="str">
            <v>指定介護老人福祉施設</v>
          </cell>
          <cell r="BD17" t="str">
            <v>○</v>
          </cell>
        </row>
        <row r="19">
          <cell r="F19" t="str">
            <v>特別養護老人ホーム運営事業特別会計</v>
          </cell>
        </row>
        <row r="41">
          <cell r="R41" t="str">
            <v>○</v>
          </cell>
          <cell r="AA41" t="str">
            <v>○</v>
          </cell>
        </row>
        <row r="76">
          <cell r="B76" t="str">
            <v>構成市町それぞれに特別養護老人ホームが設置され、組合の事務として共同処理を継続する環境ではなくなっており、令和３年度に１施設、令和９年度に１施設を廃止する予定である。廃止後の設置運営主体については構成市町の能代市において地元社会福祉法人としているため、当組合の改築等に係る事業費が不要となる。</v>
          </cell>
        </row>
        <row r="82">
          <cell r="G82" t="str">
            <v>○</v>
          </cell>
          <cell r="S82" t="str">
            <v>令和</v>
          </cell>
          <cell r="V82">
            <v>4</v>
          </cell>
        </row>
        <row r="83">
          <cell r="V83">
            <v>3</v>
          </cell>
        </row>
        <row r="84">
          <cell r="V84">
            <v>31</v>
          </cell>
        </row>
        <row r="90">
          <cell r="AG90"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能代山本広域市町村圏組合</v>
          </cell>
        </row>
        <row r="17">
          <cell r="F17" t="str">
            <v>介護サービス事業</v>
          </cell>
          <cell r="W17" t="str">
            <v>老人短期入所施設</v>
          </cell>
          <cell r="BD17" t="str">
            <v>○</v>
          </cell>
        </row>
        <row r="19">
          <cell r="F19" t="str">
            <v>特別養護老人ホーム運営事業特別会計</v>
          </cell>
        </row>
        <row r="41">
          <cell r="R41" t="str">
            <v>○</v>
          </cell>
          <cell r="AA41" t="str">
            <v>○</v>
          </cell>
        </row>
        <row r="76">
          <cell r="B76" t="str">
            <v>構成市町それぞれに特別養護老人ホームが設置され、組合の事務として共同処理を継続する環境ではなくなっており、令和３年度に１施設、令和９年度に１施設を廃止する予定である。廃止後の設置運営主体については構成市町の能代市において地元社会福祉法人としているため、当組合の改築等に係る事業費が不要となる。</v>
          </cell>
        </row>
        <row r="82">
          <cell r="G82" t="str">
            <v>○</v>
          </cell>
          <cell r="S82" t="str">
            <v>令和</v>
          </cell>
          <cell r="V82">
            <v>4</v>
          </cell>
        </row>
        <row r="83">
          <cell r="V83">
            <v>3</v>
          </cell>
        </row>
        <row r="84">
          <cell r="V84">
            <v>31</v>
          </cell>
        </row>
        <row r="90">
          <cell r="AG90"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10D1A-8B37-4992-B02E-3E5721F6FC0C}">
  <sheetPr>
    <pageSetUpPr fitToPage="1"/>
  </sheetPr>
  <dimension ref="A1:CE298"/>
  <sheetViews>
    <sheetView showZeros="0" tabSelected="1" topLeftCell="A10" zoomScale="55" zoomScaleNormal="55" workbookViewId="0">
      <selection activeCell="U36" sqref="U36:AJ47"/>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IF(COUNTIF([1]回答表!K15,"*")&gt;0,[1]回答表!K15,"")</f>
        <v>能代山本広域市町村圏組合</v>
      </c>
      <c r="D11" s="8"/>
      <c r="E11" s="8"/>
      <c r="F11" s="8"/>
      <c r="G11" s="8"/>
      <c r="H11" s="8"/>
      <c r="I11" s="8"/>
      <c r="J11" s="8"/>
      <c r="K11" s="8"/>
      <c r="L11" s="8"/>
      <c r="M11" s="8"/>
      <c r="N11" s="8"/>
      <c r="O11" s="8"/>
      <c r="P11" s="8"/>
      <c r="Q11" s="8"/>
      <c r="R11" s="8"/>
      <c r="S11" s="8"/>
      <c r="T11" s="8"/>
      <c r="U11" s="22" t="str">
        <f>IF(COUNTIF([1]回答表!F17,"*")&gt;0,[1]回答表!F17,"")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指定介護老人福祉施設</v>
      </c>
      <c r="AP11" s="10"/>
      <c r="AQ11" s="10"/>
      <c r="AR11" s="10"/>
      <c r="AS11" s="10"/>
      <c r="AT11" s="10"/>
      <c r="AU11" s="10"/>
      <c r="AV11" s="10"/>
      <c r="AW11" s="10"/>
      <c r="AX11" s="10"/>
      <c r="AY11" s="10"/>
      <c r="AZ11" s="10"/>
      <c r="BA11" s="10"/>
      <c r="BB11" s="10"/>
      <c r="BC11" s="10"/>
      <c r="BD11" s="10"/>
      <c r="BE11" s="11"/>
      <c r="BF11" s="21" t="str">
        <f>IF(COUNTIF([1]回答表!F19,"*")&gt;0,[1]回答表!F19,"")</f>
        <v>特別養護老人ホーム運営事業特別会計</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IF([1]回答表!R41="○","○","")</f>
        <v>○</v>
      </c>
      <c r="E24" s="80"/>
      <c r="F24" s="80"/>
      <c r="G24" s="80"/>
      <c r="H24" s="80"/>
      <c r="I24" s="80"/>
      <c r="J24" s="81"/>
      <c r="K24" s="79" t="str">
        <f>IF([1]回答表!R42="○","○","")</f>
        <v/>
      </c>
      <c r="L24" s="80"/>
      <c r="M24" s="80"/>
      <c r="N24" s="80"/>
      <c r="O24" s="80"/>
      <c r="P24" s="80"/>
      <c r="Q24" s="81"/>
      <c r="R24" s="79" t="str">
        <f>IF([1]回答表!R43="○","○","")</f>
        <v/>
      </c>
      <c r="S24" s="80"/>
      <c r="T24" s="80"/>
      <c r="U24" s="80"/>
      <c r="V24" s="80"/>
      <c r="W24" s="80"/>
      <c r="X24" s="81"/>
      <c r="Y24" s="79" t="str">
        <f>IF([1]回答表!R44="○","○","")</f>
        <v/>
      </c>
      <c r="Z24" s="80"/>
      <c r="AA24" s="80"/>
      <c r="AB24" s="80"/>
      <c r="AC24" s="80"/>
      <c r="AD24" s="80"/>
      <c r="AE24" s="81"/>
      <c r="AF24" s="79" t="str">
        <f>IF([1]回答表!R45="○","○","")</f>
        <v/>
      </c>
      <c r="AG24" s="80"/>
      <c r="AH24" s="80"/>
      <c r="AI24" s="80"/>
      <c r="AJ24" s="80"/>
      <c r="AK24" s="80"/>
      <c r="AL24" s="81"/>
      <c r="AM24" s="79" t="str">
        <f>IF([1]回答表!R46="○","○","")</f>
        <v/>
      </c>
      <c r="AN24" s="80"/>
      <c r="AO24" s="80"/>
      <c r="AP24" s="80"/>
      <c r="AQ24" s="80"/>
      <c r="AR24" s="80"/>
      <c r="AS24" s="81"/>
      <c r="AT24" s="79" t="str">
        <f>IF([1]回答表!R47="○","○","")</f>
        <v/>
      </c>
      <c r="AU24" s="80"/>
      <c r="AV24" s="80"/>
      <c r="AW24" s="80"/>
      <c r="AX24" s="80"/>
      <c r="AY24" s="80"/>
      <c r="AZ24" s="81"/>
      <c r="BA24" s="68"/>
      <c r="BB24" s="82" t="str">
        <f>IF([1]回答表!R48="○","○","")</f>
        <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IF([1]回答表!X41="○","○","")</f>
        <v/>
      </c>
      <c r="O36" s="131"/>
      <c r="P36" s="131"/>
      <c r="Q36" s="132"/>
      <c r="R36" s="119"/>
      <c r="S36" s="119"/>
      <c r="T36" s="119"/>
      <c r="U36" s="259" t="str">
        <f>IF([1]回答表!X41="○",[1]回答表!B56,IF([1]回答表!AA41="○",[1]回答表!B76,""))</f>
        <v>構成市町それぞれに特別養護老人ホームが設置され、組合の事務として共同処理を継続する環境ではなくなっており、令和３年度に１施設、令和９年度に１施設を廃止する予定である。廃止後の設置運営主体については構成市町の能代市において地元社会福祉法人としているため、当組合の改築等に係る事業費が不要となる。</v>
      </c>
      <c r="V36" s="260"/>
      <c r="W36" s="260"/>
      <c r="X36" s="260"/>
      <c r="Y36" s="260"/>
      <c r="Z36" s="260"/>
      <c r="AA36" s="260"/>
      <c r="AB36" s="260"/>
      <c r="AC36" s="260"/>
      <c r="AD36" s="260"/>
      <c r="AE36" s="260"/>
      <c r="AF36" s="260"/>
      <c r="AG36" s="260"/>
      <c r="AH36" s="260"/>
      <c r="AI36" s="260"/>
      <c r="AJ36" s="261"/>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IF([1]回答表!X41="○",[1]回答表!S62,IF([1]回答表!AA41="○",[1]回答表!S82,""))</f>
        <v>令和</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262"/>
      <c r="V37" s="263"/>
      <c r="W37" s="263"/>
      <c r="X37" s="263"/>
      <c r="Y37" s="263"/>
      <c r="Z37" s="263"/>
      <c r="AA37" s="263"/>
      <c r="AB37" s="263"/>
      <c r="AC37" s="263"/>
      <c r="AD37" s="263"/>
      <c r="AE37" s="263"/>
      <c r="AF37" s="263"/>
      <c r="AG37" s="263"/>
      <c r="AH37" s="263"/>
      <c r="AI37" s="263"/>
      <c r="AJ37" s="264"/>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262"/>
      <c r="V38" s="263"/>
      <c r="W38" s="263"/>
      <c r="X38" s="263"/>
      <c r="Y38" s="263"/>
      <c r="Z38" s="263"/>
      <c r="AA38" s="263"/>
      <c r="AB38" s="263"/>
      <c r="AC38" s="263"/>
      <c r="AD38" s="263"/>
      <c r="AE38" s="263"/>
      <c r="AF38" s="263"/>
      <c r="AG38" s="263"/>
      <c r="AH38" s="263"/>
      <c r="AI38" s="263"/>
      <c r="AJ38" s="264"/>
      <c r="AK38" s="136"/>
      <c r="AL38" s="136"/>
      <c r="AM38" s="82" t="str">
        <f>IF([1]回答表!X41="○",[1]回答表!G62,IF([1]回答表!AA41="○",[1]回答表!G82,""))</f>
        <v>○</v>
      </c>
      <c r="AN38" s="83"/>
      <c r="AO38" s="83"/>
      <c r="AP38" s="83"/>
      <c r="AQ38" s="83"/>
      <c r="AR38" s="83"/>
      <c r="AS38" s="83"/>
      <c r="AT38" s="153"/>
      <c r="AU38" s="82">
        <f>IF([1]回答表!X41="○",[1]回答表!G63,IF([1]回答表!AA41="○",[1]回答表!G83,""))</f>
        <v>0</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262"/>
      <c r="V39" s="263"/>
      <c r="W39" s="263"/>
      <c r="X39" s="263"/>
      <c r="Y39" s="263"/>
      <c r="Z39" s="263"/>
      <c r="AA39" s="263"/>
      <c r="AB39" s="263"/>
      <c r="AC39" s="263"/>
      <c r="AD39" s="263"/>
      <c r="AE39" s="263"/>
      <c r="AF39" s="263"/>
      <c r="AG39" s="263"/>
      <c r="AH39" s="263"/>
      <c r="AI39" s="263"/>
      <c r="AJ39" s="264"/>
      <c r="AK39" s="136"/>
      <c r="AL39" s="136"/>
      <c r="AM39" s="79"/>
      <c r="AN39" s="80"/>
      <c r="AO39" s="80"/>
      <c r="AP39" s="80"/>
      <c r="AQ39" s="80"/>
      <c r="AR39" s="80"/>
      <c r="AS39" s="80"/>
      <c r="AT39" s="81"/>
      <c r="AU39" s="79"/>
      <c r="AV39" s="80"/>
      <c r="AW39" s="80"/>
      <c r="AX39" s="80"/>
      <c r="AY39" s="80"/>
      <c r="AZ39" s="80"/>
      <c r="BA39" s="80"/>
      <c r="BB39" s="81"/>
      <c r="BC39" s="120"/>
      <c r="BD39" s="109"/>
      <c r="BE39" s="150">
        <f>IF([1]回答表!X41="○",[1]回答表!V62,IF([1]回答表!AA41="○",[1]回答表!V82,""))</f>
        <v>4</v>
      </c>
      <c r="BF39" s="16"/>
      <c r="BG39" s="16"/>
      <c r="BH39" s="17"/>
      <c r="BI39" s="150">
        <f>IF([1]回答表!X41="○",[1]回答表!V63,IF([1]回答表!AA41="○",[1]回答表!V83,""))</f>
        <v>3</v>
      </c>
      <c r="BJ39" s="16"/>
      <c r="BK39" s="16"/>
      <c r="BL39" s="17"/>
      <c r="BM39" s="150">
        <f>IF([1]回答表!X41="○",[1]回答表!V64,IF([1]回答表!AA41="○",[1]回答表!V84,""))</f>
        <v>31</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262"/>
      <c r="V40" s="263"/>
      <c r="W40" s="263"/>
      <c r="X40" s="263"/>
      <c r="Y40" s="263"/>
      <c r="Z40" s="263"/>
      <c r="AA40" s="263"/>
      <c r="AB40" s="263"/>
      <c r="AC40" s="263"/>
      <c r="AD40" s="263"/>
      <c r="AE40" s="263"/>
      <c r="AF40" s="263"/>
      <c r="AG40" s="263"/>
      <c r="AH40" s="263"/>
      <c r="AI40" s="263"/>
      <c r="AJ40" s="264"/>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262"/>
      <c r="V41" s="263"/>
      <c r="W41" s="263"/>
      <c r="X41" s="263"/>
      <c r="Y41" s="263"/>
      <c r="Z41" s="263"/>
      <c r="AA41" s="263"/>
      <c r="AB41" s="263"/>
      <c r="AC41" s="263"/>
      <c r="AD41" s="263"/>
      <c r="AE41" s="263"/>
      <c r="AF41" s="263"/>
      <c r="AG41" s="263"/>
      <c r="AH41" s="263"/>
      <c r="AI41" s="263"/>
      <c r="AJ41" s="264"/>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262"/>
      <c r="V42" s="263"/>
      <c r="W42" s="263"/>
      <c r="X42" s="263"/>
      <c r="Y42" s="263"/>
      <c r="Z42" s="263"/>
      <c r="AA42" s="263"/>
      <c r="AB42" s="263"/>
      <c r="AC42" s="263"/>
      <c r="AD42" s="263"/>
      <c r="AE42" s="263"/>
      <c r="AF42" s="263"/>
      <c r="AG42" s="263"/>
      <c r="AH42" s="263"/>
      <c r="AI42" s="263"/>
      <c r="AJ42" s="264"/>
      <c r="AK42" s="136"/>
      <c r="AL42" s="136"/>
      <c r="AM42" s="160">
        <f>IF([1]回答表!X41="○",[1]回答表!O68,IF([1]回答表!AA41="○",[1]回答表!O88,""))</f>
        <v>0</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262"/>
      <c r="V43" s="263"/>
      <c r="W43" s="263"/>
      <c r="X43" s="263"/>
      <c r="Y43" s="263"/>
      <c r="Z43" s="263"/>
      <c r="AA43" s="263"/>
      <c r="AB43" s="263"/>
      <c r="AC43" s="263"/>
      <c r="AD43" s="263"/>
      <c r="AE43" s="263"/>
      <c r="AF43" s="263"/>
      <c r="AG43" s="263"/>
      <c r="AH43" s="263"/>
      <c r="AI43" s="263"/>
      <c r="AJ43" s="264"/>
      <c r="AK43" s="136"/>
      <c r="AL43" s="136"/>
      <c r="AM43" s="160">
        <f>IF([1]回答表!X41="○",[1]回答表!O69,IF([1]回答表!AA41="○",[1]回答表!O89,""))</f>
        <v>0</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IF([1]回答表!AA41="○","○","")</f>
        <v>○</v>
      </c>
      <c r="O44" s="131"/>
      <c r="P44" s="131"/>
      <c r="Q44" s="132"/>
      <c r="R44" s="119"/>
      <c r="S44" s="119"/>
      <c r="T44" s="119"/>
      <c r="U44" s="262"/>
      <c r="V44" s="263"/>
      <c r="W44" s="263"/>
      <c r="X44" s="263"/>
      <c r="Y44" s="263"/>
      <c r="Z44" s="263"/>
      <c r="AA44" s="263"/>
      <c r="AB44" s="263"/>
      <c r="AC44" s="263"/>
      <c r="AD44" s="263"/>
      <c r="AE44" s="263"/>
      <c r="AF44" s="263"/>
      <c r="AG44" s="263"/>
      <c r="AH44" s="263"/>
      <c r="AI44" s="263"/>
      <c r="AJ44" s="264"/>
      <c r="AK44" s="136"/>
      <c r="AL44" s="136"/>
      <c r="AM44" s="160">
        <f>IF([1]回答表!X41="○",[1]回答表!O70,IF([1]回答表!AA41="○",[1]回答表!O90,""))</f>
        <v>0</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262"/>
      <c r="V45" s="263"/>
      <c r="W45" s="263"/>
      <c r="X45" s="263"/>
      <c r="Y45" s="263"/>
      <c r="Z45" s="263"/>
      <c r="AA45" s="263"/>
      <c r="AB45" s="263"/>
      <c r="AC45" s="263"/>
      <c r="AD45" s="263"/>
      <c r="AE45" s="263"/>
      <c r="AF45" s="263"/>
      <c r="AG45" s="263"/>
      <c r="AH45" s="263"/>
      <c r="AI45" s="263"/>
      <c r="AJ45" s="264"/>
      <c r="AK45" s="136"/>
      <c r="AL45" s="136"/>
      <c r="AM45" s="160">
        <f>IF([1]回答表!X41="○",[1]回答表!O71,IF([1]回答表!AA41="○",[1]回答表!O91,""))</f>
        <v>0</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262"/>
      <c r="V46" s="263"/>
      <c r="W46" s="263"/>
      <c r="X46" s="263"/>
      <c r="Y46" s="263"/>
      <c r="Z46" s="263"/>
      <c r="AA46" s="263"/>
      <c r="AB46" s="263"/>
      <c r="AC46" s="263"/>
      <c r="AD46" s="263"/>
      <c r="AE46" s="263"/>
      <c r="AF46" s="263"/>
      <c r="AG46" s="263"/>
      <c r="AH46" s="263"/>
      <c r="AI46" s="263"/>
      <c r="AJ46" s="264"/>
      <c r="AK46" s="136"/>
      <c r="AL46" s="136"/>
      <c r="AM46" s="160">
        <f>IF([1]回答表!X41="○",[1]回答表!AG68,IF([1]回答表!AA41="○",[1]回答表!AG88,""))</f>
        <v>0</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265"/>
      <c r="V47" s="266"/>
      <c r="W47" s="266"/>
      <c r="X47" s="266"/>
      <c r="Y47" s="266"/>
      <c r="Z47" s="266"/>
      <c r="AA47" s="266"/>
      <c r="AB47" s="266"/>
      <c r="AC47" s="266"/>
      <c r="AD47" s="266"/>
      <c r="AE47" s="266"/>
      <c r="AF47" s="266"/>
      <c r="AG47" s="266"/>
      <c r="AH47" s="266"/>
      <c r="AI47" s="266"/>
      <c r="AJ47" s="267"/>
      <c r="AK47" s="136"/>
      <c r="AL47" s="136"/>
      <c r="AM47" s="160">
        <f>IF([1]回答表!X41="○",[1]回答表!AG69,IF([1]回答表!AA41="○",[1]回答表!AG89,""))</f>
        <v>0</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IF([1]回答表!X41="○",[1]回答表!AG70,IF([1]回答表!AA41="○",[1]回答表!AG90,""))</f>
        <v>○</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IF([1]回答表!AD41="○","○","")</f>
        <v/>
      </c>
      <c r="O52" s="131"/>
      <c r="P52" s="131"/>
      <c r="Q52" s="132"/>
      <c r="R52" s="119"/>
      <c r="S52" s="119"/>
      <c r="T52" s="119"/>
      <c r="U52" s="133" t="str">
        <f>IF([1]回答表!AD41="○",[1]回答表!B96,"")</f>
        <v/>
      </c>
      <c r="V52" s="134"/>
      <c r="W52" s="134"/>
      <c r="X52" s="134"/>
      <c r="Y52" s="134"/>
      <c r="Z52" s="134"/>
      <c r="AA52" s="134"/>
      <c r="AB52" s="134"/>
      <c r="AC52" s="134"/>
      <c r="AD52" s="134"/>
      <c r="AE52" s="134"/>
      <c r="AF52" s="134"/>
      <c r="AG52" s="134"/>
      <c r="AH52" s="134"/>
      <c r="AI52" s="134"/>
      <c r="AJ52" s="135"/>
      <c r="AK52" s="178"/>
      <c r="AL52" s="178"/>
      <c r="AM52" s="133" t="str">
        <f>IF([1]回答表!AD41="○",[1]回答表!B101,"")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IF([1]回答表!X42="○","○","")</f>
        <v/>
      </c>
      <c r="O63" s="131"/>
      <c r="P63" s="131"/>
      <c r="Q63" s="132"/>
      <c r="R63" s="119"/>
      <c r="S63" s="119"/>
      <c r="T63" s="119"/>
      <c r="U63" s="133" t="str">
        <f>IF([1]回答表!X42="○",[1]回答表!B111,IF([1]回答表!AA42="○",[1]回答表!B124,""))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IF([1]回答表!X42="○",[1]回答表!S117,IF([1]回答表!AA42="○",[1]回答表!S130,""))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IF([1]回答表!X42="○",[1]回答表!J117,IF([1]回答表!AA42="○",[1]回答表!J130,""))</f>
        <v/>
      </c>
      <c r="AN66" s="83"/>
      <c r="AO66" s="83"/>
      <c r="AP66" s="83"/>
      <c r="AQ66" s="83"/>
      <c r="AR66" s="83"/>
      <c r="AS66" s="83"/>
      <c r="AT66" s="153"/>
      <c r="AU66" s="82" t="str">
        <f>IF([1]回答表!X42="○",[1]回答表!J118,IF([1]回答表!AA42="○",[1]回答表!J131,""))</f>
        <v/>
      </c>
      <c r="AV66" s="83"/>
      <c r="AW66" s="83"/>
      <c r="AX66" s="83"/>
      <c r="AY66" s="83"/>
      <c r="AZ66" s="83"/>
      <c r="BA66" s="83"/>
      <c r="BB66" s="153"/>
      <c r="BC66" s="120"/>
      <c r="BD66" s="109"/>
      <c r="BE66" s="150" t="str">
        <f>IF([1]回答表!X42="○",[1]回答表!V117,IF([1]回答表!AA42="○",[1]回答表!V130,""))</f>
        <v/>
      </c>
      <c r="BF66" s="151"/>
      <c r="BG66" s="151"/>
      <c r="BH66" s="151"/>
      <c r="BI66" s="150" t="str">
        <f>IF([1]回答表!X42="○",[1]回答表!V118,IF([1]回答表!AA42="○",[1]回答表!V131,""))</f>
        <v/>
      </c>
      <c r="BJ66" s="151"/>
      <c r="BK66" s="151"/>
      <c r="BL66" s="151"/>
      <c r="BM66" s="150" t="str">
        <f>IF([1]回答表!X42="○",[1]回答表!V119,IF([1]回答表!AA42="○",[1]回答表!V132,""))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IF([1]回答表!AA42="○","○","")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IF([1]回答表!AD42="○","○","")</f>
        <v/>
      </c>
      <c r="O75" s="131"/>
      <c r="P75" s="131"/>
      <c r="Q75" s="132"/>
      <c r="R75" s="119"/>
      <c r="S75" s="119"/>
      <c r="T75" s="119"/>
      <c r="U75" s="133" t="str">
        <f>IF([1]回答表!AD42="○",[1]回答表!B137,"")</f>
        <v/>
      </c>
      <c r="V75" s="134"/>
      <c r="W75" s="134"/>
      <c r="X75" s="134"/>
      <c r="Y75" s="134"/>
      <c r="Z75" s="134"/>
      <c r="AA75" s="134"/>
      <c r="AB75" s="134"/>
      <c r="AC75" s="134"/>
      <c r="AD75" s="134"/>
      <c r="AE75" s="134"/>
      <c r="AF75" s="134"/>
      <c r="AG75" s="134"/>
      <c r="AH75" s="134"/>
      <c r="AI75" s="134"/>
      <c r="AJ75" s="135"/>
      <c r="AK75" s="178"/>
      <c r="AL75" s="178"/>
      <c r="AM75" s="133" t="str">
        <f>IF([1]回答表!AD42="○",[1]回答表!B143,"")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IF([1]回答表!F17="水道事業",IF([1]回答表!X43="○","○",""),"")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IF([1]回答表!F17="水道事業",IF([1]回答表!X43="○",[1]回答表!B154,IF([1]回答表!AA43="○",[1]回答表!B201,"")),"")</f>
        <v/>
      </c>
      <c r="AN87" s="134"/>
      <c r="AO87" s="134"/>
      <c r="AP87" s="134"/>
      <c r="AQ87" s="134"/>
      <c r="AR87" s="134"/>
      <c r="AS87" s="134"/>
      <c r="AT87" s="134"/>
      <c r="AU87" s="134"/>
      <c r="AV87" s="134"/>
      <c r="AW87" s="134"/>
      <c r="AX87" s="134"/>
      <c r="AY87" s="134"/>
      <c r="AZ87" s="134"/>
      <c r="BA87" s="134"/>
      <c r="BB87" s="135"/>
      <c r="BC87" s="120"/>
      <c r="BD87" s="109"/>
      <c r="BE87" s="138" t="str">
        <f>IF([1]回答表!F17="水道事業",IF([1]回答表!X43="○",[1]回答表!B190,IF([1]回答表!AA43="○",[1]回答表!B238,"")),"")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IF([1]回答表!F17="水道事業",IF([1]回答表!X43="○",[1]回答表!J162,IF([1]回答表!AA43="○",[1]回答表!J209,"")),"")</f>
        <v/>
      </c>
      <c r="V89" s="83"/>
      <c r="W89" s="83"/>
      <c r="X89" s="83"/>
      <c r="Y89" s="83"/>
      <c r="Z89" s="83"/>
      <c r="AA89" s="83"/>
      <c r="AB89" s="153"/>
      <c r="AC89" s="82" t="str">
        <f>IF([1]回答表!F17="水道事業",IF([1]回答表!X43="○",[1]回答表!J169,IF([1]回答表!AA43="○",[1]回答表!J216,"")),"")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IF([1]回答表!F17="水道事業",IF([1]回答表!X43="○",[1]回答表!E190,IF([1]回答表!AA43="○",[1]回答表!E238,"")),"")</f>
        <v/>
      </c>
      <c r="BF90" s="151"/>
      <c r="BG90" s="151"/>
      <c r="BH90" s="151"/>
      <c r="BI90" s="150" t="str">
        <f>IF([1]回答表!F17="水道事業",IF([1]回答表!X43="○",[1]回答表!E191,IF([1]回答表!AA43="○",[1]回答表!E239,"")),"")</f>
        <v/>
      </c>
      <c r="BJ90" s="151"/>
      <c r="BK90" s="151"/>
      <c r="BL90" s="151"/>
      <c r="BM90" s="150" t="str">
        <f>IF([1]回答表!F17="水道事業",IF([1]回答表!X43="○",[1]回答表!E192,IF([1]回答表!AA43="○",[1]回答表!E240,"")),"")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IF([1]回答表!F17="水道事業",IF([1]回答表!AA43="○","○",""),"")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IF([1]回答表!F17="水道事業",IF([1]回答表!X43="○",[1]回答表!J172,IF([1]回答表!AA43="○",[1]回答表!J219,"")),"")</f>
        <v/>
      </c>
      <c r="V94" s="83"/>
      <c r="W94" s="83"/>
      <c r="X94" s="83"/>
      <c r="Y94" s="83"/>
      <c r="Z94" s="83"/>
      <c r="AA94" s="83"/>
      <c r="AB94" s="153"/>
      <c r="AC94" s="82" t="str">
        <f>IF([1]回答表!F17="水道事業",IF([1]回答表!X43="○",[1]回答表!J176,IF([1]回答表!AA43="○",[1]回答表!J223,"")),"")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IF([1]回答表!F17="水道事業",IF([1]回答表!AD43="○","○",""),"")</f>
        <v/>
      </c>
      <c r="O99" s="131"/>
      <c r="P99" s="131"/>
      <c r="Q99" s="132"/>
      <c r="R99" s="119"/>
      <c r="S99" s="119"/>
      <c r="T99" s="119"/>
      <c r="U99" s="133" t="str">
        <f>IF([1]回答表!F17="水道事業",IF([1]回答表!AD43="○",[1]回答表!B249,""),"")</f>
        <v/>
      </c>
      <c r="V99" s="134"/>
      <c r="W99" s="134"/>
      <c r="X99" s="134"/>
      <c r="Y99" s="134"/>
      <c r="Z99" s="134"/>
      <c r="AA99" s="134"/>
      <c r="AB99" s="134"/>
      <c r="AC99" s="134"/>
      <c r="AD99" s="134"/>
      <c r="AE99" s="134"/>
      <c r="AF99" s="134"/>
      <c r="AG99" s="134"/>
      <c r="AH99" s="134"/>
      <c r="AI99" s="134"/>
      <c r="AJ99" s="135"/>
      <c r="AK99" s="178"/>
      <c r="AL99" s="178"/>
      <c r="AM99" s="133" t="str">
        <f>IF([1]回答表!F17="水道事業",IF([1]回答表!AD43="○",[1]回答表!B255,""),"")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IF([1]回答表!F17="簡易水道事業",IF([1]回答表!X43="○","○",""),"")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IF([1]回答表!F17="簡易水道事業",IF([1]回答表!X43="○",[1]回答表!B154,IF([1]回答表!AA43="○",[1]回答表!B201,"")),"")</f>
        <v/>
      </c>
      <c r="AN111" s="134"/>
      <c r="AO111" s="134"/>
      <c r="AP111" s="134"/>
      <c r="AQ111" s="134"/>
      <c r="AR111" s="134"/>
      <c r="AS111" s="134"/>
      <c r="AT111" s="134"/>
      <c r="AU111" s="134"/>
      <c r="AV111" s="134"/>
      <c r="AW111" s="134"/>
      <c r="AX111" s="134"/>
      <c r="AY111" s="134"/>
      <c r="AZ111" s="134"/>
      <c r="BA111" s="134"/>
      <c r="BB111" s="135"/>
      <c r="BC111" s="120"/>
      <c r="BD111" s="109"/>
      <c r="BE111" s="138" t="str">
        <f>IF([1]回答表!F17="簡易水道事業",IF([1]回答表!X43="○",[1]回答表!B190,IF([1]回答表!AA43="○",[1]回答表!B238,"")),"")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IF([1]回答表!F17="簡易水道事業",IF([1]回答表!X43="○",[1]回答表!Y181,IF([1]回答表!AA43="○",[1]回答表!Y229,"")),"")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IF([1]回答表!F17="簡易水道事業",IF([1]回答表!X43="○",[1]回答表!E190,IF([1]回答表!AA43="○",[1]回答表!E238,"")),"")</f>
        <v/>
      </c>
      <c r="BF114" s="151"/>
      <c r="BG114" s="151"/>
      <c r="BH114" s="151"/>
      <c r="BI114" s="150" t="str">
        <f>IF([1]回答表!F17="簡易水道事業",IF([1]回答表!X43="○",[1]回答表!E191,IF([1]回答表!AA43="○",[1]回答表!E239,"")),"")</f>
        <v/>
      </c>
      <c r="BJ114" s="151"/>
      <c r="BK114" s="151"/>
      <c r="BL114" s="151"/>
      <c r="BM114" s="150" t="str">
        <f>IF([1]回答表!F17="簡易水道事業",IF([1]回答表!X43="○",[1]回答表!E192,IF([1]回答表!AA43="○",[1]回答表!E240,"")),"")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IF([1]回答表!F17="簡易水道事業",IF([1]回答表!AA43="○","○",""),"")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IF([1]回答表!F17="簡易水道事業",IF([1]回答表!X43="○",[1]回答表!Y182,IF([1]回答表!AA43="○",[1]回答表!Y230,"")),"")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IF([1]回答表!F17="簡易水道事業",IF([1]回答表!AD43="○","○",""),"")</f>
        <v/>
      </c>
      <c r="O123" s="131"/>
      <c r="P123" s="131"/>
      <c r="Q123" s="132"/>
      <c r="R123" s="119"/>
      <c r="S123" s="119"/>
      <c r="T123" s="119"/>
      <c r="U123" s="133" t="str">
        <f>IF([1]回答表!F17="簡易水道事業",IF([1]回答表!AD43="○",[1]回答表!B249,""),"")</f>
        <v/>
      </c>
      <c r="V123" s="134"/>
      <c r="W123" s="134"/>
      <c r="X123" s="134"/>
      <c r="Y123" s="134"/>
      <c r="Z123" s="134"/>
      <c r="AA123" s="134"/>
      <c r="AB123" s="134"/>
      <c r="AC123" s="134"/>
      <c r="AD123" s="134"/>
      <c r="AE123" s="134"/>
      <c r="AF123" s="134"/>
      <c r="AG123" s="134"/>
      <c r="AH123" s="134"/>
      <c r="AI123" s="134"/>
      <c r="AJ123" s="135"/>
      <c r="AK123" s="178"/>
      <c r="AL123" s="178"/>
      <c r="AM123" s="133" t="str">
        <f>IF([1]回答表!F17="簡易水道事業",IF([1]回答表!AD43="○",[1]回答表!B255,""),"")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IF([1]回答表!F17="下水道事業",IF([1]回答表!X43="○","○",""),"")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IF([1]回答表!F17="下水道事業",IF([1]回答表!X43="○",[1]回答表!B154,IF([1]回答表!AA43="○",[1]回答表!B201,"")),"")</f>
        <v/>
      </c>
      <c r="AN135" s="134"/>
      <c r="AO135" s="134"/>
      <c r="AP135" s="134"/>
      <c r="AQ135" s="134"/>
      <c r="AR135" s="134"/>
      <c r="AS135" s="134"/>
      <c r="AT135" s="134"/>
      <c r="AU135" s="134"/>
      <c r="AV135" s="134"/>
      <c r="AW135" s="134"/>
      <c r="AX135" s="134"/>
      <c r="AY135" s="134"/>
      <c r="AZ135" s="134"/>
      <c r="BA135" s="134"/>
      <c r="BB135" s="135"/>
      <c r="BC135" s="120"/>
      <c r="BD135" s="109"/>
      <c r="BE135" s="138" t="str">
        <f>IF([1]回答表!F17="下水道事業",IF([1]回答表!X43="○",[1]回答表!B190,IF([1]回答表!AA43="○",[1]回答表!B238,"")),"")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IF([1]回答表!F17="下水道事業",IF([1]回答表!X43="○",[1]回答表!Y184,IF([1]回答表!AA43="○",[1]回答表!Y232,"")),"")</f>
        <v/>
      </c>
      <c r="V137" s="83"/>
      <c r="W137" s="83"/>
      <c r="X137" s="83"/>
      <c r="Y137" s="83"/>
      <c r="Z137" s="83"/>
      <c r="AA137" s="83"/>
      <c r="AB137" s="153"/>
      <c r="AC137" s="82" t="str">
        <f>IF([1]回答表!F17="下水道事業",IF([1]回答表!X43="○",[1]回答表!Y185,IF([1]回答表!AA43="○",[1]回答表!Y233,"")),"")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IF([1]回答表!F17="下水道事業",IF([1]回答表!X43="○",[1]回答表!E190,IF([1]回答表!AA43="○",[1]回答表!E238,"")),"")</f>
        <v/>
      </c>
      <c r="BF138" s="151"/>
      <c r="BG138" s="151"/>
      <c r="BH138" s="151"/>
      <c r="BI138" s="150" t="str">
        <f>IF([1]回答表!F17="下水道事業",IF([1]回答表!X43="○",[1]回答表!E191,IF([1]回答表!AA43="○",[1]回答表!E239,"")),"")</f>
        <v/>
      </c>
      <c r="BJ138" s="151"/>
      <c r="BK138" s="151"/>
      <c r="BL138" s="151"/>
      <c r="BM138" s="150" t="str">
        <f>IF([1]回答表!F17="下水道事業",IF([1]回答表!X43="○",[1]回答表!E192,IF([1]回答表!AA43="○",[1]回答表!E240,"")),"")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IF([1]回答表!F17="下水道事業",IF([1]回答表!AA43="○","○",""),"")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IF([1]回答表!F17="下水道事業",IF([1]回答表!X43="○",[1]回答表!Y186,IF([1]回答表!AA43="○",[1]回答表!Y234,"")),"")</f>
        <v/>
      </c>
      <c r="V142" s="83"/>
      <c r="W142" s="83"/>
      <c r="X142" s="83"/>
      <c r="Y142" s="83"/>
      <c r="Z142" s="83"/>
      <c r="AA142" s="83"/>
      <c r="AB142" s="153"/>
      <c r="AC142" s="82" t="str">
        <f>IF([1]回答表!F17="下水道事業",IF([1]回答表!X43="○",[1]回答表!Y187,IF([1]回答表!AA43="○",[1]回答表!Y235,"")),"")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IF([1]回答表!F17="下水道事業",IF([1]回答表!AD43="○","○",""),"")</f>
        <v/>
      </c>
      <c r="O147" s="131"/>
      <c r="P147" s="131"/>
      <c r="Q147" s="132"/>
      <c r="R147" s="119"/>
      <c r="S147" s="119"/>
      <c r="T147" s="119"/>
      <c r="U147" s="133" t="str">
        <f>IF([1]回答表!F17="下水道事業",IF([1]回答表!AD43="○",[1]回答表!B249,""),"")</f>
        <v/>
      </c>
      <c r="V147" s="134"/>
      <c r="W147" s="134"/>
      <c r="X147" s="134"/>
      <c r="Y147" s="134"/>
      <c r="Z147" s="134"/>
      <c r="AA147" s="134"/>
      <c r="AB147" s="134"/>
      <c r="AC147" s="134"/>
      <c r="AD147" s="134"/>
      <c r="AE147" s="134"/>
      <c r="AF147" s="134"/>
      <c r="AG147" s="134"/>
      <c r="AH147" s="134"/>
      <c r="AI147" s="134"/>
      <c r="AJ147" s="135"/>
      <c r="AK147" s="178"/>
      <c r="AL147" s="178"/>
      <c r="AM147" s="133" t="str">
        <f>IF([1]回答表!F17="下水道事業",IF([1]回答表!AD43="○",[1]回答表!B255,""),"")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IF([1]回答表!BD17="○",IF([1]回答表!X43="○","○",""),"")</f>
        <v/>
      </c>
      <c r="O159" s="131"/>
      <c r="P159" s="131"/>
      <c r="Q159" s="132"/>
      <c r="R159" s="119"/>
      <c r="S159" s="119"/>
      <c r="T159" s="119"/>
      <c r="U159" s="133" t="str">
        <f>IF([1]回答表!BD17="○",IF([1]回答表!X43="○",[1]回答表!B154,IF([1]回答表!AA43="○",[1]回答表!B201,"")),"")</f>
        <v/>
      </c>
      <c r="V159" s="134"/>
      <c r="W159" s="134"/>
      <c r="X159" s="134"/>
      <c r="Y159" s="134"/>
      <c r="Z159" s="134"/>
      <c r="AA159" s="134"/>
      <c r="AB159" s="134"/>
      <c r="AC159" s="134"/>
      <c r="AD159" s="134"/>
      <c r="AE159" s="134"/>
      <c r="AF159" s="134"/>
      <c r="AG159" s="134"/>
      <c r="AH159" s="134"/>
      <c r="AI159" s="134"/>
      <c r="AJ159" s="135"/>
      <c r="AK159" s="136"/>
      <c r="AL159" s="136"/>
      <c r="AM159" s="138" t="str">
        <f>IF([1]回答表!BD17="○",IF([1]回答表!X43="○",[1]回答表!B190,IF([1]回答表!AA43="○",[1]回答表!B238,"")),"")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IF([1]回答表!BD17="○",IF([1]回答表!X43="○",[1]回答表!E190,IF([1]回答表!AA43="○",[1]回答表!E238,"")),"")</f>
        <v/>
      </c>
      <c r="AN162" s="151"/>
      <c r="AO162" s="151"/>
      <c r="AP162" s="151"/>
      <c r="AQ162" s="150" t="str">
        <f>IF([1]回答表!BD17="○",IF([1]回答表!X43="○",[1]回答表!E191,IF([1]回答表!AA43="○",[1]回答表!E239,"")),"")</f>
        <v/>
      </c>
      <c r="AR162" s="151"/>
      <c r="AS162" s="151"/>
      <c r="AT162" s="151"/>
      <c r="AU162" s="150" t="str">
        <f>IF([1]回答表!BD17="○",IF([1]回答表!X43="○",[1]回答表!E192,IF([1]回答表!AA43="○",[1]回答表!E240,"")),"")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IF([1]回答表!BD17="○",IF([1]回答表!AA43="○","○",""),"")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IF([1]回答表!BD17="○",IF([1]回答表!AD43="○","○",""),"")</f>
        <v/>
      </c>
      <c r="O171" s="131"/>
      <c r="P171" s="131"/>
      <c r="Q171" s="132"/>
      <c r="R171" s="119"/>
      <c r="S171" s="119"/>
      <c r="T171" s="119"/>
      <c r="U171" s="133" t="str">
        <f>IF([1]回答表!BD17="○",IF([1]回答表!AD43="○",[1]回答表!B249,""),"")</f>
        <v/>
      </c>
      <c r="V171" s="134"/>
      <c r="W171" s="134"/>
      <c r="X171" s="134"/>
      <c r="Y171" s="134"/>
      <c r="Z171" s="134"/>
      <c r="AA171" s="134"/>
      <c r="AB171" s="134"/>
      <c r="AC171" s="134"/>
      <c r="AD171" s="134"/>
      <c r="AE171" s="134"/>
      <c r="AF171" s="134"/>
      <c r="AG171" s="134"/>
      <c r="AH171" s="134"/>
      <c r="AI171" s="134"/>
      <c r="AJ171" s="135"/>
      <c r="AK171" s="178"/>
      <c r="AL171" s="178"/>
      <c r="AM171" s="133" t="str">
        <f>IF([1]回答表!BD17="○",IF([1]回答表!AD43="○",[1]回答表!B255,""),"")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IF([1]回答表!X44="○","○","")</f>
        <v/>
      </c>
      <c r="O183" s="131"/>
      <c r="P183" s="131"/>
      <c r="Q183" s="132"/>
      <c r="R183" s="119"/>
      <c r="S183" s="119"/>
      <c r="T183" s="119"/>
      <c r="U183" s="133" t="str">
        <f>IF([1]回答表!X44="○",[1]回答表!B266,IF([1]回答表!AA44="○",[1]回答表!B283,""))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IF([1]回答表!X44="○",[1]回答表!U272,IF([1]回答表!AA44="○",[1]回答表!U289,""))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IF([1]回答表!X44="○",[1]回答表!G272,IF([1]回答表!AA44="○",[1]回答表!G289,""))</f>
        <v/>
      </c>
      <c r="AN186" s="83"/>
      <c r="AO186" s="83"/>
      <c r="AP186" s="83"/>
      <c r="AQ186" s="83"/>
      <c r="AR186" s="83"/>
      <c r="AS186" s="83"/>
      <c r="AT186" s="153"/>
      <c r="AU186" s="82" t="str">
        <f>IF([1]回答表!X44="○",[1]回答表!G273,IF([1]回答表!AA44="○",[1]回答表!G290,""))</f>
        <v/>
      </c>
      <c r="AV186" s="83"/>
      <c r="AW186" s="83"/>
      <c r="AX186" s="83"/>
      <c r="AY186" s="83"/>
      <c r="AZ186" s="83"/>
      <c r="BA186" s="83"/>
      <c r="BB186" s="153"/>
      <c r="BC186" s="120"/>
      <c r="BD186" s="109"/>
      <c r="BE186" s="150" t="str">
        <f>IF([1]回答表!X44="○",[1]回答表!X272,IF([1]回答表!AA44="○",[1]回答表!X289,""))</f>
        <v/>
      </c>
      <c r="BF186" s="151"/>
      <c r="BG186" s="151"/>
      <c r="BH186" s="151"/>
      <c r="BI186" s="150" t="str">
        <f>IF([1]回答表!X44="○",[1]回答表!X273,IF([1]回答表!AA44="○",[1]回答表!X290,""))</f>
        <v/>
      </c>
      <c r="BJ186" s="151"/>
      <c r="BK186" s="151"/>
      <c r="BL186" s="152"/>
      <c r="BM186" s="150" t="str">
        <f>IF([1]回答表!X44="○",[1]回答表!X274,IF([1]回答表!AA44="○",[1]回答表!X291,""))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IF([1]回答表!AA44="○","○","")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IF([1]回答表!AD44="○","○","")</f>
        <v/>
      </c>
      <c r="O195" s="131"/>
      <c r="P195" s="131"/>
      <c r="Q195" s="132"/>
      <c r="R195" s="119"/>
      <c r="S195" s="119"/>
      <c r="T195" s="119"/>
      <c r="U195" s="133" t="str">
        <f>IF([1]回答表!AD44="○",[1]回答表!B296,"")</f>
        <v/>
      </c>
      <c r="V195" s="134"/>
      <c r="W195" s="134"/>
      <c r="X195" s="134"/>
      <c r="Y195" s="134"/>
      <c r="Z195" s="134"/>
      <c r="AA195" s="134"/>
      <c r="AB195" s="134"/>
      <c r="AC195" s="134"/>
      <c r="AD195" s="134"/>
      <c r="AE195" s="134"/>
      <c r="AF195" s="134"/>
      <c r="AG195" s="134"/>
      <c r="AH195" s="134"/>
      <c r="AI195" s="134"/>
      <c r="AJ195" s="135"/>
      <c r="AK195" s="216"/>
      <c r="AL195" s="216"/>
      <c r="AM195" s="133" t="str">
        <f>IF([1]回答表!AD44="○",[1]回答表!B302,"")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IF([1]回答表!X45="○","○","")</f>
        <v/>
      </c>
      <c r="O207" s="131"/>
      <c r="P207" s="131"/>
      <c r="Q207" s="132"/>
      <c r="R207" s="119"/>
      <c r="S207" s="119"/>
      <c r="T207" s="119"/>
      <c r="U207" s="133" t="str">
        <f>IF([1]回答表!X45="○",[1]回答表!B314,IF([1]回答表!AA45="○",[1]回答表!B337,""))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IF([1]回答表!X45="○",[1]回答表!B320,"")</f>
        <v/>
      </c>
      <c r="AO207" s="220"/>
      <c r="AP207" s="220"/>
      <c r="AQ207" s="220"/>
      <c r="AR207" s="220"/>
      <c r="AS207" s="220"/>
      <c r="AT207" s="220"/>
      <c r="AU207" s="220"/>
      <c r="AV207" s="220"/>
      <c r="AW207" s="220"/>
      <c r="AX207" s="220"/>
      <c r="AY207" s="220"/>
      <c r="AZ207" s="220"/>
      <c r="BA207" s="220"/>
      <c r="BB207" s="221"/>
      <c r="BC207" s="120"/>
      <c r="BD207" s="109"/>
      <c r="BE207" s="138" t="str">
        <f>IF([1]回答表!X45="○",[1]回答表!B326,IF([1]回答表!AA45="○",[1]回答表!B343,""))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IF([1]回答表!X45="○",[1]回答表!E326,IF([1]回答表!AA45="○",[1]回答表!E343,""))</f>
        <v/>
      </c>
      <c r="BF210" s="151"/>
      <c r="BG210" s="151"/>
      <c r="BH210" s="151"/>
      <c r="BI210" s="150" t="str">
        <f>IF([1]回答表!X45="○",[1]回答表!E327,IF([1]回答表!AA45="○",[1]回答表!E344,""))</f>
        <v/>
      </c>
      <c r="BJ210" s="151"/>
      <c r="BK210" s="151"/>
      <c r="BL210" s="152"/>
      <c r="BM210" s="150" t="str">
        <f>IF([1]回答表!X45="○",[1]回答表!E328,IF([1]回答表!AA45="○",[1]回答表!E345,""))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IF([1]回答表!AA45="○","○","")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IF([1]回答表!AD45="○","○","")</f>
        <v/>
      </c>
      <c r="O219" s="131"/>
      <c r="P219" s="131"/>
      <c r="Q219" s="132"/>
      <c r="R219" s="119"/>
      <c r="S219" s="119"/>
      <c r="T219" s="119"/>
      <c r="U219" s="133" t="str">
        <f>IF([1]回答表!AD45="○",[1]回答表!B350,"")</f>
        <v/>
      </c>
      <c r="V219" s="134"/>
      <c r="W219" s="134"/>
      <c r="X219" s="134"/>
      <c r="Y219" s="134"/>
      <c r="Z219" s="134"/>
      <c r="AA219" s="134"/>
      <c r="AB219" s="134"/>
      <c r="AC219" s="134"/>
      <c r="AD219" s="134"/>
      <c r="AE219" s="134"/>
      <c r="AF219" s="134"/>
      <c r="AG219" s="134"/>
      <c r="AH219" s="134"/>
      <c r="AI219" s="134"/>
      <c r="AJ219" s="135"/>
      <c r="AK219" s="216"/>
      <c r="AL219" s="216"/>
      <c r="AM219" s="133" t="str">
        <f>IF([1]回答表!AD45="○",[1]回答表!B356,"")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IF([1]回答表!X46="○","○","")</f>
        <v/>
      </c>
      <c r="O231" s="131"/>
      <c r="P231" s="131"/>
      <c r="Q231" s="132"/>
      <c r="R231" s="119"/>
      <c r="S231" s="119"/>
      <c r="T231" s="119"/>
      <c r="U231" s="133" t="str">
        <f>IF([1]回答表!X46="○",[1]回答表!B368,IF([1]回答表!AA46="○",[1]回答表!B382,""))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IF([1]回答表!X46="○",[1]回答表!BC375,IF([1]回答表!AA46="○",[1]回答表!BC389,""))</f>
        <v/>
      </c>
      <c r="AR231" s="229"/>
      <c r="AS231" s="229"/>
      <c r="AT231" s="229"/>
      <c r="AU231" s="230" t="s">
        <v>63</v>
      </c>
      <c r="AV231" s="231"/>
      <c r="AW231" s="231"/>
      <c r="AX231" s="232"/>
      <c r="AY231" s="229" t="str">
        <f>IF([1]回答表!X46="○",[1]回答表!BC380,IF([1]回答表!AA46="○",[1]回答表!BC394,""))</f>
        <v/>
      </c>
      <c r="AZ231" s="229"/>
      <c r="BA231" s="229"/>
      <c r="BB231" s="229"/>
      <c r="BC231" s="120"/>
      <c r="BD231" s="109"/>
      <c r="BE231" s="138" t="str">
        <f>IF([1]回答表!X46="○",[1]回答表!S374,IF([1]回答表!AA46="○",[1]回答表!S388,""))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IF([1]回答表!X46="○",[1]回答表!BC376,IF([1]回答表!AA46="○",[1]回答表!BC390,""))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IF([1]回答表!X46="○",[1]回答表!V374,IF([1]回答表!AA46="○",[1]回答表!V388,""))</f>
        <v/>
      </c>
      <c r="BF234" s="151"/>
      <c r="BG234" s="151"/>
      <c r="BH234" s="151"/>
      <c r="BI234" s="150" t="str">
        <f>IF([1]回答表!X46="○",[1]回答表!V375,IF([1]回答表!AA46="○",[1]回答表!V389,""))</f>
        <v/>
      </c>
      <c r="BJ234" s="151"/>
      <c r="BK234" s="151"/>
      <c r="BL234" s="152"/>
      <c r="BM234" s="150" t="str">
        <f>IF([1]回答表!X46="○",[1]回答表!V376,IF([1]回答表!AA46="○",[1]回答表!V390,""))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IF([1]回答表!X46="○",[1]回答表!BC377,IF([1]回答表!AA46="○",[1]回答表!BC391,""))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IF([1]回答表!X46="○",[1]回答表!BC381,IF([1]回答表!AA46="○",[1]回答表!BC395,""))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IF([1]回答表!AA46="○","○","")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IF([1]回答表!X46="○",[1]回答表!BC378,IF([1]回答表!AA46="○",[1]回答表!BC392,""))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IF([1]回答表!X46="○",[1]回答表!BC379,IF([1]回答表!AA46="○",[1]回答表!BC393,""))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IF([1]回答表!AD46="○","○","")</f>
        <v/>
      </c>
      <c r="O243" s="131"/>
      <c r="P243" s="131"/>
      <c r="Q243" s="132"/>
      <c r="R243" s="119"/>
      <c r="S243" s="119"/>
      <c r="T243" s="119"/>
      <c r="U243" s="133" t="str">
        <f>IF([1]回答表!AD46="○",[1]回答表!B396,"")</f>
        <v/>
      </c>
      <c r="V243" s="134"/>
      <c r="W243" s="134"/>
      <c r="X243" s="134"/>
      <c r="Y243" s="134"/>
      <c r="Z243" s="134"/>
      <c r="AA243" s="134"/>
      <c r="AB243" s="134"/>
      <c r="AC243" s="134"/>
      <c r="AD243" s="134"/>
      <c r="AE243" s="134"/>
      <c r="AF243" s="134"/>
      <c r="AG243" s="134"/>
      <c r="AH243" s="134"/>
      <c r="AI243" s="134"/>
      <c r="AJ243" s="135"/>
      <c r="AK243" s="178"/>
      <c r="AL243" s="178"/>
      <c r="AM243" s="133" t="str">
        <f>IF([1]回答表!AD46="○",[1]回答表!B402,"")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IF([1]回答表!X47="○","○","")</f>
        <v/>
      </c>
      <c r="O254" s="131"/>
      <c r="P254" s="131"/>
      <c r="Q254" s="132"/>
      <c r="R254" s="119"/>
      <c r="S254" s="119"/>
      <c r="T254" s="119"/>
      <c r="U254" s="133" t="str">
        <f>IF([1]回答表!X47="○",[1]回答表!B414,IF([1]回答表!AA47="○",[1]回答表!B431,""))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IF([1]回答表!X47="○",[1]回答表!B424,IF([1]回答表!AA47="○",[1]回答表!B441,""))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IF([1]回答表!X47="○",[1]回答表!G420,IF([1]回答表!AA47="○",[1]回答表!G437,""))</f>
        <v/>
      </c>
      <c r="AN256" s="83"/>
      <c r="AO256" s="83"/>
      <c r="AP256" s="83"/>
      <c r="AQ256" s="83"/>
      <c r="AR256" s="83"/>
      <c r="AS256" s="83"/>
      <c r="AT256" s="153"/>
      <c r="AU256" s="82" t="str">
        <f>IF([1]回答表!X47="○",[1]回答表!G421,IF([1]回答表!AA47="○",[1]回答表!G438,""))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IF([1]回答表!X47="○",[1]回答表!E424,IF([1]回答表!AA47="○",[1]回答表!E441,""))</f>
        <v/>
      </c>
      <c r="BF257" s="151"/>
      <c r="BG257" s="151"/>
      <c r="BH257" s="151"/>
      <c r="BI257" s="150" t="str">
        <f>IF([1]回答表!X47="○",[1]回答表!E425,IF([1]回答表!AA47="○",[1]回答表!E442,""))</f>
        <v/>
      </c>
      <c r="BJ257" s="151"/>
      <c r="BK257" s="151"/>
      <c r="BL257" s="152"/>
      <c r="BM257" s="150" t="str">
        <f>IF([1]回答表!X47="○",[1]回答表!E426,IF([1]回答表!AA47="○",[1]回答表!E443,""))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IF([1]回答表!AA47="○","○","")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IF([1]回答表!AD47="○","○","")</f>
        <v/>
      </c>
      <c r="O266" s="131"/>
      <c r="P266" s="131"/>
      <c r="Q266" s="132"/>
      <c r="R266" s="119"/>
      <c r="S266" s="119"/>
      <c r="T266" s="119"/>
      <c r="U266" s="133" t="str">
        <f>IF([1]回答表!AD47="○",[1]回答表!B448,"")</f>
        <v/>
      </c>
      <c r="V266" s="134"/>
      <c r="W266" s="134"/>
      <c r="X266" s="134"/>
      <c r="Y266" s="134"/>
      <c r="Z266" s="134"/>
      <c r="AA266" s="134"/>
      <c r="AB266" s="134"/>
      <c r="AC266" s="134"/>
      <c r="AD266" s="134"/>
      <c r="AE266" s="134"/>
      <c r="AF266" s="134"/>
      <c r="AG266" s="134"/>
      <c r="AH266" s="134"/>
      <c r="AI266" s="134"/>
      <c r="AJ266" s="135"/>
      <c r="AK266" s="136"/>
      <c r="AL266" s="136"/>
      <c r="AM266" s="133" t="str">
        <f>IF([1]回答表!AD47="○",[1]回答表!B454,"")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IF([1]回答表!R48="○",[1]回答表!B467,"")</f>
        <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8DAF-47F6-46A5-8A93-41378DEE4E73}">
  <sheetPr>
    <pageSetUpPr fitToPage="1"/>
  </sheetPr>
  <dimension ref="A1:CE298"/>
  <sheetViews>
    <sheetView showZeros="0" tabSelected="1" topLeftCell="A112" zoomScale="55" zoomScaleNormal="55" workbookViewId="0">
      <selection activeCell="U36" sqref="U36:AJ47"/>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IF(COUNTIF([2]回答表!K15,"*")&gt;0,[2]回答表!K15,"")</f>
        <v>能代山本広域市町村圏組合</v>
      </c>
      <c r="D11" s="8"/>
      <c r="E11" s="8"/>
      <c r="F11" s="8"/>
      <c r="G11" s="8"/>
      <c r="H11" s="8"/>
      <c r="I11" s="8"/>
      <c r="J11" s="8"/>
      <c r="K11" s="8"/>
      <c r="L11" s="8"/>
      <c r="M11" s="8"/>
      <c r="N11" s="8"/>
      <c r="O11" s="8"/>
      <c r="P11" s="8"/>
      <c r="Q11" s="8"/>
      <c r="R11" s="8"/>
      <c r="S11" s="8"/>
      <c r="T11" s="8"/>
      <c r="U11" s="22" t="str">
        <f>IF(COUNTIF([2]回答表!F17,"*")&gt;0,[2]回答表!F17,"")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老人短期入所施設</v>
      </c>
      <c r="AP11" s="10"/>
      <c r="AQ11" s="10"/>
      <c r="AR11" s="10"/>
      <c r="AS11" s="10"/>
      <c r="AT11" s="10"/>
      <c r="AU11" s="10"/>
      <c r="AV11" s="10"/>
      <c r="AW11" s="10"/>
      <c r="AX11" s="10"/>
      <c r="AY11" s="10"/>
      <c r="AZ11" s="10"/>
      <c r="BA11" s="10"/>
      <c r="BB11" s="10"/>
      <c r="BC11" s="10"/>
      <c r="BD11" s="10"/>
      <c r="BE11" s="11"/>
      <c r="BF11" s="21" t="str">
        <f>IF(COUNTIF([2]回答表!F19,"*")&gt;0,[2]回答表!F19,"")</f>
        <v>特別養護老人ホーム運営事業特別会計</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IF([2]回答表!R41="○","○","")</f>
        <v>○</v>
      </c>
      <c r="E24" s="80"/>
      <c r="F24" s="80"/>
      <c r="G24" s="80"/>
      <c r="H24" s="80"/>
      <c r="I24" s="80"/>
      <c r="J24" s="81"/>
      <c r="K24" s="79" t="str">
        <f>IF([2]回答表!R42="○","○","")</f>
        <v/>
      </c>
      <c r="L24" s="80"/>
      <c r="M24" s="80"/>
      <c r="N24" s="80"/>
      <c r="O24" s="80"/>
      <c r="P24" s="80"/>
      <c r="Q24" s="81"/>
      <c r="R24" s="79" t="str">
        <f>IF([2]回答表!R43="○","○","")</f>
        <v/>
      </c>
      <c r="S24" s="80"/>
      <c r="T24" s="80"/>
      <c r="U24" s="80"/>
      <c r="V24" s="80"/>
      <c r="W24" s="80"/>
      <c r="X24" s="81"/>
      <c r="Y24" s="79" t="str">
        <f>IF([2]回答表!R44="○","○","")</f>
        <v/>
      </c>
      <c r="Z24" s="80"/>
      <c r="AA24" s="80"/>
      <c r="AB24" s="80"/>
      <c r="AC24" s="80"/>
      <c r="AD24" s="80"/>
      <c r="AE24" s="81"/>
      <c r="AF24" s="79" t="str">
        <f>IF([2]回答表!R45="○","○","")</f>
        <v/>
      </c>
      <c r="AG24" s="80"/>
      <c r="AH24" s="80"/>
      <c r="AI24" s="80"/>
      <c r="AJ24" s="80"/>
      <c r="AK24" s="80"/>
      <c r="AL24" s="81"/>
      <c r="AM24" s="79" t="str">
        <f>IF([2]回答表!R46="○","○","")</f>
        <v/>
      </c>
      <c r="AN24" s="80"/>
      <c r="AO24" s="80"/>
      <c r="AP24" s="80"/>
      <c r="AQ24" s="80"/>
      <c r="AR24" s="80"/>
      <c r="AS24" s="81"/>
      <c r="AT24" s="79" t="str">
        <f>IF([2]回答表!R47="○","○","")</f>
        <v/>
      </c>
      <c r="AU24" s="80"/>
      <c r="AV24" s="80"/>
      <c r="AW24" s="80"/>
      <c r="AX24" s="80"/>
      <c r="AY24" s="80"/>
      <c r="AZ24" s="81"/>
      <c r="BA24" s="68"/>
      <c r="BB24" s="82" t="str">
        <f>IF([2]回答表!R48="○","○","")</f>
        <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IF([2]回答表!X41="○","○","")</f>
        <v/>
      </c>
      <c r="O36" s="131"/>
      <c r="P36" s="131"/>
      <c r="Q36" s="132"/>
      <c r="R36" s="119"/>
      <c r="S36" s="119"/>
      <c r="T36" s="119"/>
      <c r="U36" s="259" t="str">
        <f>IF([2]回答表!X41="○",[2]回答表!B56,IF([2]回答表!AA41="○",[2]回答表!B76,""))</f>
        <v>構成市町それぞれに特別養護老人ホームが設置され、組合の事務として共同処理を継続する環境ではなくなっており、令和３年度に１施設、令和９年度に１施設を廃止する予定である。廃止後の設置運営主体については構成市町の能代市において地元社会福祉法人としているため、当組合の改築等に係る事業費が不要となる。</v>
      </c>
      <c r="V36" s="260"/>
      <c r="W36" s="260"/>
      <c r="X36" s="260"/>
      <c r="Y36" s="260"/>
      <c r="Z36" s="260"/>
      <c r="AA36" s="260"/>
      <c r="AB36" s="260"/>
      <c r="AC36" s="260"/>
      <c r="AD36" s="260"/>
      <c r="AE36" s="260"/>
      <c r="AF36" s="260"/>
      <c r="AG36" s="260"/>
      <c r="AH36" s="260"/>
      <c r="AI36" s="260"/>
      <c r="AJ36" s="261"/>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IF([2]回答表!X41="○",[2]回答表!S62,IF([2]回答表!AA41="○",[2]回答表!S82,""))</f>
        <v>令和</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262"/>
      <c r="V37" s="263"/>
      <c r="W37" s="263"/>
      <c r="X37" s="263"/>
      <c r="Y37" s="263"/>
      <c r="Z37" s="263"/>
      <c r="AA37" s="263"/>
      <c r="AB37" s="263"/>
      <c r="AC37" s="263"/>
      <c r="AD37" s="263"/>
      <c r="AE37" s="263"/>
      <c r="AF37" s="263"/>
      <c r="AG37" s="263"/>
      <c r="AH37" s="263"/>
      <c r="AI37" s="263"/>
      <c r="AJ37" s="264"/>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262"/>
      <c r="V38" s="263"/>
      <c r="W38" s="263"/>
      <c r="X38" s="263"/>
      <c r="Y38" s="263"/>
      <c r="Z38" s="263"/>
      <c r="AA38" s="263"/>
      <c r="AB38" s="263"/>
      <c r="AC38" s="263"/>
      <c r="AD38" s="263"/>
      <c r="AE38" s="263"/>
      <c r="AF38" s="263"/>
      <c r="AG38" s="263"/>
      <c r="AH38" s="263"/>
      <c r="AI38" s="263"/>
      <c r="AJ38" s="264"/>
      <c r="AK38" s="136"/>
      <c r="AL38" s="136"/>
      <c r="AM38" s="82" t="str">
        <f>IF([2]回答表!X41="○",[2]回答表!G62,IF([2]回答表!AA41="○",[2]回答表!G82,""))</f>
        <v>○</v>
      </c>
      <c r="AN38" s="83"/>
      <c r="AO38" s="83"/>
      <c r="AP38" s="83"/>
      <c r="AQ38" s="83"/>
      <c r="AR38" s="83"/>
      <c r="AS38" s="83"/>
      <c r="AT38" s="153"/>
      <c r="AU38" s="82">
        <f>IF([2]回答表!X41="○",[2]回答表!G63,IF([2]回答表!AA41="○",[2]回答表!G83,""))</f>
        <v>0</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262"/>
      <c r="V39" s="263"/>
      <c r="W39" s="263"/>
      <c r="X39" s="263"/>
      <c r="Y39" s="263"/>
      <c r="Z39" s="263"/>
      <c r="AA39" s="263"/>
      <c r="AB39" s="263"/>
      <c r="AC39" s="263"/>
      <c r="AD39" s="263"/>
      <c r="AE39" s="263"/>
      <c r="AF39" s="263"/>
      <c r="AG39" s="263"/>
      <c r="AH39" s="263"/>
      <c r="AI39" s="263"/>
      <c r="AJ39" s="264"/>
      <c r="AK39" s="136"/>
      <c r="AL39" s="136"/>
      <c r="AM39" s="79"/>
      <c r="AN39" s="80"/>
      <c r="AO39" s="80"/>
      <c r="AP39" s="80"/>
      <c r="AQ39" s="80"/>
      <c r="AR39" s="80"/>
      <c r="AS39" s="80"/>
      <c r="AT39" s="81"/>
      <c r="AU39" s="79"/>
      <c r="AV39" s="80"/>
      <c r="AW39" s="80"/>
      <c r="AX39" s="80"/>
      <c r="AY39" s="80"/>
      <c r="AZ39" s="80"/>
      <c r="BA39" s="80"/>
      <c r="BB39" s="81"/>
      <c r="BC39" s="120"/>
      <c r="BD39" s="109"/>
      <c r="BE39" s="150">
        <f>IF([2]回答表!X41="○",[2]回答表!V62,IF([2]回答表!AA41="○",[2]回答表!V82,""))</f>
        <v>4</v>
      </c>
      <c r="BF39" s="16"/>
      <c r="BG39" s="16"/>
      <c r="BH39" s="17"/>
      <c r="BI39" s="150">
        <f>IF([2]回答表!X41="○",[2]回答表!V63,IF([2]回答表!AA41="○",[2]回答表!V83,""))</f>
        <v>3</v>
      </c>
      <c r="BJ39" s="16"/>
      <c r="BK39" s="16"/>
      <c r="BL39" s="17"/>
      <c r="BM39" s="150">
        <f>IF([2]回答表!X41="○",[2]回答表!V64,IF([2]回答表!AA41="○",[2]回答表!V84,""))</f>
        <v>31</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262"/>
      <c r="V40" s="263"/>
      <c r="W40" s="263"/>
      <c r="X40" s="263"/>
      <c r="Y40" s="263"/>
      <c r="Z40" s="263"/>
      <c r="AA40" s="263"/>
      <c r="AB40" s="263"/>
      <c r="AC40" s="263"/>
      <c r="AD40" s="263"/>
      <c r="AE40" s="263"/>
      <c r="AF40" s="263"/>
      <c r="AG40" s="263"/>
      <c r="AH40" s="263"/>
      <c r="AI40" s="263"/>
      <c r="AJ40" s="264"/>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262"/>
      <c r="V41" s="263"/>
      <c r="W41" s="263"/>
      <c r="X41" s="263"/>
      <c r="Y41" s="263"/>
      <c r="Z41" s="263"/>
      <c r="AA41" s="263"/>
      <c r="AB41" s="263"/>
      <c r="AC41" s="263"/>
      <c r="AD41" s="263"/>
      <c r="AE41" s="263"/>
      <c r="AF41" s="263"/>
      <c r="AG41" s="263"/>
      <c r="AH41" s="263"/>
      <c r="AI41" s="263"/>
      <c r="AJ41" s="264"/>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262"/>
      <c r="V42" s="263"/>
      <c r="W42" s="263"/>
      <c r="X42" s="263"/>
      <c r="Y42" s="263"/>
      <c r="Z42" s="263"/>
      <c r="AA42" s="263"/>
      <c r="AB42" s="263"/>
      <c r="AC42" s="263"/>
      <c r="AD42" s="263"/>
      <c r="AE42" s="263"/>
      <c r="AF42" s="263"/>
      <c r="AG42" s="263"/>
      <c r="AH42" s="263"/>
      <c r="AI42" s="263"/>
      <c r="AJ42" s="264"/>
      <c r="AK42" s="136"/>
      <c r="AL42" s="136"/>
      <c r="AM42" s="160">
        <f>IF([2]回答表!X41="○",[2]回答表!O68,IF([2]回答表!AA41="○",[2]回答表!O88,""))</f>
        <v>0</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262"/>
      <c r="V43" s="263"/>
      <c r="W43" s="263"/>
      <c r="X43" s="263"/>
      <c r="Y43" s="263"/>
      <c r="Z43" s="263"/>
      <c r="AA43" s="263"/>
      <c r="AB43" s="263"/>
      <c r="AC43" s="263"/>
      <c r="AD43" s="263"/>
      <c r="AE43" s="263"/>
      <c r="AF43" s="263"/>
      <c r="AG43" s="263"/>
      <c r="AH43" s="263"/>
      <c r="AI43" s="263"/>
      <c r="AJ43" s="264"/>
      <c r="AK43" s="136"/>
      <c r="AL43" s="136"/>
      <c r="AM43" s="160">
        <f>IF([2]回答表!X41="○",[2]回答表!O69,IF([2]回答表!AA41="○",[2]回答表!O89,""))</f>
        <v>0</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IF([2]回答表!AA41="○","○","")</f>
        <v>○</v>
      </c>
      <c r="O44" s="131"/>
      <c r="P44" s="131"/>
      <c r="Q44" s="132"/>
      <c r="R44" s="119"/>
      <c r="S44" s="119"/>
      <c r="T44" s="119"/>
      <c r="U44" s="262"/>
      <c r="V44" s="263"/>
      <c r="W44" s="263"/>
      <c r="X44" s="263"/>
      <c r="Y44" s="263"/>
      <c r="Z44" s="263"/>
      <c r="AA44" s="263"/>
      <c r="AB44" s="263"/>
      <c r="AC44" s="263"/>
      <c r="AD44" s="263"/>
      <c r="AE44" s="263"/>
      <c r="AF44" s="263"/>
      <c r="AG44" s="263"/>
      <c r="AH44" s="263"/>
      <c r="AI44" s="263"/>
      <c r="AJ44" s="264"/>
      <c r="AK44" s="136"/>
      <c r="AL44" s="136"/>
      <c r="AM44" s="160">
        <f>IF([2]回答表!X41="○",[2]回答表!O70,IF([2]回答表!AA41="○",[2]回答表!O90,""))</f>
        <v>0</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262"/>
      <c r="V45" s="263"/>
      <c r="W45" s="263"/>
      <c r="X45" s="263"/>
      <c r="Y45" s="263"/>
      <c r="Z45" s="263"/>
      <c r="AA45" s="263"/>
      <c r="AB45" s="263"/>
      <c r="AC45" s="263"/>
      <c r="AD45" s="263"/>
      <c r="AE45" s="263"/>
      <c r="AF45" s="263"/>
      <c r="AG45" s="263"/>
      <c r="AH45" s="263"/>
      <c r="AI45" s="263"/>
      <c r="AJ45" s="264"/>
      <c r="AK45" s="136"/>
      <c r="AL45" s="136"/>
      <c r="AM45" s="160">
        <f>IF([2]回答表!X41="○",[2]回答表!O71,IF([2]回答表!AA41="○",[2]回答表!O91,""))</f>
        <v>0</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262"/>
      <c r="V46" s="263"/>
      <c r="W46" s="263"/>
      <c r="X46" s="263"/>
      <c r="Y46" s="263"/>
      <c r="Z46" s="263"/>
      <c r="AA46" s="263"/>
      <c r="AB46" s="263"/>
      <c r="AC46" s="263"/>
      <c r="AD46" s="263"/>
      <c r="AE46" s="263"/>
      <c r="AF46" s="263"/>
      <c r="AG46" s="263"/>
      <c r="AH46" s="263"/>
      <c r="AI46" s="263"/>
      <c r="AJ46" s="264"/>
      <c r="AK46" s="136"/>
      <c r="AL46" s="136"/>
      <c r="AM46" s="160">
        <f>IF([2]回答表!X41="○",[2]回答表!AG68,IF([2]回答表!AA41="○",[2]回答表!AG88,""))</f>
        <v>0</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265"/>
      <c r="V47" s="266"/>
      <c r="W47" s="266"/>
      <c r="X47" s="266"/>
      <c r="Y47" s="266"/>
      <c r="Z47" s="266"/>
      <c r="AA47" s="266"/>
      <c r="AB47" s="266"/>
      <c r="AC47" s="266"/>
      <c r="AD47" s="266"/>
      <c r="AE47" s="266"/>
      <c r="AF47" s="266"/>
      <c r="AG47" s="266"/>
      <c r="AH47" s="266"/>
      <c r="AI47" s="266"/>
      <c r="AJ47" s="267"/>
      <c r="AK47" s="136"/>
      <c r="AL47" s="136"/>
      <c r="AM47" s="160">
        <f>IF([2]回答表!X41="○",[2]回答表!AG69,IF([2]回答表!AA41="○",[2]回答表!AG89,""))</f>
        <v>0</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IF([2]回答表!X41="○",[2]回答表!AG70,IF([2]回答表!AA41="○",[2]回答表!AG90,""))</f>
        <v>○</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IF([2]回答表!AD41="○","○","")</f>
        <v/>
      </c>
      <c r="O52" s="131"/>
      <c r="P52" s="131"/>
      <c r="Q52" s="132"/>
      <c r="R52" s="119"/>
      <c r="S52" s="119"/>
      <c r="T52" s="119"/>
      <c r="U52" s="133" t="str">
        <f>IF([2]回答表!AD41="○",[2]回答表!B96,"")</f>
        <v/>
      </c>
      <c r="V52" s="134"/>
      <c r="W52" s="134"/>
      <c r="X52" s="134"/>
      <c r="Y52" s="134"/>
      <c r="Z52" s="134"/>
      <c r="AA52" s="134"/>
      <c r="AB52" s="134"/>
      <c r="AC52" s="134"/>
      <c r="AD52" s="134"/>
      <c r="AE52" s="134"/>
      <c r="AF52" s="134"/>
      <c r="AG52" s="134"/>
      <c r="AH52" s="134"/>
      <c r="AI52" s="134"/>
      <c r="AJ52" s="135"/>
      <c r="AK52" s="178"/>
      <c r="AL52" s="178"/>
      <c r="AM52" s="133" t="str">
        <f>IF([2]回答表!AD41="○",[2]回答表!B101,"")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IF([2]回答表!X42="○","○","")</f>
        <v/>
      </c>
      <c r="O63" s="131"/>
      <c r="P63" s="131"/>
      <c r="Q63" s="132"/>
      <c r="R63" s="119"/>
      <c r="S63" s="119"/>
      <c r="T63" s="119"/>
      <c r="U63" s="133" t="str">
        <f>IF([2]回答表!X42="○",[2]回答表!B111,IF([2]回答表!AA42="○",[2]回答表!B124,""))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IF([2]回答表!X42="○",[2]回答表!S117,IF([2]回答表!AA42="○",[2]回答表!S130,""))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IF([2]回答表!X42="○",[2]回答表!J117,IF([2]回答表!AA42="○",[2]回答表!J130,""))</f>
        <v/>
      </c>
      <c r="AN66" s="83"/>
      <c r="AO66" s="83"/>
      <c r="AP66" s="83"/>
      <c r="AQ66" s="83"/>
      <c r="AR66" s="83"/>
      <c r="AS66" s="83"/>
      <c r="AT66" s="153"/>
      <c r="AU66" s="82" t="str">
        <f>IF([2]回答表!X42="○",[2]回答表!J118,IF([2]回答表!AA42="○",[2]回答表!J131,""))</f>
        <v/>
      </c>
      <c r="AV66" s="83"/>
      <c r="AW66" s="83"/>
      <c r="AX66" s="83"/>
      <c r="AY66" s="83"/>
      <c r="AZ66" s="83"/>
      <c r="BA66" s="83"/>
      <c r="BB66" s="153"/>
      <c r="BC66" s="120"/>
      <c r="BD66" s="109"/>
      <c r="BE66" s="150" t="str">
        <f>IF([2]回答表!X42="○",[2]回答表!V117,IF([2]回答表!AA42="○",[2]回答表!V130,""))</f>
        <v/>
      </c>
      <c r="BF66" s="151"/>
      <c r="BG66" s="151"/>
      <c r="BH66" s="151"/>
      <c r="BI66" s="150" t="str">
        <f>IF([2]回答表!X42="○",[2]回答表!V118,IF([2]回答表!AA42="○",[2]回答表!V131,""))</f>
        <v/>
      </c>
      <c r="BJ66" s="151"/>
      <c r="BK66" s="151"/>
      <c r="BL66" s="151"/>
      <c r="BM66" s="150" t="str">
        <f>IF([2]回答表!X42="○",[2]回答表!V119,IF([2]回答表!AA42="○",[2]回答表!V132,""))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IF([2]回答表!AA42="○","○","")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IF([2]回答表!AD42="○","○","")</f>
        <v/>
      </c>
      <c r="O75" s="131"/>
      <c r="P75" s="131"/>
      <c r="Q75" s="132"/>
      <c r="R75" s="119"/>
      <c r="S75" s="119"/>
      <c r="T75" s="119"/>
      <c r="U75" s="133" t="str">
        <f>IF([2]回答表!AD42="○",[2]回答表!B137,"")</f>
        <v/>
      </c>
      <c r="V75" s="134"/>
      <c r="W75" s="134"/>
      <c r="X75" s="134"/>
      <c r="Y75" s="134"/>
      <c r="Z75" s="134"/>
      <c r="AA75" s="134"/>
      <c r="AB75" s="134"/>
      <c r="AC75" s="134"/>
      <c r="AD75" s="134"/>
      <c r="AE75" s="134"/>
      <c r="AF75" s="134"/>
      <c r="AG75" s="134"/>
      <c r="AH75" s="134"/>
      <c r="AI75" s="134"/>
      <c r="AJ75" s="135"/>
      <c r="AK75" s="178"/>
      <c r="AL75" s="178"/>
      <c r="AM75" s="133" t="str">
        <f>IF([2]回答表!AD42="○",[2]回答表!B143,"")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IF([2]回答表!F17="水道事業",IF([2]回答表!X43="○","○",""),"")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IF([2]回答表!F17="水道事業",IF([2]回答表!X43="○",[2]回答表!B154,IF([2]回答表!AA43="○",[2]回答表!B201,"")),"")</f>
        <v/>
      </c>
      <c r="AN87" s="134"/>
      <c r="AO87" s="134"/>
      <c r="AP87" s="134"/>
      <c r="AQ87" s="134"/>
      <c r="AR87" s="134"/>
      <c r="AS87" s="134"/>
      <c r="AT87" s="134"/>
      <c r="AU87" s="134"/>
      <c r="AV87" s="134"/>
      <c r="AW87" s="134"/>
      <c r="AX87" s="134"/>
      <c r="AY87" s="134"/>
      <c r="AZ87" s="134"/>
      <c r="BA87" s="134"/>
      <c r="BB87" s="135"/>
      <c r="BC87" s="120"/>
      <c r="BD87" s="109"/>
      <c r="BE87" s="138" t="str">
        <f>IF([2]回答表!F17="水道事業",IF([2]回答表!X43="○",[2]回答表!B190,IF([2]回答表!AA43="○",[2]回答表!B238,"")),"")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IF([2]回答表!F17="水道事業",IF([2]回答表!X43="○",[2]回答表!J162,IF([2]回答表!AA43="○",[2]回答表!J209,"")),"")</f>
        <v/>
      </c>
      <c r="V89" s="83"/>
      <c r="W89" s="83"/>
      <c r="X89" s="83"/>
      <c r="Y89" s="83"/>
      <c r="Z89" s="83"/>
      <c r="AA89" s="83"/>
      <c r="AB89" s="153"/>
      <c r="AC89" s="82" t="str">
        <f>IF([2]回答表!F17="水道事業",IF([2]回答表!X43="○",[2]回答表!J169,IF([2]回答表!AA43="○",[2]回答表!J216,"")),"")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IF([2]回答表!F17="水道事業",IF([2]回答表!X43="○",[2]回答表!E190,IF([2]回答表!AA43="○",[2]回答表!E238,"")),"")</f>
        <v/>
      </c>
      <c r="BF90" s="151"/>
      <c r="BG90" s="151"/>
      <c r="BH90" s="151"/>
      <c r="BI90" s="150" t="str">
        <f>IF([2]回答表!F17="水道事業",IF([2]回答表!X43="○",[2]回答表!E191,IF([2]回答表!AA43="○",[2]回答表!E239,"")),"")</f>
        <v/>
      </c>
      <c r="BJ90" s="151"/>
      <c r="BK90" s="151"/>
      <c r="BL90" s="151"/>
      <c r="BM90" s="150" t="str">
        <f>IF([2]回答表!F17="水道事業",IF([2]回答表!X43="○",[2]回答表!E192,IF([2]回答表!AA43="○",[2]回答表!E240,"")),"")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IF([2]回答表!F17="水道事業",IF([2]回答表!AA43="○","○",""),"")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IF([2]回答表!F17="水道事業",IF([2]回答表!X43="○",[2]回答表!J172,IF([2]回答表!AA43="○",[2]回答表!J219,"")),"")</f>
        <v/>
      </c>
      <c r="V94" s="83"/>
      <c r="W94" s="83"/>
      <c r="X94" s="83"/>
      <c r="Y94" s="83"/>
      <c r="Z94" s="83"/>
      <c r="AA94" s="83"/>
      <c r="AB94" s="153"/>
      <c r="AC94" s="82" t="str">
        <f>IF([2]回答表!F17="水道事業",IF([2]回答表!X43="○",[2]回答表!J176,IF([2]回答表!AA43="○",[2]回答表!J223,"")),"")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IF([2]回答表!F17="水道事業",IF([2]回答表!AD43="○","○",""),"")</f>
        <v/>
      </c>
      <c r="O99" s="131"/>
      <c r="P99" s="131"/>
      <c r="Q99" s="132"/>
      <c r="R99" s="119"/>
      <c r="S99" s="119"/>
      <c r="T99" s="119"/>
      <c r="U99" s="133" t="str">
        <f>IF([2]回答表!F17="水道事業",IF([2]回答表!AD43="○",[2]回答表!B249,""),"")</f>
        <v/>
      </c>
      <c r="V99" s="134"/>
      <c r="W99" s="134"/>
      <c r="X99" s="134"/>
      <c r="Y99" s="134"/>
      <c r="Z99" s="134"/>
      <c r="AA99" s="134"/>
      <c r="AB99" s="134"/>
      <c r="AC99" s="134"/>
      <c r="AD99" s="134"/>
      <c r="AE99" s="134"/>
      <c r="AF99" s="134"/>
      <c r="AG99" s="134"/>
      <c r="AH99" s="134"/>
      <c r="AI99" s="134"/>
      <c r="AJ99" s="135"/>
      <c r="AK99" s="178"/>
      <c r="AL99" s="178"/>
      <c r="AM99" s="133" t="str">
        <f>IF([2]回答表!F17="水道事業",IF([2]回答表!AD43="○",[2]回答表!B255,""),"")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IF([2]回答表!F17="簡易水道事業",IF([2]回答表!X43="○","○",""),"")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IF([2]回答表!F17="簡易水道事業",IF([2]回答表!X43="○",[2]回答表!B154,IF([2]回答表!AA43="○",[2]回答表!B201,"")),"")</f>
        <v/>
      </c>
      <c r="AN111" s="134"/>
      <c r="AO111" s="134"/>
      <c r="AP111" s="134"/>
      <c r="AQ111" s="134"/>
      <c r="AR111" s="134"/>
      <c r="AS111" s="134"/>
      <c r="AT111" s="134"/>
      <c r="AU111" s="134"/>
      <c r="AV111" s="134"/>
      <c r="AW111" s="134"/>
      <c r="AX111" s="134"/>
      <c r="AY111" s="134"/>
      <c r="AZ111" s="134"/>
      <c r="BA111" s="134"/>
      <c r="BB111" s="135"/>
      <c r="BC111" s="120"/>
      <c r="BD111" s="109"/>
      <c r="BE111" s="138" t="str">
        <f>IF([2]回答表!F17="簡易水道事業",IF([2]回答表!X43="○",[2]回答表!B190,IF([2]回答表!AA43="○",[2]回答表!B238,"")),"")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IF([2]回答表!F17="簡易水道事業",IF([2]回答表!X43="○",[2]回答表!Y181,IF([2]回答表!AA43="○",[2]回答表!Y229,"")),"")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IF([2]回答表!F17="簡易水道事業",IF([2]回答表!X43="○",[2]回答表!E190,IF([2]回答表!AA43="○",[2]回答表!E238,"")),"")</f>
        <v/>
      </c>
      <c r="BF114" s="151"/>
      <c r="BG114" s="151"/>
      <c r="BH114" s="151"/>
      <c r="BI114" s="150" t="str">
        <f>IF([2]回答表!F17="簡易水道事業",IF([2]回答表!X43="○",[2]回答表!E191,IF([2]回答表!AA43="○",[2]回答表!E239,"")),"")</f>
        <v/>
      </c>
      <c r="BJ114" s="151"/>
      <c r="BK114" s="151"/>
      <c r="BL114" s="151"/>
      <c r="BM114" s="150" t="str">
        <f>IF([2]回答表!F17="簡易水道事業",IF([2]回答表!X43="○",[2]回答表!E192,IF([2]回答表!AA43="○",[2]回答表!E240,"")),"")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IF([2]回答表!F17="簡易水道事業",IF([2]回答表!AA43="○","○",""),"")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IF([2]回答表!F17="簡易水道事業",IF([2]回答表!X43="○",[2]回答表!Y182,IF([2]回答表!AA43="○",[2]回答表!Y230,"")),"")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IF([2]回答表!F17="簡易水道事業",IF([2]回答表!AD43="○","○",""),"")</f>
        <v/>
      </c>
      <c r="O123" s="131"/>
      <c r="P123" s="131"/>
      <c r="Q123" s="132"/>
      <c r="R123" s="119"/>
      <c r="S123" s="119"/>
      <c r="T123" s="119"/>
      <c r="U123" s="133" t="str">
        <f>IF([2]回答表!F17="簡易水道事業",IF([2]回答表!AD43="○",[2]回答表!B249,""),"")</f>
        <v/>
      </c>
      <c r="V123" s="134"/>
      <c r="W123" s="134"/>
      <c r="X123" s="134"/>
      <c r="Y123" s="134"/>
      <c r="Z123" s="134"/>
      <c r="AA123" s="134"/>
      <c r="AB123" s="134"/>
      <c r="AC123" s="134"/>
      <c r="AD123" s="134"/>
      <c r="AE123" s="134"/>
      <c r="AF123" s="134"/>
      <c r="AG123" s="134"/>
      <c r="AH123" s="134"/>
      <c r="AI123" s="134"/>
      <c r="AJ123" s="135"/>
      <c r="AK123" s="178"/>
      <c r="AL123" s="178"/>
      <c r="AM123" s="133" t="str">
        <f>IF([2]回答表!F17="簡易水道事業",IF([2]回答表!AD43="○",[2]回答表!B255,""),"")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IF([2]回答表!F17="下水道事業",IF([2]回答表!X43="○","○",""),"")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IF([2]回答表!F17="下水道事業",IF([2]回答表!X43="○",[2]回答表!B154,IF([2]回答表!AA43="○",[2]回答表!B201,"")),"")</f>
        <v/>
      </c>
      <c r="AN135" s="134"/>
      <c r="AO135" s="134"/>
      <c r="AP135" s="134"/>
      <c r="AQ135" s="134"/>
      <c r="AR135" s="134"/>
      <c r="AS135" s="134"/>
      <c r="AT135" s="134"/>
      <c r="AU135" s="134"/>
      <c r="AV135" s="134"/>
      <c r="AW135" s="134"/>
      <c r="AX135" s="134"/>
      <c r="AY135" s="134"/>
      <c r="AZ135" s="134"/>
      <c r="BA135" s="134"/>
      <c r="BB135" s="135"/>
      <c r="BC135" s="120"/>
      <c r="BD135" s="109"/>
      <c r="BE135" s="138" t="str">
        <f>IF([2]回答表!F17="下水道事業",IF([2]回答表!X43="○",[2]回答表!B190,IF([2]回答表!AA43="○",[2]回答表!B238,"")),"")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IF([2]回答表!F17="下水道事業",IF([2]回答表!X43="○",[2]回答表!Y184,IF([2]回答表!AA43="○",[2]回答表!Y232,"")),"")</f>
        <v/>
      </c>
      <c r="V137" s="83"/>
      <c r="W137" s="83"/>
      <c r="X137" s="83"/>
      <c r="Y137" s="83"/>
      <c r="Z137" s="83"/>
      <c r="AA137" s="83"/>
      <c r="AB137" s="153"/>
      <c r="AC137" s="82" t="str">
        <f>IF([2]回答表!F17="下水道事業",IF([2]回答表!X43="○",[2]回答表!Y185,IF([2]回答表!AA43="○",[2]回答表!Y233,"")),"")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IF([2]回答表!F17="下水道事業",IF([2]回答表!X43="○",[2]回答表!E190,IF([2]回答表!AA43="○",[2]回答表!E238,"")),"")</f>
        <v/>
      </c>
      <c r="BF138" s="151"/>
      <c r="BG138" s="151"/>
      <c r="BH138" s="151"/>
      <c r="BI138" s="150" t="str">
        <f>IF([2]回答表!F17="下水道事業",IF([2]回答表!X43="○",[2]回答表!E191,IF([2]回答表!AA43="○",[2]回答表!E239,"")),"")</f>
        <v/>
      </c>
      <c r="BJ138" s="151"/>
      <c r="BK138" s="151"/>
      <c r="BL138" s="151"/>
      <c r="BM138" s="150" t="str">
        <f>IF([2]回答表!F17="下水道事業",IF([2]回答表!X43="○",[2]回答表!E192,IF([2]回答表!AA43="○",[2]回答表!E240,"")),"")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IF([2]回答表!F17="下水道事業",IF([2]回答表!AA43="○","○",""),"")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IF([2]回答表!F17="下水道事業",IF([2]回答表!X43="○",[2]回答表!Y186,IF([2]回答表!AA43="○",[2]回答表!Y234,"")),"")</f>
        <v/>
      </c>
      <c r="V142" s="83"/>
      <c r="W142" s="83"/>
      <c r="X142" s="83"/>
      <c r="Y142" s="83"/>
      <c r="Z142" s="83"/>
      <c r="AA142" s="83"/>
      <c r="AB142" s="153"/>
      <c r="AC142" s="82" t="str">
        <f>IF([2]回答表!F17="下水道事業",IF([2]回答表!X43="○",[2]回答表!Y187,IF([2]回答表!AA43="○",[2]回答表!Y235,"")),"")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IF([2]回答表!F17="下水道事業",IF([2]回答表!AD43="○","○",""),"")</f>
        <v/>
      </c>
      <c r="O147" s="131"/>
      <c r="P147" s="131"/>
      <c r="Q147" s="132"/>
      <c r="R147" s="119"/>
      <c r="S147" s="119"/>
      <c r="T147" s="119"/>
      <c r="U147" s="133" t="str">
        <f>IF([2]回答表!F17="下水道事業",IF([2]回答表!AD43="○",[2]回答表!B249,""),"")</f>
        <v/>
      </c>
      <c r="V147" s="134"/>
      <c r="W147" s="134"/>
      <c r="X147" s="134"/>
      <c r="Y147" s="134"/>
      <c r="Z147" s="134"/>
      <c r="AA147" s="134"/>
      <c r="AB147" s="134"/>
      <c r="AC147" s="134"/>
      <c r="AD147" s="134"/>
      <c r="AE147" s="134"/>
      <c r="AF147" s="134"/>
      <c r="AG147" s="134"/>
      <c r="AH147" s="134"/>
      <c r="AI147" s="134"/>
      <c r="AJ147" s="135"/>
      <c r="AK147" s="178"/>
      <c r="AL147" s="178"/>
      <c r="AM147" s="133" t="str">
        <f>IF([2]回答表!F17="下水道事業",IF([2]回答表!AD43="○",[2]回答表!B255,""),"")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IF([2]回答表!BD17="○",IF([2]回答表!X43="○","○",""),"")</f>
        <v/>
      </c>
      <c r="O159" s="131"/>
      <c r="P159" s="131"/>
      <c r="Q159" s="132"/>
      <c r="R159" s="119"/>
      <c r="S159" s="119"/>
      <c r="T159" s="119"/>
      <c r="U159" s="133" t="str">
        <f>IF([2]回答表!BD17="○",IF([2]回答表!X43="○",[2]回答表!B154,IF([2]回答表!AA43="○",[2]回答表!B201,"")),"")</f>
        <v/>
      </c>
      <c r="V159" s="134"/>
      <c r="W159" s="134"/>
      <c r="X159" s="134"/>
      <c r="Y159" s="134"/>
      <c r="Z159" s="134"/>
      <c r="AA159" s="134"/>
      <c r="AB159" s="134"/>
      <c r="AC159" s="134"/>
      <c r="AD159" s="134"/>
      <c r="AE159" s="134"/>
      <c r="AF159" s="134"/>
      <c r="AG159" s="134"/>
      <c r="AH159" s="134"/>
      <c r="AI159" s="134"/>
      <c r="AJ159" s="135"/>
      <c r="AK159" s="136"/>
      <c r="AL159" s="136"/>
      <c r="AM159" s="138" t="str">
        <f>IF([2]回答表!BD17="○",IF([2]回答表!X43="○",[2]回答表!B190,IF([2]回答表!AA43="○",[2]回答表!B238,"")),"")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IF([2]回答表!BD17="○",IF([2]回答表!X43="○",[2]回答表!E190,IF([2]回答表!AA43="○",[2]回答表!E238,"")),"")</f>
        <v/>
      </c>
      <c r="AN162" s="151"/>
      <c r="AO162" s="151"/>
      <c r="AP162" s="151"/>
      <c r="AQ162" s="150" t="str">
        <f>IF([2]回答表!BD17="○",IF([2]回答表!X43="○",[2]回答表!E191,IF([2]回答表!AA43="○",[2]回答表!E239,"")),"")</f>
        <v/>
      </c>
      <c r="AR162" s="151"/>
      <c r="AS162" s="151"/>
      <c r="AT162" s="151"/>
      <c r="AU162" s="150" t="str">
        <f>IF([2]回答表!BD17="○",IF([2]回答表!X43="○",[2]回答表!E192,IF([2]回答表!AA43="○",[2]回答表!E240,"")),"")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IF([2]回答表!BD17="○",IF([2]回答表!AA43="○","○",""),"")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IF([2]回答表!BD17="○",IF([2]回答表!AD43="○","○",""),"")</f>
        <v/>
      </c>
      <c r="O171" s="131"/>
      <c r="P171" s="131"/>
      <c r="Q171" s="132"/>
      <c r="R171" s="119"/>
      <c r="S171" s="119"/>
      <c r="T171" s="119"/>
      <c r="U171" s="133" t="str">
        <f>IF([2]回答表!BD17="○",IF([2]回答表!AD43="○",[2]回答表!B249,""),"")</f>
        <v/>
      </c>
      <c r="V171" s="134"/>
      <c r="W171" s="134"/>
      <c r="X171" s="134"/>
      <c r="Y171" s="134"/>
      <c r="Z171" s="134"/>
      <c r="AA171" s="134"/>
      <c r="AB171" s="134"/>
      <c r="AC171" s="134"/>
      <c r="AD171" s="134"/>
      <c r="AE171" s="134"/>
      <c r="AF171" s="134"/>
      <c r="AG171" s="134"/>
      <c r="AH171" s="134"/>
      <c r="AI171" s="134"/>
      <c r="AJ171" s="135"/>
      <c r="AK171" s="178"/>
      <c r="AL171" s="178"/>
      <c r="AM171" s="133" t="str">
        <f>IF([2]回答表!BD17="○",IF([2]回答表!AD43="○",[2]回答表!B255,""),"")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IF([2]回答表!X44="○","○","")</f>
        <v/>
      </c>
      <c r="O183" s="131"/>
      <c r="P183" s="131"/>
      <c r="Q183" s="132"/>
      <c r="R183" s="119"/>
      <c r="S183" s="119"/>
      <c r="T183" s="119"/>
      <c r="U183" s="133" t="str">
        <f>IF([2]回答表!X44="○",[2]回答表!B266,IF([2]回答表!AA44="○",[2]回答表!B283,""))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IF([2]回答表!X44="○",[2]回答表!U272,IF([2]回答表!AA44="○",[2]回答表!U289,""))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IF([2]回答表!X44="○",[2]回答表!G272,IF([2]回答表!AA44="○",[2]回答表!G289,""))</f>
        <v/>
      </c>
      <c r="AN186" s="83"/>
      <c r="AO186" s="83"/>
      <c r="AP186" s="83"/>
      <c r="AQ186" s="83"/>
      <c r="AR186" s="83"/>
      <c r="AS186" s="83"/>
      <c r="AT186" s="153"/>
      <c r="AU186" s="82" t="str">
        <f>IF([2]回答表!X44="○",[2]回答表!G273,IF([2]回答表!AA44="○",[2]回答表!G290,""))</f>
        <v/>
      </c>
      <c r="AV186" s="83"/>
      <c r="AW186" s="83"/>
      <c r="AX186" s="83"/>
      <c r="AY186" s="83"/>
      <c r="AZ186" s="83"/>
      <c r="BA186" s="83"/>
      <c r="BB186" s="153"/>
      <c r="BC186" s="120"/>
      <c r="BD186" s="109"/>
      <c r="BE186" s="150" t="str">
        <f>IF([2]回答表!X44="○",[2]回答表!X272,IF([2]回答表!AA44="○",[2]回答表!X289,""))</f>
        <v/>
      </c>
      <c r="BF186" s="151"/>
      <c r="BG186" s="151"/>
      <c r="BH186" s="151"/>
      <c r="BI186" s="150" t="str">
        <f>IF([2]回答表!X44="○",[2]回答表!X273,IF([2]回答表!AA44="○",[2]回答表!X290,""))</f>
        <v/>
      </c>
      <c r="BJ186" s="151"/>
      <c r="BK186" s="151"/>
      <c r="BL186" s="152"/>
      <c r="BM186" s="150" t="str">
        <f>IF([2]回答表!X44="○",[2]回答表!X274,IF([2]回答表!AA44="○",[2]回答表!X291,""))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IF([2]回答表!AA44="○","○","")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IF([2]回答表!AD44="○","○","")</f>
        <v/>
      </c>
      <c r="O195" s="131"/>
      <c r="P195" s="131"/>
      <c r="Q195" s="132"/>
      <c r="R195" s="119"/>
      <c r="S195" s="119"/>
      <c r="T195" s="119"/>
      <c r="U195" s="133" t="str">
        <f>IF([2]回答表!AD44="○",[2]回答表!B296,"")</f>
        <v/>
      </c>
      <c r="V195" s="134"/>
      <c r="W195" s="134"/>
      <c r="X195" s="134"/>
      <c r="Y195" s="134"/>
      <c r="Z195" s="134"/>
      <c r="AA195" s="134"/>
      <c r="AB195" s="134"/>
      <c r="AC195" s="134"/>
      <c r="AD195" s="134"/>
      <c r="AE195" s="134"/>
      <c r="AF195" s="134"/>
      <c r="AG195" s="134"/>
      <c r="AH195" s="134"/>
      <c r="AI195" s="134"/>
      <c r="AJ195" s="135"/>
      <c r="AK195" s="216"/>
      <c r="AL195" s="216"/>
      <c r="AM195" s="133" t="str">
        <f>IF([2]回答表!AD44="○",[2]回答表!B302,"")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IF([2]回答表!X45="○","○","")</f>
        <v/>
      </c>
      <c r="O207" s="131"/>
      <c r="P207" s="131"/>
      <c r="Q207" s="132"/>
      <c r="R207" s="119"/>
      <c r="S207" s="119"/>
      <c r="T207" s="119"/>
      <c r="U207" s="133" t="str">
        <f>IF([2]回答表!X45="○",[2]回答表!B314,IF([2]回答表!AA45="○",[2]回答表!B337,""))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IF([2]回答表!X45="○",[2]回答表!B320,"")</f>
        <v/>
      </c>
      <c r="AO207" s="220"/>
      <c r="AP207" s="220"/>
      <c r="AQ207" s="220"/>
      <c r="AR207" s="220"/>
      <c r="AS207" s="220"/>
      <c r="AT207" s="220"/>
      <c r="AU207" s="220"/>
      <c r="AV207" s="220"/>
      <c r="AW207" s="220"/>
      <c r="AX207" s="220"/>
      <c r="AY207" s="220"/>
      <c r="AZ207" s="220"/>
      <c r="BA207" s="220"/>
      <c r="BB207" s="221"/>
      <c r="BC207" s="120"/>
      <c r="BD207" s="109"/>
      <c r="BE207" s="138" t="str">
        <f>IF([2]回答表!X45="○",[2]回答表!B326,IF([2]回答表!AA45="○",[2]回答表!B343,""))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IF([2]回答表!X45="○",[2]回答表!E326,IF([2]回答表!AA45="○",[2]回答表!E343,""))</f>
        <v/>
      </c>
      <c r="BF210" s="151"/>
      <c r="BG210" s="151"/>
      <c r="BH210" s="151"/>
      <c r="BI210" s="150" t="str">
        <f>IF([2]回答表!X45="○",[2]回答表!E327,IF([2]回答表!AA45="○",[2]回答表!E344,""))</f>
        <v/>
      </c>
      <c r="BJ210" s="151"/>
      <c r="BK210" s="151"/>
      <c r="BL210" s="152"/>
      <c r="BM210" s="150" t="str">
        <f>IF([2]回答表!X45="○",[2]回答表!E328,IF([2]回答表!AA45="○",[2]回答表!E345,""))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IF([2]回答表!AA45="○","○","")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IF([2]回答表!AD45="○","○","")</f>
        <v/>
      </c>
      <c r="O219" s="131"/>
      <c r="P219" s="131"/>
      <c r="Q219" s="132"/>
      <c r="R219" s="119"/>
      <c r="S219" s="119"/>
      <c r="T219" s="119"/>
      <c r="U219" s="133" t="str">
        <f>IF([2]回答表!AD45="○",[2]回答表!B350,"")</f>
        <v/>
      </c>
      <c r="V219" s="134"/>
      <c r="W219" s="134"/>
      <c r="X219" s="134"/>
      <c r="Y219" s="134"/>
      <c r="Z219" s="134"/>
      <c r="AA219" s="134"/>
      <c r="AB219" s="134"/>
      <c r="AC219" s="134"/>
      <c r="AD219" s="134"/>
      <c r="AE219" s="134"/>
      <c r="AF219" s="134"/>
      <c r="AG219" s="134"/>
      <c r="AH219" s="134"/>
      <c r="AI219" s="134"/>
      <c r="AJ219" s="135"/>
      <c r="AK219" s="216"/>
      <c r="AL219" s="216"/>
      <c r="AM219" s="133" t="str">
        <f>IF([2]回答表!AD45="○",[2]回答表!B356,"")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IF([2]回答表!X46="○","○","")</f>
        <v/>
      </c>
      <c r="O231" s="131"/>
      <c r="P231" s="131"/>
      <c r="Q231" s="132"/>
      <c r="R231" s="119"/>
      <c r="S231" s="119"/>
      <c r="T231" s="119"/>
      <c r="U231" s="133" t="str">
        <f>IF([2]回答表!X46="○",[2]回答表!B368,IF([2]回答表!AA46="○",[2]回答表!B382,""))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IF([2]回答表!X46="○",[2]回答表!BC375,IF([2]回答表!AA46="○",[2]回答表!BC389,""))</f>
        <v/>
      </c>
      <c r="AR231" s="229"/>
      <c r="AS231" s="229"/>
      <c r="AT231" s="229"/>
      <c r="AU231" s="230" t="s">
        <v>63</v>
      </c>
      <c r="AV231" s="231"/>
      <c r="AW231" s="231"/>
      <c r="AX231" s="232"/>
      <c r="AY231" s="229" t="str">
        <f>IF([2]回答表!X46="○",[2]回答表!BC380,IF([2]回答表!AA46="○",[2]回答表!BC394,""))</f>
        <v/>
      </c>
      <c r="AZ231" s="229"/>
      <c r="BA231" s="229"/>
      <c r="BB231" s="229"/>
      <c r="BC231" s="120"/>
      <c r="BD231" s="109"/>
      <c r="BE231" s="138" t="str">
        <f>IF([2]回答表!X46="○",[2]回答表!S374,IF([2]回答表!AA46="○",[2]回答表!S388,""))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IF([2]回答表!X46="○",[2]回答表!BC376,IF([2]回答表!AA46="○",[2]回答表!BC390,""))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IF([2]回答表!X46="○",[2]回答表!V374,IF([2]回答表!AA46="○",[2]回答表!V388,""))</f>
        <v/>
      </c>
      <c r="BF234" s="151"/>
      <c r="BG234" s="151"/>
      <c r="BH234" s="151"/>
      <c r="BI234" s="150" t="str">
        <f>IF([2]回答表!X46="○",[2]回答表!V375,IF([2]回答表!AA46="○",[2]回答表!V389,""))</f>
        <v/>
      </c>
      <c r="BJ234" s="151"/>
      <c r="BK234" s="151"/>
      <c r="BL234" s="152"/>
      <c r="BM234" s="150" t="str">
        <f>IF([2]回答表!X46="○",[2]回答表!V376,IF([2]回答表!AA46="○",[2]回答表!V390,""))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IF([2]回答表!X46="○",[2]回答表!BC377,IF([2]回答表!AA46="○",[2]回答表!BC391,""))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IF([2]回答表!X46="○",[2]回答表!BC381,IF([2]回答表!AA46="○",[2]回答表!BC395,""))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IF([2]回答表!AA46="○","○","")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IF([2]回答表!X46="○",[2]回答表!BC378,IF([2]回答表!AA46="○",[2]回答表!BC392,""))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IF([2]回答表!X46="○",[2]回答表!BC379,IF([2]回答表!AA46="○",[2]回答表!BC393,""))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IF([2]回答表!AD46="○","○","")</f>
        <v/>
      </c>
      <c r="O243" s="131"/>
      <c r="P243" s="131"/>
      <c r="Q243" s="132"/>
      <c r="R243" s="119"/>
      <c r="S243" s="119"/>
      <c r="T243" s="119"/>
      <c r="U243" s="133" t="str">
        <f>IF([2]回答表!AD46="○",[2]回答表!B396,"")</f>
        <v/>
      </c>
      <c r="V243" s="134"/>
      <c r="W243" s="134"/>
      <c r="X243" s="134"/>
      <c r="Y243" s="134"/>
      <c r="Z243" s="134"/>
      <c r="AA243" s="134"/>
      <c r="AB243" s="134"/>
      <c r="AC243" s="134"/>
      <c r="AD243" s="134"/>
      <c r="AE243" s="134"/>
      <c r="AF243" s="134"/>
      <c r="AG243" s="134"/>
      <c r="AH243" s="134"/>
      <c r="AI243" s="134"/>
      <c r="AJ243" s="135"/>
      <c r="AK243" s="178"/>
      <c r="AL243" s="178"/>
      <c r="AM243" s="133" t="str">
        <f>IF([2]回答表!AD46="○",[2]回答表!B402,"")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IF([2]回答表!X47="○","○","")</f>
        <v/>
      </c>
      <c r="O254" s="131"/>
      <c r="P254" s="131"/>
      <c r="Q254" s="132"/>
      <c r="R254" s="119"/>
      <c r="S254" s="119"/>
      <c r="T254" s="119"/>
      <c r="U254" s="133" t="str">
        <f>IF([2]回答表!X47="○",[2]回答表!B414,IF([2]回答表!AA47="○",[2]回答表!B431,""))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IF([2]回答表!X47="○",[2]回答表!B424,IF([2]回答表!AA47="○",[2]回答表!B441,""))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IF([2]回答表!X47="○",[2]回答表!G420,IF([2]回答表!AA47="○",[2]回答表!G437,""))</f>
        <v/>
      </c>
      <c r="AN256" s="83"/>
      <c r="AO256" s="83"/>
      <c r="AP256" s="83"/>
      <c r="AQ256" s="83"/>
      <c r="AR256" s="83"/>
      <c r="AS256" s="83"/>
      <c r="AT256" s="153"/>
      <c r="AU256" s="82" t="str">
        <f>IF([2]回答表!X47="○",[2]回答表!G421,IF([2]回答表!AA47="○",[2]回答表!G438,""))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IF([2]回答表!X47="○",[2]回答表!E424,IF([2]回答表!AA47="○",[2]回答表!E441,""))</f>
        <v/>
      </c>
      <c r="BF257" s="151"/>
      <c r="BG257" s="151"/>
      <c r="BH257" s="151"/>
      <c r="BI257" s="150" t="str">
        <f>IF([2]回答表!X47="○",[2]回答表!E425,IF([2]回答表!AA47="○",[2]回答表!E442,""))</f>
        <v/>
      </c>
      <c r="BJ257" s="151"/>
      <c r="BK257" s="151"/>
      <c r="BL257" s="152"/>
      <c r="BM257" s="150" t="str">
        <f>IF([2]回答表!X47="○",[2]回答表!E426,IF([2]回答表!AA47="○",[2]回答表!E443,""))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IF([2]回答表!AA47="○","○","")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IF([2]回答表!AD47="○","○","")</f>
        <v/>
      </c>
      <c r="O266" s="131"/>
      <c r="P266" s="131"/>
      <c r="Q266" s="132"/>
      <c r="R266" s="119"/>
      <c r="S266" s="119"/>
      <c r="T266" s="119"/>
      <c r="U266" s="133" t="str">
        <f>IF([2]回答表!AD47="○",[2]回答表!B448,"")</f>
        <v/>
      </c>
      <c r="V266" s="134"/>
      <c r="W266" s="134"/>
      <c r="X266" s="134"/>
      <c r="Y266" s="134"/>
      <c r="Z266" s="134"/>
      <c r="AA266" s="134"/>
      <c r="AB266" s="134"/>
      <c r="AC266" s="134"/>
      <c r="AD266" s="134"/>
      <c r="AE266" s="134"/>
      <c r="AF266" s="134"/>
      <c r="AG266" s="134"/>
      <c r="AH266" s="134"/>
      <c r="AI266" s="134"/>
      <c r="AJ266" s="135"/>
      <c r="AK266" s="136"/>
      <c r="AL266" s="136"/>
      <c r="AM266" s="133" t="str">
        <f>IF([2]回答表!AD47="○",[2]回答表!B454,"")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IF([2]回答表!R48="○",[2]回答表!B467,"")</f>
        <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介護サービス（指定介護老人福祉施設）</vt:lpstr>
      <vt:lpstr>介護サービス（老人短期入所施設）</vt:lpstr>
      <vt:lpstr>'介護サービス（指定介護老人福祉施設）'!Print_Area</vt:lpstr>
      <vt:lpstr>'介護サービス（老人短期入所施設）'!Print_Area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2020-11-17T02:26:38Z</cp:lastPrinted>
  <dcterms:created xsi:type="dcterms:W3CDTF">2020-11-17T02:24:29Z</dcterms:created>
  <dcterms:modified xsi:type="dcterms:W3CDTF">2020-11-17T02:27:24Z</dcterms:modified>
</cp:coreProperties>
</file>