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5825" yWindow="75" windowWidth="12570" windowHeight="12570" tabRatio="735"/>
  </bookViews>
  <sheets>
    <sheet name="表１" sheetId="4" r:id="rId1"/>
    <sheet name="表２" sheetId="5" r:id="rId2"/>
    <sheet name="第３" sheetId="6" r:id="rId3"/>
    <sheet name="表４－１" sheetId="7" r:id="rId4"/>
    <sheet name="表４－２" sheetId="8" r:id="rId5"/>
    <sheet name="表５－１・表５－２" sheetId="9" r:id="rId6"/>
    <sheet name="表６－１" sheetId="10" r:id="rId7"/>
    <sheet name="表７" sheetId="11" r:id="rId8"/>
    <sheet name="表８－１" sheetId="12" r:id="rId9"/>
    <sheet name="表８－２" sheetId="13" r:id="rId10"/>
    <sheet name="表９－１、表９－２" sheetId="14" r:id="rId11"/>
    <sheet name="表９－３" sheetId="15" r:id="rId12"/>
    <sheet name="表１０－１" sheetId="16" r:id="rId13"/>
    <sheet name="表１０－２" sheetId="17" r:id="rId14"/>
    <sheet name="表１１" sheetId="18" r:id="rId15"/>
    <sheet name="表１２－１、表１２－２" sheetId="19" r:id="rId16"/>
    <sheet name="表１３" sheetId="20" r:id="rId17"/>
    <sheet name="表１４" sheetId="21" r:id="rId18"/>
    <sheet name="表１５" sheetId="22" r:id="rId19"/>
    <sheet name="表１６" sheetId="23" r:id="rId20"/>
    <sheet name="表１７" sheetId="24" r:id="rId21"/>
    <sheet name="表１８" sheetId="25" r:id="rId22"/>
    <sheet name="都道府県指標" sheetId="26" r:id="rId23"/>
  </sheets>
  <definedNames>
    <definedName name="_xlnm._FilterDatabase" localSheetId="18" hidden="1">表１５!#REF!</definedName>
    <definedName name="_xlnm._FilterDatabase" localSheetId="19" hidden="1">表１６!#REF!</definedName>
    <definedName name="_xlnm._FilterDatabase" localSheetId="20" hidden="1">表１７!#REF!</definedName>
    <definedName name="_xlnm._FilterDatabase" localSheetId="21" hidden="1">表１８!#REF!</definedName>
    <definedName name="_xlnm._FilterDatabase" localSheetId="6" hidden="1">#REF!</definedName>
    <definedName name="_xlnm._FilterDatabase" localSheetId="8" hidden="1">'表８－１'!#REF!</definedName>
    <definedName name="_xlnm._FilterDatabase" localSheetId="9" hidden="1">'表８－２'!#REF!</definedName>
    <definedName name="_xlnm.Print_Area" localSheetId="22">都道府県指標!$A$1:$AV$50</definedName>
  </definedNames>
  <calcPr calcId="145621"/>
</workbook>
</file>

<file path=xl/calcChain.xml><?xml version="1.0" encoding="utf-8"?>
<calcChain xmlns="http://schemas.openxmlformats.org/spreadsheetml/2006/main">
  <c r="L11" i="25" l="1"/>
  <c r="K11" i="25"/>
  <c r="J11" i="25"/>
  <c r="I11" i="25"/>
  <c r="H11" i="25"/>
  <c r="G11" i="25"/>
  <c r="F11" i="25"/>
  <c r="E11" i="25"/>
  <c r="D11" i="25"/>
  <c r="C11" i="25"/>
  <c r="B11" i="25"/>
  <c r="L10" i="25"/>
  <c r="K10" i="25"/>
  <c r="J10" i="25"/>
  <c r="I10" i="25"/>
  <c r="H10" i="25"/>
  <c r="G10" i="25"/>
  <c r="F10" i="25"/>
  <c r="E10" i="25"/>
  <c r="D10" i="25"/>
  <c r="C10" i="25"/>
  <c r="B10" i="25"/>
  <c r="M12" i="24"/>
  <c r="L12" i="24"/>
  <c r="K12" i="24"/>
  <c r="J12" i="24"/>
  <c r="I12" i="24"/>
  <c r="H12" i="24"/>
  <c r="G12" i="24"/>
  <c r="F12" i="24"/>
  <c r="E12" i="24"/>
  <c r="D12" i="24"/>
  <c r="C12" i="24"/>
  <c r="B12" i="24"/>
  <c r="M11" i="24"/>
  <c r="L11" i="24"/>
  <c r="K11" i="24"/>
  <c r="J11" i="24"/>
  <c r="I11" i="24"/>
  <c r="H11" i="24"/>
  <c r="G11" i="24"/>
  <c r="F11" i="24"/>
  <c r="E11" i="24"/>
  <c r="D11" i="24"/>
  <c r="C11" i="24"/>
  <c r="B11" i="24"/>
  <c r="P11" i="23"/>
  <c r="O11" i="23"/>
  <c r="N11" i="23"/>
  <c r="M11" i="23"/>
  <c r="L11" i="23"/>
  <c r="K11" i="23"/>
  <c r="J11" i="23"/>
  <c r="I11" i="23"/>
  <c r="H11" i="23"/>
  <c r="G11" i="23"/>
  <c r="F11" i="23"/>
  <c r="E11" i="23"/>
  <c r="D11" i="23"/>
  <c r="C11" i="23"/>
  <c r="B11" i="23"/>
  <c r="P10" i="23"/>
  <c r="O10" i="23"/>
  <c r="N10" i="23"/>
  <c r="M10" i="23"/>
  <c r="L10" i="23"/>
  <c r="K10" i="23"/>
  <c r="J10" i="23"/>
  <c r="I10" i="23"/>
  <c r="H10" i="23"/>
  <c r="G10" i="23"/>
  <c r="F10" i="23"/>
  <c r="E10" i="23"/>
  <c r="D10" i="23"/>
  <c r="C10" i="23"/>
  <c r="B10" i="23"/>
  <c r="J12" i="22" l="1"/>
  <c r="I12" i="22"/>
  <c r="H12" i="22"/>
  <c r="F12" i="22"/>
  <c r="D12" i="22"/>
  <c r="C12" i="22"/>
  <c r="B12" i="22"/>
  <c r="J11" i="22"/>
  <c r="I11" i="22"/>
  <c r="H11" i="22"/>
  <c r="G11" i="22"/>
  <c r="F11" i="22"/>
  <c r="E11" i="22"/>
  <c r="D11" i="22"/>
  <c r="C11" i="22"/>
  <c r="B11" i="22"/>
  <c r="J10" i="22"/>
  <c r="I10" i="22"/>
  <c r="H10" i="22"/>
  <c r="G10" i="22"/>
  <c r="F10" i="22"/>
  <c r="E10" i="22"/>
  <c r="D10" i="22"/>
  <c r="C10" i="22"/>
  <c r="B10" i="22"/>
  <c r="G8" i="22"/>
  <c r="G12" i="22" s="1"/>
  <c r="E8" i="22"/>
  <c r="E12" i="22" s="1"/>
  <c r="D8" i="22"/>
  <c r="G23" i="21"/>
  <c r="F23" i="21"/>
  <c r="I20" i="21"/>
  <c r="H20" i="21"/>
  <c r="G20" i="21"/>
  <c r="F20" i="21"/>
  <c r="E20" i="21"/>
  <c r="D20" i="21"/>
  <c r="C20" i="21"/>
  <c r="I19" i="21"/>
  <c r="H19" i="21"/>
  <c r="G19" i="21"/>
  <c r="F19" i="21"/>
  <c r="E19" i="21"/>
  <c r="D19" i="21"/>
  <c r="C19" i="21"/>
  <c r="B11" i="21"/>
  <c r="I23" i="21" s="1"/>
  <c r="B10" i="21"/>
  <c r="H22" i="21" s="1"/>
  <c r="I11" i="20"/>
  <c r="H11" i="20"/>
  <c r="G11" i="20"/>
  <c r="F11" i="20"/>
  <c r="E11" i="20"/>
  <c r="D11" i="20"/>
  <c r="C11" i="20"/>
  <c r="I10" i="20"/>
  <c r="H10" i="20"/>
  <c r="G10" i="20"/>
  <c r="F10" i="20"/>
  <c r="E10" i="20"/>
  <c r="D10" i="20"/>
  <c r="C10" i="20"/>
  <c r="I9" i="20"/>
  <c r="H9" i="20"/>
  <c r="G9" i="20"/>
  <c r="F9" i="20"/>
  <c r="E9" i="20"/>
  <c r="D9" i="20"/>
  <c r="C9" i="20"/>
  <c r="I33" i="19"/>
  <c r="H33" i="19"/>
  <c r="G33" i="19"/>
  <c r="F33" i="19"/>
  <c r="E33" i="19"/>
  <c r="D33" i="19"/>
  <c r="C33" i="19"/>
  <c r="I32" i="19"/>
  <c r="G32" i="19"/>
  <c r="F32" i="19"/>
  <c r="E32" i="19"/>
  <c r="D32" i="19"/>
  <c r="C32" i="19"/>
  <c r="I31" i="19"/>
  <c r="H31" i="19"/>
  <c r="G31" i="19"/>
  <c r="F31" i="19"/>
  <c r="E31" i="19"/>
  <c r="D31" i="19"/>
  <c r="C31" i="19"/>
  <c r="I29" i="19"/>
  <c r="H29" i="19"/>
  <c r="G29" i="19"/>
  <c r="F29" i="19"/>
  <c r="E29" i="19"/>
  <c r="D29" i="19"/>
  <c r="C29" i="19"/>
  <c r="B29" i="19"/>
  <c r="G17" i="19"/>
  <c r="F17" i="19"/>
  <c r="G16" i="19"/>
  <c r="F16" i="19"/>
  <c r="G15" i="19"/>
  <c r="F15" i="19"/>
  <c r="H12" i="19"/>
  <c r="G12" i="19"/>
  <c r="F12" i="19"/>
  <c r="E12" i="19"/>
  <c r="D12" i="19"/>
  <c r="C12" i="19"/>
  <c r="H11" i="19"/>
  <c r="G11" i="19"/>
  <c r="F11" i="19"/>
  <c r="E11" i="19"/>
  <c r="D11" i="19"/>
  <c r="C11" i="19"/>
  <c r="H10" i="19"/>
  <c r="G10" i="19"/>
  <c r="F10" i="19"/>
  <c r="E10" i="19"/>
  <c r="D10" i="19"/>
  <c r="C10" i="19"/>
  <c r="H8" i="19"/>
  <c r="G8" i="19"/>
  <c r="F8" i="19"/>
  <c r="E8" i="19"/>
  <c r="D8" i="19"/>
  <c r="C8" i="19"/>
  <c r="B8" i="19"/>
  <c r="J28" i="18"/>
  <c r="I28" i="18"/>
  <c r="H28" i="18"/>
  <c r="G28" i="18"/>
  <c r="E28" i="18"/>
  <c r="D28" i="18"/>
  <c r="I27" i="18"/>
  <c r="H27" i="18"/>
  <c r="G27" i="18"/>
  <c r="E27" i="18"/>
  <c r="D27" i="18"/>
  <c r="J26" i="18"/>
  <c r="I26" i="18"/>
  <c r="H26" i="18"/>
  <c r="G26" i="18"/>
  <c r="E26" i="18"/>
  <c r="D26" i="18"/>
  <c r="I25" i="18"/>
  <c r="H25" i="18"/>
  <c r="G25" i="18"/>
  <c r="E25" i="18"/>
  <c r="D25" i="18"/>
  <c r="I24" i="18"/>
  <c r="H24" i="18"/>
  <c r="G24" i="18"/>
  <c r="E24" i="18"/>
  <c r="D24" i="18"/>
  <c r="I23" i="18"/>
  <c r="H23" i="18"/>
  <c r="G23" i="18"/>
  <c r="E23" i="18"/>
  <c r="D23" i="18"/>
  <c r="I22" i="18"/>
  <c r="H22" i="18"/>
  <c r="G22" i="18"/>
  <c r="E22" i="18"/>
  <c r="D22" i="18"/>
  <c r="I20" i="18"/>
  <c r="H20" i="18"/>
  <c r="G20" i="18"/>
  <c r="E20" i="18"/>
  <c r="D20" i="18"/>
  <c r="C20" i="18"/>
  <c r="I19" i="18"/>
  <c r="H19" i="18"/>
  <c r="G19" i="18"/>
  <c r="E19" i="18"/>
  <c r="D19" i="18"/>
  <c r="C19" i="18"/>
  <c r="I18" i="18"/>
  <c r="H18" i="18"/>
  <c r="G18" i="18"/>
  <c r="E18" i="18"/>
  <c r="D18" i="18"/>
  <c r="C18" i="18"/>
  <c r="I17" i="18"/>
  <c r="H17" i="18"/>
  <c r="G17" i="18"/>
  <c r="E17" i="18"/>
  <c r="D17" i="18"/>
  <c r="C17" i="18"/>
  <c r="I16" i="18"/>
  <c r="H16" i="18"/>
  <c r="G16" i="18"/>
  <c r="E16" i="18"/>
  <c r="D16" i="18"/>
  <c r="C16" i="18"/>
  <c r="I15" i="18"/>
  <c r="H15" i="18"/>
  <c r="G15" i="18"/>
  <c r="E15" i="18"/>
  <c r="D15" i="18"/>
  <c r="C15" i="18"/>
  <c r="I14" i="18"/>
  <c r="H14" i="18"/>
  <c r="G14" i="18"/>
  <c r="E14" i="18"/>
  <c r="D14" i="18"/>
  <c r="C14" i="18"/>
  <c r="J12" i="18"/>
  <c r="J20" i="18" s="1"/>
  <c r="F12" i="18"/>
  <c r="F20" i="18" s="1"/>
  <c r="J11" i="18"/>
  <c r="J19" i="18" s="1"/>
  <c r="F11" i="18"/>
  <c r="F19" i="18" s="1"/>
  <c r="J10" i="18"/>
  <c r="J18" i="18" s="1"/>
  <c r="F10" i="18"/>
  <c r="F18" i="18" s="1"/>
  <c r="J9" i="18"/>
  <c r="J25" i="18" s="1"/>
  <c r="F9" i="18"/>
  <c r="F25" i="18" s="1"/>
  <c r="J8" i="18"/>
  <c r="J16" i="18" s="1"/>
  <c r="F8" i="18"/>
  <c r="F16" i="18" s="1"/>
  <c r="J7" i="18"/>
  <c r="J15" i="18" s="1"/>
  <c r="F7" i="18"/>
  <c r="F15" i="18" s="1"/>
  <c r="J6" i="18"/>
  <c r="J14" i="18" s="1"/>
  <c r="F6" i="18"/>
  <c r="F14" i="18" s="1"/>
  <c r="I21" i="17"/>
  <c r="H21" i="17"/>
  <c r="G21" i="17"/>
  <c r="F21" i="17"/>
  <c r="E21" i="17"/>
  <c r="D21" i="17"/>
  <c r="C21" i="17"/>
  <c r="B21" i="17"/>
  <c r="I20" i="17"/>
  <c r="H20" i="17"/>
  <c r="G20" i="17"/>
  <c r="F20" i="17"/>
  <c r="E20" i="17"/>
  <c r="D20" i="17"/>
  <c r="C20" i="17"/>
  <c r="B20" i="17"/>
  <c r="I19" i="17"/>
  <c r="H19" i="17"/>
  <c r="G19" i="17"/>
  <c r="F19" i="17"/>
  <c r="E19" i="17"/>
  <c r="D19" i="17"/>
  <c r="C19" i="17"/>
  <c r="B19" i="17"/>
  <c r="I18" i="17"/>
  <c r="H18" i="17"/>
  <c r="G18" i="17"/>
  <c r="F18" i="17"/>
  <c r="E18" i="17"/>
  <c r="D18" i="17"/>
  <c r="C18" i="17"/>
  <c r="B18" i="17"/>
  <c r="I15" i="17"/>
  <c r="H15" i="17"/>
  <c r="G15" i="17"/>
  <c r="F15" i="17"/>
  <c r="E15" i="17"/>
  <c r="D15" i="17"/>
  <c r="C15" i="17"/>
  <c r="I14" i="17"/>
  <c r="H14" i="17"/>
  <c r="G14" i="17"/>
  <c r="F14" i="17"/>
  <c r="E14" i="17"/>
  <c r="D14" i="17"/>
  <c r="C14" i="17"/>
  <c r="I13" i="17"/>
  <c r="H13" i="17"/>
  <c r="G13" i="17"/>
  <c r="F13" i="17"/>
  <c r="E13" i="17"/>
  <c r="D13" i="17"/>
  <c r="C13" i="17"/>
  <c r="I12" i="17"/>
  <c r="H12" i="17"/>
  <c r="G12" i="17"/>
  <c r="F12" i="17"/>
  <c r="E12" i="17"/>
  <c r="D12" i="17"/>
  <c r="C12" i="17"/>
  <c r="I11" i="17"/>
  <c r="H11" i="17"/>
  <c r="G11" i="17"/>
  <c r="F11" i="17"/>
  <c r="E11" i="17"/>
  <c r="D11" i="17"/>
  <c r="C11" i="17"/>
  <c r="K15" i="16"/>
  <c r="J15" i="16"/>
  <c r="I15" i="16"/>
  <c r="H15" i="16"/>
  <c r="G15" i="16"/>
  <c r="F15" i="16"/>
  <c r="E15" i="16"/>
  <c r="D15" i="16"/>
  <c r="C15" i="16"/>
  <c r="K14" i="16"/>
  <c r="J14" i="16"/>
  <c r="I14" i="16"/>
  <c r="H14" i="16"/>
  <c r="G14" i="16"/>
  <c r="F14" i="16"/>
  <c r="E14" i="16"/>
  <c r="D14" i="16"/>
  <c r="C14" i="16"/>
  <c r="K13" i="16"/>
  <c r="J13" i="16"/>
  <c r="I13" i="16"/>
  <c r="H13" i="16"/>
  <c r="G13" i="16"/>
  <c r="F13" i="16"/>
  <c r="E13" i="16"/>
  <c r="D13" i="16"/>
  <c r="C13" i="16"/>
  <c r="G22" i="15"/>
  <c r="F22" i="15"/>
  <c r="E22" i="15"/>
  <c r="D22" i="15"/>
  <c r="C22" i="15"/>
  <c r="G21" i="15"/>
  <c r="F21" i="15"/>
  <c r="E21" i="15"/>
  <c r="D21" i="15"/>
  <c r="C21" i="15"/>
  <c r="G20" i="15"/>
  <c r="F20" i="15"/>
  <c r="E20" i="15"/>
  <c r="D20" i="15"/>
  <c r="C20" i="15"/>
  <c r="G18" i="15"/>
  <c r="F18" i="15"/>
  <c r="E18" i="15"/>
  <c r="D18" i="15"/>
  <c r="C18" i="15"/>
  <c r="G17" i="15"/>
  <c r="F17" i="15"/>
  <c r="E17" i="15"/>
  <c r="D17" i="15"/>
  <c r="C17" i="15"/>
  <c r="G16" i="15"/>
  <c r="F16" i="15"/>
  <c r="E16" i="15"/>
  <c r="D16" i="15"/>
  <c r="C16" i="15"/>
  <c r="Q35" i="14"/>
  <c r="P35" i="14"/>
  <c r="O35" i="14"/>
  <c r="N35" i="14"/>
  <c r="M35" i="14"/>
  <c r="L35" i="14"/>
  <c r="K35" i="14"/>
  <c r="J35" i="14"/>
  <c r="I35" i="14"/>
  <c r="H35" i="14"/>
  <c r="G35" i="14"/>
  <c r="F35" i="14"/>
  <c r="E35" i="14"/>
  <c r="D35" i="14"/>
  <c r="C35" i="14"/>
  <c r="Q34" i="14"/>
  <c r="P34" i="14"/>
  <c r="O34" i="14"/>
  <c r="N34" i="14"/>
  <c r="M34" i="14"/>
  <c r="L34" i="14"/>
  <c r="K34" i="14"/>
  <c r="J34" i="14"/>
  <c r="I34" i="14"/>
  <c r="H34" i="14"/>
  <c r="G34" i="14"/>
  <c r="F34" i="14"/>
  <c r="E34" i="14"/>
  <c r="D34" i="14"/>
  <c r="C34" i="14"/>
  <c r="Q33" i="14"/>
  <c r="P33" i="14"/>
  <c r="O33" i="14"/>
  <c r="N33" i="14"/>
  <c r="M33" i="14"/>
  <c r="L33" i="14"/>
  <c r="K33" i="14"/>
  <c r="J33" i="14"/>
  <c r="I33" i="14"/>
  <c r="H33" i="14"/>
  <c r="G33" i="14"/>
  <c r="F33" i="14"/>
  <c r="E33" i="14"/>
  <c r="D33" i="14"/>
  <c r="C33" i="14"/>
  <c r="Q32" i="14"/>
  <c r="P32" i="14"/>
  <c r="O32" i="14"/>
  <c r="N32" i="14"/>
  <c r="M32" i="14"/>
  <c r="L32" i="14"/>
  <c r="K32" i="14"/>
  <c r="J32" i="14"/>
  <c r="I32" i="14"/>
  <c r="H32" i="14"/>
  <c r="G32" i="14"/>
  <c r="F32" i="14"/>
  <c r="E32" i="14"/>
  <c r="D32" i="14"/>
  <c r="C32" i="14"/>
  <c r="Q31" i="14"/>
  <c r="P31" i="14"/>
  <c r="O31" i="14"/>
  <c r="N31" i="14"/>
  <c r="M31" i="14"/>
  <c r="L31" i="14"/>
  <c r="K31" i="14"/>
  <c r="J31" i="14"/>
  <c r="I31" i="14"/>
  <c r="H31" i="14"/>
  <c r="G31" i="14"/>
  <c r="F31" i="14"/>
  <c r="E31" i="14"/>
  <c r="D31" i="14"/>
  <c r="C31" i="14"/>
  <c r="Q14" i="14"/>
  <c r="P14" i="14"/>
  <c r="O14" i="14"/>
  <c r="N14" i="14"/>
  <c r="M14" i="14"/>
  <c r="L14" i="14"/>
  <c r="K14" i="14"/>
  <c r="J14" i="14"/>
  <c r="I14" i="14"/>
  <c r="H14" i="14"/>
  <c r="G14" i="14"/>
  <c r="F14" i="14"/>
  <c r="E14" i="14"/>
  <c r="D14" i="14"/>
  <c r="C14" i="14"/>
  <c r="Q13" i="14"/>
  <c r="P13" i="14"/>
  <c r="O13" i="14"/>
  <c r="N13" i="14"/>
  <c r="M13" i="14"/>
  <c r="L13" i="14"/>
  <c r="K13" i="14"/>
  <c r="J13" i="14"/>
  <c r="I13" i="14"/>
  <c r="H13" i="14"/>
  <c r="G13" i="14"/>
  <c r="F13" i="14"/>
  <c r="E13" i="14"/>
  <c r="D13" i="14"/>
  <c r="C13" i="14"/>
  <c r="Q12" i="14"/>
  <c r="P12" i="14"/>
  <c r="O12" i="14"/>
  <c r="N12" i="14"/>
  <c r="M12" i="14"/>
  <c r="L12" i="14"/>
  <c r="K12" i="14"/>
  <c r="J12" i="14"/>
  <c r="I12" i="14"/>
  <c r="H12" i="14"/>
  <c r="G12" i="14"/>
  <c r="F12" i="14"/>
  <c r="E12" i="14"/>
  <c r="D12" i="14"/>
  <c r="C12" i="14"/>
  <c r="G22" i="11"/>
  <c r="F22" i="11"/>
  <c r="D22" i="11"/>
  <c r="C22" i="11"/>
  <c r="B22" i="11"/>
  <c r="G21" i="11"/>
  <c r="F21" i="11"/>
  <c r="E21" i="11"/>
  <c r="D21" i="11"/>
  <c r="C21" i="11"/>
  <c r="B21" i="11"/>
  <c r="G20" i="11"/>
  <c r="F20" i="11"/>
  <c r="E20" i="11"/>
  <c r="D20" i="11"/>
  <c r="C20" i="11"/>
  <c r="B20" i="11"/>
  <c r="G19" i="11"/>
  <c r="F19" i="11"/>
  <c r="E19" i="11"/>
  <c r="D19" i="11"/>
  <c r="C19" i="11"/>
  <c r="B19" i="11"/>
  <c r="G16" i="11"/>
  <c r="F16" i="11"/>
  <c r="D16" i="11"/>
  <c r="C16" i="11"/>
  <c r="G15" i="11"/>
  <c r="F15" i="11"/>
  <c r="E15" i="11"/>
  <c r="D15" i="11"/>
  <c r="C15" i="11"/>
  <c r="G14" i="11"/>
  <c r="F14" i="11"/>
  <c r="E14" i="11"/>
  <c r="D14" i="11"/>
  <c r="C14" i="11"/>
  <c r="G13" i="11"/>
  <c r="F13" i="11"/>
  <c r="E13" i="11"/>
  <c r="D13" i="11"/>
  <c r="C13" i="11"/>
  <c r="G12" i="11"/>
  <c r="F12" i="11"/>
  <c r="E12" i="11"/>
  <c r="D12" i="11"/>
  <c r="C12" i="11"/>
  <c r="M22" i="10"/>
  <c r="L22" i="10"/>
  <c r="K22" i="10"/>
  <c r="J22" i="10"/>
  <c r="I22" i="10"/>
  <c r="H22" i="10"/>
  <c r="G22" i="10"/>
  <c r="F22" i="10"/>
  <c r="E22" i="10"/>
  <c r="D22" i="10"/>
  <c r="C22" i="10"/>
  <c r="M20" i="10"/>
  <c r="L20" i="10"/>
  <c r="K20" i="10"/>
  <c r="J20" i="10"/>
  <c r="I20" i="10"/>
  <c r="H20" i="10"/>
  <c r="G20" i="10"/>
  <c r="F20" i="10"/>
  <c r="E20" i="10"/>
  <c r="C20" i="10"/>
  <c r="K19" i="10"/>
  <c r="J19" i="10"/>
  <c r="I19" i="10"/>
  <c r="H19" i="10"/>
  <c r="G19" i="10"/>
  <c r="F19" i="10"/>
  <c r="C19" i="10"/>
  <c r="J18" i="10"/>
  <c r="I18" i="10"/>
  <c r="H18" i="10"/>
  <c r="G18" i="10"/>
  <c r="F18" i="10"/>
  <c r="C18" i="10"/>
  <c r="I17" i="10"/>
  <c r="H17" i="10"/>
  <c r="G17" i="10"/>
  <c r="F17" i="10"/>
  <c r="C17" i="10"/>
  <c r="H16" i="10"/>
  <c r="G16" i="10"/>
  <c r="F16" i="10"/>
  <c r="C16" i="10"/>
  <c r="G15" i="10"/>
  <c r="F15" i="10"/>
  <c r="C15" i="10"/>
  <c r="D11" i="10"/>
  <c r="D20" i="10" s="1"/>
  <c r="E10" i="10"/>
  <c r="D10" i="10" s="1"/>
  <c r="E9" i="10"/>
  <c r="E19" i="10" s="1"/>
  <c r="E8" i="10"/>
  <c r="D8" i="10" s="1"/>
  <c r="D18" i="10" s="1"/>
  <c r="E7" i="10"/>
  <c r="E17" i="10" s="1"/>
  <c r="D7" i="10"/>
  <c r="D17" i="10" s="1"/>
  <c r="E6" i="10"/>
  <c r="E16" i="10" s="1"/>
  <c r="E5" i="10"/>
  <c r="E15" i="10" s="1"/>
  <c r="I42" i="9"/>
  <c r="H42" i="9"/>
  <c r="G42" i="9"/>
  <c r="F42" i="9"/>
  <c r="E42" i="9"/>
  <c r="D42" i="9"/>
  <c r="C42" i="9"/>
  <c r="I41" i="9"/>
  <c r="H41" i="9"/>
  <c r="G41" i="9"/>
  <c r="F41" i="9"/>
  <c r="E41" i="9"/>
  <c r="D41" i="9"/>
  <c r="C41" i="9"/>
  <c r="I40" i="9"/>
  <c r="H40" i="9"/>
  <c r="G40" i="9"/>
  <c r="F40" i="9"/>
  <c r="E40" i="9"/>
  <c r="D40" i="9"/>
  <c r="C40" i="9"/>
  <c r="I39" i="9"/>
  <c r="H39" i="9"/>
  <c r="G39" i="9"/>
  <c r="F39" i="9"/>
  <c r="E39" i="9"/>
  <c r="D39" i="9"/>
  <c r="C39" i="9"/>
  <c r="I38" i="9"/>
  <c r="H38" i="9"/>
  <c r="G38" i="9"/>
  <c r="F38" i="9"/>
  <c r="E38" i="9"/>
  <c r="D38" i="9"/>
  <c r="C38" i="9"/>
  <c r="I21" i="9"/>
  <c r="H21" i="9"/>
  <c r="G21" i="9"/>
  <c r="F21" i="9"/>
  <c r="E21" i="9"/>
  <c r="D21" i="9"/>
  <c r="C21" i="9"/>
  <c r="I20" i="9"/>
  <c r="H20" i="9"/>
  <c r="G20" i="9"/>
  <c r="F20" i="9"/>
  <c r="E20" i="9"/>
  <c r="D20" i="9"/>
  <c r="C20" i="9"/>
  <c r="I19" i="9"/>
  <c r="H19" i="9"/>
  <c r="G19" i="9"/>
  <c r="F19" i="9"/>
  <c r="E19" i="9"/>
  <c r="D19" i="9"/>
  <c r="C19" i="9"/>
  <c r="I18" i="9"/>
  <c r="H18" i="9"/>
  <c r="G18" i="9"/>
  <c r="F18" i="9"/>
  <c r="E18" i="9"/>
  <c r="D18" i="9"/>
  <c r="C18" i="9"/>
  <c r="I17" i="9"/>
  <c r="G17" i="9"/>
  <c r="F17" i="9"/>
  <c r="E17" i="9"/>
  <c r="D17" i="9"/>
  <c r="C17" i="9"/>
  <c r="I16" i="9"/>
  <c r="G16" i="9"/>
  <c r="F16" i="9"/>
  <c r="E16" i="9"/>
  <c r="D16" i="9"/>
  <c r="C16" i="9"/>
  <c r="I15" i="9"/>
  <c r="G15" i="9"/>
  <c r="F15" i="9"/>
  <c r="E15" i="9"/>
  <c r="D15" i="9"/>
  <c r="C15" i="9"/>
  <c r="D6" i="10" l="1"/>
  <c r="D16" i="10" s="1"/>
  <c r="F22" i="21"/>
  <c r="C23" i="21"/>
  <c r="H23" i="21"/>
  <c r="D23" i="21"/>
  <c r="G22" i="21"/>
  <c r="E22" i="21"/>
  <c r="I22" i="21"/>
  <c r="C22" i="21"/>
  <c r="D22" i="21"/>
  <c r="E23" i="21"/>
  <c r="C13" i="19"/>
  <c r="E13" i="19"/>
  <c r="F34" i="19"/>
  <c r="D13" i="19"/>
  <c r="H13" i="19"/>
  <c r="I34" i="19"/>
  <c r="C34" i="19"/>
  <c r="F18" i="19"/>
  <c r="G18" i="19"/>
  <c r="G34" i="19"/>
  <c r="F13" i="19"/>
  <c r="D34" i="19"/>
  <c r="H34" i="19"/>
  <c r="G13" i="19"/>
  <c r="E34" i="19"/>
  <c r="F28" i="18"/>
  <c r="J22" i="18"/>
  <c r="F24" i="18"/>
  <c r="J24" i="18"/>
  <c r="F23" i="18"/>
  <c r="J23" i="18"/>
  <c r="F27" i="18"/>
  <c r="J27" i="18"/>
  <c r="F22" i="18"/>
  <c r="F26" i="18"/>
  <c r="F17" i="18"/>
  <c r="J17" i="18"/>
  <c r="D5" i="10"/>
  <c r="D15" i="10" s="1"/>
  <c r="D9" i="10"/>
  <c r="D19" i="10" s="1"/>
  <c r="E18" i="10"/>
  <c r="I10" i="8"/>
  <c r="H10" i="8"/>
  <c r="G10" i="8"/>
  <c r="I9" i="8"/>
  <c r="H9" i="8"/>
  <c r="G9" i="8"/>
  <c r="I5" i="8"/>
  <c r="H5" i="8"/>
  <c r="G5" i="8"/>
  <c r="I4" i="8"/>
  <c r="H4" i="8"/>
  <c r="G4" i="8"/>
  <c r="K10" i="7"/>
  <c r="J10" i="7"/>
  <c r="I10" i="7"/>
  <c r="H10" i="7"/>
  <c r="G10" i="7"/>
  <c r="K9" i="7"/>
  <c r="J9" i="7"/>
  <c r="I9" i="7"/>
  <c r="H9" i="7"/>
  <c r="G9" i="7"/>
  <c r="K8" i="7"/>
  <c r="J8" i="7"/>
  <c r="I8" i="7"/>
  <c r="H8" i="7"/>
  <c r="G8" i="7"/>
  <c r="K7" i="7"/>
  <c r="J7" i="7"/>
  <c r="I7" i="7"/>
  <c r="H7" i="7"/>
  <c r="G7" i="7"/>
  <c r="K6" i="7"/>
  <c r="J6" i="7"/>
  <c r="I6" i="7"/>
  <c r="H6" i="7"/>
  <c r="G6" i="7"/>
  <c r="K5" i="7"/>
  <c r="J5" i="7"/>
  <c r="I5" i="7"/>
  <c r="H5" i="7"/>
  <c r="G5" i="7"/>
  <c r="K4" i="7"/>
  <c r="J4" i="7"/>
  <c r="I4" i="7"/>
  <c r="H4" i="7"/>
  <c r="G4" i="7"/>
  <c r="H10" i="6"/>
  <c r="G10" i="6"/>
  <c r="F10" i="6"/>
  <c r="H9" i="6"/>
  <c r="G9" i="6"/>
  <c r="F9" i="6"/>
  <c r="H8" i="6"/>
  <c r="G8" i="6"/>
  <c r="F8" i="6"/>
  <c r="H7" i="6"/>
  <c r="G7" i="6"/>
  <c r="F7" i="6"/>
  <c r="I6" i="6"/>
  <c r="H6" i="6"/>
  <c r="G6" i="6"/>
  <c r="F6" i="6"/>
  <c r="I5" i="6"/>
  <c r="H5" i="6"/>
  <c r="G5" i="6"/>
  <c r="F5" i="6"/>
  <c r="I4" i="6"/>
  <c r="H4" i="6"/>
  <c r="G4" i="6"/>
  <c r="F4" i="6"/>
  <c r="K21" i="5" l="1"/>
  <c r="J21" i="5"/>
  <c r="I21" i="5"/>
  <c r="H21" i="5"/>
  <c r="G21" i="5"/>
  <c r="F21" i="5"/>
  <c r="E21" i="5"/>
  <c r="D21" i="5"/>
  <c r="C21" i="5"/>
  <c r="K20" i="5"/>
  <c r="J20" i="5"/>
  <c r="I20" i="5"/>
  <c r="H20" i="5"/>
  <c r="G20" i="5"/>
  <c r="F20" i="5"/>
  <c r="E20" i="5"/>
  <c r="D20" i="5"/>
  <c r="C20" i="5"/>
  <c r="K19" i="5"/>
  <c r="J19" i="5"/>
  <c r="I19" i="5"/>
  <c r="H19" i="5"/>
  <c r="G19" i="5"/>
  <c r="F19" i="5"/>
  <c r="E19" i="5"/>
  <c r="D19" i="5"/>
  <c r="C19" i="5"/>
  <c r="K18" i="5"/>
  <c r="J18" i="5"/>
  <c r="I18" i="5"/>
  <c r="H18" i="5"/>
  <c r="G18" i="5"/>
  <c r="F18" i="5"/>
  <c r="E18" i="5"/>
  <c r="D18" i="5"/>
  <c r="C18" i="5"/>
  <c r="K17" i="5"/>
  <c r="J17" i="5"/>
  <c r="I17" i="5"/>
  <c r="H17" i="5"/>
  <c r="G17" i="5"/>
  <c r="F17" i="5"/>
  <c r="E17" i="5"/>
  <c r="D17" i="5"/>
  <c r="C17" i="5"/>
  <c r="K16" i="5"/>
  <c r="J16" i="5"/>
  <c r="I16" i="5"/>
  <c r="H16" i="5"/>
  <c r="G16" i="5"/>
  <c r="F16" i="5"/>
  <c r="E16" i="5"/>
  <c r="D16" i="5"/>
  <c r="C16" i="5"/>
  <c r="H8" i="4" l="1"/>
  <c r="G8" i="4"/>
</calcChain>
</file>

<file path=xl/sharedStrings.xml><?xml version="1.0" encoding="utf-8"?>
<sst xmlns="http://schemas.openxmlformats.org/spreadsheetml/2006/main" count="1550" uniqueCount="452">
  <si>
    <t>表１　総住宅数及び総世帯数（昭和63年～平成30年）</t>
    <rPh sb="0" eb="1">
      <t>ヒョウ</t>
    </rPh>
    <rPh sb="3" eb="4">
      <t>ソウ</t>
    </rPh>
    <rPh sb="4" eb="7">
      <t>ジュウタクスウ</t>
    </rPh>
    <rPh sb="7" eb="8">
      <t>オヨ</t>
    </rPh>
    <rPh sb="9" eb="10">
      <t>ソウ</t>
    </rPh>
    <rPh sb="10" eb="13">
      <t>セタイスウ</t>
    </rPh>
    <rPh sb="14" eb="16">
      <t>ショウワ</t>
    </rPh>
    <rPh sb="18" eb="19">
      <t>ネン</t>
    </rPh>
    <rPh sb="20" eb="22">
      <t>ヘイセイ</t>
    </rPh>
    <rPh sb="24" eb="25">
      <t>ネン</t>
    </rPh>
    <phoneticPr fontId="3"/>
  </si>
  <si>
    <t>昭和63年</t>
    <rPh sb="0" eb="2">
      <t>ショウワ</t>
    </rPh>
    <rPh sb="4" eb="5">
      <t>ネン</t>
    </rPh>
    <phoneticPr fontId="3"/>
  </si>
  <si>
    <t>平成5年</t>
    <rPh sb="0" eb="2">
      <t>ヘイセイ</t>
    </rPh>
    <rPh sb="3" eb="4">
      <t>ネン</t>
    </rPh>
    <phoneticPr fontId="3"/>
  </si>
  <si>
    <t>10年</t>
    <rPh sb="2" eb="3">
      <t>ネン</t>
    </rPh>
    <phoneticPr fontId="3"/>
  </si>
  <si>
    <t>15年</t>
    <rPh sb="2" eb="3">
      <t>ネン</t>
    </rPh>
    <phoneticPr fontId="3"/>
  </si>
  <si>
    <t>20年</t>
    <rPh sb="2" eb="3">
      <t>ネン</t>
    </rPh>
    <phoneticPr fontId="3"/>
  </si>
  <si>
    <t>25年</t>
    <rPh sb="2" eb="3">
      <t>ネン</t>
    </rPh>
    <phoneticPr fontId="3"/>
  </si>
  <si>
    <t>30年</t>
    <rPh sb="2" eb="3">
      <t>ネン</t>
    </rPh>
    <phoneticPr fontId="3"/>
  </si>
  <si>
    <r>
      <t>【全国】
　</t>
    </r>
    <r>
      <rPr>
        <sz val="11"/>
        <color theme="1"/>
        <rFont val="ＭＳ Ｐゴシック"/>
        <family val="3"/>
        <charset val="128"/>
      </rPr>
      <t>平成30年</t>
    </r>
    <rPh sb="1" eb="3">
      <t>ゼンコク</t>
    </rPh>
    <rPh sb="6" eb="8">
      <t>ヘイセイ</t>
    </rPh>
    <rPh sb="10" eb="11">
      <t>ネン</t>
    </rPh>
    <phoneticPr fontId="3"/>
  </si>
  <si>
    <t>総住宅数 (戸)</t>
    <rPh sb="0" eb="1">
      <t>ソウ</t>
    </rPh>
    <rPh sb="1" eb="2">
      <t>ジュウ</t>
    </rPh>
    <rPh sb="2" eb="3">
      <t>タク</t>
    </rPh>
    <rPh sb="3" eb="4">
      <t>スウ</t>
    </rPh>
    <rPh sb="6" eb="7">
      <t>コ</t>
    </rPh>
    <phoneticPr fontId="3"/>
  </si>
  <si>
    <r>
      <t>62,407</t>
    </r>
    <r>
      <rPr>
        <sz val="8"/>
        <color theme="1"/>
        <rFont val="ＭＳ Ｐゴシック"/>
        <family val="3"/>
        <charset val="128"/>
      </rPr>
      <t>千戸</t>
    </r>
    <rPh sb="6" eb="8">
      <t>センコ</t>
    </rPh>
    <phoneticPr fontId="3"/>
  </si>
  <si>
    <t>　 (増加率：％)</t>
    <rPh sb="3" eb="6">
      <t>ゾウカリツ</t>
    </rPh>
    <phoneticPr fontId="3"/>
  </si>
  <si>
    <t>総世帯数（世帯）</t>
    <rPh sb="0" eb="1">
      <t>ソウ</t>
    </rPh>
    <rPh sb="1" eb="2">
      <t>ヨ</t>
    </rPh>
    <rPh sb="2" eb="3">
      <t>オビ</t>
    </rPh>
    <rPh sb="3" eb="4">
      <t>カズ</t>
    </rPh>
    <rPh sb="5" eb="7">
      <t>セタイ</t>
    </rPh>
    <phoneticPr fontId="3"/>
  </si>
  <si>
    <r>
      <t>52,453</t>
    </r>
    <r>
      <rPr>
        <sz val="8"/>
        <color theme="1"/>
        <rFont val="ＭＳ Ｐゴシック"/>
        <family val="3"/>
        <charset val="128"/>
      </rPr>
      <t>千世帯</t>
    </r>
    <rPh sb="6" eb="7">
      <t>セン</t>
    </rPh>
    <rPh sb="7" eb="9">
      <t>セタイ</t>
    </rPh>
    <phoneticPr fontId="3"/>
  </si>
  <si>
    <t>1世帯当たり
住宅数（戸）</t>
    <rPh sb="1" eb="3">
      <t>セタイ</t>
    </rPh>
    <rPh sb="3" eb="4">
      <t>ア</t>
    </rPh>
    <rPh sb="7" eb="10">
      <t>ジュウタクスウ</t>
    </rPh>
    <rPh sb="11" eb="12">
      <t>コ</t>
    </rPh>
    <phoneticPr fontId="3"/>
  </si>
  <si>
    <t>表２　居住世帯の有無別住宅数－秋田県（昭和63年～平成30年）</t>
    <rPh sb="0" eb="1">
      <t>ヒョウ</t>
    </rPh>
    <rPh sb="3" eb="5">
      <t>キョジュウ</t>
    </rPh>
    <rPh sb="5" eb="7">
      <t>セタイ</t>
    </rPh>
    <rPh sb="8" eb="10">
      <t>ウム</t>
    </rPh>
    <rPh sb="10" eb="11">
      <t>ベツ</t>
    </rPh>
    <rPh sb="11" eb="13">
      <t>ジュウタク</t>
    </rPh>
    <rPh sb="13" eb="14">
      <t>スウ</t>
    </rPh>
    <rPh sb="15" eb="18">
      <t>アキタケン</t>
    </rPh>
    <rPh sb="19" eb="21">
      <t>ショウワ</t>
    </rPh>
    <rPh sb="23" eb="24">
      <t>ネン</t>
    </rPh>
    <rPh sb="25" eb="27">
      <t>ヘイセイ</t>
    </rPh>
    <rPh sb="29" eb="30">
      <t>ネン</t>
    </rPh>
    <phoneticPr fontId="3"/>
  </si>
  <si>
    <t>総　数</t>
    <rPh sb="0" eb="1">
      <t>ソウ</t>
    </rPh>
    <rPh sb="2" eb="3">
      <t>スウ</t>
    </rPh>
    <phoneticPr fontId="3"/>
  </si>
  <si>
    <t>居住世帯
あり</t>
    <rPh sb="0" eb="2">
      <t>キョジュウ</t>
    </rPh>
    <rPh sb="2" eb="4">
      <t>セタイ</t>
    </rPh>
    <phoneticPr fontId="3"/>
  </si>
  <si>
    <t>居　住　世　帯　な　し</t>
    <rPh sb="0" eb="1">
      <t>イ</t>
    </rPh>
    <rPh sb="2" eb="3">
      <t>ジュウ</t>
    </rPh>
    <rPh sb="4" eb="5">
      <t>ヨ</t>
    </rPh>
    <rPh sb="6" eb="7">
      <t>オビ</t>
    </rPh>
    <phoneticPr fontId="3"/>
  </si>
  <si>
    <t>一時現在者
のみの住宅</t>
    <rPh sb="0" eb="2">
      <t>イチジ</t>
    </rPh>
    <rPh sb="2" eb="4">
      <t>ゲンザイ</t>
    </rPh>
    <rPh sb="4" eb="5">
      <t>シャ</t>
    </rPh>
    <rPh sb="9" eb="11">
      <t>ジュウタク</t>
    </rPh>
    <phoneticPr fontId="3"/>
  </si>
  <si>
    <t>空　　き　　家</t>
    <rPh sb="0" eb="1">
      <t>ア</t>
    </rPh>
    <rPh sb="6" eb="7">
      <t>ヤ</t>
    </rPh>
    <phoneticPr fontId="3"/>
  </si>
  <si>
    <t>建築中</t>
    <rPh sb="0" eb="3">
      <t>ケンチクチュウ</t>
    </rPh>
    <phoneticPr fontId="3"/>
  </si>
  <si>
    <t>総 数</t>
    <rPh sb="0" eb="1">
      <t>ソウ</t>
    </rPh>
    <rPh sb="2" eb="3">
      <t>スウ</t>
    </rPh>
    <phoneticPr fontId="3"/>
  </si>
  <si>
    <t>二次的住宅</t>
    <rPh sb="0" eb="3">
      <t>ニジテキ</t>
    </rPh>
    <rPh sb="3" eb="5">
      <t>ジュウタク</t>
    </rPh>
    <phoneticPr fontId="3"/>
  </si>
  <si>
    <r>
      <t>賃貸用</t>
    </r>
    <r>
      <rPr>
        <vertAlign val="superscript"/>
        <sz val="10"/>
        <rFont val="ＭＳ Ｐゴシック"/>
        <family val="3"/>
        <charset val="128"/>
      </rPr>
      <t>※</t>
    </r>
    <rPh sb="0" eb="3">
      <t>チンタイヨウ</t>
    </rPh>
    <phoneticPr fontId="3"/>
  </si>
  <si>
    <r>
      <t>売却用</t>
    </r>
    <r>
      <rPr>
        <vertAlign val="superscript"/>
        <sz val="10"/>
        <rFont val="ＭＳ Ｐゴシック"/>
        <family val="3"/>
        <charset val="128"/>
      </rPr>
      <t>※</t>
    </r>
    <rPh sb="0" eb="2">
      <t>バイキャク</t>
    </rPh>
    <rPh sb="2" eb="3">
      <t>ヨウ</t>
    </rPh>
    <phoneticPr fontId="3"/>
  </si>
  <si>
    <t>その他</t>
    <rPh sb="2" eb="3">
      <t>タ</t>
    </rPh>
    <phoneticPr fontId="3"/>
  </si>
  <si>
    <t>実数（戸）</t>
    <rPh sb="0" eb="2">
      <t>ジッスウ</t>
    </rPh>
    <rPh sb="3" eb="4">
      <t>コ</t>
    </rPh>
    <phoneticPr fontId="3"/>
  </si>
  <si>
    <t>昭和63年　</t>
    <rPh sb="0" eb="2">
      <t>ショウワ</t>
    </rPh>
    <rPh sb="4" eb="5">
      <t>ネン</t>
    </rPh>
    <phoneticPr fontId="3"/>
  </si>
  <si>
    <t>平成5年　</t>
    <rPh sb="0" eb="2">
      <t>ヘイセイ</t>
    </rPh>
    <rPh sb="3" eb="4">
      <t>ネン</t>
    </rPh>
    <phoneticPr fontId="3"/>
  </si>
  <si>
    <t>10年　</t>
    <rPh sb="2" eb="3">
      <t>ネン</t>
    </rPh>
    <phoneticPr fontId="3"/>
  </si>
  <si>
    <t>15年　</t>
    <rPh sb="2" eb="3">
      <t>ネン</t>
    </rPh>
    <phoneticPr fontId="3"/>
  </si>
  <si>
    <t>20年　</t>
    <rPh sb="2" eb="3">
      <t>ネン</t>
    </rPh>
    <phoneticPr fontId="3"/>
  </si>
  <si>
    <t>25年　</t>
    <rPh sb="2" eb="3">
      <t>ネン</t>
    </rPh>
    <phoneticPr fontId="3"/>
  </si>
  <si>
    <t>30年　</t>
    <rPh sb="2" eb="3">
      <t>ネン</t>
    </rPh>
    <phoneticPr fontId="3"/>
  </si>
  <si>
    <t>　　【全国(千戸)】</t>
    <rPh sb="3" eb="5">
      <t>ゼンコク</t>
    </rPh>
    <rPh sb="6" eb="8">
      <t>センコ</t>
    </rPh>
    <phoneticPr fontId="3"/>
  </si>
  <si>
    <t>平成30年　</t>
  </si>
  <si>
    <t>割合（％）</t>
    <rPh sb="0" eb="2">
      <t>ワリアイ</t>
    </rPh>
    <phoneticPr fontId="3"/>
  </si>
  <si>
    <t>　　【全国】</t>
    <rPh sb="3" eb="5">
      <t>ゼンコク</t>
    </rPh>
    <phoneticPr fontId="3"/>
  </si>
  <si>
    <t>　※　空き家の「賃貸用」、「売却用」については、平成10年調査までは「賃貸・売却用」として調査している。</t>
    <rPh sb="3" eb="4">
      <t>ア</t>
    </rPh>
    <rPh sb="5" eb="6">
      <t>ヤ</t>
    </rPh>
    <rPh sb="8" eb="11">
      <t>チンタイヨウ</t>
    </rPh>
    <rPh sb="14" eb="16">
      <t>バイキャク</t>
    </rPh>
    <rPh sb="16" eb="17">
      <t>ヨウ</t>
    </rPh>
    <rPh sb="24" eb="26">
      <t>ヘイセイ</t>
    </rPh>
    <rPh sb="28" eb="29">
      <t>ネン</t>
    </rPh>
    <rPh sb="29" eb="31">
      <t>チョウサ</t>
    </rPh>
    <rPh sb="35" eb="37">
      <t>チンタイ</t>
    </rPh>
    <rPh sb="38" eb="40">
      <t>バイキャク</t>
    </rPh>
    <rPh sb="40" eb="41">
      <t>ヨウ</t>
    </rPh>
    <rPh sb="45" eb="47">
      <t>チョウサ</t>
    </rPh>
    <phoneticPr fontId="3"/>
  </si>
  <si>
    <t>表３　住宅の種類別住宅数－秋田県（昭和63年～平成30年）</t>
    <rPh sb="0" eb="1">
      <t>ヒョウ</t>
    </rPh>
    <rPh sb="3" eb="5">
      <t>ジュウタク</t>
    </rPh>
    <rPh sb="6" eb="9">
      <t>シュルイベツ</t>
    </rPh>
    <rPh sb="9" eb="11">
      <t>ジュウタク</t>
    </rPh>
    <rPh sb="11" eb="12">
      <t>スウ</t>
    </rPh>
    <rPh sb="13" eb="16">
      <t>アキタケン</t>
    </rPh>
    <rPh sb="17" eb="19">
      <t>ショウワ</t>
    </rPh>
    <rPh sb="21" eb="22">
      <t>ネン</t>
    </rPh>
    <rPh sb="23" eb="25">
      <t>ヘイセイ</t>
    </rPh>
    <rPh sb="27" eb="28">
      <t>ネン</t>
    </rPh>
    <phoneticPr fontId="3"/>
  </si>
  <si>
    <t>実　　数　（戸）</t>
    <rPh sb="0" eb="1">
      <t>ジツ</t>
    </rPh>
    <rPh sb="3" eb="4">
      <t>カズ</t>
    </rPh>
    <rPh sb="6" eb="7">
      <t>コ</t>
    </rPh>
    <phoneticPr fontId="3"/>
  </si>
  <si>
    <t>割　　合　（％）</t>
    <rPh sb="0" eb="1">
      <t>ワリ</t>
    </rPh>
    <rPh sb="3" eb="4">
      <t>ゴウ</t>
    </rPh>
    <phoneticPr fontId="3"/>
  </si>
  <si>
    <t>専用住宅</t>
    <rPh sb="0" eb="2">
      <t>センヨウ</t>
    </rPh>
    <rPh sb="2" eb="4">
      <t>ジュウタク</t>
    </rPh>
    <phoneticPr fontId="3"/>
  </si>
  <si>
    <t>店舗その他
の併用住宅</t>
    <rPh sb="0" eb="2">
      <t>テンポ</t>
    </rPh>
    <rPh sb="4" eb="5">
      <t>タ</t>
    </rPh>
    <rPh sb="7" eb="9">
      <t>ヘイヨウ</t>
    </rPh>
    <rPh sb="9" eb="11">
      <t>ジュウタク</t>
    </rPh>
    <phoneticPr fontId="3"/>
  </si>
  <si>
    <t>農林漁業
併用住宅</t>
    <rPh sb="0" eb="2">
      <t>ノウリン</t>
    </rPh>
    <rPh sb="2" eb="4">
      <t>ギョギョウ</t>
    </rPh>
    <rPh sb="5" eb="7">
      <t>ヘイヨウ</t>
    </rPh>
    <rPh sb="7" eb="9">
      <t>ジュウタク</t>
    </rPh>
    <phoneticPr fontId="3"/>
  </si>
  <si>
    <t>昭和63年　</t>
    <rPh sb="0" eb="2">
      <t>ショウワ</t>
    </rPh>
    <rPh sb="4" eb="5">
      <t>ネン</t>
    </rPh>
    <phoneticPr fontId="18"/>
  </si>
  <si>
    <t>平成5年　</t>
    <rPh sb="0" eb="2">
      <t>ヘイセイ</t>
    </rPh>
    <rPh sb="3" eb="4">
      <t>ネン</t>
    </rPh>
    <phoneticPr fontId="18"/>
  </si>
  <si>
    <t>10年　</t>
    <rPh sb="2" eb="3">
      <t>ネン</t>
    </rPh>
    <phoneticPr fontId="18"/>
  </si>
  <si>
    <t>15年　</t>
    <rPh sb="2" eb="3">
      <t>ネン</t>
    </rPh>
    <phoneticPr fontId="18"/>
  </si>
  <si>
    <t>・・・</t>
  </si>
  <si>
    <t>20年　</t>
    <rPh sb="2" eb="3">
      <t>ネン</t>
    </rPh>
    <phoneticPr fontId="18"/>
  </si>
  <si>
    <t xml:space="preserve"> 【全国(千戸)】</t>
    <rPh sb="2" eb="4">
      <t>ゼンコク</t>
    </rPh>
    <rPh sb="5" eb="7">
      <t>センコ</t>
    </rPh>
    <phoneticPr fontId="3"/>
  </si>
  <si>
    <t>平成30年　</t>
    <rPh sb="0" eb="2">
      <t>ヘイセイ</t>
    </rPh>
    <rPh sb="4" eb="5">
      <t>ネン</t>
    </rPh>
    <phoneticPr fontId="3"/>
  </si>
  <si>
    <t>表４－１　住宅の建て方別住宅数－秋田県（昭和63年～平成30年）</t>
    <rPh sb="0" eb="1">
      <t>ヒョウ</t>
    </rPh>
    <rPh sb="5" eb="7">
      <t>ジュウタク</t>
    </rPh>
    <rPh sb="11" eb="12">
      <t>ベツ</t>
    </rPh>
    <rPh sb="12" eb="14">
      <t>ジュウタク</t>
    </rPh>
    <rPh sb="14" eb="15">
      <t>スウ</t>
    </rPh>
    <rPh sb="16" eb="19">
      <t>アキタケン</t>
    </rPh>
    <rPh sb="20" eb="22">
      <t>ショウワ</t>
    </rPh>
    <rPh sb="24" eb="25">
      <t>ネン</t>
    </rPh>
    <rPh sb="26" eb="28">
      <t>ヘイセイ</t>
    </rPh>
    <rPh sb="30" eb="31">
      <t>ネン</t>
    </rPh>
    <phoneticPr fontId="3"/>
  </si>
  <si>
    <t>割　　合　（％）</t>
    <rPh sb="0" eb="1">
      <t>ワリ</t>
    </rPh>
    <rPh sb="3" eb="4">
      <t>ア</t>
    </rPh>
    <phoneticPr fontId="3"/>
  </si>
  <si>
    <t>一戸建</t>
    <rPh sb="0" eb="3">
      <t>イッコダ</t>
    </rPh>
    <phoneticPr fontId="3"/>
  </si>
  <si>
    <t>長屋建</t>
    <rPh sb="0" eb="2">
      <t>ナガヤ</t>
    </rPh>
    <rPh sb="2" eb="3">
      <t>タ</t>
    </rPh>
    <phoneticPr fontId="3"/>
  </si>
  <si>
    <t>共同住宅</t>
    <rPh sb="0" eb="2">
      <t>キョウドウ</t>
    </rPh>
    <rPh sb="2" eb="4">
      <t>ジュウタク</t>
    </rPh>
    <phoneticPr fontId="3"/>
  </si>
  <si>
    <t xml:space="preserve">  【全国(千戸)】</t>
    <rPh sb="3" eb="5">
      <t>ゼンコク</t>
    </rPh>
    <rPh sb="6" eb="8">
      <t>センコ</t>
    </rPh>
    <phoneticPr fontId="3"/>
  </si>
  <si>
    <t>表４－２　階数別共同住宅数－秋田県（昭和63年～30年）</t>
    <rPh sb="0" eb="1">
      <t>ヒョウ</t>
    </rPh>
    <rPh sb="5" eb="8">
      <t>カイスウベツ</t>
    </rPh>
    <rPh sb="8" eb="10">
      <t>キョウドウ</t>
    </rPh>
    <rPh sb="10" eb="12">
      <t>ジュウタク</t>
    </rPh>
    <rPh sb="12" eb="13">
      <t>スウ</t>
    </rPh>
    <rPh sb="14" eb="17">
      <t>アキタケン</t>
    </rPh>
    <rPh sb="18" eb="20">
      <t>ショウワ</t>
    </rPh>
    <rPh sb="22" eb="23">
      <t>ネン</t>
    </rPh>
    <rPh sb="23" eb="24">
      <t>ヘイネン</t>
    </rPh>
    <rPh sb="26" eb="27">
      <t>ネン</t>
    </rPh>
    <phoneticPr fontId="3"/>
  </si>
  <si>
    <t>総　数</t>
    <rPh sb="0" eb="1">
      <t>ソウ</t>
    </rPh>
    <rPh sb="2" eb="3">
      <t>スウ</t>
    </rPh>
    <phoneticPr fontId="18"/>
  </si>
  <si>
    <t>1・2階建</t>
    <rPh sb="3" eb="5">
      <t>カイタ</t>
    </rPh>
    <phoneticPr fontId="18"/>
  </si>
  <si>
    <t>3～5階建</t>
    <rPh sb="3" eb="4">
      <t>カイ</t>
    </rPh>
    <rPh sb="4" eb="5">
      <t>タ</t>
    </rPh>
    <phoneticPr fontId="18"/>
  </si>
  <si>
    <t>6階建以上</t>
    <rPh sb="1" eb="2">
      <t>カイ</t>
    </rPh>
    <rPh sb="2" eb="3">
      <t>タ</t>
    </rPh>
    <rPh sb="3" eb="5">
      <t>イジョウ</t>
    </rPh>
    <phoneticPr fontId="18"/>
  </si>
  <si>
    <t>6階建以上</t>
    <rPh sb="1" eb="3">
      <t>カイタ</t>
    </rPh>
    <rPh sb="3" eb="5">
      <t>イジョウ</t>
    </rPh>
    <phoneticPr fontId="3"/>
  </si>
  <si>
    <t>【全国(千戸)】</t>
    <rPh sb="1" eb="3">
      <t>ゼンコク</t>
    </rPh>
    <rPh sb="4" eb="6">
      <t>センコ</t>
    </rPh>
    <phoneticPr fontId="3"/>
  </si>
  <si>
    <t>表５－１　住宅の構造別住宅数－秋田県（昭和63年～平成30年）</t>
    <rPh sb="0" eb="1">
      <t>ヒョウ</t>
    </rPh>
    <rPh sb="5" eb="7">
      <t>ジュウタク</t>
    </rPh>
    <rPh sb="8" eb="11">
      <t>コウゾウベツ</t>
    </rPh>
    <rPh sb="11" eb="13">
      <t>ジュウタク</t>
    </rPh>
    <rPh sb="13" eb="14">
      <t>スウ</t>
    </rPh>
    <rPh sb="15" eb="18">
      <t>アキタケン</t>
    </rPh>
    <rPh sb="19" eb="21">
      <t>ショウワ</t>
    </rPh>
    <rPh sb="23" eb="24">
      <t>ネン</t>
    </rPh>
    <rPh sb="25" eb="27">
      <t>ヘイセイ</t>
    </rPh>
    <rPh sb="29" eb="30">
      <t>ネン</t>
    </rPh>
    <phoneticPr fontId="3"/>
  </si>
  <si>
    <t>木　　　造</t>
    <rPh sb="0" eb="1">
      <t>キ</t>
    </rPh>
    <rPh sb="4" eb="5">
      <t>ヅクリ</t>
    </rPh>
    <phoneticPr fontId="3"/>
  </si>
  <si>
    <t>非　木　造</t>
    <rPh sb="0" eb="1">
      <t>ヒ</t>
    </rPh>
    <rPh sb="2" eb="3">
      <t>キ</t>
    </rPh>
    <rPh sb="4" eb="5">
      <t>ヅクリ</t>
    </rPh>
    <phoneticPr fontId="3"/>
  </si>
  <si>
    <r>
      <t xml:space="preserve">木　造
</t>
    </r>
    <r>
      <rPr>
        <sz val="6.5"/>
        <rFont val="ＭＳ Ｐゴシック"/>
        <family val="3"/>
        <charset val="128"/>
      </rPr>
      <t>(防火木造を除く)</t>
    </r>
    <rPh sb="0" eb="1">
      <t>キ</t>
    </rPh>
    <rPh sb="2" eb="3">
      <t>ツクル</t>
    </rPh>
    <rPh sb="5" eb="7">
      <t>ボウカ</t>
    </rPh>
    <rPh sb="7" eb="9">
      <t>モクゾウ</t>
    </rPh>
    <rPh sb="10" eb="11">
      <t>ノゾ</t>
    </rPh>
    <phoneticPr fontId="11"/>
  </si>
  <si>
    <t>防火木造</t>
    <rPh sb="0" eb="2">
      <t>ボウカ</t>
    </rPh>
    <rPh sb="2" eb="4">
      <t>モクゾウ</t>
    </rPh>
    <phoneticPr fontId="11"/>
  </si>
  <si>
    <t>鉄筋・鉄骨
コンクリート造</t>
    <rPh sb="0" eb="1">
      <t>テツ</t>
    </rPh>
    <rPh sb="1" eb="2">
      <t>スジ</t>
    </rPh>
    <rPh sb="3" eb="4">
      <t>テツ</t>
    </rPh>
    <rPh sb="4" eb="5">
      <t>ホネ</t>
    </rPh>
    <rPh sb="12" eb="13">
      <t>ゾウ</t>
    </rPh>
    <phoneticPr fontId="18"/>
  </si>
  <si>
    <t>鉄骨造</t>
    <rPh sb="0" eb="2">
      <t>テッコツ</t>
    </rPh>
    <rPh sb="2" eb="3">
      <t>ゾウ</t>
    </rPh>
    <phoneticPr fontId="18"/>
  </si>
  <si>
    <r>
      <t>その他</t>
    </r>
    <r>
      <rPr>
        <vertAlign val="superscript"/>
        <sz val="8"/>
        <rFont val="ＭＳ Ｐゴシック"/>
        <family val="3"/>
        <charset val="128"/>
      </rPr>
      <t>※1</t>
    </r>
    <rPh sb="2" eb="3">
      <t>タ</t>
    </rPh>
    <phoneticPr fontId="18"/>
  </si>
  <si>
    <r>
      <t>　【全国</t>
    </r>
    <r>
      <rPr>
        <sz val="8"/>
        <color theme="1"/>
        <rFont val="ＭＳ Ｐゴシック"/>
        <family val="3"/>
        <charset val="128"/>
      </rPr>
      <t>(千戸)】</t>
    </r>
    <rPh sb="5" eb="7">
      <t>センコ</t>
    </rPh>
    <phoneticPr fontId="3"/>
  </si>
  <si>
    <r>
      <t>平成30年</t>
    </r>
    <r>
      <rPr>
        <vertAlign val="superscript"/>
        <sz val="8"/>
        <rFont val="ＭＳ Ｐゴシック"/>
        <family val="3"/>
        <charset val="128"/>
      </rPr>
      <t>※2</t>
    </r>
  </si>
  <si>
    <t>　【全国】</t>
  </si>
  <si>
    <r>
      <t>平成30年</t>
    </r>
    <r>
      <rPr>
        <vertAlign val="superscript"/>
        <sz val="8"/>
        <rFont val="ＭＳ Ｐゴシック"/>
        <family val="3"/>
        <charset val="128"/>
      </rPr>
      <t>※2</t>
    </r>
    <rPh sb="0" eb="2">
      <t>ヘイセイ</t>
    </rPh>
    <rPh sb="4" eb="5">
      <t>ネン</t>
    </rPh>
    <phoneticPr fontId="3"/>
  </si>
  <si>
    <t>　※１　平成10年までの「その他」は、レンガ造、鉄骨造など。平成15年以降の「その他」はレンガ造、ブロック造など。</t>
    <rPh sb="4" eb="6">
      <t>ヘイセイ</t>
    </rPh>
    <rPh sb="8" eb="9">
      <t>ネン</t>
    </rPh>
    <rPh sb="15" eb="16">
      <t>タ</t>
    </rPh>
    <rPh sb="22" eb="23">
      <t>ヅク</t>
    </rPh>
    <rPh sb="24" eb="26">
      <t>テッコツ</t>
    </rPh>
    <rPh sb="26" eb="27">
      <t>ヅク</t>
    </rPh>
    <rPh sb="30" eb="32">
      <t>ヘイセイ</t>
    </rPh>
    <rPh sb="34" eb="37">
      <t>ネンイコウ</t>
    </rPh>
    <rPh sb="41" eb="42">
      <t>タ</t>
    </rPh>
    <rPh sb="47" eb="48">
      <t>ヅク</t>
    </rPh>
    <rPh sb="53" eb="54">
      <t>ヅク</t>
    </rPh>
    <phoneticPr fontId="3"/>
  </si>
  <si>
    <t>表５－２　住宅の建て方、構造別住宅数－秋田県（平成30年）</t>
    <rPh sb="0" eb="1">
      <t>ヒョウ</t>
    </rPh>
    <rPh sb="5" eb="7">
      <t>ジュウタク</t>
    </rPh>
    <rPh sb="8" eb="9">
      <t>タ</t>
    </rPh>
    <rPh sb="10" eb="11">
      <t>カタ</t>
    </rPh>
    <rPh sb="12" eb="14">
      <t>コウゾウ</t>
    </rPh>
    <rPh sb="14" eb="15">
      <t>ベツ</t>
    </rPh>
    <rPh sb="15" eb="17">
      <t>ジュウタク</t>
    </rPh>
    <rPh sb="17" eb="18">
      <t>スウ</t>
    </rPh>
    <rPh sb="19" eb="22">
      <t>アキタケン</t>
    </rPh>
    <rPh sb="23" eb="25">
      <t>ヘイセイ</t>
    </rPh>
    <rPh sb="27" eb="28">
      <t>ネン</t>
    </rPh>
    <phoneticPr fontId="3"/>
  </si>
  <si>
    <r>
      <t xml:space="preserve">木　造
</t>
    </r>
    <r>
      <rPr>
        <sz val="6"/>
        <rFont val="ＭＳ Ｐゴシック"/>
        <family val="3"/>
        <charset val="128"/>
      </rPr>
      <t>(防火木造を除く)</t>
    </r>
    <rPh sb="0" eb="1">
      <t>キ</t>
    </rPh>
    <rPh sb="2" eb="3">
      <t>ツクル</t>
    </rPh>
    <rPh sb="5" eb="7">
      <t>ボウカ</t>
    </rPh>
    <rPh sb="7" eb="9">
      <t>モクゾウ</t>
    </rPh>
    <rPh sb="10" eb="11">
      <t>ノゾ</t>
    </rPh>
    <phoneticPr fontId="11"/>
  </si>
  <si>
    <t>その他</t>
    <rPh sb="2" eb="3">
      <t>タ</t>
    </rPh>
    <phoneticPr fontId="18"/>
  </si>
  <si>
    <t xml:space="preserve">住宅総数  </t>
    <rPh sb="0" eb="2">
      <t>ジュウタク</t>
    </rPh>
    <rPh sb="2" eb="4">
      <t>ソウスウ</t>
    </rPh>
    <phoneticPr fontId="3"/>
  </si>
  <si>
    <t xml:space="preserve">一 戸 建  </t>
    <rPh sb="0" eb="1">
      <t>イチ</t>
    </rPh>
    <rPh sb="2" eb="3">
      <t>ト</t>
    </rPh>
    <rPh sb="4" eb="5">
      <t>タ</t>
    </rPh>
    <phoneticPr fontId="3"/>
  </si>
  <si>
    <t xml:space="preserve">長 屋 建  </t>
    <rPh sb="0" eb="1">
      <t>ナガ</t>
    </rPh>
    <rPh sb="2" eb="3">
      <t>ヤ</t>
    </rPh>
    <rPh sb="4" eb="5">
      <t>タ</t>
    </rPh>
    <phoneticPr fontId="3"/>
  </si>
  <si>
    <t xml:space="preserve">共同住宅  </t>
    <rPh sb="0" eb="2">
      <t>キョウドウ</t>
    </rPh>
    <rPh sb="2" eb="4">
      <t>ジュウタク</t>
    </rPh>
    <phoneticPr fontId="3"/>
  </si>
  <si>
    <t xml:space="preserve">そ の 他  </t>
    <rPh sb="4" eb="5">
      <t>タ</t>
    </rPh>
    <phoneticPr fontId="3"/>
  </si>
  <si>
    <t xml:space="preserve">住宅総数  </t>
  </si>
  <si>
    <t xml:space="preserve">一 戸 建  </t>
  </si>
  <si>
    <t xml:space="preserve">長 屋 建  </t>
  </si>
  <si>
    <t xml:space="preserve">共同住宅  </t>
  </si>
  <si>
    <t xml:space="preserve">そ の 他  </t>
  </si>
  <si>
    <t>表６－１　建築の時期別住宅数－秋田県（昭和63年～平成30年）</t>
    <rPh sb="0" eb="1">
      <t>ヒョウ</t>
    </rPh>
    <rPh sb="5" eb="7">
      <t>ケンチク</t>
    </rPh>
    <rPh sb="8" eb="10">
      <t>ジキ</t>
    </rPh>
    <rPh sb="10" eb="11">
      <t>ベツ</t>
    </rPh>
    <rPh sb="11" eb="13">
      <t>ジュウタク</t>
    </rPh>
    <rPh sb="13" eb="14">
      <t>スウ</t>
    </rPh>
    <rPh sb="15" eb="18">
      <t>アキタケン</t>
    </rPh>
    <rPh sb="19" eb="21">
      <t>ショウワ</t>
    </rPh>
    <rPh sb="23" eb="24">
      <t>ネン</t>
    </rPh>
    <rPh sb="25" eb="27">
      <t>ヘイセイ</t>
    </rPh>
    <rPh sb="29" eb="30">
      <t>ネン</t>
    </rPh>
    <phoneticPr fontId="3"/>
  </si>
  <si>
    <t>年次</t>
    <rPh sb="0" eb="2">
      <t>ネンジ</t>
    </rPh>
    <phoneticPr fontId="3"/>
  </si>
  <si>
    <r>
      <t>総　数</t>
    </r>
    <r>
      <rPr>
        <vertAlign val="superscript"/>
        <sz val="8"/>
        <rFont val="ＭＳ Ｐゴシック"/>
        <family val="3"/>
        <charset val="128"/>
      </rPr>
      <t>※</t>
    </r>
    <rPh sb="1" eb="2">
      <t>スウ</t>
    </rPh>
    <phoneticPr fontId="11"/>
  </si>
  <si>
    <t>昭和25年
以前</t>
    <rPh sb="0" eb="2">
      <t>ショウワ</t>
    </rPh>
    <rPh sb="4" eb="5">
      <t>ネン</t>
    </rPh>
    <rPh sb="6" eb="8">
      <t>イゼン</t>
    </rPh>
    <phoneticPr fontId="11"/>
  </si>
  <si>
    <t>昭和26年以降</t>
    <rPh sb="0" eb="1">
      <t>ショウワ</t>
    </rPh>
    <rPh sb="3" eb="4">
      <t>ネン</t>
    </rPh>
    <rPh sb="4" eb="6">
      <t>イコウ</t>
    </rPh>
    <phoneticPr fontId="3"/>
  </si>
  <si>
    <t>総　数</t>
    <rPh sb="0" eb="1">
      <t>ソウスウ</t>
    </rPh>
    <phoneticPr fontId="3"/>
  </si>
  <si>
    <t>昭和26年
　～45年</t>
    <rPh sb="0" eb="2">
      <t>ショウワ</t>
    </rPh>
    <rPh sb="4" eb="5">
      <t>ネン</t>
    </rPh>
    <rPh sb="10" eb="11">
      <t>ネン</t>
    </rPh>
    <phoneticPr fontId="11"/>
  </si>
  <si>
    <t>昭和46年
　～55年</t>
    <rPh sb="0" eb="2">
      <t>ショウワ</t>
    </rPh>
    <rPh sb="4" eb="5">
      <t>ネン</t>
    </rPh>
    <rPh sb="10" eb="11">
      <t>ネン</t>
    </rPh>
    <phoneticPr fontId="11"/>
  </si>
  <si>
    <r>
      <t xml:space="preserve">昭和56年
</t>
    </r>
    <r>
      <rPr>
        <sz val="8"/>
        <rFont val="ＭＳ Ｐゴシック"/>
        <family val="3"/>
        <charset val="128"/>
      </rPr>
      <t>～平成２年</t>
    </r>
    <rPh sb="0" eb="2">
      <t>ショウワ</t>
    </rPh>
    <rPh sb="4" eb="5">
      <t>ネン</t>
    </rPh>
    <rPh sb="10" eb="11">
      <t>ネン</t>
    </rPh>
    <phoneticPr fontId="11"/>
  </si>
  <si>
    <t>平成３年
　～７年</t>
    <rPh sb="0" eb="2">
      <t>ヘイセイ</t>
    </rPh>
    <rPh sb="3" eb="4">
      <t>ネン</t>
    </rPh>
    <rPh sb="8" eb="9">
      <t>ネン</t>
    </rPh>
    <phoneticPr fontId="11"/>
  </si>
  <si>
    <t>平成８年
　～12年</t>
    <rPh sb="0" eb="2">
      <t>ヘイセイ</t>
    </rPh>
    <rPh sb="3" eb="4">
      <t>ネン</t>
    </rPh>
    <rPh sb="9" eb="10">
      <t>ネン</t>
    </rPh>
    <phoneticPr fontId="11"/>
  </si>
  <si>
    <t>平成13年
　～17年</t>
    <rPh sb="0" eb="2">
      <t>ヘイセイ</t>
    </rPh>
    <rPh sb="4" eb="5">
      <t>ネン</t>
    </rPh>
    <rPh sb="10" eb="11">
      <t>ネン</t>
    </rPh>
    <phoneticPr fontId="11"/>
  </si>
  <si>
    <t>平成18年
　～22年</t>
    <rPh sb="0" eb="2">
      <t>ヘイセイ</t>
    </rPh>
    <rPh sb="4" eb="5">
      <t>ネン</t>
    </rPh>
    <rPh sb="10" eb="11">
      <t>ネン</t>
    </rPh>
    <phoneticPr fontId="11"/>
  </si>
  <si>
    <r>
      <t xml:space="preserve">平成23年
</t>
    </r>
    <r>
      <rPr>
        <sz val="8"/>
        <rFont val="ＭＳ Ｐゴシック"/>
        <family val="3"/>
        <charset val="128"/>
      </rPr>
      <t>～27年</t>
    </r>
    <rPh sb="0" eb="2">
      <t>ヘイセイ</t>
    </rPh>
    <rPh sb="4" eb="5">
      <t>ネン</t>
    </rPh>
    <rPh sb="9" eb="10">
      <t>ネン</t>
    </rPh>
    <phoneticPr fontId="11"/>
  </si>
  <si>
    <r>
      <t xml:space="preserve">平成28年
</t>
    </r>
    <r>
      <rPr>
        <sz val="8"/>
        <rFont val="ＭＳ Ｐゴシック"/>
        <family val="3"/>
        <charset val="128"/>
      </rPr>
      <t>～30年</t>
    </r>
    <rPh sb="0" eb="2">
      <t>ヘイセイ</t>
    </rPh>
    <rPh sb="4" eb="5">
      <t>ネン</t>
    </rPh>
    <rPh sb="9" eb="10">
      <t>ネン</t>
    </rPh>
    <phoneticPr fontId="11"/>
  </si>
  <si>
    <t xml:space="preserve">昭和63年 </t>
    <rPh sb="0" eb="2">
      <t>ショウワ</t>
    </rPh>
    <rPh sb="4" eb="5">
      <t>ネン</t>
    </rPh>
    <phoneticPr fontId="18"/>
  </si>
  <si>
    <t>…</t>
  </si>
  <si>
    <t xml:space="preserve">平成5年 </t>
    <rPh sb="0" eb="2">
      <t>ヘイセイ</t>
    </rPh>
    <rPh sb="3" eb="4">
      <t>ネン</t>
    </rPh>
    <phoneticPr fontId="18"/>
  </si>
  <si>
    <t xml:space="preserve">10年 </t>
    <rPh sb="2" eb="3">
      <t>ネン</t>
    </rPh>
    <phoneticPr fontId="18"/>
  </si>
  <si>
    <t xml:space="preserve">15年 </t>
    <rPh sb="2" eb="3">
      <t>ネン</t>
    </rPh>
    <phoneticPr fontId="18"/>
  </si>
  <si>
    <t xml:space="preserve">20年 </t>
    <rPh sb="2" eb="3">
      <t>ネン</t>
    </rPh>
    <phoneticPr fontId="18"/>
  </si>
  <si>
    <t xml:space="preserve">25年 </t>
    <rPh sb="2" eb="3">
      <t>ネン</t>
    </rPh>
    <phoneticPr fontId="3"/>
  </si>
  <si>
    <t xml:space="preserve">30年 </t>
    <rPh sb="2" eb="3">
      <t>ネン</t>
    </rPh>
    <phoneticPr fontId="3"/>
  </si>
  <si>
    <t xml:space="preserve"> 【全国(千戸)】</t>
    <rPh sb="5" eb="7">
      <t>センコ</t>
    </rPh>
    <phoneticPr fontId="3"/>
  </si>
  <si>
    <t>平成30年　</t>
    <rPh sb="0" eb="2">
      <t>ヘイセイ</t>
    </rPh>
    <phoneticPr fontId="3"/>
  </si>
  <si>
    <t xml:space="preserve"> 【全国】</t>
  </si>
  <si>
    <t>　※　住宅の建築の時期「不詳」を含まない。</t>
    <rPh sb="3" eb="5">
      <t>ジュウタク</t>
    </rPh>
    <rPh sb="6" eb="8">
      <t>ケンチク</t>
    </rPh>
    <rPh sb="9" eb="11">
      <t>ジキ</t>
    </rPh>
    <rPh sb="12" eb="14">
      <t>フショウ</t>
    </rPh>
    <rPh sb="16" eb="17">
      <t>フク</t>
    </rPh>
    <phoneticPr fontId="3"/>
  </si>
  <si>
    <t>　※　「*」が付された数値は、調査年の９月までの数値である。</t>
    <rPh sb="7" eb="8">
      <t>フ</t>
    </rPh>
    <rPh sb="11" eb="13">
      <t>スウチ</t>
    </rPh>
    <rPh sb="15" eb="17">
      <t>チョウサ</t>
    </rPh>
    <rPh sb="17" eb="18">
      <t>ネン</t>
    </rPh>
    <rPh sb="20" eb="21">
      <t>ガツ</t>
    </rPh>
    <rPh sb="24" eb="26">
      <t>スウチ</t>
    </rPh>
    <phoneticPr fontId="3"/>
  </si>
  <si>
    <t>表７　住宅の建て方、所有の関係別住宅数－秋田県（平成30年）</t>
    <rPh sb="0" eb="1">
      <t>ヒョウ</t>
    </rPh>
    <rPh sb="3" eb="5">
      <t>ジュウタク</t>
    </rPh>
    <rPh sb="6" eb="7">
      <t>タ</t>
    </rPh>
    <rPh sb="8" eb="9">
      <t>カタ</t>
    </rPh>
    <rPh sb="10" eb="12">
      <t>ショユウ</t>
    </rPh>
    <rPh sb="13" eb="15">
      <t>カンケイ</t>
    </rPh>
    <rPh sb="15" eb="16">
      <t>ベツ</t>
    </rPh>
    <rPh sb="16" eb="18">
      <t>ジュウタク</t>
    </rPh>
    <rPh sb="18" eb="19">
      <t>スウ</t>
    </rPh>
    <rPh sb="20" eb="23">
      <t>アキタケン</t>
    </rPh>
    <rPh sb="24" eb="26">
      <t>ヘイセイ</t>
    </rPh>
    <rPh sb="28" eb="29">
      <t>ネン</t>
    </rPh>
    <phoneticPr fontId="3"/>
  </si>
  <si>
    <r>
      <t>総　数</t>
    </r>
    <r>
      <rPr>
        <vertAlign val="superscript"/>
        <sz val="8"/>
        <rFont val="ＭＳ Ｐゴシック"/>
        <family val="3"/>
        <charset val="128"/>
      </rPr>
      <t>※１</t>
    </r>
    <rPh sb="0" eb="1">
      <t>ソウ</t>
    </rPh>
    <rPh sb="2" eb="3">
      <t>スウ</t>
    </rPh>
    <phoneticPr fontId="3"/>
  </si>
  <si>
    <t>持ち家</t>
    <rPh sb="0" eb="1">
      <t>モ</t>
    </rPh>
    <rPh sb="2" eb="3">
      <t>イエ</t>
    </rPh>
    <phoneticPr fontId="3"/>
  </si>
  <si>
    <t>借　　家</t>
    <rPh sb="0" eb="1">
      <t>シャク</t>
    </rPh>
    <rPh sb="3" eb="4">
      <t>イエ</t>
    </rPh>
    <phoneticPr fontId="3"/>
  </si>
  <si>
    <t>公営の
借家</t>
    <rPh sb="0" eb="2">
      <t>コウエイ</t>
    </rPh>
    <rPh sb="4" eb="6">
      <t>シャクヤ</t>
    </rPh>
    <phoneticPr fontId="3"/>
  </si>
  <si>
    <t>民営借家</t>
    <rPh sb="0" eb="2">
      <t>ミンエイ</t>
    </rPh>
    <rPh sb="2" eb="4">
      <t>シャクヤ</t>
    </rPh>
    <phoneticPr fontId="3"/>
  </si>
  <si>
    <t>給与住宅</t>
    <rPh sb="0" eb="2">
      <t>キュウヨ</t>
    </rPh>
    <rPh sb="2" eb="4">
      <t>ジュウタク</t>
    </rPh>
    <phoneticPr fontId="3"/>
  </si>
  <si>
    <t>　 総　　　数</t>
    <rPh sb="2" eb="3">
      <t>ソウ</t>
    </rPh>
    <rPh sb="6" eb="7">
      <t>スウ</t>
    </rPh>
    <phoneticPr fontId="3"/>
  </si>
  <si>
    <t>　 一  戸  建</t>
    <rPh sb="2" eb="3">
      <t>イチ</t>
    </rPh>
    <rPh sb="5" eb="6">
      <t>ト</t>
    </rPh>
    <rPh sb="8" eb="9">
      <t>ダテ</t>
    </rPh>
    <phoneticPr fontId="3"/>
  </si>
  <si>
    <t>　 長  屋  建</t>
    <rPh sb="2" eb="3">
      <t>ナガ</t>
    </rPh>
    <rPh sb="5" eb="6">
      <t>ヤ</t>
    </rPh>
    <rPh sb="8" eb="9">
      <t>ダテ</t>
    </rPh>
    <phoneticPr fontId="3"/>
  </si>
  <si>
    <t>　 共同住宅</t>
    <rPh sb="2" eb="4">
      <t>キョウドウ</t>
    </rPh>
    <rPh sb="4" eb="6">
      <t>ジュウタク</t>
    </rPh>
    <phoneticPr fontId="3"/>
  </si>
  <si>
    <t>　 そ  の  他</t>
    <rPh sb="8" eb="9">
      <t>タ</t>
    </rPh>
    <phoneticPr fontId="3"/>
  </si>
  <si>
    <t>割合１（％）</t>
    <rPh sb="0" eb="2">
      <t>ワリアイ</t>
    </rPh>
    <phoneticPr fontId="3"/>
  </si>
  <si>
    <t>割合２（％）</t>
    <rPh sb="0" eb="2">
      <t>ワリアイ</t>
    </rPh>
    <phoneticPr fontId="3"/>
  </si>
  <si>
    <t>　※１　住宅の所有の関係「不詳」を含む。</t>
    <rPh sb="4" eb="6">
      <t>ジュウタク</t>
    </rPh>
    <rPh sb="7" eb="9">
      <t>ショユウ</t>
    </rPh>
    <rPh sb="10" eb="12">
      <t>カンケイ</t>
    </rPh>
    <rPh sb="13" eb="15">
      <t>フショウ</t>
    </rPh>
    <rPh sb="17" eb="18">
      <t>フク</t>
    </rPh>
    <phoneticPr fontId="3"/>
  </si>
  <si>
    <t>　◆「割合１」は、建て方別にみた各住宅の所有の関係が占める割合</t>
    <rPh sb="3" eb="5">
      <t>ワリアイ</t>
    </rPh>
    <rPh sb="9" eb="10">
      <t>タ</t>
    </rPh>
    <rPh sb="11" eb="12">
      <t>カタ</t>
    </rPh>
    <rPh sb="12" eb="13">
      <t>ベツ</t>
    </rPh>
    <rPh sb="16" eb="19">
      <t>カクジュウタク</t>
    </rPh>
    <rPh sb="20" eb="22">
      <t>ショユウ</t>
    </rPh>
    <rPh sb="23" eb="25">
      <t>カンケイ</t>
    </rPh>
    <rPh sb="26" eb="27">
      <t>シ</t>
    </rPh>
    <rPh sb="29" eb="31">
      <t>ワリアイ</t>
    </rPh>
    <phoneticPr fontId="3"/>
  </si>
  <si>
    <t>　◆「割合２」は、住宅の所有の関係別にみた各建て方が占める割合</t>
    <rPh sb="3" eb="5">
      <t>ワリアイ</t>
    </rPh>
    <rPh sb="9" eb="11">
      <t>ジュウタク</t>
    </rPh>
    <rPh sb="12" eb="14">
      <t>ショユウ</t>
    </rPh>
    <rPh sb="15" eb="17">
      <t>カンケイ</t>
    </rPh>
    <rPh sb="17" eb="18">
      <t>ベツ</t>
    </rPh>
    <rPh sb="21" eb="22">
      <t>カク</t>
    </rPh>
    <rPh sb="22" eb="23">
      <t>タ</t>
    </rPh>
    <rPh sb="24" eb="25">
      <t>カタ</t>
    </rPh>
    <rPh sb="26" eb="27">
      <t>シ</t>
    </rPh>
    <rPh sb="29" eb="31">
      <t>ワリアイ</t>
    </rPh>
    <phoneticPr fontId="3"/>
  </si>
  <si>
    <t>表８－１　専用住宅の規模－秋田県（昭和63年～平成30年）</t>
    <rPh sb="0" eb="1">
      <t>ヒョウ</t>
    </rPh>
    <rPh sb="5" eb="7">
      <t>センヨウ</t>
    </rPh>
    <rPh sb="7" eb="9">
      <t>ジュウタク</t>
    </rPh>
    <rPh sb="10" eb="12">
      <t>キボ</t>
    </rPh>
    <rPh sb="13" eb="16">
      <t>アキタケン</t>
    </rPh>
    <rPh sb="17" eb="19">
      <t>ショウワ</t>
    </rPh>
    <rPh sb="21" eb="22">
      <t>ネン</t>
    </rPh>
    <rPh sb="23" eb="25">
      <t>ヘイセイ</t>
    </rPh>
    <rPh sb="27" eb="28">
      <t>ネン</t>
    </rPh>
    <phoneticPr fontId="3"/>
  </si>
  <si>
    <t>１住宅当たり
居住室数
（室）</t>
    <rPh sb="13" eb="14">
      <t>シツ</t>
    </rPh>
    <phoneticPr fontId="3"/>
  </si>
  <si>
    <t>１住宅当たり
居住室の畳数
(畳)</t>
    <rPh sb="15" eb="16">
      <t>ジョウ</t>
    </rPh>
    <phoneticPr fontId="3"/>
  </si>
  <si>
    <t>１住宅当たり
延べ面積
(㎡)</t>
  </si>
  <si>
    <t>１人当たり
居住室の畳数
(畳)</t>
    <rPh sb="1" eb="2">
      <t>ニン</t>
    </rPh>
    <rPh sb="14" eb="15">
      <t>ジョウ</t>
    </rPh>
    <phoneticPr fontId="3"/>
  </si>
  <si>
    <r>
      <t>表８－２　専用住宅の所有の関係別１住宅当たり延べ面積－秋田県</t>
    </r>
    <r>
      <rPr>
        <sz val="10"/>
        <rFont val="ＭＳ Ｐゴシック"/>
        <family val="3"/>
        <charset val="128"/>
      </rPr>
      <t>（昭和63年～平成30年）</t>
    </r>
    <rPh sb="0" eb="1">
      <t>ヒョウ</t>
    </rPh>
    <rPh sb="5" eb="7">
      <t>センヨウ</t>
    </rPh>
    <rPh sb="7" eb="9">
      <t>ジュウタク</t>
    </rPh>
    <rPh sb="10" eb="12">
      <t>ショユウ</t>
    </rPh>
    <rPh sb="13" eb="15">
      <t>カンケイ</t>
    </rPh>
    <rPh sb="15" eb="16">
      <t>ベツ</t>
    </rPh>
    <rPh sb="17" eb="19">
      <t>ジュウタク</t>
    </rPh>
    <rPh sb="19" eb="20">
      <t>ア</t>
    </rPh>
    <rPh sb="22" eb="23">
      <t>ノ</t>
    </rPh>
    <rPh sb="24" eb="26">
      <t>メンセキ</t>
    </rPh>
    <rPh sb="27" eb="30">
      <t>アキタケン</t>
    </rPh>
    <rPh sb="31" eb="33">
      <t>ショウワ</t>
    </rPh>
    <rPh sb="35" eb="36">
      <t>ネン</t>
    </rPh>
    <rPh sb="37" eb="39">
      <t>ヘイセイ</t>
    </rPh>
    <rPh sb="41" eb="42">
      <t>ネン</t>
    </rPh>
    <phoneticPr fontId="3"/>
  </si>
  <si>
    <t>昭和63年</t>
    <rPh sb="0" eb="1">
      <t>ショウワ</t>
    </rPh>
    <rPh sb="3" eb="4">
      <t>ネン</t>
    </rPh>
    <phoneticPr fontId="3"/>
  </si>
  <si>
    <t>平成5年</t>
    <rPh sb="0" eb="1">
      <t>ヘイセイ</t>
    </rPh>
    <rPh sb="2" eb="3">
      <t>ネン</t>
    </rPh>
    <phoneticPr fontId="3"/>
  </si>
  <si>
    <t>10年</t>
    <rPh sb="1" eb="2">
      <t>ネン</t>
    </rPh>
    <phoneticPr fontId="3"/>
  </si>
  <si>
    <t>15年</t>
    <rPh sb="1" eb="2">
      <t>ネン</t>
    </rPh>
    <phoneticPr fontId="3"/>
  </si>
  <si>
    <t>20年</t>
    <rPh sb="1" eb="2">
      <t>ネン</t>
    </rPh>
    <phoneticPr fontId="3"/>
  </si>
  <si>
    <t>25年</t>
    <rPh sb="1" eb="2">
      <t>ネン</t>
    </rPh>
    <phoneticPr fontId="3"/>
  </si>
  <si>
    <t>30年</t>
  </si>
  <si>
    <t xml:space="preserve">総　数（㎡） </t>
    <rPh sb="0" eb="1">
      <t>ソウ</t>
    </rPh>
    <rPh sb="2" eb="3">
      <t>カズ</t>
    </rPh>
    <phoneticPr fontId="3"/>
  </si>
  <si>
    <t xml:space="preserve">持ち家（㎡） </t>
    <rPh sb="0" eb="1">
      <t>モ</t>
    </rPh>
    <rPh sb="2" eb="3">
      <t>イエ</t>
    </rPh>
    <phoneticPr fontId="3"/>
  </si>
  <si>
    <t xml:space="preserve">借　家（㎡） </t>
    <rPh sb="0" eb="1">
      <t>シャク</t>
    </rPh>
    <rPh sb="2" eb="3">
      <t>イエ</t>
    </rPh>
    <phoneticPr fontId="3"/>
  </si>
  <si>
    <t>表９－１　高齢者等のための設備状況別住宅数－秋田県（平成20年～30年）</t>
    <rPh sb="0" eb="1">
      <t>ヒョウ</t>
    </rPh>
    <rPh sb="5" eb="8">
      <t>コウレイシャ</t>
    </rPh>
    <rPh sb="8" eb="9">
      <t>トウ</t>
    </rPh>
    <rPh sb="13" eb="15">
      <t>セツビ</t>
    </rPh>
    <rPh sb="15" eb="17">
      <t>ジョウキョウ</t>
    </rPh>
    <rPh sb="17" eb="18">
      <t>ベツ</t>
    </rPh>
    <rPh sb="18" eb="20">
      <t>ジュウタク</t>
    </rPh>
    <rPh sb="20" eb="21">
      <t>スウ</t>
    </rPh>
    <rPh sb="22" eb="25">
      <t>アキタケン</t>
    </rPh>
    <rPh sb="26" eb="28">
      <t>ヘイセイ</t>
    </rPh>
    <rPh sb="30" eb="31">
      <t>ネン</t>
    </rPh>
    <rPh sb="34" eb="35">
      <t>ネン</t>
    </rPh>
    <phoneticPr fontId="3"/>
  </si>
  <si>
    <r>
      <t>総　数</t>
    </r>
    <r>
      <rPr>
        <vertAlign val="superscript"/>
        <sz val="8"/>
        <color theme="1"/>
        <rFont val="ＭＳ Ｐゴシック"/>
        <family val="3"/>
        <charset val="128"/>
      </rPr>
      <t>※1</t>
    </r>
    <rPh sb="0" eb="1">
      <t>ソウ</t>
    </rPh>
    <rPh sb="2" eb="3">
      <t>スウ</t>
    </rPh>
    <phoneticPr fontId="3"/>
  </si>
  <si>
    <t>高　齢　者　等　の　た　め　の　設　備　が　あ　る</t>
    <rPh sb="0" eb="1">
      <t>コウ</t>
    </rPh>
    <rPh sb="2" eb="3">
      <t>トシ</t>
    </rPh>
    <rPh sb="4" eb="5">
      <t>シャ</t>
    </rPh>
    <rPh sb="6" eb="7">
      <t>トウ</t>
    </rPh>
    <rPh sb="16" eb="17">
      <t>セツ</t>
    </rPh>
    <rPh sb="18" eb="19">
      <t>ソナエ</t>
    </rPh>
    <phoneticPr fontId="3"/>
  </si>
  <si>
    <t>高齢者等のための設備はない</t>
    <rPh sb="0" eb="3">
      <t>コウレイシャ</t>
    </rPh>
    <rPh sb="3" eb="4">
      <t>トウ</t>
    </rPh>
    <rPh sb="8" eb="10">
      <t>セツビ</t>
    </rPh>
    <phoneticPr fontId="3"/>
  </si>
  <si>
    <r>
      <t>総　数</t>
    </r>
    <r>
      <rPr>
        <vertAlign val="superscript"/>
        <sz val="8"/>
        <color theme="1"/>
        <rFont val="ＭＳ Ｐゴシック"/>
        <family val="3"/>
        <charset val="128"/>
      </rPr>
      <t>※2</t>
    </r>
    <rPh sb="0" eb="1">
      <t>ソウ</t>
    </rPh>
    <rPh sb="2" eb="3">
      <t>スウ</t>
    </rPh>
    <phoneticPr fontId="3"/>
  </si>
  <si>
    <t>手　す　り　が　あ　る</t>
    <rPh sb="0" eb="1">
      <t>テ</t>
    </rPh>
    <phoneticPr fontId="3"/>
  </si>
  <si>
    <t>またぎやすい高さの浴槽</t>
    <rPh sb="6" eb="7">
      <t>タカ</t>
    </rPh>
    <rPh sb="9" eb="11">
      <t>ヨクソウ</t>
    </rPh>
    <phoneticPr fontId="3"/>
  </si>
  <si>
    <t>廊下などが車いすなどで通行可能な幅</t>
    <rPh sb="0" eb="2">
      <t>ロウカ</t>
    </rPh>
    <rPh sb="5" eb="6">
      <t>クルマ</t>
    </rPh>
    <rPh sb="11" eb="13">
      <t>ツウコウ</t>
    </rPh>
    <rPh sb="13" eb="15">
      <t>カノウ</t>
    </rPh>
    <rPh sb="16" eb="17">
      <t>ハバ</t>
    </rPh>
    <phoneticPr fontId="3"/>
  </si>
  <si>
    <t>段差のない屋内</t>
    <rPh sb="0" eb="2">
      <t>ダンサ</t>
    </rPh>
    <rPh sb="5" eb="7">
      <t>オクナイ</t>
    </rPh>
    <phoneticPr fontId="3"/>
  </si>
  <si>
    <t>道路から玄関まで車いすで通行可能</t>
    <rPh sb="0" eb="2">
      <t>ドウロ</t>
    </rPh>
    <rPh sb="4" eb="6">
      <t>ゲンカン</t>
    </rPh>
    <rPh sb="8" eb="9">
      <t>クルマ</t>
    </rPh>
    <rPh sb="12" eb="14">
      <t>ツウコウ</t>
    </rPh>
    <rPh sb="14" eb="16">
      <t>カノウ</t>
    </rPh>
    <phoneticPr fontId="3"/>
  </si>
  <si>
    <t>玄関</t>
    <rPh sb="0" eb="2">
      <t>ゲンカン</t>
    </rPh>
    <phoneticPr fontId="3"/>
  </si>
  <si>
    <t>トイレ</t>
  </si>
  <si>
    <t>浴室</t>
    <rPh sb="0" eb="2">
      <t>ヨクシツ</t>
    </rPh>
    <phoneticPr fontId="3"/>
  </si>
  <si>
    <t>脱衣所</t>
    <rPh sb="0" eb="3">
      <t>ダツイジョ</t>
    </rPh>
    <phoneticPr fontId="3"/>
  </si>
  <si>
    <t>廊下</t>
    <rPh sb="0" eb="2">
      <t>ロウカ</t>
    </rPh>
    <phoneticPr fontId="3"/>
  </si>
  <si>
    <t>階段</t>
    <rPh sb="0" eb="2">
      <t>カイダン</t>
    </rPh>
    <phoneticPr fontId="3"/>
  </si>
  <si>
    <t>居住室</t>
    <rPh sb="0" eb="3">
      <t>キョジュウシツ</t>
    </rPh>
    <phoneticPr fontId="3"/>
  </si>
  <si>
    <t>　平成20年</t>
    <rPh sb="1" eb="3">
      <t>ヘイセイ</t>
    </rPh>
    <rPh sb="5" eb="6">
      <t>ネン</t>
    </rPh>
    <phoneticPr fontId="3"/>
  </si>
  <si>
    <t>　　　　25年</t>
    <rPh sb="6" eb="7">
      <t>ネン</t>
    </rPh>
    <phoneticPr fontId="3"/>
  </si>
  <si>
    <t>　　　　30年</t>
    <rPh sb="6" eb="7">
      <t>ネン</t>
    </rPh>
    <phoneticPr fontId="3"/>
  </si>
  <si>
    <t>　※１　高齢者等の設備状況「不詳」を含む。</t>
    <rPh sb="4" eb="7">
      <t>コウレイシャ</t>
    </rPh>
    <rPh sb="7" eb="8">
      <t>トウ</t>
    </rPh>
    <rPh sb="9" eb="11">
      <t>セツビ</t>
    </rPh>
    <rPh sb="11" eb="13">
      <t>ジョウキョウ</t>
    </rPh>
    <rPh sb="14" eb="16">
      <t>フショウ</t>
    </rPh>
    <rPh sb="18" eb="19">
      <t>フク</t>
    </rPh>
    <phoneticPr fontId="3"/>
  </si>
  <si>
    <t>　※２　複数回答であるため、内訳の合計とは必ずしも一致しない。</t>
    <rPh sb="4" eb="6">
      <t>フクスウ</t>
    </rPh>
    <rPh sb="6" eb="8">
      <t>カイトウ</t>
    </rPh>
    <rPh sb="14" eb="16">
      <t>ウチワケ</t>
    </rPh>
    <rPh sb="17" eb="19">
      <t>ゴウケイ</t>
    </rPh>
    <rPh sb="21" eb="22">
      <t>カナラ</t>
    </rPh>
    <rPh sb="25" eb="27">
      <t>イッチ</t>
    </rPh>
    <phoneticPr fontId="3"/>
  </si>
  <si>
    <t>表９－２　住宅の建て方、高齢者等のための設備状況別住宅数－秋田県（平成30年）</t>
    <rPh sb="0" eb="1">
      <t>ヒョウ</t>
    </rPh>
    <rPh sb="5" eb="7">
      <t>ジュウタク</t>
    </rPh>
    <rPh sb="8" eb="9">
      <t>タ</t>
    </rPh>
    <rPh sb="10" eb="11">
      <t>カタ</t>
    </rPh>
    <rPh sb="12" eb="15">
      <t>コウレイシャ</t>
    </rPh>
    <rPh sb="15" eb="16">
      <t>トウ</t>
    </rPh>
    <rPh sb="20" eb="22">
      <t>セツビ</t>
    </rPh>
    <rPh sb="22" eb="24">
      <t>ジョウキョウ</t>
    </rPh>
    <rPh sb="24" eb="25">
      <t>ベツ</t>
    </rPh>
    <rPh sb="25" eb="27">
      <t>ジュウタク</t>
    </rPh>
    <rPh sb="27" eb="28">
      <t>スウ</t>
    </rPh>
    <rPh sb="29" eb="32">
      <t>アキタケン</t>
    </rPh>
    <rPh sb="33" eb="35">
      <t>ヘイセイ</t>
    </rPh>
    <rPh sb="37" eb="38">
      <t>ネン</t>
    </rPh>
    <phoneticPr fontId="3"/>
  </si>
  <si>
    <t>　総　　数</t>
    <rPh sb="1" eb="2">
      <t>ソウ</t>
    </rPh>
    <rPh sb="4" eb="5">
      <t>スウ</t>
    </rPh>
    <phoneticPr fontId="3"/>
  </si>
  <si>
    <t>　一 戸 建</t>
    <rPh sb="1" eb="2">
      <t>イチ</t>
    </rPh>
    <rPh sb="3" eb="4">
      <t>ト</t>
    </rPh>
    <rPh sb="5" eb="6">
      <t>ダテ</t>
    </rPh>
    <phoneticPr fontId="3"/>
  </si>
  <si>
    <t>　長 屋 建</t>
    <rPh sb="1" eb="2">
      <t>ナガ</t>
    </rPh>
    <rPh sb="3" eb="4">
      <t>ヤ</t>
    </rPh>
    <rPh sb="5" eb="6">
      <t>ダテ</t>
    </rPh>
    <phoneticPr fontId="3"/>
  </si>
  <si>
    <t>　共同住宅</t>
    <rPh sb="1" eb="3">
      <t>キョウドウ</t>
    </rPh>
    <rPh sb="3" eb="5">
      <t>ジュウタク</t>
    </rPh>
    <phoneticPr fontId="3"/>
  </si>
  <si>
    <t>　そ の 他</t>
    <rPh sb="5" eb="6">
      <t>タ</t>
    </rPh>
    <phoneticPr fontId="3"/>
  </si>
  <si>
    <t>※１　高齢者等の設備状況「不詳」を含む。</t>
    <rPh sb="3" eb="6">
      <t>コウレイシャ</t>
    </rPh>
    <rPh sb="6" eb="7">
      <t>トウ</t>
    </rPh>
    <rPh sb="8" eb="10">
      <t>セツビ</t>
    </rPh>
    <rPh sb="10" eb="12">
      <t>ジョウキョウ</t>
    </rPh>
    <rPh sb="13" eb="15">
      <t>フショウ</t>
    </rPh>
    <rPh sb="17" eb="18">
      <t>フク</t>
    </rPh>
    <phoneticPr fontId="3"/>
  </si>
  <si>
    <t>※２　複数回答であるため、内訳の合計とは必ずしも一致しない。</t>
    <rPh sb="3" eb="5">
      <t>フクスウ</t>
    </rPh>
    <rPh sb="5" eb="7">
      <t>カイトウ</t>
    </rPh>
    <rPh sb="13" eb="15">
      <t>ウチワケ</t>
    </rPh>
    <rPh sb="16" eb="18">
      <t>ゴウケイ</t>
    </rPh>
    <rPh sb="20" eb="21">
      <t>カナラ</t>
    </rPh>
    <rPh sb="24" eb="26">
      <t>イッチ</t>
    </rPh>
    <phoneticPr fontId="3"/>
  </si>
  <si>
    <t>表９－3　省エネルギー設備等別住宅数－秋田県（平成25年、30年）</t>
    <rPh sb="0" eb="1">
      <t>ヒョウ</t>
    </rPh>
    <rPh sb="5" eb="6">
      <t>ショウ</t>
    </rPh>
    <rPh sb="11" eb="13">
      <t>セツビ</t>
    </rPh>
    <rPh sb="13" eb="14">
      <t>トウ</t>
    </rPh>
    <rPh sb="14" eb="15">
      <t>ベツ</t>
    </rPh>
    <rPh sb="15" eb="17">
      <t>ジュウタク</t>
    </rPh>
    <rPh sb="17" eb="18">
      <t>スウ</t>
    </rPh>
    <rPh sb="19" eb="22">
      <t>アキタケン</t>
    </rPh>
    <rPh sb="23" eb="25">
      <t>ヘイセイ</t>
    </rPh>
    <rPh sb="27" eb="28">
      <t>ネン</t>
    </rPh>
    <rPh sb="31" eb="32">
      <t>ネン</t>
    </rPh>
    <phoneticPr fontId="3"/>
  </si>
  <si>
    <r>
      <t>総　数</t>
    </r>
    <r>
      <rPr>
        <vertAlign val="superscript"/>
        <sz val="9"/>
        <color theme="1"/>
        <rFont val="ＭＳ Ｐゴシック"/>
        <family val="3"/>
        <charset val="128"/>
      </rPr>
      <t>※１</t>
    </r>
    <rPh sb="0" eb="1">
      <t>ソウ</t>
    </rPh>
    <rPh sb="2" eb="3">
      <t>スウ</t>
    </rPh>
    <phoneticPr fontId="3"/>
  </si>
  <si>
    <t>省エネルギー設備等あり</t>
    <rPh sb="0" eb="1">
      <t>ショウ</t>
    </rPh>
    <rPh sb="6" eb="8">
      <t>セツビ</t>
    </rPh>
    <rPh sb="8" eb="9">
      <t>トウ</t>
    </rPh>
    <phoneticPr fontId="3"/>
  </si>
  <si>
    <t>太陽光を利用した温水機器等あり</t>
    <rPh sb="0" eb="3">
      <t>タイヨウコウ</t>
    </rPh>
    <rPh sb="4" eb="6">
      <t>リヨウ</t>
    </rPh>
    <rPh sb="8" eb="10">
      <t>オンスイ</t>
    </rPh>
    <rPh sb="10" eb="12">
      <t>キキ</t>
    </rPh>
    <rPh sb="12" eb="13">
      <t>トウ</t>
    </rPh>
    <phoneticPr fontId="3"/>
  </si>
  <si>
    <t>太陽光を利用した発電機器等あり</t>
    <rPh sb="0" eb="3">
      <t>タイヨウコウ</t>
    </rPh>
    <rPh sb="4" eb="6">
      <t>リヨウ</t>
    </rPh>
    <rPh sb="8" eb="10">
      <t>ハツデン</t>
    </rPh>
    <rPh sb="10" eb="12">
      <t>キキ</t>
    </rPh>
    <rPh sb="12" eb="13">
      <t>トウ</t>
    </rPh>
    <phoneticPr fontId="3"/>
  </si>
  <si>
    <t>二重サッシ又は複層ガラスの窓あり</t>
    <rPh sb="0" eb="2">
      <t>ニジュウ</t>
    </rPh>
    <rPh sb="5" eb="6">
      <t>マタ</t>
    </rPh>
    <rPh sb="7" eb="9">
      <t>フクソウ</t>
    </rPh>
    <rPh sb="13" eb="14">
      <t>マド</t>
    </rPh>
    <phoneticPr fontId="3"/>
  </si>
  <si>
    <t>すべての
窓にあり</t>
    <rPh sb="5" eb="6">
      <t>マド</t>
    </rPh>
    <phoneticPr fontId="3"/>
  </si>
  <si>
    <t>一部の
窓にあり</t>
    <rPh sb="0" eb="2">
      <t>イチブ</t>
    </rPh>
    <rPh sb="4" eb="5">
      <t>マド</t>
    </rPh>
    <phoneticPr fontId="3"/>
  </si>
  <si>
    <t>　◇平成25年</t>
    <rPh sb="2" eb="4">
      <t>ヘイセイ</t>
    </rPh>
    <rPh sb="6" eb="7">
      <t>ネン</t>
    </rPh>
    <phoneticPr fontId="3"/>
  </si>
  <si>
    <r>
      <t>　　　総　数</t>
    </r>
    <r>
      <rPr>
        <vertAlign val="superscript"/>
        <sz val="9"/>
        <color theme="1"/>
        <rFont val="ＭＳ Ｐゴシック"/>
        <family val="3"/>
        <charset val="128"/>
      </rPr>
      <t>※2</t>
    </r>
    <rPh sb="3" eb="4">
      <t>ソウ</t>
    </rPh>
    <rPh sb="5" eb="6">
      <t>スウ</t>
    </rPh>
    <phoneticPr fontId="3"/>
  </si>
  <si>
    <t>　　　　持ち家</t>
    <rPh sb="4" eb="5">
      <t>モ</t>
    </rPh>
    <rPh sb="6" eb="7">
      <t>イエ</t>
    </rPh>
    <phoneticPr fontId="3"/>
  </si>
  <si>
    <t>　　　　借家</t>
    <rPh sb="4" eb="6">
      <t>シャクヤ</t>
    </rPh>
    <phoneticPr fontId="3"/>
  </si>
  <si>
    <t>　◇平成30年</t>
    <rPh sb="2" eb="4">
      <t>ヘイセイ</t>
    </rPh>
    <rPh sb="6" eb="7">
      <t>ネン</t>
    </rPh>
    <phoneticPr fontId="3"/>
  </si>
  <si>
    <t>　※１　省エネルギー設備等「不詳」を含む。</t>
    <rPh sb="4" eb="5">
      <t>ショウ</t>
    </rPh>
    <rPh sb="10" eb="12">
      <t>セツビ</t>
    </rPh>
    <rPh sb="12" eb="13">
      <t>トウ</t>
    </rPh>
    <rPh sb="14" eb="16">
      <t>フショウ</t>
    </rPh>
    <rPh sb="18" eb="19">
      <t>フク</t>
    </rPh>
    <phoneticPr fontId="3"/>
  </si>
  <si>
    <t>　※２　住宅の所有の関係「不詳」を含む。</t>
    <rPh sb="4" eb="6">
      <t>ジュウタク</t>
    </rPh>
    <rPh sb="7" eb="9">
      <t>ショユウ</t>
    </rPh>
    <rPh sb="10" eb="12">
      <t>カンケイ</t>
    </rPh>
    <rPh sb="13" eb="15">
      <t>フショウ</t>
    </rPh>
    <rPh sb="17" eb="18">
      <t>フク</t>
    </rPh>
    <phoneticPr fontId="3"/>
  </si>
  <si>
    <t>表１０－１　不朽・破損の有無、平成26年以降の住宅の増改築・改修工事等別持ち家数－秋田県（平成30年）</t>
    <rPh sb="0" eb="1">
      <t>ヒョウ</t>
    </rPh>
    <rPh sb="6" eb="8">
      <t>フキュウ</t>
    </rPh>
    <rPh sb="9" eb="11">
      <t>ハソン</t>
    </rPh>
    <rPh sb="12" eb="14">
      <t>ウム</t>
    </rPh>
    <rPh sb="15" eb="17">
      <t>ヘイセイ</t>
    </rPh>
    <rPh sb="19" eb="22">
      <t>ネンイコウ</t>
    </rPh>
    <rPh sb="23" eb="25">
      <t>ジュウタク</t>
    </rPh>
    <rPh sb="26" eb="29">
      <t>ゾウカイチク</t>
    </rPh>
    <rPh sb="30" eb="32">
      <t>カイシュウ</t>
    </rPh>
    <rPh sb="32" eb="34">
      <t>コウジ</t>
    </rPh>
    <rPh sb="34" eb="35">
      <t>トウ</t>
    </rPh>
    <rPh sb="35" eb="36">
      <t>ベツ</t>
    </rPh>
    <rPh sb="36" eb="37">
      <t>モ</t>
    </rPh>
    <rPh sb="38" eb="39">
      <t>イエ</t>
    </rPh>
    <rPh sb="39" eb="40">
      <t>スウ</t>
    </rPh>
    <rPh sb="41" eb="44">
      <t>アキタケン</t>
    </rPh>
    <rPh sb="45" eb="47">
      <t>ヘイセイ</t>
    </rPh>
    <rPh sb="49" eb="50">
      <t>ネン</t>
    </rPh>
    <phoneticPr fontId="3"/>
  </si>
  <si>
    <t>増改築・改修工事等をした</t>
    <rPh sb="0" eb="3">
      <t>ゾウカイチク</t>
    </rPh>
    <rPh sb="4" eb="6">
      <t>カイシュウ</t>
    </rPh>
    <rPh sb="6" eb="8">
      <t>コウジ</t>
    </rPh>
    <rPh sb="8" eb="9">
      <t>トウ</t>
    </rPh>
    <phoneticPr fontId="3"/>
  </si>
  <si>
    <t>増改築・
改修工事
等をして
いない</t>
  </si>
  <si>
    <r>
      <t>総　数</t>
    </r>
    <r>
      <rPr>
        <vertAlign val="superscript"/>
        <sz val="10"/>
        <color theme="1"/>
        <rFont val="ＭＳ Ｐゴシック"/>
        <family val="3"/>
        <charset val="128"/>
      </rPr>
      <t>※１</t>
    </r>
    <rPh sb="0" eb="1">
      <t>ソウ</t>
    </rPh>
    <rPh sb="2" eb="3">
      <t>スウ</t>
    </rPh>
    <phoneticPr fontId="3"/>
  </si>
  <si>
    <t>増築・
間取り
の変更</t>
  </si>
  <si>
    <t>台所・
トイレ・
浴室・
洗面所の
改修工事</t>
  </si>
  <si>
    <t>天井・壁・
床等の
内装の
改修工事</t>
    <rPh sb="10" eb="12">
      <t>ナイソウ</t>
    </rPh>
    <phoneticPr fontId="34"/>
  </si>
  <si>
    <t>屋根・
外壁等の
改修工事</t>
  </si>
  <si>
    <t>壁・柱・
基礎等の
補強工事</t>
  </si>
  <si>
    <t>窓・壁等の
断熱・結露
防止工事</t>
  </si>
  <si>
    <t>その他の
工事</t>
  </si>
  <si>
    <t>　総数</t>
    <rPh sb="1" eb="3">
      <t>ソウスウ</t>
    </rPh>
    <phoneticPr fontId="3"/>
  </si>
  <si>
    <t>　　不朽・破損あり</t>
    <rPh sb="2" eb="4">
      <t>フキュウ</t>
    </rPh>
    <rPh sb="5" eb="7">
      <t>ハソン</t>
    </rPh>
    <phoneticPr fontId="3"/>
  </si>
  <si>
    <t>　　不朽・破損なし</t>
    <rPh sb="2" eb="4">
      <t>フキュウ</t>
    </rPh>
    <rPh sb="5" eb="7">
      <t>ハソン</t>
    </rPh>
    <phoneticPr fontId="3"/>
  </si>
  <si>
    <t>　※１　複数回答であるため、内訳の合計とは必ずしも一致しない。</t>
    <rPh sb="4" eb="6">
      <t>フクスウ</t>
    </rPh>
    <rPh sb="6" eb="8">
      <t>カイトウ</t>
    </rPh>
    <rPh sb="14" eb="16">
      <t>ウチワケ</t>
    </rPh>
    <rPh sb="17" eb="19">
      <t>ゴウケイ</t>
    </rPh>
    <rPh sb="21" eb="22">
      <t>カナラ</t>
    </rPh>
    <rPh sb="25" eb="27">
      <t>イッチ</t>
    </rPh>
    <phoneticPr fontId="3"/>
  </si>
  <si>
    <t>表１０－２　住宅の耐震診断の有無、耐震改修工事の状況別持ち家数－秋田県（平成30年）</t>
    <rPh sb="0" eb="1">
      <t>ヒョウ</t>
    </rPh>
    <rPh sb="6" eb="8">
      <t>ジュウタク</t>
    </rPh>
    <rPh sb="9" eb="11">
      <t>タイシン</t>
    </rPh>
    <rPh sb="11" eb="13">
      <t>シンダン</t>
    </rPh>
    <rPh sb="14" eb="16">
      <t>ウム</t>
    </rPh>
    <rPh sb="17" eb="19">
      <t>タイシン</t>
    </rPh>
    <rPh sb="19" eb="21">
      <t>カイシュウ</t>
    </rPh>
    <rPh sb="21" eb="23">
      <t>コウジ</t>
    </rPh>
    <rPh sb="24" eb="26">
      <t>ジョウキョウ</t>
    </rPh>
    <rPh sb="26" eb="27">
      <t>ベツ</t>
    </rPh>
    <rPh sb="27" eb="28">
      <t>モ</t>
    </rPh>
    <rPh sb="29" eb="30">
      <t>イエ</t>
    </rPh>
    <rPh sb="30" eb="31">
      <t>スウ</t>
    </rPh>
    <rPh sb="32" eb="35">
      <t>アキタケン</t>
    </rPh>
    <rPh sb="36" eb="38">
      <t>ヘイセイ</t>
    </rPh>
    <rPh sb="40" eb="41">
      <t>ネン</t>
    </rPh>
    <phoneticPr fontId="3"/>
  </si>
  <si>
    <t>耐震改修工事をした</t>
    <rPh sb="0" eb="2">
      <t>タイシン</t>
    </rPh>
    <rPh sb="2" eb="4">
      <t>カイシュウ</t>
    </rPh>
    <rPh sb="4" eb="6">
      <t>コウジ</t>
    </rPh>
    <phoneticPr fontId="3"/>
  </si>
  <si>
    <t>耐震改修工事をしていない</t>
    <rPh sb="0" eb="2">
      <t>タイシン</t>
    </rPh>
    <rPh sb="2" eb="4">
      <t>カイシュウ</t>
    </rPh>
    <rPh sb="4" eb="6">
      <t>コウジ</t>
    </rPh>
    <phoneticPr fontId="3"/>
  </si>
  <si>
    <t>壁の新設
・補強</t>
    <rPh sb="0" eb="1">
      <t>カベ</t>
    </rPh>
    <phoneticPr fontId="2"/>
  </si>
  <si>
    <t>筋かいの
設置</t>
    <rPh sb="0" eb="1">
      <t>スジ</t>
    </rPh>
    <phoneticPr fontId="2"/>
  </si>
  <si>
    <t>基礎の
補強</t>
    <rPh sb="0" eb="2">
      <t>キソ</t>
    </rPh>
    <phoneticPr fontId="2"/>
  </si>
  <si>
    <t>金具に
よる補強</t>
    <rPh sb="0" eb="2">
      <t>カナグ</t>
    </rPh>
    <rPh sb="6" eb="8">
      <t>ホキョウ</t>
    </rPh>
    <phoneticPr fontId="3"/>
  </si>
  <si>
    <t>　総　数</t>
    <rPh sb="1" eb="2">
      <t>ソウ</t>
    </rPh>
    <rPh sb="3" eb="4">
      <t>スウ</t>
    </rPh>
    <phoneticPr fontId="3"/>
  </si>
  <si>
    <t>　　耐震診断　有</t>
    <rPh sb="2" eb="4">
      <t>タイシン</t>
    </rPh>
    <rPh sb="4" eb="6">
      <t>シンダン</t>
    </rPh>
    <rPh sb="7" eb="8">
      <t>ア</t>
    </rPh>
    <phoneticPr fontId="3"/>
  </si>
  <si>
    <t>　　　耐震性確保</t>
    <rPh sb="3" eb="6">
      <t>タイシンセイ</t>
    </rPh>
    <rPh sb="6" eb="8">
      <t>カクホ</t>
    </rPh>
    <phoneticPr fontId="3"/>
  </si>
  <si>
    <t>　　　耐震性非確保</t>
    <rPh sb="3" eb="6">
      <t>タイシンセイ</t>
    </rPh>
    <rPh sb="6" eb="7">
      <t>ヒ</t>
    </rPh>
    <rPh sb="7" eb="9">
      <t>カクホ</t>
    </rPh>
    <phoneticPr fontId="3"/>
  </si>
  <si>
    <t>　　耐震診断　無</t>
    <rPh sb="2" eb="4">
      <t>タイシン</t>
    </rPh>
    <rPh sb="4" eb="6">
      <t>シンダン</t>
    </rPh>
    <rPh sb="7" eb="8">
      <t>ナ</t>
    </rPh>
    <phoneticPr fontId="3"/>
  </si>
  <si>
    <t>　※1　複数回答であるため、内訳の合計とは必ずしも一致しない。</t>
    <rPh sb="4" eb="6">
      <t>フクスウ</t>
    </rPh>
    <rPh sb="6" eb="8">
      <t>カイトウ</t>
    </rPh>
    <rPh sb="14" eb="16">
      <t>ウチワケ</t>
    </rPh>
    <rPh sb="17" eb="19">
      <t>ゴウケイ</t>
    </rPh>
    <rPh sb="21" eb="22">
      <t>カナラ</t>
    </rPh>
    <rPh sb="25" eb="27">
      <t>イッチ</t>
    </rPh>
    <phoneticPr fontId="3"/>
  </si>
  <si>
    <t>　◆「割合１」は、住宅の耐震診断の有無別にみた耐震改修工事の状況が占める割合</t>
    <rPh sb="3" eb="5">
      <t>ワリアイ</t>
    </rPh>
    <rPh sb="9" eb="11">
      <t>ジュウタク</t>
    </rPh>
    <rPh sb="12" eb="14">
      <t>タイシン</t>
    </rPh>
    <rPh sb="14" eb="16">
      <t>シンダン</t>
    </rPh>
    <rPh sb="17" eb="19">
      <t>ウム</t>
    </rPh>
    <rPh sb="19" eb="20">
      <t>ベツ</t>
    </rPh>
    <rPh sb="23" eb="25">
      <t>タイシン</t>
    </rPh>
    <rPh sb="25" eb="27">
      <t>カイシュウ</t>
    </rPh>
    <rPh sb="27" eb="29">
      <t>コウジ</t>
    </rPh>
    <rPh sb="30" eb="32">
      <t>ジョウキョウ</t>
    </rPh>
    <rPh sb="33" eb="34">
      <t>シ</t>
    </rPh>
    <rPh sb="36" eb="38">
      <t>ワリアイ</t>
    </rPh>
    <phoneticPr fontId="3"/>
  </si>
  <si>
    <t>　◆「割合２」は、住宅の耐震改修工事の状況別にみた耐震診断の有無が占める割合</t>
    <rPh sb="3" eb="5">
      <t>ワリアイ</t>
    </rPh>
    <rPh sb="9" eb="11">
      <t>ジュウタク</t>
    </rPh>
    <rPh sb="12" eb="14">
      <t>タイシン</t>
    </rPh>
    <rPh sb="14" eb="16">
      <t>カイシュウ</t>
    </rPh>
    <rPh sb="16" eb="18">
      <t>コウジ</t>
    </rPh>
    <rPh sb="19" eb="21">
      <t>ジョウキョウ</t>
    </rPh>
    <rPh sb="21" eb="22">
      <t>ベツ</t>
    </rPh>
    <rPh sb="25" eb="27">
      <t>タイシン</t>
    </rPh>
    <rPh sb="27" eb="29">
      <t>シンダン</t>
    </rPh>
    <rPh sb="30" eb="32">
      <t>ウム</t>
    </rPh>
    <rPh sb="33" eb="34">
      <t>シ</t>
    </rPh>
    <rPh sb="36" eb="38">
      <t>ワリアイ</t>
    </rPh>
    <phoneticPr fontId="3"/>
  </si>
  <si>
    <t>表１１　世帯の型別主世帯数－秋田県（平成30年）</t>
    <rPh sb="0" eb="1">
      <t>ヒョウ</t>
    </rPh>
    <rPh sb="4" eb="6">
      <t>セタイ</t>
    </rPh>
    <rPh sb="7" eb="8">
      <t>カタ</t>
    </rPh>
    <rPh sb="8" eb="9">
      <t>ベツ</t>
    </rPh>
    <rPh sb="9" eb="10">
      <t>シュ</t>
    </rPh>
    <rPh sb="10" eb="13">
      <t>セタイスウ</t>
    </rPh>
    <rPh sb="14" eb="17">
      <t>アキタケン</t>
    </rPh>
    <rPh sb="18" eb="20">
      <t>ヘイセイ</t>
    </rPh>
    <rPh sb="22" eb="23">
      <t>ネン</t>
    </rPh>
    <phoneticPr fontId="3"/>
  </si>
  <si>
    <t>うち高齢者（65歳以上）のいる主世帯</t>
    <rPh sb="2" eb="5">
      <t>コウレイシャ</t>
    </rPh>
    <rPh sb="8" eb="9">
      <t>サイ</t>
    </rPh>
    <rPh sb="9" eb="11">
      <t>イジョウ</t>
    </rPh>
    <rPh sb="15" eb="16">
      <t>シュ</t>
    </rPh>
    <rPh sb="16" eb="18">
      <t>セタイ</t>
    </rPh>
    <phoneticPr fontId="3"/>
  </si>
  <si>
    <t>うち75歳以上世帯員のいる主世帯</t>
    <rPh sb="4" eb="5">
      <t>サイ</t>
    </rPh>
    <rPh sb="5" eb="7">
      <t>イジョウ</t>
    </rPh>
    <rPh sb="7" eb="10">
      <t>セタイイン</t>
    </rPh>
    <rPh sb="13" eb="14">
      <t>シュ</t>
    </rPh>
    <rPh sb="14" eb="16">
      <t>セタイ</t>
    </rPh>
    <phoneticPr fontId="3"/>
  </si>
  <si>
    <r>
      <t>高齢単身
主世帯</t>
    </r>
    <r>
      <rPr>
        <vertAlign val="superscript"/>
        <sz val="9"/>
        <color theme="1"/>
        <rFont val="ＭＳ Ｐゴシック"/>
        <family val="3"/>
        <charset val="128"/>
      </rPr>
      <t>※１</t>
    </r>
    <rPh sb="0" eb="2">
      <t>コウレイ</t>
    </rPh>
    <rPh sb="2" eb="4">
      <t>タンシン</t>
    </rPh>
    <rPh sb="5" eb="6">
      <t>シュ</t>
    </rPh>
    <rPh sb="6" eb="8">
      <t>セタイ</t>
    </rPh>
    <phoneticPr fontId="3"/>
  </si>
  <si>
    <r>
      <t>高齢者のいる
夫婦のみの
主世帯</t>
    </r>
    <r>
      <rPr>
        <vertAlign val="superscript"/>
        <sz val="8"/>
        <color theme="1"/>
        <rFont val="ＭＳ Ｐゴシック"/>
        <family val="3"/>
        <charset val="128"/>
      </rPr>
      <t>※２</t>
    </r>
    <rPh sb="0" eb="3">
      <t>コウレイシャ</t>
    </rPh>
    <rPh sb="7" eb="9">
      <t>フウフ</t>
    </rPh>
    <rPh sb="13" eb="14">
      <t>シュ</t>
    </rPh>
    <rPh sb="14" eb="16">
      <t>セタイ</t>
    </rPh>
    <phoneticPr fontId="3"/>
  </si>
  <si>
    <t>高齢者のいる
その他の
主世帯</t>
    <rPh sb="0" eb="3">
      <t>コウレイシャ</t>
    </rPh>
    <rPh sb="9" eb="10">
      <t>タ</t>
    </rPh>
    <rPh sb="12" eb="13">
      <t>シュ</t>
    </rPh>
    <rPh sb="13" eb="15">
      <t>セタイ</t>
    </rPh>
    <phoneticPr fontId="3"/>
  </si>
  <si>
    <r>
      <t>高齢単身
主世帯</t>
    </r>
    <r>
      <rPr>
        <vertAlign val="superscript"/>
        <sz val="9"/>
        <color theme="1"/>
        <rFont val="ＭＳ Ｐゴシック"/>
        <family val="3"/>
        <charset val="128"/>
      </rPr>
      <t>※３</t>
    </r>
    <rPh sb="0" eb="2">
      <t>コウレイ</t>
    </rPh>
    <rPh sb="2" eb="4">
      <t>タンシン</t>
    </rPh>
    <rPh sb="5" eb="6">
      <t>シュ</t>
    </rPh>
    <rPh sb="6" eb="8">
      <t>セタイ</t>
    </rPh>
    <phoneticPr fontId="3"/>
  </si>
  <si>
    <r>
      <t>高齢者のいる
夫婦のみの
主世帯</t>
    </r>
    <r>
      <rPr>
        <vertAlign val="superscript"/>
        <sz val="8"/>
        <color theme="1"/>
        <rFont val="ＭＳ Ｐゴシック"/>
        <family val="3"/>
        <charset val="128"/>
      </rPr>
      <t>※４</t>
    </r>
    <rPh sb="0" eb="3">
      <t>コウレイシャ</t>
    </rPh>
    <rPh sb="7" eb="9">
      <t>フウフ</t>
    </rPh>
    <rPh sb="13" eb="14">
      <t>シュ</t>
    </rPh>
    <rPh sb="14" eb="16">
      <t>セタイ</t>
    </rPh>
    <phoneticPr fontId="3"/>
  </si>
  <si>
    <t>実数（世帯）</t>
    <rPh sb="0" eb="2">
      <t>ジッスウ</t>
    </rPh>
    <rPh sb="3" eb="5">
      <t>セタイ</t>
    </rPh>
    <phoneticPr fontId="3"/>
  </si>
  <si>
    <t>　　昭和63年</t>
    <rPh sb="2" eb="4">
      <t>ショウワ</t>
    </rPh>
    <rPh sb="6" eb="7">
      <t>ネン</t>
    </rPh>
    <phoneticPr fontId="3"/>
  </si>
  <si>
    <t>　 　平成5年</t>
    <rPh sb="3" eb="5">
      <t>ヘイセイ</t>
    </rPh>
    <rPh sb="6" eb="7">
      <t>ネン</t>
    </rPh>
    <phoneticPr fontId="3"/>
  </si>
  <si>
    <t xml:space="preserve"> 　　　　10年</t>
    <rPh sb="7" eb="8">
      <t>ネン</t>
    </rPh>
    <phoneticPr fontId="3"/>
  </si>
  <si>
    <t xml:space="preserve"> 　　　　15年</t>
    <rPh sb="7" eb="8">
      <t>ネン</t>
    </rPh>
    <phoneticPr fontId="3"/>
  </si>
  <si>
    <t xml:space="preserve"> 　　　　20年</t>
    <rPh sb="7" eb="8">
      <t>ネン</t>
    </rPh>
    <phoneticPr fontId="3"/>
  </si>
  <si>
    <t xml:space="preserve"> 　　　　25年</t>
    <rPh sb="7" eb="8">
      <t>ネン</t>
    </rPh>
    <phoneticPr fontId="3"/>
  </si>
  <si>
    <t xml:space="preserve"> 　　　　30年</t>
    <rPh sb="7" eb="8">
      <t>ネン</t>
    </rPh>
    <phoneticPr fontId="3"/>
  </si>
  <si>
    <t>割合－１（％）</t>
    <rPh sb="0" eb="2">
      <t>ワリアイ</t>
    </rPh>
    <phoneticPr fontId="3"/>
  </si>
  <si>
    <t>割合－2（％）</t>
    <rPh sb="0" eb="2">
      <t>ワリアイ</t>
    </rPh>
    <phoneticPr fontId="3"/>
  </si>
  <si>
    <t>　※１　65歳以上の単身者のみの主世帯　　　　　※２　夫婦とも又はいずれか一方が65歳以上の夫婦一組のみの主世帯</t>
    <rPh sb="6" eb="7">
      <t>サイ</t>
    </rPh>
    <rPh sb="7" eb="9">
      <t>イジョウ</t>
    </rPh>
    <rPh sb="10" eb="13">
      <t>タンシンシャ</t>
    </rPh>
    <rPh sb="16" eb="17">
      <t>シュ</t>
    </rPh>
    <rPh sb="17" eb="19">
      <t>セタイ</t>
    </rPh>
    <rPh sb="27" eb="29">
      <t>フウフ</t>
    </rPh>
    <rPh sb="31" eb="32">
      <t>マタ</t>
    </rPh>
    <rPh sb="37" eb="39">
      <t>イッポウ</t>
    </rPh>
    <rPh sb="42" eb="43">
      <t>サイ</t>
    </rPh>
    <rPh sb="43" eb="45">
      <t>イジョウ</t>
    </rPh>
    <rPh sb="46" eb="48">
      <t>フウフ</t>
    </rPh>
    <rPh sb="48" eb="49">
      <t>ヒト</t>
    </rPh>
    <rPh sb="49" eb="50">
      <t>クミ</t>
    </rPh>
    <rPh sb="53" eb="54">
      <t>シュ</t>
    </rPh>
    <rPh sb="54" eb="56">
      <t>セタイ</t>
    </rPh>
    <phoneticPr fontId="3"/>
  </si>
  <si>
    <t>　※３　75歳以上の単身者のみの主世帯　　　　　※４　夫婦とも又はいずれか一方が75歳以上の夫婦一組のみの主世帯</t>
    <rPh sb="6" eb="7">
      <t>サイ</t>
    </rPh>
    <rPh sb="7" eb="9">
      <t>イジョウ</t>
    </rPh>
    <rPh sb="10" eb="13">
      <t>タンシンシャ</t>
    </rPh>
    <rPh sb="16" eb="17">
      <t>シュ</t>
    </rPh>
    <rPh sb="17" eb="19">
      <t>セタイ</t>
    </rPh>
    <rPh sb="27" eb="29">
      <t>フウフ</t>
    </rPh>
    <rPh sb="31" eb="32">
      <t>マタ</t>
    </rPh>
    <rPh sb="37" eb="39">
      <t>イッポウ</t>
    </rPh>
    <rPh sb="42" eb="43">
      <t>サイ</t>
    </rPh>
    <rPh sb="43" eb="45">
      <t>イジョウ</t>
    </rPh>
    <rPh sb="46" eb="48">
      <t>フウフ</t>
    </rPh>
    <rPh sb="48" eb="49">
      <t>ヒト</t>
    </rPh>
    <rPh sb="49" eb="50">
      <t>クミ</t>
    </rPh>
    <rPh sb="53" eb="54">
      <t>シュ</t>
    </rPh>
    <rPh sb="54" eb="56">
      <t>セタイ</t>
    </rPh>
    <phoneticPr fontId="3"/>
  </si>
  <si>
    <t>表１２－１　世帯の型、住宅の建て方別高齢者のいる主世帯数－秋田県（平成30年）</t>
    <rPh sb="0" eb="1">
      <t>ヒョウ</t>
    </rPh>
    <rPh sb="6" eb="8">
      <t>セタイ</t>
    </rPh>
    <rPh sb="9" eb="10">
      <t>カタ</t>
    </rPh>
    <rPh sb="11" eb="13">
      <t>ジュウタク</t>
    </rPh>
    <rPh sb="14" eb="15">
      <t>タ</t>
    </rPh>
    <rPh sb="16" eb="17">
      <t>カタ</t>
    </rPh>
    <rPh sb="17" eb="18">
      <t>ベツ</t>
    </rPh>
    <rPh sb="18" eb="21">
      <t>コウレイシャ</t>
    </rPh>
    <rPh sb="24" eb="25">
      <t>シュ</t>
    </rPh>
    <rPh sb="25" eb="28">
      <t>セタイスウ</t>
    </rPh>
    <rPh sb="29" eb="32">
      <t>アキタケン</t>
    </rPh>
    <rPh sb="33" eb="35">
      <t>ヘイセイ</t>
    </rPh>
    <rPh sb="37" eb="38">
      <t>ネン</t>
    </rPh>
    <phoneticPr fontId="3"/>
  </si>
  <si>
    <t>総　 数</t>
    <rPh sb="0" eb="1">
      <t>ソウ</t>
    </rPh>
    <rPh sb="3" eb="4">
      <t>スウ</t>
    </rPh>
    <phoneticPr fontId="3"/>
  </si>
  <si>
    <t>一 戸 建</t>
    <rPh sb="0" eb="1">
      <t>イチ</t>
    </rPh>
    <rPh sb="2" eb="3">
      <t>ト</t>
    </rPh>
    <rPh sb="4" eb="5">
      <t>ダテ</t>
    </rPh>
    <phoneticPr fontId="3"/>
  </si>
  <si>
    <t>長 屋 建</t>
    <rPh sb="0" eb="1">
      <t>ナガ</t>
    </rPh>
    <rPh sb="2" eb="3">
      <t>ヤ</t>
    </rPh>
    <rPh sb="4" eb="5">
      <t>ダテ</t>
    </rPh>
    <phoneticPr fontId="3"/>
  </si>
  <si>
    <t>そ の 他</t>
    <rPh sb="4" eb="5">
      <t>タ</t>
    </rPh>
    <phoneticPr fontId="3"/>
  </si>
  <si>
    <t>うちエレベーターあり</t>
  </si>
  <si>
    <t>うち高齢者
対応型</t>
    <rPh sb="2" eb="5">
      <t>コウレイシャ</t>
    </rPh>
    <rPh sb="6" eb="9">
      <t>タイオウガタ</t>
    </rPh>
    <phoneticPr fontId="3"/>
  </si>
  <si>
    <t>　高齢者のいる主世帯</t>
    <rPh sb="1" eb="4">
      <t>コウレイシャ</t>
    </rPh>
    <rPh sb="7" eb="8">
      <t>シュ</t>
    </rPh>
    <rPh sb="8" eb="10">
      <t>セタイ</t>
    </rPh>
    <phoneticPr fontId="3"/>
  </si>
  <si>
    <t>　　高齢単身主世帯</t>
    <rPh sb="2" eb="4">
      <t>コウレイ</t>
    </rPh>
    <rPh sb="4" eb="6">
      <t>タンシン</t>
    </rPh>
    <rPh sb="6" eb="7">
      <t>シュ</t>
    </rPh>
    <rPh sb="7" eb="9">
      <t>セタイ</t>
    </rPh>
    <phoneticPr fontId="3"/>
  </si>
  <si>
    <t>　　高齢者のいる夫婦のみの主世帯</t>
    <rPh sb="2" eb="5">
      <t>コウレイシャ</t>
    </rPh>
    <rPh sb="8" eb="10">
      <t>フウフ</t>
    </rPh>
    <rPh sb="13" eb="14">
      <t>シュ</t>
    </rPh>
    <rPh sb="14" eb="16">
      <t>セタイ</t>
    </rPh>
    <phoneticPr fontId="3"/>
  </si>
  <si>
    <t>　　高齢者のいるその他の主世帯</t>
    <rPh sb="2" eb="5">
      <t>コウレイシャ</t>
    </rPh>
    <rPh sb="10" eb="11">
      <t>タ</t>
    </rPh>
    <rPh sb="12" eb="13">
      <t>シュ</t>
    </rPh>
    <rPh sb="13" eb="15">
      <t>セタイ</t>
    </rPh>
    <phoneticPr fontId="3"/>
  </si>
  <si>
    <t>割合－２（％）</t>
    <rPh sb="0" eb="2">
      <t>ワリアイ</t>
    </rPh>
    <phoneticPr fontId="3"/>
  </si>
  <si>
    <t>表１２－２　世帯の型、住宅の所有の関係別高齢者のいる主世帯数－秋田県（平成30年）</t>
    <rPh sb="0" eb="1">
      <t>ヒョウ</t>
    </rPh>
    <rPh sb="6" eb="8">
      <t>セタイ</t>
    </rPh>
    <rPh sb="9" eb="10">
      <t>カタ</t>
    </rPh>
    <rPh sb="11" eb="13">
      <t>ジュウタク</t>
    </rPh>
    <rPh sb="14" eb="16">
      <t>ショユウ</t>
    </rPh>
    <rPh sb="17" eb="19">
      <t>カンケイ</t>
    </rPh>
    <rPh sb="19" eb="20">
      <t>ベツ</t>
    </rPh>
    <rPh sb="20" eb="23">
      <t>コウレイシャ</t>
    </rPh>
    <rPh sb="26" eb="27">
      <t>シュ</t>
    </rPh>
    <rPh sb="27" eb="30">
      <t>セタイスウ</t>
    </rPh>
    <rPh sb="31" eb="34">
      <t>アキタケン</t>
    </rPh>
    <rPh sb="35" eb="37">
      <t>ヘイセイ</t>
    </rPh>
    <rPh sb="39" eb="40">
      <t>ネン</t>
    </rPh>
    <phoneticPr fontId="3"/>
  </si>
  <si>
    <r>
      <t>総　数</t>
    </r>
    <r>
      <rPr>
        <vertAlign val="superscript"/>
        <sz val="10"/>
        <color theme="1"/>
        <rFont val="ＭＳ Ｐゴシック"/>
        <family val="3"/>
        <charset val="128"/>
      </rPr>
      <t>※</t>
    </r>
    <rPh sb="0" eb="1">
      <t>ソウ</t>
    </rPh>
    <rPh sb="2" eb="3">
      <t>スウ</t>
    </rPh>
    <phoneticPr fontId="3"/>
  </si>
  <si>
    <t>借　　　家</t>
    <rPh sb="0" eb="1">
      <t>シャク</t>
    </rPh>
    <rPh sb="4" eb="5">
      <t>イエ</t>
    </rPh>
    <phoneticPr fontId="3"/>
  </si>
  <si>
    <t>同居世帯</t>
    <rPh sb="0" eb="2">
      <t>ドウキョ</t>
    </rPh>
    <rPh sb="2" eb="4">
      <t>セタイ</t>
    </rPh>
    <phoneticPr fontId="3"/>
  </si>
  <si>
    <t>公営・ＵＲ
公社の借家</t>
    <rPh sb="0" eb="2">
      <t>コウエイ</t>
    </rPh>
    <rPh sb="6" eb="8">
      <t>コウシャ</t>
    </rPh>
    <rPh sb="9" eb="11">
      <t>シャクヤ</t>
    </rPh>
    <phoneticPr fontId="3"/>
  </si>
  <si>
    <t>-</t>
  </si>
  <si>
    <t>　※住宅の所有の関係「不詳」を含む。</t>
    <rPh sb="2" eb="4">
      <t>ジュウタク</t>
    </rPh>
    <rPh sb="5" eb="7">
      <t>ショユウ</t>
    </rPh>
    <rPh sb="8" eb="10">
      <t>カンケイ</t>
    </rPh>
    <rPh sb="11" eb="13">
      <t>フショウ</t>
    </rPh>
    <rPh sb="15" eb="16">
      <t>フク</t>
    </rPh>
    <phoneticPr fontId="3"/>
  </si>
  <si>
    <t>表１３　平成26年以降の高齢者等のための設備工事状況別
          持ち家に居住する高齢者のいる世帯数－秋田県（平成30年）</t>
    <rPh sb="0" eb="1">
      <t>ヒョウ</t>
    </rPh>
    <rPh sb="4" eb="6">
      <t>ヘイセイ</t>
    </rPh>
    <rPh sb="8" eb="11">
      <t>ネンイコウ</t>
    </rPh>
    <rPh sb="12" eb="15">
      <t>コウレイシャ</t>
    </rPh>
    <rPh sb="15" eb="16">
      <t>トウ</t>
    </rPh>
    <rPh sb="20" eb="22">
      <t>セツビ</t>
    </rPh>
    <rPh sb="22" eb="24">
      <t>コウジ</t>
    </rPh>
    <rPh sb="24" eb="26">
      <t>ジョウキョウ</t>
    </rPh>
    <rPh sb="26" eb="27">
      <t>ベツ</t>
    </rPh>
    <rPh sb="38" eb="39">
      <t>モ</t>
    </rPh>
    <rPh sb="40" eb="41">
      <t>イエ</t>
    </rPh>
    <rPh sb="42" eb="44">
      <t>キョジュウ</t>
    </rPh>
    <rPh sb="46" eb="49">
      <t>コウレイシャ</t>
    </rPh>
    <rPh sb="52" eb="54">
      <t>セタイ</t>
    </rPh>
    <rPh sb="54" eb="55">
      <t>スウ</t>
    </rPh>
    <rPh sb="56" eb="59">
      <t>アキタケン</t>
    </rPh>
    <rPh sb="60" eb="62">
      <t>ヘイセイ</t>
    </rPh>
    <rPh sb="64" eb="65">
      <t>ネン</t>
    </rPh>
    <phoneticPr fontId="3"/>
  </si>
  <si>
    <t>高齢者等のための工事をした</t>
    <rPh sb="0" eb="3">
      <t>コウレイシャ</t>
    </rPh>
    <rPh sb="3" eb="4">
      <t>トウ</t>
    </rPh>
    <rPh sb="8" eb="10">
      <t>コウジ</t>
    </rPh>
    <phoneticPr fontId="3"/>
  </si>
  <si>
    <t>高齢者等の
ための工事
をしていない</t>
    <rPh sb="0" eb="3">
      <t>コウレイシャ</t>
    </rPh>
    <rPh sb="3" eb="4">
      <t>トウ</t>
    </rPh>
    <rPh sb="9" eb="11">
      <t>コウジ</t>
    </rPh>
    <phoneticPr fontId="3"/>
  </si>
  <si>
    <r>
      <t>総　数</t>
    </r>
    <r>
      <rPr>
        <vertAlign val="superscript"/>
        <sz val="10"/>
        <color theme="1"/>
        <rFont val="ＭＳ Ｐゴシック"/>
        <family val="3"/>
        <charset val="128"/>
      </rPr>
      <t>※２</t>
    </r>
  </si>
  <si>
    <t>階段や廊下
の手すりの
設置</t>
  </si>
  <si>
    <t>屋内の段差
の解消</t>
  </si>
  <si>
    <t>浴室の工事</t>
  </si>
  <si>
    <t>トイレの
工事</t>
  </si>
  <si>
    <t>そ の 他</t>
  </si>
  <si>
    <r>
      <t>　持ち家に居住する
　主世帯総数</t>
    </r>
    <r>
      <rPr>
        <vertAlign val="superscript"/>
        <sz val="10"/>
        <color theme="1"/>
        <rFont val="ＭＳ Ｐゴシック"/>
        <family val="3"/>
        <charset val="128"/>
      </rPr>
      <t>※１</t>
    </r>
    <rPh sb="1" eb="2">
      <t>モ</t>
    </rPh>
    <rPh sb="3" eb="4">
      <t>イエ</t>
    </rPh>
    <rPh sb="5" eb="7">
      <t>キョジュウ</t>
    </rPh>
    <rPh sb="11" eb="12">
      <t>シュ</t>
    </rPh>
    <rPh sb="12" eb="14">
      <t>セタイ</t>
    </rPh>
    <rPh sb="14" eb="16">
      <t>ソウスウ</t>
    </rPh>
    <phoneticPr fontId="3"/>
  </si>
  <si>
    <t>　　高齢者のいる世帯</t>
    <rPh sb="2" eb="5">
      <t>コウレイシャ</t>
    </rPh>
    <rPh sb="8" eb="10">
      <t>セタイ</t>
    </rPh>
    <phoneticPr fontId="3"/>
  </si>
  <si>
    <t>　　高齢者のいない世帯</t>
    <rPh sb="2" eb="5">
      <t>コウレイシャ</t>
    </rPh>
    <rPh sb="9" eb="11">
      <t>セタイ</t>
    </rPh>
    <phoneticPr fontId="3"/>
  </si>
  <si>
    <t>　※１　高齢者（65歳以上の世帯員）の有無「不詳」を含む。</t>
    <rPh sb="4" eb="7">
      <t>コウレイシャ</t>
    </rPh>
    <rPh sb="10" eb="11">
      <t>サイ</t>
    </rPh>
    <rPh sb="11" eb="13">
      <t>イジョウ</t>
    </rPh>
    <rPh sb="14" eb="17">
      <t>セタイイン</t>
    </rPh>
    <rPh sb="19" eb="21">
      <t>ウム</t>
    </rPh>
    <rPh sb="22" eb="24">
      <t>フショウ</t>
    </rPh>
    <rPh sb="26" eb="27">
      <t>フク</t>
    </rPh>
    <phoneticPr fontId="3"/>
  </si>
  <si>
    <t>　※２　複数回答があるため、内訳の合計は必ずしも一致しない。</t>
    <rPh sb="4" eb="6">
      <t>フクスウ</t>
    </rPh>
    <rPh sb="6" eb="8">
      <t>カイトウ</t>
    </rPh>
    <rPh sb="14" eb="16">
      <t>ウチワケ</t>
    </rPh>
    <rPh sb="17" eb="19">
      <t>ゴウケイ</t>
    </rPh>
    <rPh sb="20" eb="21">
      <t>カナラ</t>
    </rPh>
    <rPh sb="24" eb="26">
      <t>イッチ</t>
    </rPh>
    <phoneticPr fontId="3"/>
  </si>
  <si>
    <t>表１４　子の居住地別持ち家又は借家に居住する
　　　　 高齢普通世帯数（単身及び夫婦のみの世帯）－全国、秋田県（平成30年）</t>
    <rPh sb="0" eb="1">
      <t>ヒョウ</t>
    </rPh>
    <rPh sb="4" eb="5">
      <t>コ</t>
    </rPh>
    <rPh sb="6" eb="9">
      <t>キョジュウチ</t>
    </rPh>
    <rPh sb="9" eb="10">
      <t>ベツ</t>
    </rPh>
    <rPh sb="10" eb="11">
      <t>モ</t>
    </rPh>
    <rPh sb="12" eb="13">
      <t>イエ</t>
    </rPh>
    <rPh sb="13" eb="14">
      <t>マタ</t>
    </rPh>
    <rPh sb="15" eb="17">
      <t>シャクヤ</t>
    </rPh>
    <rPh sb="18" eb="20">
      <t>キョジュウ</t>
    </rPh>
    <rPh sb="28" eb="30">
      <t>コウレイ</t>
    </rPh>
    <rPh sb="30" eb="32">
      <t>フツウ</t>
    </rPh>
    <rPh sb="32" eb="35">
      <t>セタイスウ</t>
    </rPh>
    <rPh sb="36" eb="38">
      <t>タンシン</t>
    </rPh>
    <rPh sb="38" eb="39">
      <t>オヨ</t>
    </rPh>
    <rPh sb="40" eb="42">
      <t>フウフ</t>
    </rPh>
    <rPh sb="45" eb="47">
      <t>セタイ</t>
    </rPh>
    <rPh sb="49" eb="51">
      <t>ゼンコク</t>
    </rPh>
    <rPh sb="52" eb="55">
      <t>アキタケン</t>
    </rPh>
    <rPh sb="56" eb="58">
      <t>ヘイセイ</t>
    </rPh>
    <rPh sb="60" eb="61">
      <t>ネン</t>
    </rPh>
    <phoneticPr fontId="3"/>
  </si>
  <si>
    <r>
      <t>総　数</t>
    </r>
    <r>
      <rPr>
        <vertAlign val="superscript"/>
        <sz val="10"/>
        <color theme="1"/>
        <rFont val="ＭＳ Ｐゴシック"/>
        <family val="3"/>
        <charset val="128"/>
      </rPr>
      <t>※1</t>
    </r>
    <rPh sb="0" eb="1">
      <t>ソウ</t>
    </rPh>
    <rPh sb="2" eb="3">
      <t>スウ</t>
    </rPh>
    <phoneticPr fontId="3"/>
  </si>
  <si>
    <t>子がいる</t>
    <rPh sb="0" eb="1">
      <t>コ</t>
    </rPh>
    <phoneticPr fontId="3"/>
  </si>
  <si>
    <t>子はいない</t>
    <rPh sb="0" eb="1">
      <t>コ</t>
    </rPh>
    <phoneticPr fontId="3"/>
  </si>
  <si>
    <r>
      <t>一緒に住んでいる</t>
    </r>
    <r>
      <rPr>
        <vertAlign val="superscript"/>
        <sz val="9"/>
        <color theme="1"/>
        <rFont val="ＭＳ Ｐゴシック"/>
        <family val="3"/>
        <charset val="128"/>
      </rPr>
      <t>※2</t>
    </r>
    <rPh sb="0" eb="2">
      <t>イッショ</t>
    </rPh>
    <rPh sb="3" eb="4">
      <t>ス</t>
    </rPh>
    <phoneticPr fontId="3"/>
  </si>
  <si>
    <t>徒歩5分
程度の場所</t>
    <rPh sb="0" eb="2">
      <t>トホ</t>
    </rPh>
    <rPh sb="3" eb="4">
      <t>フン</t>
    </rPh>
    <rPh sb="5" eb="7">
      <t>テイド</t>
    </rPh>
    <rPh sb="8" eb="10">
      <t>バショ</t>
    </rPh>
    <phoneticPr fontId="3"/>
  </si>
  <si>
    <t>片道15分
未満の場所</t>
    <rPh sb="0" eb="2">
      <t>カタミチ</t>
    </rPh>
    <rPh sb="4" eb="5">
      <t>フン</t>
    </rPh>
    <rPh sb="6" eb="8">
      <t>ミマン</t>
    </rPh>
    <rPh sb="9" eb="11">
      <t>バショ</t>
    </rPh>
    <phoneticPr fontId="3"/>
  </si>
  <si>
    <t>片道1時間
未満の場所</t>
    <rPh sb="0" eb="2">
      <t>カタミチ</t>
    </rPh>
    <rPh sb="3" eb="5">
      <t>ジカン</t>
    </rPh>
    <rPh sb="6" eb="8">
      <t>ミマン</t>
    </rPh>
    <rPh sb="9" eb="11">
      <t>バショ</t>
    </rPh>
    <phoneticPr fontId="3"/>
  </si>
  <si>
    <t>片道1時間
以上の場所</t>
    <rPh sb="0" eb="2">
      <t>カタミチ</t>
    </rPh>
    <rPh sb="3" eb="5">
      <t>ジカン</t>
    </rPh>
    <rPh sb="6" eb="8">
      <t>イジョウ</t>
    </rPh>
    <rPh sb="9" eb="11">
      <t>バショ</t>
    </rPh>
    <phoneticPr fontId="3"/>
  </si>
  <si>
    <t>　【秋田県】</t>
    <rPh sb="2" eb="5">
      <t>アキタケン</t>
    </rPh>
    <phoneticPr fontId="3"/>
  </si>
  <si>
    <t>　　平成25年</t>
    <rPh sb="2" eb="4">
      <t>ヘイセイ</t>
    </rPh>
    <rPh sb="6" eb="7">
      <t>ネン</t>
    </rPh>
    <phoneticPr fontId="3"/>
  </si>
  <si>
    <t>　　　高齢単身普通世帯</t>
    <rPh sb="3" eb="5">
      <t>コウレイ</t>
    </rPh>
    <rPh sb="5" eb="7">
      <t>タンシン</t>
    </rPh>
    <rPh sb="7" eb="9">
      <t>フツウ</t>
    </rPh>
    <rPh sb="9" eb="11">
      <t>セタイ</t>
    </rPh>
    <phoneticPr fontId="3"/>
  </si>
  <si>
    <r>
      <t>　　　夫婦のみの世帯</t>
    </r>
    <r>
      <rPr>
        <vertAlign val="superscript"/>
        <sz val="10"/>
        <color theme="1"/>
        <rFont val="ＭＳ Ｐゴシック"/>
        <family val="3"/>
        <charset val="128"/>
      </rPr>
      <t>※3</t>
    </r>
    <rPh sb="3" eb="5">
      <t>フウフ</t>
    </rPh>
    <rPh sb="8" eb="10">
      <t>セタイ</t>
    </rPh>
    <phoneticPr fontId="3"/>
  </si>
  <si>
    <t>　　平成30年</t>
    <rPh sb="2" eb="4">
      <t>ヘイセイ</t>
    </rPh>
    <rPh sb="6" eb="7">
      <t>ネン</t>
    </rPh>
    <phoneticPr fontId="3"/>
  </si>
  <si>
    <r>
      <t>　【全国】</t>
    </r>
    <r>
      <rPr>
        <sz val="10"/>
        <color theme="1"/>
        <rFont val="ＭＳ Ｐゴシック"/>
        <family val="3"/>
        <charset val="128"/>
      </rPr>
      <t>(千世帯)</t>
    </r>
    <rPh sb="2" eb="4">
      <t>ゼンコク</t>
    </rPh>
    <rPh sb="6" eb="7">
      <t>セン</t>
    </rPh>
    <rPh sb="7" eb="9">
      <t>セタイ</t>
    </rPh>
    <phoneticPr fontId="3"/>
  </si>
  <si>
    <t>　 平成25年</t>
    <rPh sb="2" eb="4">
      <t>ヘイセイ</t>
    </rPh>
    <rPh sb="6" eb="7">
      <t>ネン</t>
    </rPh>
    <phoneticPr fontId="3"/>
  </si>
  <si>
    <t>　【全国】</t>
    <rPh sb="2" eb="4">
      <t>ゼンコク</t>
    </rPh>
    <phoneticPr fontId="3"/>
  </si>
  <si>
    <t>　※1　子の居住地「不詳」を含まない。</t>
    <rPh sb="4" eb="5">
      <t>コ</t>
    </rPh>
    <rPh sb="6" eb="9">
      <t>キョジュウチ</t>
    </rPh>
    <rPh sb="10" eb="12">
      <t>フショウ</t>
    </rPh>
    <rPh sb="14" eb="15">
      <t>フク</t>
    </rPh>
    <phoneticPr fontId="3"/>
  </si>
  <si>
    <t>　※2　「同じ建物又は同じ敷地内に住んでいる」を含む。</t>
    <rPh sb="5" eb="6">
      <t>オナ</t>
    </rPh>
    <rPh sb="7" eb="9">
      <t>タテモノ</t>
    </rPh>
    <rPh sb="9" eb="10">
      <t>マタ</t>
    </rPh>
    <rPh sb="11" eb="12">
      <t>オナ</t>
    </rPh>
    <rPh sb="13" eb="16">
      <t>シキチナイ</t>
    </rPh>
    <rPh sb="17" eb="18">
      <t>ス</t>
    </rPh>
    <rPh sb="24" eb="25">
      <t>フク</t>
    </rPh>
    <phoneticPr fontId="3"/>
  </si>
  <si>
    <t>　※3　家計を主に支える者の年齢が65歳以上の普通世帯</t>
    <rPh sb="4" eb="6">
      <t>カケイ</t>
    </rPh>
    <rPh sb="7" eb="8">
      <t>オモ</t>
    </rPh>
    <rPh sb="9" eb="10">
      <t>ササ</t>
    </rPh>
    <rPh sb="12" eb="13">
      <t>モノ</t>
    </rPh>
    <rPh sb="14" eb="16">
      <t>ネンレイ</t>
    </rPh>
    <rPh sb="19" eb="20">
      <t>サイ</t>
    </rPh>
    <rPh sb="20" eb="22">
      <t>イジョウ</t>
    </rPh>
    <rPh sb="23" eb="25">
      <t>フツウ</t>
    </rPh>
    <rPh sb="25" eb="27">
      <t>セタイ</t>
    </rPh>
    <phoneticPr fontId="3"/>
  </si>
  <si>
    <t>住宅を所有している世帯</t>
    <rPh sb="0" eb="2">
      <t>ジュウタク</t>
    </rPh>
    <rPh sb="3" eb="5">
      <t>ショユウ</t>
    </rPh>
    <rPh sb="9" eb="11">
      <t>セタイ</t>
    </rPh>
    <phoneticPr fontId="3"/>
  </si>
  <si>
    <t>土地を所有している世帯</t>
    <rPh sb="0" eb="2">
      <t>トチ</t>
    </rPh>
    <rPh sb="3" eb="5">
      <t>ショユウ</t>
    </rPh>
    <rPh sb="9" eb="11">
      <t>セタイ</t>
    </rPh>
    <phoneticPr fontId="3"/>
  </si>
  <si>
    <t>いずれも
所有して
いない世帯</t>
    <rPh sb="5" eb="7">
      <t>ショユウ</t>
    </rPh>
    <rPh sb="13" eb="15">
      <t>セタイ</t>
    </rPh>
    <phoneticPr fontId="3"/>
  </si>
  <si>
    <r>
      <t>総　数</t>
    </r>
    <r>
      <rPr>
        <vertAlign val="superscript"/>
        <sz val="10"/>
        <color theme="1"/>
        <rFont val="ＭＳ Ｐゴシック"/>
        <family val="3"/>
        <charset val="128"/>
      </rPr>
      <t>※２</t>
    </r>
    <rPh sb="0" eb="1">
      <t>ソウ</t>
    </rPh>
    <rPh sb="2" eb="3">
      <t>スウ</t>
    </rPh>
    <phoneticPr fontId="3"/>
  </si>
  <si>
    <t>現住居を
所有して
いる世帯</t>
    <rPh sb="0" eb="1">
      <t>ゲン</t>
    </rPh>
    <rPh sb="1" eb="3">
      <t>ジュウキョ</t>
    </rPh>
    <rPh sb="5" eb="7">
      <t>ショユウ</t>
    </rPh>
    <rPh sb="12" eb="14">
      <t>セタイ</t>
    </rPh>
    <phoneticPr fontId="3"/>
  </si>
  <si>
    <t>現住居以外
の住宅を
所有して
いる世帯</t>
    <rPh sb="0" eb="1">
      <t>ゲン</t>
    </rPh>
    <rPh sb="1" eb="3">
      <t>ジュウキョ</t>
    </rPh>
    <rPh sb="3" eb="5">
      <t>イガイ</t>
    </rPh>
    <rPh sb="7" eb="9">
      <t>ジュウタク</t>
    </rPh>
    <rPh sb="11" eb="13">
      <t>ショユウ</t>
    </rPh>
    <rPh sb="18" eb="20">
      <t>セタイ</t>
    </rPh>
    <phoneticPr fontId="3"/>
  </si>
  <si>
    <t>現住居の
敷地を所有
している
世帯</t>
    <rPh sb="0" eb="1">
      <t>ゲン</t>
    </rPh>
    <rPh sb="1" eb="3">
      <t>ジュウキョ</t>
    </rPh>
    <rPh sb="5" eb="7">
      <t>シキチ</t>
    </rPh>
    <rPh sb="8" eb="10">
      <t>ショユウ</t>
    </rPh>
    <rPh sb="16" eb="18">
      <t>セタイ</t>
    </rPh>
    <phoneticPr fontId="3"/>
  </si>
  <si>
    <t>現住居の
敷地以外の
土地を所有
している
世帯</t>
    <rPh sb="0" eb="1">
      <t>ゲン</t>
    </rPh>
    <rPh sb="1" eb="3">
      <t>ジュウキョ</t>
    </rPh>
    <rPh sb="5" eb="7">
      <t>シキチ</t>
    </rPh>
    <rPh sb="7" eb="9">
      <t>イガイ</t>
    </rPh>
    <rPh sb="11" eb="13">
      <t>トチ</t>
    </rPh>
    <rPh sb="14" eb="16">
      <t>ショユウ</t>
    </rPh>
    <rPh sb="22" eb="24">
      <t>セタイ</t>
    </rPh>
    <phoneticPr fontId="3"/>
  </si>
  <si>
    <t>現住居の
敷地以外の
宅地などを
所有して
いる世帯</t>
    <rPh sb="0" eb="1">
      <t>ゲン</t>
    </rPh>
    <rPh sb="1" eb="3">
      <t>ジュウキョ</t>
    </rPh>
    <rPh sb="5" eb="7">
      <t>シキチ</t>
    </rPh>
    <rPh sb="7" eb="9">
      <t>イガイ</t>
    </rPh>
    <rPh sb="11" eb="13">
      <t>タクチ</t>
    </rPh>
    <rPh sb="17" eb="19">
      <t>ショユウ</t>
    </rPh>
    <rPh sb="24" eb="26">
      <t>セタイ</t>
    </rPh>
    <phoneticPr fontId="3"/>
  </si>
  <si>
    <t xml:space="preserve"> 実数（千世帯）</t>
    <rPh sb="1" eb="3">
      <t>ジッスウ</t>
    </rPh>
    <rPh sb="4" eb="5">
      <t>セン</t>
    </rPh>
    <rPh sb="5" eb="7">
      <t>セタイ</t>
    </rPh>
    <phoneticPr fontId="3"/>
  </si>
  <si>
    <t xml:space="preserve"> 　　平成20年</t>
    <rPh sb="3" eb="5">
      <t>ヘイセイ</t>
    </rPh>
    <rPh sb="7" eb="8">
      <t>ネン</t>
    </rPh>
    <phoneticPr fontId="3"/>
  </si>
  <si>
    <t>　 　　　　25年</t>
    <rPh sb="8" eb="9">
      <t>ネン</t>
    </rPh>
    <phoneticPr fontId="3"/>
  </si>
  <si>
    <t>　 　　　　30年</t>
    <rPh sb="8" eb="9">
      <t>ネン</t>
    </rPh>
    <phoneticPr fontId="3"/>
  </si>
  <si>
    <t xml:space="preserve"> 割合（％）</t>
    <rPh sb="1" eb="3">
      <t>ワリアイ</t>
    </rPh>
    <phoneticPr fontId="3"/>
  </si>
  <si>
    <t>　　【全国】</t>
  </si>
  <si>
    <t>　※１　現住居の所有の有無「不詳」、及び現住居の敷地の所有の有無「不詳」を含む。</t>
    <rPh sb="4" eb="5">
      <t>ゲン</t>
    </rPh>
    <rPh sb="5" eb="7">
      <t>ジュウキョ</t>
    </rPh>
    <rPh sb="8" eb="10">
      <t>ショユウ</t>
    </rPh>
    <rPh sb="11" eb="13">
      <t>ウム</t>
    </rPh>
    <rPh sb="14" eb="16">
      <t>フショウ</t>
    </rPh>
    <rPh sb="18" eb="19">
      <t>オヨ</t>
    </rPh>
    <rPh sb="20" eb="21">
      <t>ゲン</t>
    </rPh>
    <rPh sb="21" eb="23">
      <t>ジュウキョ</t>
    </rPh>
    <rPh sb="24" eb="26">
      <t>シキチ</t>
    </rPh>
    <rPh sb="27" eb="29">
      <t>ショユウ</t>
    </rPh>
    <rPh sb="30" eb="32">
      <t>ウム</t>
    </rPh>
    <rPh sb="33" eb="35">
      <t>フショウ</t>
    </rPh>
    <rPh sb="37" eb="38">
      <t>フク</t>
    </rPh>
    <phoneticPr fontId="3"/>
  </si>
  <si>
    <t>　※２　住宅及び土地の所有状況が複数にまたがる場合、それぞれ該当する項目に世帯を計上しているため、内訳の合計は
　　　　 総数と一致しない。</t>
    <rPh sb="4" eb="6">
      <t>ジュウタク</t>
    </rPh>
    <rPh sb="6" eb="7">
      <t>オヨ</t>
    </rPh>
    <rPh sb="8" eb="10">
      <t>トチ</t>
    </rPh>
    <rPh sb="11" eb="13">
      <t>ショユウ</t>
    </rPh>
    <rPh sb="13" eb="15">
      <t>ジョウキョウ</t>
    </rPh>
    <rPh sb="16" eb="18">
      <t>フクスウ</t>
    </rPh>
    <rPh sb="23" eb="25">
      <t>バアイ</t>
    </rPh>
    <rPh sb="30" eb="32">
      <t>ガイトウ</t>
    </rPh>
    <rPh sb="34" eb="36">
      <t>コウモク</t>
    </rPh>
    <rPh sb="37" eb="39">
      <t>セタイ</t>
    </rPh>
    <rPh sb="40" eb="42">
      <t>ケイジョウ</t>
    </rPh>
    <rPh sb="49" eb="51">
      <t>ウチワケ</t>
    </rPh>
    <rPh sb="52" eb="54">
      <t>ゴウケイ</t>
    </rPh>
    <rPh sb="61" eb="63">
      <t>ソウスウ</t>
    </rPh>
    <rPh sb="64" eb="66">
      <t>イッチ</t>
    </rPh>
    <phoneticPr fontId="3"/>
  </si>
  <si>
    <t xml:space="preserve"> ※３　（）の数値は、前回、前々回の数値と集計方法が異なっているため参考数値である。</t>
    <rPh sb="7" eb="9">
      <t>スウチ</t>
    </rPh>
    <rPh sb="11" eb="13">
      <t>ゼンカイ</t>
    </rPh>
    <rPh sb="14" eb="17">
      <t>ゼンゼンカイ</t>
    </rPh>
    <rPh sb="18" eb="20">
      <t>スウチ</t>
    </rPh>
    <rPh sb="21" eb="23">
      <t>シュウケイ</t>
    </rPh>
    <rPh sb="23" eb="25">
      <t>ホウホウ</t>
    </rPh>
    <rPh sb="26" eb="27">
      <t>コト</t>
    </rPh>
    <rPh sb="34" eb="36">
      <t>サンコウ</t>
    </rPh>
    <rPh sb="36" eb="38">
      <t>スウチ</t>
    </rPh>
    <phoneticPr fontId="3"/>
  </si>
  <si>
    <t>表1５　住宅・土地の所有状況別普通世帯数－秋田県（平成25年、30年）</t>
    <rPh sb="0" eb="1">
      <t>ヒョウ</t>
    </rPh>
    <rPh sb="4" eb="6">
      <t>ジュウタク</t>
    </rPh>
    <rPh sb="7" eb="9">
      <t>トチ</t>
    </rPh>
    <rPh sb="10" eb="12">
      <t>ショユウ</t>
    </rPh>
    <rPh sb="12" eb="14">
      <t>ジョウキョウ</t>
    </rPh>
    <rPh sb="14" eb="15">
      <t>ベツ</t>
    </rPh>
    <rPh sb="15" eb="17">
      <t>フツウ</t>
    </rPh>
    <rPh sb="17" eb="20">
      <t>セタイスウ</t>
    </rPh>
    <rPh sb="21" eb="24">
      <t>アキタケン</t>
    </rPh>
    <rPh sb="25" eb="27">
      <t>ヘイセイ</t>
    </rPh>
    <rPh sb="29" eb="30">
      <t>ネン</t>
    </rPh>
    <rPh sb="33" eb="34">
      <t>ネン</t>
    </rPh>
    <phoneticPr fontId="3"/>
  </si>
  <si>
    <t>表１６　家計を主に支える者の年齢階級、住宅・土地の所有状況別普通世帯数－秋田県（平成30年）</t>
    <rPh sb="0" eb="1">
      <t>ヒョウ</t>
    </rPh>
    <rPh sb="4" eb="6">
      <t>カケイ</t>
    </rPh>
    <rPh sb="7" eb="8">
      <t>オモ</t>
    </rPh>
    <rPh sb="9" eb="10">
      <t>ササ</t>
    </rPh>
    <rPh sb="12" eb="13">
      <t>モノ</t>
    </rPh>
    <rPh sb="14" eb="16">
      <t>ネンレイ</t>
    </rPh>
    <rPh sb="16" eb="18">
      <t>カイキュウ</t>
    </rPh>
    <rPh sb="19" eb="21">
      <t>ジュウタク</t>
    </rPh>
    <rPh sb="22" eb="24">
      <t>トチ</t>
    </rPh>
    <rPh sb="25" eb="27">
      <t>ショユウ</t>
    </rPh>
    <rPh sb="27" eb="29">
      <t>ジョウキョウ</t>
    </rPh>
    <rPh sb="29" eb="30">
      <t>ベツ</t>
    </rPh>
    <rPh sb="30" eb="32">
      <t>フツウ</t>
    </rPh>
    <rPh sb="32" eb="35">
      <t>セタイスウ</t>
    </rPh>
    <rPh sb="36" eb="39">
      <t>アキタケン</t>
    </rPh>
    <rPh sb="40" eb="42">
      <t>ヘイセイ</t>
    </rPh>
    <rPh sb="44" eb="45">
      <t>ネン</t>
    </rPh>
    <phoneticPr fontId="3"/>
  </si>
  <si>
    <r>
      <t>総 数</t>
    </r>
    <r>
      <rPr>
        <vertAlign val="superscript"/>
        <sz val="8"/>
        <rFont val="ＭＳ Ｐゴシック"/>
        <family val="3"/>
        <charset val="128"/>
      </rPr>
      <t>※１</t>
    </r>
    <rPh sb="0" eb="1">
      <t>ソウ</t>
    </rPh>
    <rPh sb="2" eb="3">
      <t>スウ</t>
    </rPh>
    <phoneticPr fontId="3"/>
  </si>
  <si>
    <t>年　　　齢　　　階　　　級</t>
    <rPh sb="0" eb="1">
      <t>ネン</t>
    </rPh>
    <rPh sb="4" eb="5">
      <t>トシ</t>
    </rPh>
    <rPh sb="8" eb="9">
      <t>カイ</t>
    </rPh>
    <rPh sb="12" eb="13">
      <t>キュウ</t>
    </rPh>
    <phoneticPr fontId="3"/>
  </si>
  <si>
    <t>25歳
未満</t>
    <rPh sb="2" eb="3">
      <t>サイ</t>
    </rPh>
    <rPh sb="4" eb="6">
      <t>ミマン</t>
    </rPh>
    <phoneticPr fontId="18"/>
  </si>
  <si>
    <t>25～
 29歳</t>
    <rPh sb="7" eb="8">
      <t>サイ</t>
    </rPh>
    <phoneticPr fontId="18"/>
  </si>
  <si>
    <t>30～
 34歳</t>
    <rPh sb="7" eb="8">
      <t>サイ</t>
    </rPh>
    <phoneticPr fontId="18"/>
  </si>
  <si>
    <t>35～
 39歳</t>
    <rPh sb="7" eb="8">
      <t>サイ</t>
    </rPh>
    <phoneticPr fontId="18"/>
  </si>
  <si>
    <t>40～
 44歳</t>
    <rPh sb="7" eb="8">
      <t>サイ</t>
    </rPh>
    <phoneticPr fontId="18"/>
  </si>
  <si>
    <t>45～
 49歳</t>
    <rPh sb="7" eb="8">
      <t>サイ</t>
    </rPh>
    <phoneticPr fontId="18"/>
  </si>
  <si>
    <t>50～
 54歳</t>
    <rPh sb="7" eb="8">
      <t>サイ</t>
    </rPh>
    <phoneticPr fontId="18"/>
  </si>
  <si>
    <t>55～
 59歳</t>
    <rPh sb="7" eb="8">
      <t>サイ</t>
    </rPh>
    <phoneticPr fontId="18"/>
  </si>
  <si>
    <t>60～
 64歳</t>
    <rPh sb="7" eb="8">
      <t>サイ</t>
    </rPh>
    <phoneticPr fontId="18"/>
  </si>
  <si>
    <t>65～
 69歳</t>
    <rPh sb="7" eb="8">
      <t>サイ</t>
    </rPh>
    <phoneticPr fontId="18"/>
  </si>
  <si>
    <t>70～
 74歳</t>
    <rPh sb="7" eb="8">
      <t>サイ</t>
    </rPh>
    <phoneticPr fontId="18"/>
  </si>
  <si>
    <t>75～
 79歳</t>
    <rPh sb="7" eb="8">
      <t>サイ</t>
    </rPh>
    <phoneticPr fontId="18"/>
  </si>
  <si>
    <t>80～
 84歳</t>
    <rPh sb="7" eb="8">
      <t>サイ</t>
    </rPh>
    <phoneticPr fontId="18"/>
  </si>
  <si>
    <t>85歳
以上</t>
    <rPh sb="2" eb="3">
      <t>サイ</t>
    </rPh>
    <rPh sb="4" eb="6">
      <t>イジョウ</t>
    </rPh>
    <phoneticPr fontId="18"/>
  </si>
  <si>
    <t>実数（千世帯）</t>
    <rPh sb="0" eb="2">
      <t>ジッスウ</t>
    </rPh>
    <rPh sb="3" eb="4">
      <t>セン</t>
    </rPh>
    <rPh sb="4" eb="6">
      <t>セタイ</t>
    </rPh>
    <phoneticPr fontId="3"/>
  </si>
  <si>
    <r>
      <t>普通世帯総数</t>
    </r>
    <r>
      <rPr>
        <vertAlign val="superscript"/>
        <sz val="9"/>
        <rFont val="ＭＳ Ｐゴシック"/>
        <family val="3"/>
        <charset val="128"/>
      </rPr>
      <t>※２</t>
    </r>
    <rPh sb="0" eb="2">
      <t>フツウ</t>
    </rPh>
    <rPh sb="2" eb="4">
      <t>セタイ</t>
    </rPh>
    <rPh sb="4" eb="5">
      <t>ソウ</t>
    </rPh>
    <rPh sb="5" eb="6">
      <t>スウ</t>
    </rPh>
    <phoneticPr fontId="3"/>
  </si>
  <si>
    <t>住宅所有世帯</t>
    <rPh sb="0" eb="2">
      <t>ジュウタク</t>
    </rPh>
    <rPh sb="2" eb="4">
      <t>ショユウ</t>
    </rPh>
    <rPh sb="4" eb="6">
      <t>セタイ</t>
    </rPh>
    <phoneticPr fontId="3"/>
  </si>
  <si>
    <t>土地所有世帯</t>
    <rPh sb="0" eb="2">
      <t>トチ</t>
    </rPh>
    <rPh sb="2" eb="4">
      <t>ショユウ</t>
    </rPh>
    <rPh sb="4" eb="6">
      <t>セタイ</t>
    </rPh>
    <phoneticPr fontId="3"/>
  </si>
  <si>
    <t>　 【全国】</t>
    <rPh sb="3" eb="5">
      <t>ゼンコク</t>
    </rPh>
    <phoneticPr fontId="3"/>
  </si>
  <si>
    <t>※１　家計を主に支える者の年齢「不詳」を含む。</t>
    <rPh sb="3" eb="5">
      <t>カケイ</t>
    </rPh>
    <rPh sb="6" eb="7">
      <t>オモ</t>
    </rPh>
    <rPh sb="8" eb="9">
      <t>ササ</t>
    </rPh>
    <rPh sb="11" eb="12">
      <t>モノ</t>
    </rPh>
    <rPh sb="13" eb="15">
      <t>ネンレイ</t>
    </rPh>
    <rPh sb="16" eb="18">
      <t>フショウ</t>
    </rPh>
    <rPh sb="20" eb="21">
      <t>フク</t>
    </rPh>
    <phoneticPr fontId="3"/>
  </si>
  <si>
    <t>※２　住宅の所有の有無「不詳」及び土地の所有の有無「不詳」を含む。</t>
    <rPh sb="3" eb="5">
      <t>ジュウタク</t>
    </rPh>
    <rPh sb="6" eb="8">
      <t>ショユウ</t>
    </rPh>
    <rPh sb="9" eb="11">
      <t>ウム</t>
    </rPh>
    <rPh sb="12" eb="14">
      <t>フショウ</t>
    </rPh>
    <rPh sb="15" eb="16">
      <t>オヨ</t>
    </rPh>
    <rPh sb="17" eb="19">
      <t>トチ</t>
    </rPh>
    <rPh sb="20" eb="22">
      <t>ショユウ</t>
    </rPh>
    <rPh sb="23" eb="25">
      <t>ウム</t>
    </rPh>
    <rPh sb="26" eb="28">
      <t>フショウ</t>
    </rPh>
    <rPh sb="30" eb="31">
      <t>フク</t>
    </rPh>
    <phoneticPr fontId="3"/>
  </si>
  <si>
    <t>商工・その他の業主</t>
    <rPh sb="0" eb="2">
      <t>ショウコウ</t>
    </rPh>
    <rPh sb="5" eb="6">
      <t>タ</t>
    </rPh>
    <rPh sb="7" eb="9">
      <t>ギョウシュ</t>
    </rPh>
    <phoneticPr fontId="18"/>
  </si>
  <si>
    <t>会社・団体・公社又は個人に雇われている者</t>
    <rPh sb="0" eb="2">
      <t>カイシャ</t>
    </rPh>
    <rPh sb="3" eb="5">
      <t>ダンタイ</t>
    </rPh>
    <rPh sb="6" eb="8">
      <t>コウシャ</t>
    </rPh>
    <rPh sb="8" eb="9">
      <t>マタ</t>
    </rPh>
    <rPh sb="10" eb="12">
      <t>コジン</t>
    </rPh>
    <rPh sb="13" eb="14">
      <t>ヤト</t>
    </rPh>
    <rPh sb="19" eb="20">
      <t>モノ</t>
    </rPh>
    <phoneticPr fontId="18"/>
  </si>
  <si>
    <t>官公庁</t>
    <rPh sb="0" eb="3">
      <t>カンコウチョウ</t>
    </rPh>
    <phoneticPr fontId="18"/>
  </si>
  <si>
    <t>表１７　家計を主に支える者の従業上の地位、住宅・土地の所有状況別普通世帯数－秋田県（平成30年）</t>
    <rPh sb="0" eb="1">
      <t>ヒョウ</t>
    </rPh>
    <rPh sb="4" eb="6">
      <t>カケイ</t>
    </rPh>
    <rPh sb="7" eb="8">
      <t>オモ</t>
    </rPh>
    <rPh sb="9" eb="10">
      <t>ササ</t>
    </rPh>
    <rPh sb="12" eb="13">
      <t>モノ</t>
    </rPh>
    <rPh sb="14" eb="17">
      <t>ジュウギョウジョウ</t>
    </rPh>
    <rPh sb="18" eb="20">
      <t>チイ</t>
    </rPh>
    <rPh sb="21" eb="23">
      <t>ジュウタク</t>
    </rPh>
    <rPh sb="24" eb="26">
      <t>トチ</t>
    </rPh>
    <rPh sb="27" eb="29">
      <t>ショユウ</t>
    </rPh>
    <rPh sb="29" eb="31">
      <t>ジョウキョウ</t>
    </rPh>
    <rPh sb="31" eb="32">
      <t>ベツ</t>
    </rPh>
    <rPh sb="32" eb="34">
      <t>フツウ</t>
    </rPh>
    <rPh sb="34" eb="37">
      <t>セタイスウ</t>
    </rPh>
    <rPh sb="38" eb="41">
      <t>アキタケン</t>
    </rPh>
    <rPh sb="42" eb="44">
      <t>ヘイセイ</t>
    </rPh>
    <rPh sb="46" eb="47">
      <t>ネン</t>
    </rPh>
    <phoneticPr fontId="3"/>
  </si>
  <si>
    <r>
      <t>総 数</t>
    </r>
    <r>
      <rPr>
        <vertAlign val="superscript"/>
        <sz val="10"/>
        <rFont val="ＭＳ Ｐゴシック"/>
        <family val="3"/>
        <charset val="128"/>
      </rPr>
      <t>※１</t>
    </r>
    <rPh sb="0" eb="1">
      <t>ソウ</t>
    </rPh>
    <rPh sb="2" eb="3">
      <t>スウ</t>
    </rPh>
    <phoneticPr fontId="3"/>
  </si>
  <si>
    <t>従　業　上　の　地　位</t>
    <rPh sb="0" eb="1">
      <t>ジュウ</t>
    </rPh>
    <rPh sb="2" eb="3">
      <t>ギョウ</t>
    </rPh>
    <rPh sb="4" eb="5">
      <t>ウエ</t>
    </rPh>
    <rPh sb="8" eb="9">
      <t>チ</t>
    </rPh>
    <rPh sb="10" eb="11">
      <t>クライ</t>
    </rPh>
    <phoneticPr fontId="3"/>
  </si>
  <si>
    <t>自営業主</t>
    <rPh sb="0" eb="2">
      <t>ジエイ</t>
    </rPh>
    <rPh sb="2" eb="4">
      <t>ギョウシュ</t>
    </rPh>
    <phoneticPr fontId="3"/>
  </si>
  <si>
    <t>雇用者</t>
    <rPh sb="0" eb="3">
      <t>コヨウシャ</t>
    </rPh>
    <phoneticPr fontId="3"/>
  </si>
  <si>
    <t>無　職</t>
    <rPh sb="0" eb="1">
      <t>ム</t>
    </rPh>
    <rPh sb="2" eb="3">
      <t>ショク</t>
    </rPh>
    <phoneticPr fontId="3"/>
  </si>
  <si>
    <t>農林・
漁業主</t>
    <rPh sb="0" eb="2">
      <t>ノウリン</t>
    </rPh>
    <rPh sb="4" eb="6">
      <t>ギョギョウ</t>
    </rPh>
    <rPh sb="6" eb="7">
      <t>シュ</t>
    </rPh>
    <phoneticPr fontId="18"/>
  </si>
  <si>
    <t>労働者派遣
事業所の
派遣社員</t>
    <rPh sb="0" eb="3">
      <t>ロウドウシャ</t>
    </rPh>
    <rPh sb="3" eb="5">
      <t>ハケン</t>
    </rPh>
    <rPh sb="6" eb="9">
      <t>ジギョウショ</t>
    </rPh>
    <rPh sb="11" eb="13">
      <t>ハケン</t>
    </rPh>
    <rPh sb="13" eb="15">
      <t>シャイン</t>
    </rPh>
    <phoneticPr fontId="18"/>
  </si>
  <si>
    <t>パート・
アルバイト・
その他</t>
    <rPh sb="14" eb="15">
      <t>タ</t>
    </rPh>
    <phoneticPr fontId="18"/>
  </si>
  <si>
    <t>学　生</t>
    <rPh sb="0" eb="1">
      <t>ガク</t>
    </rPh>
    <rPh sb="2" eb="3">
      <t>セイ</t>
    </rPh>
    <phoneticPr fontId="18"/>
  </si>
  <si>
    <t>　※１　家計を主に支える者の従業上の地位「不詳」を含む。</t>
    <rPh sb="4" eb="6">
      <t>カケイ</t>
    </rPh>
    <rPh sb="7" eb="8">
      <t>オモ</t>
    </rPh>
    <rPh sb="9" eb="10">
      <t>ササ</t>
    </rPh>
    <rPh sb="12" eb="13">
      <t>モノ</t>
    </rPh>
    <rPh sb="14" eb="17">
      <t>ジュウギョウジョウ</t>
    </rPh>
    <rPh sb="18" eb="20">
      <t>チイ</t>
    </rPh>
    <rPh sb="21" eb="23">
      <t>フショウ</t>
    </rPh>
    <rPh sb="25" eb="26">
      <t>フク</t>
    </rPh>
    <phoneticPr fontId="3"/>
  </si>
  <si>
    <t>　※２　住宅の所有の有無「不詳」及び土地の所有の有無「不詳」を含む。</t>
    <rPh sb="4" eb="6">
      <t>ジュウタク</t>
    </rPh>
    <rPh sb="7" eb="9">
      <t>ショユウ</t>
    </rPh>
    <rPh sb="10" eb="12">
      <t>ウム</t>
    </rPh>
    <rPh sb="13" eb="15">
      <t>フショウ</t>
    </rPh>
    <rPh sb="16" eb="17">
      <t>オヨ</t>
    </rPh>
    <rPh sb="18" eb="20">
      <t>トチ</t>
    </rPh>
    <rPh sb="21" eb="23">
      <t>ショユウ</t>
    </rPh>
    <rPh sb="24" eb="26">
      <t>ウム</t>
    </rPh>
    <rPh sb="27" eb="29">
      <t>フショウ</t>
    </rPh>
    <rPh sb="31" eb="32">
      <t>フク</t>
    </rPh>
    <phoneticPr fontId="3"/>
  </si>
  <si>
    <t>100～
 200万円</t>
    <rPh sb="9" eb="11">
      <t>マンエン</t>
    </rPh>
    <phoneticPr fontId="18"/>
  </si>
  <si>
    <t>200～
 300万円</t>
    <rPh sb="9" eb="11">
      <t>マンエン</t>
    </rPh>
    <phoneticPr fontId="18"/>
  </si>
  <si>
    <t>300～
 400万円</t>
    <rPh sb="9" eb="11">
      <t>マンエン</t>
    </rPh>
    <phoneticPr fontId="18"/>
  </si>
  <si>
    <t>400～
 500万円</t>
    <rPh sb="9" eb="11">
      <t>マンエン</t>
    </rPh>
    <phoneticPr fontId="18"/>
  </si>
  <si>
    <t>500～
 700万円</t>
    <rPh sb="9" eb="11">
      <t>マンエン</t>
    </rPh>
    <phoneticPr fontId="18"/>
  </si>
  <si>
    <t>700～
 1000万円</t>
    <rPh sb="10" eb="12">
      <t>マンエン</t>
    </rPh>
    <phoneticPr fontId="18"/>
  </si>
  <si>
    <t>1000～
 1500万円</t>
    <rPh sb="11" eb="13">
      <t>マンエン</t>
    </rPh>
    <phoneticPr fontId="18"/>
  </si>
  <si>
    <t>1500～
 2000万円</t>
    <rPh sb="11" eb="13">
      <t>マンエン</t>
    </rPh>
    <phoneticPr fontId="18"/>
  </si>
  <si>
    <t>表１８　世帯の年間収入階級、住宅・土地の所有状況別普通世帯数－秋田県（平成30年）</t>
    <rPh sb="0" eb="1">
      <t>ヒョウ</t>
    </rPh>
    <rPh sb="4" eb="6">
      <t>セタイ</t>
    </rPh>
    <rPh sb="7" eb="9">
      <t>ネンカン</t>
    </rPh>
    <rPh sb="9" eb="11">
      <t>シュウニュウ</t>
    </rPh>
    <rPh sb="11" eb="13">
      <t>カイキュウ</t>
    </rPh>
    <rPh sb="14" eb="16">
      <t>ジュウタク</t>
    </rPh>
    <rPh sb="17" eb="19">
      <t>トチ</t>
    </rPh>
    <rPh sb="20" eb="22">
      <t>ショユウ</t>
    </rPh>
    <rPh sb="22" eb="24">
      <t>ジョウキョウ</t>
    </rPh>
    <rPh sb="24" eb="25">
      <t>ベツ</t>
    </rPh>
    <rPh sb="25" eb="27">
      <t>フツウ</t>
    </rPh>
    <rPh sb="27" eb="30">
      <t>セタイスウ</t>
    </rPh>
    <rPh sb="31" eb="34">
      <t>アキタケン</t>
    </rPh>
    <rPh sb="35" eb="37">
      <t>ヘイセイ</t>
    </rPh>
    <rPh sb="39" eb="40">
      <t>ネン</t>
    </rPh>
    <phoneticPr fontId="3"/>
  </si>
  <si>
    <r>
      <t>総　数</t>
    </r>
    <r>
      <rPr>
        <vertAlign val="superscript"/>
        <sz val="9"/>
        <rFont val="ＭＳ Ｐゴシック"/>
        <family val="3"/>
        <charset val="128"/>
      </rPr>
      <t>※１</t>
    </r>
    <rPh sb="0" eb="1">
      <t>ソウ</t>
    </rPh>
    <rPh sb="2" eb="3">
      <t>スウ</t>
    </rPh>
    <phoneticPr fontId="3"/>
  </si>
  <si>
    <t>世　帯　の　年　間　収　入</t>
    <rPh sb="0" eb="1">
      <t>ヨ</t>
    </rPh>
    <rPh sb="2" eb="3">
      <t>オビ</t>
    </rPh>
    <rPh sb="6" eb="7">
      <t>ネン</t>
    </rPh>
    <rPh sb="8" eb="9">
      <t>アイダ</t>
    </rPh>
    <rPh sb="10" eb="11">
      <t>オサム</t>
    </rPh>
    <rPh sb="12" eb="13">
      <t>イ</t>
    </rPh>
    <phoneticPr fontId="3"/>
  </si>
  <si>
    <t>100万円
未満</t>
    <rPh sb="3" eb="5">
      <t>マンエン</t>
    </rPh>
    <rPh sb="6" eb="8">
      <t>ミマン</t>
    </rPh>
    <phoneticPr fontId="18"/>
  </si>
  <si>
    <t>2000万円
以上</t>
    <rPh sb="4" eb="5">
      <t>マン</t>
    </rPh>
    <rPh sb="5" eb="6">
      <t>エン</t>
    </rPh>
    <rPh sb="7" eb="9">
      <t>イジョウ</t>
    </rPh>
    <phoneticPr fontId="18"/>
  </si>
  <si>
    <t>　※１　世帯の年間収入階級「不詳」を含む。</t>
    <rPh sb="4" eb="6">
      <t>セタイ</t>
    </rPh>
    <rPh sb="7" eb="9">
      <t>ネンカン</t>
    </rPh>
    <rPh sb="9" eb="11">
      <t>シュウニュウ</t>
    </rPh>
    <rPh sb="11" eb="13">
      <t>カイキュウ</t>
    </rPh>
    <rPh sb="14" eb="16">
      <t>フショウ</t>
    </rPh>
    <rPh sb="18" eb="19">
      <t>フク</t>
    </rPh>
    <phoneticPr fontId="3"/>
  </si>
  <si>
    <t>総住宅数
(実数)</t>
    <rPh sb="0" eb="1">
      <t>ソウ</t>
    </rPh>
    <rPh sb="1" eb="3">
      <t>ジュウタク</t>
    </rPh>
    <rPh sb="3" eb="4">
      <t>スウ</t>
    </rPh>
    <rPh sb="6" eb="8">
      <t>ジッスウ</t>
    </rPh>
    <phoneticPr fontId="38"/>
  </si>
  <si>
    <t>順 位</t>
    <rPh sb="0" eb="1">
      <t>ジュン</t>
    </rPh>
    <rPh sb="2" eb="3">
      <t>クライ</t>
    </rPh>
    <phoneticPr fontId="38"/>
  </si>
  <si>
    <r>
      <t xml:space="preserve">総住宅数の
増減率（％）
</t>
    </r>
    <r>
      <rPr>
        <sz val="10"/>
        <rFont val="ＭＳ Ｐゴシック"/>
        <family val="3"/>
        <charset val="128"/>
      </rPr>
      <t>※平成25年～30年</t>
    </r>
    <rPh sb="0" eb="1">
      <t>ソウ</t>
    </rPh>
    <rPh sb="1" eb="3">
      <t>ジュウタク</t>
    </rPh>
    <rPh sb="3" eb="4">
      <t>スウ</t>
    </rPh>
    <rPh sb="6" eb="9">
      <t>ゾウゲンリツ</t>
    </rPh>
    <rPh sb="14" eb="16">
      <t>ヘイセイ</t>
    </rPh>
    <rPh sb="18" eb="19">
      <t>ネン</t>
    </rPh>
    <rPh sb="22" eb="23">
      <t>ネン</t>
    </rPh>
    <phoneticPr fontId="38"/>
  </si>
  <si>
    <t>空　　　き　　　家　　　率（％）</t>
    <rPh sb="0" eb="1">
      <t>ア</t>
    </rPh>
    <rPh sb="8" eb="9">
      <t>ヤ</t>
    </rPh>
    <rPh sb="12" eb="13">
      <t>リツ</t>
    </rPh>
    <phoneticPr fontId="38"/>
  </si>
  <si>
    <t>一戸建率（％）</t>
    <rPh sb="0" eb="3">
      <t>イッコダ</t>
    </rPh>
    <rPh sb="3" eb="4">
      <t>リツ</t>
    </rPh>
    <phoneticPr fontId="38"/>
  </si>
  <si>
    <t>共同住宅率（％）</t>
    <rPh sb="0" eb="2">
      <t>キョウドウ</t>
    </rPh>
    <rPh sb="2" eb="4">
      <t>ジュウタク</t>
    </rPh>
    <rPh sb="4" eb="5">
      <t>リツ</t>
    </rPh>
    <phoneticPr fontId="38"/>
  </si>
  <si>
    <t>木造率（％）
※防火木造を含む</t>
    <rPh sb="0" eb="3">
      <t>モクゾウリツ</t>
    </rPh>
    <rPh sb="8" eb="10">
      <t>ボウカ</t>
    </rPh>
    <rPh sb="10" eb="12">
      <t>モクゾウ</t>
    </rPh>
    <rPh sb="13" eb="14">
      <t>フク</t>
    </rPh>
    <phoneticPr fontId="38"/>
  </si>
  <si>
    <t>持ち家率（％）</t>
    <rPh sb="0" eb="1">
      <t>モ</t>
    </rPh>
    <rPh sb="2" eb="4">
      <t>イエリツ</t>
    </rPh>
    <phoneticPr fontId="38"/>
  </si>
  <si>
    <t>住宅所有率（％）</t>
    <rPh sb="0" eb="2">
      <t>ジュウタク</t>
    </rPh>
    <rPh sb="2" eb="4">
      <t>ショユウ</t>
    </rPh>
    <rPh sb="4" eb="5">
      <t>リツ</t>
    </rPh>
    <phoneticPr fontId="38"/>
  </si>
  <si>
    <t>現住居以外の
住宅所有率（％）</t>
    <rPh sb="0" eb="5">
      <t>ゲンジュウキョイガイ</t>
    </rPh>
    <rPh sb="7" eb="9">
      <t>ジュウタク</t>
    </rPh>
    <rPh sb="9" eb="12">
      <t>ショユウリツ</t>
    </rPh>
    <phoneticPr fontId="38"/>
  </si>
  <si>
    <t>土地所有率（％）</t>
    <rPh sb="0" eb="2">
      <t>トチ</t>
    </rPh>
    <rPh sb="2" eb="4">
      <t>ショユウ</t>
    </rPh>
    <rPh sb="4" eb="5">
      <t>リツ</t>
    </rPh>
    <phoneticPr fontId="38"/>
  </si>
  <si>
    <t>現住居の敷地以外
の宅地などの
所有率（％）</t>
    <rPh sb="0" eb="1">
      <t>ゲン</t>
    </rPh>
    <rPh sb="1" eb="3">
      <t>ジュウキョ</t>
    </rPh>
    <rPh sb="4" eb="6">
      <t>シキチ</t>
    </rPh>
    <rPh sb="6" eb="8">
      <t>イガイ</t>
    </rPh>
    <rPh sb="10" eb="12">
      <t>タクチ</t>
    </rPh>
    <rPh sb="16" eb="19">
      <t>ショユウリツ</t>
    </rPh>
    <phoneticPr fontId="3"/>
  </si>
  <si>
    <t>専　　　　　用　　　　　住　　　　　宅</t>
    <rPh sb="0" eb="1">
      <t>セン</t>
    </rPh>
    <rPh sb="6" eb="7">
      <t>ヨウ</t>
    </rPh>
    <rPh sb="12" eb="13">
      <t>ジュウ</t>
    </rPh>
    <rPh sb="18" eb="19">
      <t>タク</t>
    </rPh>
    <phoneticPr fontId="38"/>
  </si>
  <si>
    <t>平成25年</t>
    <rPh sb="0" eb="2">
      <t>ヘイセイ</t>
    </rPh>
    <rPh sb="4" eb="5">
      <t>ネン</t>
    </rPh>
    <phoneticPr fontId="38"/>
  </si>
  <si>
    <t>平成30年</t>
    <rPh sb="0" eb="2">
      <t>ヘイセイ</t>
    </rPh>
    <rPh sb="4" eb="5">
      <t>ネン</t>
    </rPh>
    <phoneticPr fontId="38"/>
  </si>
  <si>
    <t>1住宅当たり
居住室数（室）</t>
    <rPh sb="1" eb="3">
      <t>ジュウタク</t>
    </rPh>
    <rPh sb="3" eb="4">
      <t>ア</t>
    </rPh>
    <rPh sb="7" eb="10">
      <t>キョジュウシツ</t>
    </rPh>
    <rPh sb="10" eb="11">
      <t>スウ</t>
    </rPh>
    <rPh sb="12" eb="13">
      <t>シツ</t>
    </rPh>
    <phoneticPr fontId="3"/>
  </si>
  <si>
    <t>1住宅当たり
居住室の畳数（畳）</t>
    <rPh sb="1" eb="3">
      <t>ジュウタク</t>
    </rPh>
    <rPh sb="3" eb="4">
      <t>ア</t>
    </rPh>
    <rPh sb="7" eb="10">
      <t>キョジュウシツ</t>
    </rPh>
    <rPh sb="11" eb="12">
      <t>タタミ</t>
    </rPh>
    <rPh sb="12" eb="13">
      <t>スウ</t>
    </rPh>
    <rPh sb="14" eb="15">
      <t>ジョウ</t>
    </rPh>
    <phoneticPr fontId="3"/>
  </si>
  <si>
    <t>1住宅当たり
延べ面積（㎡）</t>
    <rPh sb="1" eb="3">
      <t>ジュウタク</t>
    </rPh>
    <rPh sb="3" eb="4">
      <t>ア</t>
    </rPh>
    <rPh sb="7" eb="8">
      <t>ノ</t>
    </rPh>
    <rPh sb="9" eb="11">
      <t>メンセキ</t>
    </rPh>
    <phoneticPr fontId="3"/>
  </si>
  <si>
    <t>1人当たり
居住室の畳数（畳）</t>
    <rPh sb="1" eb="2">
      <t>ニン</t>
    </rPh>
    <rPh sb="2" eb="3">
      <t>ア</t>
    </rPh>
    <rPh sb="6" eb="9">
      <t>キョジュウシツ</t>
    </rPh>
    <rPh sb="10" eb="11">
      <t>タタミ</t>
    </rPh>
    <rPh sb="11" eb="12">
      <t>スウ</t>
    </rPh>
    <rPh sb="13" eb="14">
      <t>ジョウ</t>
    </rPh>
    <phoneticPr fontId="3"/>
  </si>
  <si>
    <t xml:space="preserve">－ </t>
  </si>
  <si>
    <t>全国</t>
    <rPh sb="0" eb="2">
      <t>ゼンコク</t>
    </rPh>
    <phoneticPr fontId="38"/>
  </si>
  <si>
    <t>－</t>
  </si>
  <si>
    <t>全国</t>
    <rPh sb="0" eb="2">
      <t>ぜんこく</t>
    </rPh>
    <phoneticPr fontId="44" type="Hiragana"/>
  </si>
  <si>
    <t>全国</t>
    <rPh sb="0" eb="2">
      <t>ゼンコク</t>
    </rPh>
    <phoneticPr fontId="45"/>
  </si>
  <si>
    <t>全国</t>
  </si>
  <si>
    <t>北海道</t>
  </si>
  <si>
    <t>福島県</t>
  </si>
  <si>
    <t>山梨県</t>
  </si>
  <si>
    <t>秋田県</t>
  </si>
  <si>
    <t>東京都</t>
  </si>
  <si>
    <t>和歌山県</t>
  </si>
  <si>
    <t>島根県</t>
  </si>
  <si>
    <t>富山県</t>
  </si>
  <si>
    <t>青森県</t>
  </si>
  <si>
    <t>沖縄県</t>
  </si>
  <si>
    <t>長野県</t>
  </si>
  <si>
    <t>和歌山県</t>
    <rPh sb="3" eb="4">
      <t>ケン</t>
    </rPh>
    <phoneticPr fontId="38"/>
  </si>
  <si>
    <t>山形県</t>
  </si>
  <si>
    <t>福井県</t>
  </si>
  <si>
    <t>岩手県</t>
  </si>
  <si>
    <t>栃木県</t>
  </si>
  <si>
    <t>神奈川県</t>
    <rPh sb="3" eb="4">
      <t>ケン</t>
    </rPh>
    <phoneticPr fontId="38"/>
  </si>
  <si>
    <t>新潟県</t>
  </si>
  <si>
    <t>香川県</t>
  </si>
  <si>
    <t>石川県</t>
  </si>
  <si>
    <t>宮城県</t>
  </si>
  <si>
    <t>高知県</t>
  </si>
  <si>
    <t>徳島県</t>
  </si>
  <si>
    <t>大阪府</t>
  </si>
  <si>
    <t>愛媛県</t>
  </si>
  <si>
    <t>岐阜県</t>
  </si>
  <si>
    <t>群馬県</t>
  </si>
  <si>
    <t>福岡県</t>
  </si>
  <si>
    <t>鹿児島県</t>
    <rPh sb="3" eb="4">
      <t>ケン</t>
    </rPh>
    <phoneticPr fontId="38"/>
  </si>
  <si>
    <t>兵庫県</t>
  </si>
  <si>
    <t>奈良県</t>
  </si>
  <si>
    <t>三重県</t>
  </si>
  <si>
    <t>鳥取県</t>
  </si>
  <si>
    <t>愛知県</t>
  </si>
  <si>
    <t>茨城県</t>
  </si>
  <si>
    <t>千葉県</t>
  </si>
  <si>
    <t>和歌山県</t>
    <rPh sb="3" eb="4">
      <t>ケン</t>
    </rPh>
    <phoneticPr fontId="45"/>
  </si>
  <si>
    <t>山口県</t>
  </si>
  <si>
    <t>鹿児島県</t>
  </si>
  <si>
    <t>滋賀県</t>
  </si>
  <si>
    <t>埼玉県</t>
  </si>
  <si>
    <t>岡山県</t>
  </si>
  <si>
    <t>静岡県</t>
  </si>
  <si>
    <t>大分県</t>
  </si>
  <si>
    <t>佐賀県</t>
  </si>
  <si>
    <t>京都府</t>
  </si>
  <si>
    <t>広島県</t>
  </si>
  <si>
    <t>熊本県</t>
  </si>
  <si>
    <t>長崎県</t>
  </si>
  <si>
    <t>宮崎県</t>
  </si>
  <si>
    <t>鹿児島県</t>
    <rPh sb="3" eb="4">
      <t>ケン</t>
    </rPh>
    <phoneticPr fontId="45"/>
  </si>
  <si>
    <t>神奈川県</t>
  </si>
  <si>
    <t>神奈川県</t>
    <rPh sb="3" eb="4">
      <t>ケン</t>
    </rPh>
    <phoneticPr fontId="4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</si>
</sst>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6" formatCode="&quot;¥&quot;#,##0;[Red]&quot;¥&quot;\-#,##0"/>
    <numFmt numFmtId="176" formatCode="\(General&quot;年&quot;\)"/>
    <numFmt numFmtId="177" formatCode="\ ###,###,##0;&quot;-&quot;###,###,##0"/>
    <numFmt numFmtId="178" formatCode="##,###,###,###,##0;&quot;-&quot;#,###,###,###,##0"/>
    <numFmt numFmtId="179" formatCode="##,###,##0;&quot;-&quot;#,###,##0"/>
    <numFmt numFmtId="180" formatCode="\(0.0\)"/>
    <numFmt numFmtId="181" formatCode="&quot;(&quot;\ #,##0.0\ &quot;)&quot;;&quot;(-&quot;#,##0.0&quot;)&quot;"/>
    <numFmt numFmtId="182" formatCode="0.0"/>
    <numFmt numFmtId="183" formatCode="\ ###,###,##0.0;&quot;-&quot;###,###,##0.0"/>
    <numFmt numFmtId="184" formatCode="#,###,###,##0;&quot; -&quot;###,###,##0"/>
    <numFmt numFmtId="185" formatCode="#,##0.0;[Red]\-#,##0.0"/>
    <numFmt numFmtId="186" formatCode="&quot;*&quot;\ #,##0"/>
    <numFmt numFmtId="187" formatCode="#,###,###,##0.0;&quot; -&quot;###,###,##0.0"/>
    <numFmt numFmtId="188" formatCode="###,##0.00;&quot;-&quot;##,##0.00"/>
    <numFmt numFmtId="189" formatCode="&quot;(&quot;\ #,##0\ &quot;)&quot;"/>
    <numFmt numFmtId="190" formatCode="&quot;(&quot;\ #,##0.0\ &quot;)&quot;"/>
    <numFmt numFmtId="191" formatCode="0.0%"/>
    <numFmt numFmtId="192" formatCode="0.0_);[Red]\(0.0\)"/>
    <numFmt numFmtId="193" formatCode="0.0_ "/>
    <numFmt numFmtId="194" formatCode="0.00_ "/>
    <numFmt numFmtId="195" formatCode="#,##0.00_ ;[Red]\-#,##0.00\ "/>
  </numFmts>
  <fonts count="5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scheme val="minor"/>
    </font>
    <font>
      <sz val="6"/>
      <name val="ＭＳ Ｐゴシック"/>
      <family val="3"/>
      <scheme val="minor"/>
    </font>
    <font>
      <sz val="8"/>
      <color theme="1"/>
      <name val="ＭＳ Ｐゴシック"/>
      <family val="3"/>
      <scheme val="major"/>
    </font>
    <font>
      <sz val="11"/>
      <color theme="1"/>
      <name val="ＭＳ Ｐゴシック"/>
      <family val="3"/>
      <charset val="128"/>
    </font>
    <font>
      <sz val="11"/>
      <name val="ＭＳ Ｐゴシック"/>
      <family val="3"/>
    </font>
    <font>
      <sz val="11"/>
      <color indexed="8"/>
      <name val="ＭＳ Ｐゴシック"/>
      <family val="3"/>
      <scheme val="major"/>
    </font>
    <font>
      <sz val="8"/>
      <color theme="1"/>
      <name val="ＭＳ Ｐゴシック"/>
      <family val="3"/>
      <charset val="128"/>
    </font>
    <font>
      <sz val="10"/>
      <color theme="1"/>
      <name val="ＭＳ Ｐゴシック"/>
      <family val="3"/>
      <scheme val="minor"/>
    </font>
    <font>
      <sz val="10"/>
      <color theme="1"/>
      <name val="ＭＳ 明朝"/>
      <family val="1"/>
    </font>
    <font>
      <sz val="10"/>
      <name val="ＭＳ 明朝"/>
      <family val="1"/>
    </font>
    <font>
      <sz val="11"/>
      <name val="ＭＳ 明朝"/>
      <family val="1"/>
    </font>
    <font>
      <sz val="10"/>
      <name val="ＭＳ Ｐゴシック"/>
      <family val="3"/>
    </font>
    <font>
      <sz val="8"/>
      <name val="ＭＳ Ｐゴシック"/>
      <family val="3"/>
    </font>
    <font>
      <vertAlign val="superscript"/>
      <sz val="10"/>
      <name val="ＭＳ Ｐゴシック"/>
      <family val="3"/>
      <charset val="128"/>
    </font>
    <font>
      <sz val="11"/>
      <color theme="1"/>
      <name val="ＤＨＰ特太ゴシック体"/>
      <family val="3"/>
    </font>
    <font>
      <sz val="9"/>
      <color theme="1"/>
      <name val="ＭＳ Ｐゴシック"/>
      <family val="3"/>
      <scheme val="minor"/>
    </font>
    <font>
      <sz val="6"/>
      <name val="ＭＳ 明朝"/>
      <family val="1"/>
    </font>
    <font>
      <sz val="9"/>
      <name val="ＭＳ Ｐゴシック"/>
      <family val="3"/>
    </font>
    <font>
      <sz val="10.5"/>
      <name val="ＭＳ Ｐゴシック"/>
      <family val="3"/>
    </font>
    <font>
      <sz val="6.5"/>
      <name val="ＭＳ Ｐゴシック"/>
      <family val="3"/>
      <charset val="128"/>
    </font>
    <font>
      <vertAlign val="superscript"/>
      <sz val="8"/>
      <name val="ＭＳ Ｐゴシック"/>
      <family val="3"/>
      <charset val="128"/>
    </font>
    <font>
      <sz val="11"/>
      <name val="ＤＨＰ特太ゴシック体"/>
      <family val="3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ＤＨＰ特太ゴシック体"/>
      <family val="3"/>
    </font>
    <font>
      <sz val="11"/>
      <name val="ＭＳ ゴシック"/>
      <family val="3"/>
    </font>
    <font>
      <sz val="12"/>
      <color theme="1"/>
      <name val="ＭＳ Ｐゴシック"/>
      <family val="3"/>
      <scheme val="minor"/>
    </font>
    <font>
      <vertAlign val="superscript"/>
      <sz val="8"/>
      <color theme="1"/>
      <name val="ＭＳ Ｐゴシック"/>
      <family val="3"/>
      <charset val="128"/>
    </font>
    <font>
      <vertAlign val="superscript"/>
      <sz val="9"/>
      <color theme="1"/>
      <name val="ＭＳ Ｐゴシック"/>
      <family val="3"/>
      <charset val="128"/>
    </font>
    <font>
      <sz val="9"/>
      <name val="ＤＨＰ特太ゴシック体"/>
      <family val="3"/>
    </font>
    <font>
      <vertAlign val="superscript"/>
      <sz val="10"/>
      <color theme="1"/>
      <name val="ＭＳ Ｐゴシック"/>
      <family val="3"/>
      <charset val="128"/>
    </font>
    <font>
      <b/>
      <sz val="20"/>
      <color theme="1"/>
      <name val="ＭＳ ゴシック"/>
      <family val="3"/>
    </font>
    <font>
      <sz val="10"/>
      <color theme="1"/>
      <name val="ＭＳ Ｐゴシック"/>
      <family val="3"/>
      <charset val="128"/>
    </font>
    <font>
      <sz val="10"/>
      <color theme="1"/>
      <name val="ＤＨＰ特太ゴシック体"/>
      <family val="3"/>
    </font>
    <font>
      <vertAlign val="superscript"/>
      <sz val="9"/>
      <name val="ＭＳ Ｐゴシック"/>
      <family val="3"/>
      <charset val="128"/>
    </font>
    <font>
      <sz val="6"/>
      <name val="ＭＳ Ｐゴシック"/>
      <family val="3"/>
    </font>
    <font>
      <sz val="12"/>
      <name val="ＭＳ Ｐゴシック"/>
      <family val="3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游ゴシック"/>
      <family val="3"/>
      <charset val="128"/>
    </font>
    <font>
      <sz val="14"/>
      <name val="ＭＳ Ｐゴシック"/>
      <family val="3"/>
    </font>
    <font>
      <sz val="6"/>
      <name val="游ゴシック"/>
      <family val="3"/>
    </font>
    <font>
      <b/>
      <sz val="11"/>
      <name val="ＭＳ Ｐゴシック"/>
      <family val="3"/>
    </font>
    <font>
      <b/>
      <sz val="12"/>
      <name val="ＭＳ Ｐゴシック"/>
      <family val="3"/>
      <charset val="128"/>
    </font>
    <font>
      <b/>
      <sz val="12"/>
      <name val="ＭＳ Ｐゴシック"/>
      <family val="3"/>
    </font>
    <font>
      <sz val="12"/>
      <name val="ＭＳ ゴシック"/>
      <family val="3"/>
    </font>
    <font>
      <b/>
      <sz val="14"/>
      <name val="ＭＳ Ｐ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35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/>
      <bottom/>
      <diagonal/>
    </border>
    <border>
      <left/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 style="thin">
        <color auto="1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dotted">
        <color auto="1"/>
      </bottom>
      <diagonal/>
    </border>
    <border>
      <left style="hair">
        <color auto="1"/>
      </left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hair">
        <color auto="1"/>
      </right>
      <top/>
      <bottom/>
      <diagonal/>
    </border>
  </borders>
  <cellStyleXfs count="21">
    <xf numFmtId="0" fontId="0" fillId="0" borderId="0">
      <alignment vertical="center"/>
    </xf>
    <xf numFmtId="0" fontId="2" fillId="0" borderId="0">
      <alignment vertical="center"/>
    </xf>
    <xf numFmtId="0" fontId="6" fillId="0" borderId="0"/>
    <xf numFmtId="38" fontId="2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6" fontId="6" fillId="0" borderId="0" applyFont="0" applyFill="0" applyBorder="0" applyAlignment="0" applyProtection="0">
      <alignment vertical="center"/>
    </xf>
    <xf numFmtId="0" fontId="6" fillId="0" borderId="0"/>
    <xf numFmtId="0" fontId="11" fillId="0" borderId="0"/>
    <xf numFmtId="0" fontId="11" fillId="0" borderId="0"/>
    <xf numFmtId="0" fontId="11" fillId="0" borderId="0"/>
    <xf numFmtId="0" fontId="6" fillId="0" borderId="0"/>
    <xf numFmtId="0" fontId="12" fillId="0" borderId="0"/>
    <xf numFmtId="0" fontId="11" fillId="0" borderId="0">
      <alignment vertical="center"/>
    </xf>
    <xf numFmtId="0" fontId="11" fillId="0" borderId="0"/>
    <xf numFmtId="0" fontId="6" fillId="0" borderId="0"/>
    <xf numFmtId="0" fontId="2" fillId="0" borderId="0">
      <alignment vertical="center"/>
    </xf>
    <xf numFmtId="0" fontId="11" fillId="0" borderId="0"/>
    <xf numFmtId="0" fontId="11" fillId="0" borderId="0"/>
    <xf numFmtId="9" fontId="2" fillId="0" borderId="0" applyFont="0" applyFill="0" applyBorder="0" applyAlignment="0" applyProtection="0">
      <alignment vertical="center"/>
    </xf>
    <xf numFmtId="38" fontId="42" fillId="0" borderId="0" applyFont="0" applyFill="0" applyBorder="0" applyAlignment="0" applyProtection="0">
      <alignment vertical="center"/>
    </xf>
  </cellStyleXfs>
  <cellXfs count="574">
    <xf numFmtId="0" fontId="0" fillId="0" borderId="0" xfId="0">
      <alignment vertical="center"/>
    </xf>
    <xf numFmtId="0" fontId="2" fillId="0" borderId="0" xfId="1" applyFont="1">
      <alignment vertical="center"/>
    </xf>
    <xf numFmtId="0" fontId="2" fillId="0" borderId="1" xfId="1" applyFont="1" applyBorder="1">
      <alignment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>
      <alignment vertical="center"/>
    </xf>
    <xf numFmtId="1" fontId="2" fillId="0" borderId="0" xfId="1" applyNumberFormat="1" applyFont="1">
      <alignment vertical="center"/>
    </xf>
    <xf numFmtId="177" fontId="6" fillId="0" borderId="0" xfId="2" quotePrefix="1" applyNumberFormat="1" applyFont="1" applyFill="1" applyAlignment="1">
      <alignment horizontal="right" vertical="center"/>
    </xf>
    <xf numFmtId="0" fontId="2" fillId="0" borderId="0" xfId="1" applyFont="1" applyAlignment="1">
      <alignment vertical="center" wrapText="1"/>
    </xf>
    <xf numFmtId="177" fontId="2" fillId="0" borderId="0" xfId="1" applyNumberFormat="1" applyFont="1">
      <alignment vertical="center"/>
    </xf>
    <xf numFmtId="182" fontId="2" fillId="0" borderId="0" xfId="1" applyNumberFormat="1" applyFont="1">
      <alignment vertical="center"/>
    </xf>
    <xf numFmtId="183" fontId="2" fillId="0" borderId="0" xfId="1" applyNumberFormat="1" applyFont="1">
      <alignment vertical="center"/>
    </xf>
    <xf numFmtId="2" fontId="2" fillId="0" borderId="0" xfId="1" applyNumberFormat="1" applyFont="1">
      <alignment vertical="center"/>
    </xf>
    <xf numFmtId="176" fontId="4" fillId="0" borderId="5" xfId="1" applyNumberFormat="1" applyFont="1" applyBorder="1" applyAlignment="1">
      <alignment horizontal="center" vertical="center"/>
    </xf>
    <xf numFmtId="176" fontId="4" fillId="0" borderId="6" xfId="1" applyNumberFormat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0" fontId="9" fillId="0" borderId="10" xfId="1" applyFont="1" applyBorder="1" applyAlignment="1">
      <alignment horizontal="center" vertical="center" wrapText="1"/>
    </xf>
    <xf numFmtId="177" fontId="6" fillId="0" borderId="1" xfId="2" quotePrefix="1" applyNumberFormat="1" applyFont="1" applyFill="1" applyBorder="1" applyAlignment="1">
      <alignment horizontal="right" vertical="center"/>
    </xf>
    <xf numFmtId="178" fontId="7" fillId="0" borderId="1" xfId="2" applyNumberFormat="1" applyFont="1" applyFill="1" applyBorder="1" applyAlignment="1">
      <alignment horizontal="right" vertical="center"/>
    </xf>
    <xf numFmtId="179" fontId="6" fillId="0" borderId="1" xfId="1" quotePrefix="1" applyNumberFormat="1" applyFont="1" applyFill="1" applyBorder="1" applyAlignment="1">
      <alignment horizontal="right" vertical="center"/>
    </xf>
    <xf numFmtId="177" fontId="6" fillId="0" borderId="1" xfId="2" applyNumberFormat="1" applyFont="1" applyFill="1" applyBorder="1" applyAlignment="1">
      <alignment horizontal="right" vertical="center"/>
    </xf>
    <xf numFmtId="177" fontId="2" fillId="0" borderId="8" xfId="1" applyNumberFormat="1" applyFont="1" applyBorder="1" applyAlignment="1">
      <alignment horizontal="right" vertical="center"/>
    </xf>
    <xf numFmtId="180" fontId="6" fillId="0" borderId="0" xfId="2" quotePrefix="1" applyNumberFormat="1" applyFont="1" applyFill="1" applyBorder="1" applyAlignment="1">
      <alignment horizontal="right" vertical="center"/>
    </xf>
    <xf numFmtId="180" fontId="6" fillId="0" borderId="8" xfId="2" quotePrefix="1" applyNumberFormat="1" applyFont="1" applyFill="1" applyBorder="1" applyAlignment="1">
      <alignment horizontal="right" vertical="center"/>
    </xf>
    <xf numFmtId="38" fontId="0" fillId="0" borderId="0" xfId="3" applyFont="1" applyBorder="1" applyAlignment="1">
      <alignment vertical="center"/>
    </xf>
    <xf numFmtId="2" fontId="6" fillId="0" borderId="4" xfId="2" quotePrefix="1" applyNumberFormat="1" applyFont="1" applyFill="1" applyBorder="1" applyAlignment="1">
      <alignment vertical="center"/>
    </xf>
    <xf numFmtId="2" fontId="7" fillId="0" borderId="4" xfId="2" applyNumberFormat="1" applyFont="1" applyFill="1" applyBorder="1" applyAlignment="1">
      <alignment vertical="center"/>
    </xf>
    <xf numFmtId="2" fontId="6" fillId="0" borderId="4" xfId="2" applyNumberFormat="1" applyFont="1" applyFill="1" applyBorder="1" applyAlignment="1">
      <alignment vertical="center"/>
    </xf>
    <xf numFmtId="2" fontId="2" fillId="0" borderId="6" xfId="1" applyNumberFormat="1" applyFont="1" applyBorder="1" applyAlignment="1">
      <alignment horizontal="right" vertical="center"/>
    </xf>
    <xf numFmtId="0" fontId="2" fillId="0" borderId="1" xfId="1" applyFont="1" applyBorder="1" applyAlignment="1">
      <alignment horizontal="center" vertical="center"/>
    </xf>
    <xf numFmtId="176" fontId="4" fillId="0" borderId="4" xfId="1" applyNumberFormat="1" applyFont="1" applyBorder="1" applyAlignment="1">
      <alignment horizontal="center" vertical="center"/>
    </xf>
    <xf numFmtId="177" fontId="6" fillId="0" borderId="3" xfId="2" quotePrefix="1" applyNumberFormat="1" applyFont="1" applyFill="1" applyBorder="1" applyAlignment="1">
      <alignment horizontal="right" vertical="center"/>
    </xf>
    <xf numFmtId="177" fontId="6" fillId="0" borderId="7" xfId="2" applyNumberFormat="1" applyFont="1" applyFill="1" applyBorder="1" applyAlignment="1">
      <alignment horizontal="right" vertical="center"/>
    </xf>
    <xf numFmtId="181" fontId="6" fillId="0" borderId="9" xfId="2" quotePrefix="1" applyNumberFormat="1" applyFont="1" applyFill="1" applyBorder="1" applyAlignment="1">
      <alignment horizontal="right" vertical="center"/>
    </xf>
    <xf numFmtId="38" fontId="0" fillId="0" borderId="8" xfId="3" applyFont="1" applyBorder="1" applyAlignment="1">
      <alignment vertical="center"/>
    </xf>
    <xf numFmtId="38" fontId="0" fillId="0" borderId="9" xfId="3" applyFont="1" applyBorder="1" applyAlignment="1">
      <alignment vertical="center"/>
    </xf>
    <xf numFmtId="2" fontId="6" fillId="0" borderId="6" xfId="2" quotePrefix="1" applyNumberFormat="1" applyFont="1" applyFill="1" applyBorder="1" applyAlignment="1">
      <alignment vertical="center"/>
    </xf>
    <xf numFmtId="2" fontId="6" fillId="0" borderId="10" xfId="2" applyNumberFormat="1" applyFont="1" applyFill="1" applyBorder="1" applyAlignment="1">
      <alignment vertical="center"/>
    </xf>
    <xf numFmtId="0" fontId="6" fillId="0" borderId="0" xfId="13" applyFont="1" applyBorder="1">
      <alignment vertical="center"/>
    </xf>
    <xf numFmtId="184" fontId="6" fillId="0" borderId="0" xfId="4" applyNumberFormat="1" applyFont="1">
      <alignment vertical="center"/>
    </xf>
    <xf numFmtId="38" fontId="6" fillId="0" borderId="0" xfId="3" applyFont="1">
      <alignment vertical="center"/>
    </xf>
    <xf numFmtId="0" fontId="6" fillId="0" borderId="0" xfId="13" applyFont="1">
      <alignment vertical="center"/>
    </xf>
    <xf numFmtId="0" fontId="13" fillId="0" borderId="0" xfId="13" applyFont="1">
      <alignment vertical="center"/>
    </xf>
    <xf numFmtId="184" fontId="13" fillId="0" borderId="11" xfId="4" applyNumberFormat="1" applyFont="1" applyBorder="1" applyAlignment="1">
      <alignment horizontal="center" vertical="center"/>
    </xf>
    <xf numFmtId="0" fontId="14" fillId="0" borderId="11" xfId="13" applyFont="1" applyBorder="1" applyAlignment="1">
      <alignment horizontal="center" vertical="center" shrinkToFit="1"/>
    </xf>
    <xf numFmtId="184" fontId="13" fillId="0" borderId="11" xfId="4" applyNumberFormat="1" applyFont="1" applyBorder="1" applyAlignment="1">
      <alignment horizontal="center" vertical="center" shrinkToFit="1"/>
    </xf>
    <xf numFmtId="0" fontId="16" fillId="0" borderId="9" xfId="1" applyFont="1" applyBorder="1" applyAlignment="1"/>
    <xf numFmtId="0" fontId="2" fillId="0" borderId="0" xfId="1" applyFont="1" applyAlignment="1">
      <alignment wrapText="1"/>
    </xf>
    <xf numFmtId="184" fontId="6" fillId="0" borderId="0" xfId="4" applyNumberFormat="1" applyFont="1" applyAlignment="1"/>
    <xf numFmtId="0" fontId="6" fillId="0" borderId="0" xfId="13" applyFont="1" applyAlignment="1"/>
    <xf numFmtId="0" fontId="2" fillId="0" borderId="9" xfId="1" applyFont="1" applyBorder="1" applyAlignment="1">
      <alignment horizontal="right"/>
    </xf>
    <xf numFmtId="38" fontId="0" fillId="0" borderId="0" xfId="3" applyFont="1" applyAlignment="1">
      <alignment wrapText="1"/>
    </xf>
    <xf numFmtId="38" fontId="6" fillId="0" borderId="0" xfId="3" applyFont="1" applyAlignment="1"/>
    <xf numFmtId="0" fontId="4" fillId="0" borderId="9" xfId="1" applyFont="1" applyBorder="1" applyAlignment="1"/>
    <xf numFmtId="0" fontId="9" fillId="0" borderId="9" xfId="1" applyFont="1" applyBorder="1" applyAlignment="1">
      <alignment horizontal="right"/>
    </xf>
    <xf numFmtId="182" fontId="2" fillId="0" borderId="0" xfId="1" applyNumberFormat="1" applyFont="1" applyAlignment="1">
      <alignment wrapText="1"/>
    </xf>
    <xf numFmtId="182" fontId="6" fillId="0" borderId="0" xfId="4" applyNumberFormat="1" applyFont="1" applyAlignment="1"/>
    <xf numFmtId="182" fontId="2" fillId="0" borderId="0" xfId="1" applyNumberFormat="1" applyFont="1" applyBorder="1" applyAlignment="1">
      <alignment wrapText="1"/>
    </xf>
    <xf numFmtId="182" fontId="6" fillId="0" borderId="0" xfId="4" applyNumberFormat="1" applyFont="1" applyBorder="1" applyAlignment="1"/>
    <xf numFmtId="38" fontId="0" fillId="0" borderId="0" xfId="3" applyFont="1" applyBorder="1" applyAlignment="1">
      <alignment wrapText="1"/>
    </xf>
    <xf numFmtId="38" fontId="6" fillId="0" borderId="0" xfId="13" applyNumberFormat="1" applyFont="1" applyBorder="1" applyAlignment="1"/>
    <xf numFmtId="38" fontId="6" fillId="0" borderId="0" xfId="3" applyFont="1" applyBorder="1">
      <alignment vertical="center"/>
    </xf>
    <xf numFmtId="0" fontId="9" fillId="0" borderId="10" xfId="1" applyFont="1" applyBorder="1" applyAlignment="1">
      <alignment horizontal="right"/>
    </xf>
    <xf numFmtId="185" fontId="0" fillId="0" borderId="4" xfId="3" applyNumberFormat="1" applyFont="1" applyBorder="1" applyAlignment="1">
      <alignment wrapText="1"/>
    </xf>
    <xf numFmtId="185" fontId="6" fillId="0" borderId="4" xfId="3" applyNumberFormat="1" applyFont="1" applyBorder="1" applyAlignment="1"/>
    <xf numFmtId="185" fontId="6" fillId="0" borderId="4" xfId="3" applyNumberFormat="1" applyFont="1" applyBorder="1">
      <alignment vertical="center"/>
    </xf>
    <xf numFmtId="0" fontId="13" fillId="0" borderId="0" xfId="13" applyFont="1" applyBorder="1">
      <alignment vertical="center"/>
    </xf>
    <xf numFmtId="0" fontId="9" fillId="0" borderId="11" xfId="1" applyFont="1" applyBorder="1" applyAlignment="1">
      <alignment horizontal="center" vertical="center" wrapText="1"/>
    </xf>
    <xf numFmtId="0" fontId="4" fillId="0" borderId="11" xfId="1" applyFont="1" applyBorder="1" applyAlignment="1">
      <alignment horizontal="center" vertical="center" wrapText="1"/>
    </xf>
    <xf numFmtId="0" fontId="9" fillId="0" borderId="11" xfId="1" applyFont="1" applyBorder="1" applyAlignment="1">
      <alignment horizontal="center" vertical="center"/>
    </xf>
    <xf numFmtId="38" fontId="0" fillId="0" borderId="0" xfId="3" applyFont="1">
      <alignment vertical="center"/>
    </xf>
    <xf numFmtId="38" fontId="0" fillId="0" borderId="7" xfId="3" applyFont="1" applyBorder="1">
      <alignment vertical="center"/>
    </xf>
    <xf numFmtId="38" fontId="9" fillId="0" borderId="1" xfId="3" applyFont="1" applyBorder="1" applyAlignment="1">
      <alignment horizontal="centerContinuous" vertical="center"/>
    </xf>
    <xf numFmtId="38" fontId="0" fillId="0" borderId="1" xfId="3" applyFont="1" applyBorder="1" applyAlignment="1">
      <alignment horizontal="centerContinuous" vertical="center"/>
    </xf>
    <xf numFmtId="38" fontId="0" fillId="0" borderId="14" xfId="3" applyFont="1" applyBorder="1" applyAlignment="1">
      <alignment horizontal="centerContinuous" vertical="center"/>
    </xf>
    <xf numFmtId="38" fontId="9" fillId="0" borderId="1" xfId="3" applyFont="1" applyBorder="1" applyAlignment="1">
      <alignment horizontal="centerContinuous" vertical="center" wrapText="1"/>
    </xf>
    <xf numFmtId="38" fontId="0" fillId="0" borderId="10" xfId="3" applyFont="1" applyBorder="1">
      <alignment vertical="center"/>
    </xf>
    <xf numFmtId="38" fontId="17" fillId="0" borderId="15" xfId="3" applyFont="1" applyBorder="1" applyAlignment="1">
      <alignment horizontal="center" vertical="center" wrapText="1"/>
    </xf>
    <xf numFmtId="38" fontId="17" fillId="0" borderId="11" xfId="3" applyFont="1" applyBorder="1" applyAlignment="1">
      <alignment horizontal="center" vertical="center" wrapText="1"/>
    </xf>
    <xf numFmtId="38" fontId="17" fillId="0" borderId="16" xfId="3" applyFont="1" applyBorder="1" applyAlignment="1">
      <alignment horizontal="center" vertical="center" wrapText="1"/>
    </xf>
    <xf numFmtId="38" fontId="17" fillId="0" borderId="12" xfId="3" applyFont="1" applyBorder="1" applyAlignment="1">
      <alignment horizontal="center" vertical="center" wrapText="1"/>
    </xf>
    <xf numFmtId="0" fontId="6" fillId="0" borderId="7" xfId="13" applyFont="1" applyBorder="1" applyAlignment="1">
      <alignment horizontal="right"/>
    </xf>
    <xf numFmtId="3" fontId="6" fillId="0" borderId="1" xfId="4" applyNumberFormat="1" applyFont="1" applyBorder="1" applyAlignment="1"/>
    <xf numFmtId="3" fontId="0" fillId="0" borderId="1" xfId="3" applyNumberFormat="1" applyFont="1" applyBorder="1" applyAlignment="1"/>
    <xf numFmtId="3" fontId="0" fillId="0" borderId="14" xfId="3" applyNumberFormat="1" applyFont="1" applyBorder="1" applyAlignment="1"/>
    <xf numFmtId="185" fontId="0" fillId="0" borderId="1" xfId="3" applyNumberFormat="1" applyFont="1" applyBorder="1" applyAlignment="1"/>
    <xf numFmtId="0" fontId="6" fillId="0" borderId="9" xfId="13" applyFont="1" applyBorder="1" applyAlignment="1">
      <alignment horizontal="right"/>
    </xf>
    <xf numFmtId="38" fontId="0" fillId="0" borderId="0" xfId="3" applyFont="1" applyBorder="1" applyAlignment="1"/>
    <xf numFmtId="38" fontId="0" fillId="0" borderId="17" xfId="3" applyFont="1" applyBorder="1" applyAlignment="1"/>
    <xf numFmtId="185" fontId="0" fillId="0" borderId="0" xfId="3" applyNumberFormat="1" applyFont="1" applyBorder="1" applyAlignment="1"/>
    <xf numFmtId="38" fontId="0" fillId="0" borderId="17" xfId="3" quotePrefix="1" applyFont="1" applyBorder="1" applyAlignment="1">
      <alignment horizontal="right"/>
    </xf>
    <xf numFmtId="185" fontId="0" fillId="0" borderId="0" xfId="3" quotePrefix="1" applyNumberFormat="1" applyFont="1" applyBorder="1" applyAlignment="1">
      <alignment horizontal="right"/>
    </xf>
    <xf numFmtId="184" fontId="6" fillId="0" borderId="0" xfId="13" applyNumberFormat="1" applyFont="1" applyBorder="1" applyAlignment="1"/>
    <xf numFmtId="38" fontId="0" fillId="0" borderId="0" xfId="3" applyFont="1" applyAlignment="1"/>
    <xf numFmtId="0" fontId="13" fillId="0" borderId="10" xfId="13" applyFont="1" applyBorder="1" applyAlignment="1">
      <alignment horizontal="right"/>
    </xf>
    <xf numFmtId="184" fontId="6" fillId="0" borderId="4" xfId="4" applyNumberFormat="1" applyFont="1" applyBorder="1" applyAlignment="1"/>
    <xf numFmtId="38" fontId="0" fillId="0" borderId="4" xfId="3" applyFont="1" applyBorder="1" applyAlignment="1"/>
    <xf numFmtId="38" fontId="0" fillId="0" borderId="18" xfId="3" quotePrefix="1" applyFont="1" applyBorder="1" applyAlignment="1">
      <alignment horizontal="right"/>
    </xf>
    <xf numFmtId="185" fontId="0" fillId="0" borderId="4" xfId="3" applyNumberFormat="1" applyFont="1" applyBorder="1" applyAlignment="1"/>
    <xf numFmtId="185" fontId="0" fillId="0" borderId="4" xfId="3" quotePrefix="1" applyNumberFormat="1" applyFont="1" applyBorder="1" applyAlignment="1">
      <alignment horizontal="right"/>
    </xf>
    <xf numFmtId="0" fontId="6" fillId="0" borderId="9" xfId="13" applyFont="1" applyBorder="1">
      <alignment vertical="center"/>
    </xf>
    <xf numFmtId="0" fontId="6" fillId="0" borderId="7" xfId="13" applyFont="1" applyBorder="1">
      <alignment vertical="center"/>
    </xf>
    <xf numFmtId="0" fontId="6" fillId="0" borderId="1" xfId="13" applyFont="1" applyBorder="1" applyAlignment="1">
      <alignment horizontal="centerContinuous" vertical="center"/>
    </xf>
    <xf numFmtId="0" fontId="6" fillId="0" borderId="19" xfId="13" applyFont="1" applyBorder="1" applyAlignment="1">
      <alignment horizontal="centerContinuous" vertical="center"/>
    </xf>
    <xf numFmtId="0" fontId="6" fillId="0" borderId="10" xfId="13" applyFont="1" applyBorder="1" applyAlignment="1">
      <alignment horizontal="right" vertical="center"/>
    </xf>
    <xf numFmtId="0" fontId="19" fillId="0" borderId="11" xfId="13" applyFont="1" applyBorder="1" applyAlignment="1">
      <alignment horizontal="center" vertical="center"/>
    </xf>
    <xf numFmtId="0" fontId="19" fillId="0" borderId="16" xfId="13" applyFont="1" applyBorder="1" applyAlignment="1">
      <alignment horizontal="center" vertical="center"/>
    </xf>
    <xf numFmtId="0" fontId="19" fillId="0" borderId="12" xfId="13" applyFont="1" applyBorder="1" applyAlignment="1">
      <alignment horizontal="center" vertical="center"/>
    </xf>
    <xf numFmtId="177" fontId="20" fillId="0" borderId="3" xfId="13" applyNumberFormat="1" applyFont="1" applyBorder="1" applyAlignment="1"/>
    <xf numFmtId="177" fontId="20" fillId="0" borderId="1" xfId="13" applyNumberFormat="1" applyFont="1" applyBorder="1" applyAlignment="1"/>
    <xf numFmtId="177" fontId="20" fillId="0" borderId="14" xfId="13" applyNumberFormat="1" applyFont="1" applyBorder="1" applyAlignment="1"/>
    <xf numFmtId="183" fontId="20" fillId="0" borderId="20" xfId="13" applyNumberFormat="1" applyFont="1" applyBorder="1" applyAlignment="1"/>
    <xf numFmtId="183" fontId="20" fillId="0" borderId="1" xfId="13" applyNumberFormat="1" applyFont="1" applyBorder="1" applyAlignment="1"/>
    <xf numFmtId="177" fontId="20" fillId="0" borderId="8" xfId="13" applyNumberFormat="1" applyFont="1" applyBorder="1" applyAlignment="1"/>
    <xf numFmtId="177" fontId="20" fillId="0" borderId="0" xfId="13" applyNumberFormat="1" applyFont="1" applyBorder="1" applyAlignment="1"/>
    <xf numFmtId="177" fontId="20" fillId="0" borderId="17" xfId="13" applyNumberFormat="1" applyFont="1" applyBorder="1" applyAlignment="1"/>
    <xf numFmtId="183" fontId="20" fillId="0" borderId="21" xfId="13" applyNumberFormat="1" applyFont="1" applyBorder="1" applyAlignment="1"/>
    <xf numFmtId="183" fontId="20" fillId="0" borderId="0" xfId="13" applyNumberFormat="1" applyFont="1" applyBorder="1" applyAlignment="1"/>
    <xf numFmtId="177" fontId="20" fillId="0" borderId="4" xfId="13" applyNumberFormat="1" applyFont="1" applyBorder="1" applyAlignment="1"/>
    <xf numFmtId="177" fontId="20" fillId="0" borderId="18" xfId="13" applyNumberFormat="1" applyFont="1" applyBorder="1" applyAlignment="1"/>
    <xf numFmtId="183" fontId="20" fillId="0" borderId="4" xfId="13" applyNumberFormat="1" applyFont="1" applyBorder="1" applyAlignment="1"/>
    <xf numFmtId="0" fontId="12" fillId="0" borderId="0" xfId="1" applyFont="1">
      <alignment vertical="center"/>
    </xf>
    <xf numFmtId="0" fontId="6" fillId="0" borderId="1" xfId="13" applyFont="1" applyBorder="1">
      <alignment vertical="center"/>
    </xf>
    <xf numFmtId="0" fontId="13" fillId="0" borderId="12" xfId="13" applyFont="1" applyBorder="1" applyAlignment="1">
      <alignment horizontal="centerContinuous" vertical="center"/>
    </xf>
    <xf numFmtId="0" fontId="13" fillId="0" borderId="13" xfId="13" applyFont="1" applyBorder="1" applyAlignment="1">
      <alignment horizontal="centerContinuous" vertical="center"/>
    </xf>
    <xf numFmtId="0" fontId="13" fillId="0" borderId="19" xfId="13" applyFont="1" applyBorder="1" applyAlignment="1">
      <alignment horizontal="centerContinuous" vertical="center"/>
    </xf>
    <xf numFmtId="0" fontId="6" fillId="0" borderId="13" xfId="13" applyFont="1" applyBorder="1" applyAlignment="1">
      <alignment horizontal="centerContinuous" vertical="center"/>
    </xf>
    <xf numFmtId="0" fontId="6" fillId="0" borderId="10" xfId="13" applyFont="1" applyBorder="1">
      <alignment vertical="center"/>
    </xf>
    <xf numFmtId="0" fontId="13" fillId="0" borderId="15" xfId="13" applyFont="1" applyBorder="1" applyAlignment="1">
      <alignment horizontal="center" vertical="center"/>
    </xf>
    <xf numFmtId="0" fontId="13" fillId="0" borderId="11" xfId="13" applyFont="1" applyBorder="1" applyAlignment="1">
      <alignment horizontal="center" vertical="center"/>
    </xf>
    <xf numFmtId="0" fontId="13" fillId="0" borderId="12" xfId="13" applyFont="1" applyBorder="1" applyAlignment="1">
      <alignment horizontal="center" vertical="center"/>
    </xf>
    <xf numFmtId="0" fontId="13" fillId="0" borderId="22" xfId="13" applyFont="1" applyBorder="1" applyAlignment="1">
      <alignment horizontal="center" vertical="center"/>
    </xf>
    <xf numFmtId="0" fontId="13" fillId="0" borderId="0" xfId="13" applyFont="1" applyBorder="1" applyAlignment="1">
      <alignment horizontal="center" vertical="center"/>
    </xf>
    <xf numFmtId="38" fontId="6" fillId="0" borderId="1" xfId="3" applyFont="1" applyBorder="1" applyAlignment="1"/>
    <xf numFmtId="182" fontId="6" fillId="0" borderId="20" xfId="13" applyNumberFormat="1" applyFont="1" applyBorder="1" applyAlignment="1"/>
    <xf numFmtId="182" fontId="6" fillId="0" borderId="1" xfId="13" applyNumberFormat="1" applyFont="1" applyBorder="1" applyAlignment="1"/>
    <xf numFmtId="0" fontId="12" fillId="0" borderId="0" xfId="13" applyFont="1" applyBorder="1">
      <alignment vertical="center"/>
    </xf>
    <xf numFmtId="182" fontId="6" fillId="0" borderId="21" xfId="13" applyNumberFormat="1" applyFont="1" applyBorder="1" applyAlignment="1"/>
    <xf numFmtId="38" fontId="0" fillId="0" borderId="9" xfId="3" applyFont="1" applyBorder="1" applyAlignment="1">
      <alignment horizontal="right"/>
    </xf>
    <xf numFmtId="0" fontId="9" fillId="0" borderId="9" xfId="1" applyFont="1" applyBorder="1" applyAlignment="1"/>
    <xf numFmtId="38" fontId="6" fillId="0" borderId="17" xfId="5" applyFont="1" applyBorder="1" applyAlignment="1"/>
    <xf numFmtId="38" fontId="6" fillId="0" borderId="4" xfId="5" applyFont="1" applyBorder="1" applyAlignment="1"/>
    <xf numFmtId="38" fontId="6" fillId="0" borderId="18" xfId="5" applyFont="1" applyBorder="1" applyAlignment="1"/>
    <xf numFmtId="182" fontId="6" fillId="0" borderId="4" xfId="13" applyNumberFormat="1" applyFont="1" applyBorder="1" applyAlignment="1"/>
    <xf numFmtId="0" fontId="6" fillId="0" borderId="0" xfId="13" applyFont="1" applyBorder="1" applyAlignment="1">
      <alignment vertical="center"/>
    </xf>
    <xf numFmtId="182" fontId="6" fillId="0" borderId="0" xfId="13" applyNumberFormat="1" applyFont="1" applyBorder="1" applyAlignment="1">
      <alignment vertical="center"/>
    </xf>
    <xf numFmtId="0" fontId="13" fillId="0" borderId="0" xfId="13" applyFont="1" applyAlignment="1">
      <alignment vertical="center"/>
    </xf>
    <xf numFmtId="0" fontId="13" fillId="0" borderId="7" xfId="13" applyFont="1" applyBorder="1">
      <alignment vertical="center"/>
    </xf>
    <xf numFmtId="0" fontId="13" fillId="0" borderId="10" xfId="13" applyFont="1" applyBorder="1">
      <alignment vertical="center"/>
    </xf>
    <xf numFmtId="0" fontId="13" fillId="0" borderId="11" xfId="1" applyFont="1" applyBorder="1" applyAlignment="1">
      <alignment horizontal="center" vertical="center" wrapText="1"/>
    </xf>
    <xf numFmtId="0" fontId="14" fillId="0" borderId="11" xfId="13" applyFont="1" applyBorder="1" applyAlignment="1">
      <alignment horizontal="center" vertical="center" wrapText="1"/>
    </xf>
    <xf numFmtId="0" fontId="13" fillId="0" borderId="12" xfId="13" applyFont="1" applyBorder="1" applyAlignment="1">
      <alignment horizontal="center" vertical="center" wrapText="1"/>
    </xf>
    <xf numFmtId="0" fontId="23" fillId="0" borderId="9" xfId="13" applyFont="1" applyBorder="1">
      <alignment vertical="center"/>
    </xf>
    <xf numFmtId="0" fontId="2" fillId="0" borderId="0" xfId="1" applyFont="1" applyFill="1" applyBorder="1" applyAlignment="1">
      <alignment horizontal="center" vertical="center"/>
    </xf>
    <xf numFmtId="0" fontId="13" fillId="0" borderId="0" xfId="1" applyFont="1" applyBorder="1" applyAlignment="1">
      <alignment horizontal="center" vertical="center" wrapText="1"/>
    </xf>
    <xf numFmtId="0" fontId="14" fillId="0" borderId="0" xfId="13" applyFont="1" applyBorder="1" applyAlignment="1">
      <alignment horizontal="center" vertical="center" wrapText="1"/>
    </xf>
    <xf numFmtId="38" fontId="6" fillId="0" borderId="0" xfId="3" applyFont="1" applyBorder="1" applyAlignment="1">
      <alignment horizontal="right"/>
    </xf>
    <xf numFmtId="0" fontId="4" fillId="0" borderId="9" xfId="1" applyFont="1" applyBorder="1" applyAlignment="1">
      <alignment vertical="center"/>
    </xf>
    <xf numFmtId="0" fontId="13" fillId="0" borderId="0" xfId="13" applyFont="1" applyBorder="1" applyAlignment="1">
      <alignment vertical="center"/>
    </xf>
    <xf numFmtId="0" fontId="13" fillId="0" borderId="9" xfId="13" applyFont="1" applyBorder="1" applyAlignment="1">
      <alignment horizontal="right"/>
    </xf>
    <xf numFmtId="0" fontId="23" fillId="0" borderId="9" xfId="13" applyFont="1" applyBorder="1" applyAlignment="1">
      <alignment vertical="center"/>
    </xf>
    <xf numFmtId="0" fontId="11" fillId="0" borderId="0" xfId="1" applyFont="1" applyAlignment="1">
      <alignment vertical="center"/>
    </xf>
    <xf numFmtId="0" fontId="13" fillId="0" borderId="5" xfId="13" applyFont="1" applyBorder="1" applyAlignment="1">
      <alignment horizontal="center" vertical="center"/>
    </xf>
    <xf numFmtId="0" fontId="13" fillId="0" borderId="1" xfId="13" applyFont="1" applyBorder="1" applyAlignment="1">
      <alignment horizontal="center" vertical="center"/>
    </xf>
    <xf numFmtId="0" fontId="13" fillId="0" borderId="1" xfId="1" applyFont="1" applyBorder="1" applyAlignment="1">
      <alignment horizontal="center" vertical="center" wrapText="1"/>
    </xf>
    <xf numFmtId="38" fontId="0" fillId="0" borderId="8" xfId="3" applyFont="1" applyBorder="1" applyAlignment="1"/>
    <xf numFmtId="38" fontId="6" fillId="0" borderId="0" xfId="3" applyFont="1" applyBorder="1" applyAlignment="1">
      <alignment wrapText="1"/>
    </xf>
    <xf numFmtId="0" fontId="13" fillId="0" borderId="0" xfId="13" applyFont="1" applyBorder="1" applyAlignment="1"/>
    <xf numFmtId="38" fontId="6" fillId="0" borderId="8" xfId="3" quotePrefix="1" applyFont="1" applyFill="1" applyBorder="1" applyAlignment="1">
      <alignment horizontal="right"/>
    </xf>
    <xf numFmtId="38" fontId="6" fillId="0" borderId="0" xfId="3" quotePrefix="1" applyFont="1" applyFill="1" applyBorder="1" applyAlignment="1">
      <alignment horizontal="right"/>
    </xf>
    <xf numFmtId="0" fontId="11" fillId="0" borderId="0" xfId="1" applyFont="1" applyBorder="1" applyAlignment="1"/>
    <xf numFmtId="0" fontId="6" fillId="0" borderId="10" xfId="13" applyFont="1" applyBorder="1" applyAlignment="1">
      <alignment horizontal="right"/>
    </xf>
    <xf numFmtId="0" fontId="6" fillId="0" borderId="0" xfId="13" applyFont="1" applyBorder="1" applyAlignment="1">
      <alignment horizontal="right"/>
    </xf>
    <xf numFmtId="182" fontId="6" fillId="0" borderId="0" xfId="13" applyNumberFormat="1" applyFont="1" applyBorder="1">
      <alignment vertical="center"/>
    </xf>
    <xf numFmtId="0" fontId="6" fillId="0" borderId="0" xfId="13" applyFont="1" applyFill="1" applyBorder="1" applyAlignment="1">
      <alignment horizontal="left" vertical="center"/>
    </xf>
    <xf numFmtId="184" fontId="6" fillId="0" borderId="0" xfId="13" quotePrefix="1" applyNumberFormat="1" applyFont="1" applyFill="1" applyBorder="1" applyAlignment="1">
      <alignment vertical="center"/>
    </xf>
    <xf numFmtId="177" fontId="6" fillId="0" borderId="0" xfId="13" applyNumberFormat="1" applyFont="1" applyFill="1" applyBorder="1" applyAlignment="1">
      <alignment vertical="center"/>
    </xf>
    <xf numFmtId="177" fontId="6" fillId="0" borderId="0" xfId="13" quotePrefix="1" applyNumberFormat="1" applyFont="1" applyFill="1" applyBorder="1" applyAlignment="1">
      <alignment vertical="center"/>
    </xf>
    <xf numFmtId="184" fontId="14" fillId="0" borderId="1" xfId="13" quotePrefix="1" applyNumberFormat="1" applyFont="1" applyFill="1" applyBorder="1" applyAlignment="1">
      <alignment vertical="center"/>
    </xf>
    <xf numFmtId="177" fontId="14" fillId="0" borderId="1" xfId="13" applyNumberFormat="1" applyFont="1" applyFill="1" applyBorder="1" applyAlignment="1">
      <alignment vertical="center"/>
    </xf>
    <xf numFmtId="177" fontId="14" fillId="0" borderId="1" xfId="13" quotePrefix="1" applyNumberFormat="1" applyFont="1" applyFill="1" applyBorder="1" applyAlignment="1">
      <alignment vertical="center"/>
    </xf>
    <xf numFmtId="0" fontId="14" fillId="0" borderId="0" xfId="13" applyFont="1" applyBorder="1">
      <alignment vertical="center"/>
    </xf>
    <xf numFmtId="184" fontId="14" fillId="0" borderId="11" xfId="13" quotePrefix="1" applyNumberFormat="1" applyFont="1" applyFill="1" applyBorder="1" applyAlignment="1">
      <alignment horizontal="center" vertical="center" wrapText="1"/>
    </xf>
    <xf numFmtId="177" fontId="14" fillId="0" borderId="11" xfId="13" applyNumberFormat="1" applyFont="1" applyFill="1" applyBorder="1" applyAlignment="1">
      <alignment horizontal="center" vertical="center" wrapText="1"/>
    </xf>
    <xf numFmtId="177" fontId="14" fillId="0" borderId="11" xfId="13" quotePrefix="1" applyNumberFormat="1" applyFont="1" applyFill="1" applyBorder="1" applyAlignment="1">
      <alignment horizontal="center" vertical="center" wrapText="1"/>
    </xf>
    <xf numFmtId="177" fontId="14" fillId="0" borderId="12" xfId="13" quotePrefix="1" applyNumberFormat="1" applyFont="1" applyFill="1" applyBorder="1" applyAlignment="1">
      <alignment horizontal="center" vertical="center" wrapText="1"/>
    </xf>
    <xf numFmtId="0" fontId="14" fillId="0" borderId="0" xfId="13" applyFont="1" applyBorder="1" applyAlignment="1">
      <alignment vertical="center" wrapText="1"/>
    </xf>
    <xf numFmtId="0" fontId="27" fillId="0" borderId="9" xfId="13" applyFont="1" applyBorder="1">
      <alignment vertical="center"/>
    </xf>
    <xf numFmtId="184" fontId="13" fillId="0" borderId="0" xfId="13" quotePrefix="1" applyNumberFormat="1" applyFont="1" applyFill="1" applyBorder="1" applyAlignment="1"/>
    <xf numFmtId="186" fontId="13" fillId="0" borderId="0" xfId="13" quotePrefix="1" applyNumberFormat="1" applyFont="1" applyFill="1" applyBorder="1" applyAlignment="1"/>
    <xf numFmtId="177" fontId="13" fillId="0" borderId="0" xfId="13" quotePrefix="1" applyNumberFormat="1" applyFont="1" applyFill="1" applyBorder="1" applyAlignment="1">
      <alignment horizontal="right"/>
    </xf>
    <xf numFmtId="186" fontId="13" fillId="0" borderId="0" xfId="13" applyNumberFormat="1" applyFont="1" applyFill="1" applyBorder="1" applyAlignment="1"/>
    <xf numFmtId="177" fontId="13" fillId="0" borderId="0" xfId="13" applyNumberFormat="1" applyFont="1" applyFill="1" applyBorder="1" applyAlignment="1"/>
    <xf numFmtId="177" fontId="13" fillId="0" borderId="0" xfId="13" quotePrefix="1" applyNumberFormat="1" applyFont="1" applyFill="1" applyBorder="1" applyAlignment="1"/>
    <xf numFmtId="187" fontId="13" fillId="0" borderId="0" xfId="13" quotePrefix="1" applyNumberFormat="1" applyFont="1" applyFill="1" applyBorder="1" applyAlignment="1"/>
    <xf numFmtId="0" fontId="27" fillId="0" borderId="9" xfId="13" applyFont="1" applyBorder="1" applyAlignment="1">
      <alignment vertical="center"/>
    </xf>
    <xf numFmtId="187" fontId="13" fillId="0" borderId="4" xfId="13" quotePrefix="1" applyNumberFormat="1" applyFont="1" applyFill="1" applyBorder="1" applyAlignment="1"/>
    <xf numFmtId="184" fontId="28" fillId="0" borderId="0" xfId="13" quotePrefix="1" applyNumberFormat="1" applyFont="1" applyFill="1" applyBorder="1" applyAlignment="1">
      <alignment vertical="center"/>
    </xf>
    <xf numFmtId="177" fontId="28" fillId="0" borderId="0" xfId="13" applyNumberFormat="1" applyFont="1" applyFill="1" applyBorder="1" applyAlignment="1">
      <alignment vertical="center"/>
    </xf>
    <xf numFmtId="177" fontId="28" fillId="0" borderId="0" xfId="13" quotePrefix="1" applyNumberFormat="1" applyFont="1" applyFill="1" applyBorder="1" applyAlignment="1">
      <alignment vertical="center"/>
    </xf>
    <xf numFmtId="0" fontId="12" fillId="0" borderId="0" xfId="13" applyFont="1" applyBorder="1" applyAlignment="1">
      <alignment vertical="center"/>
    </xf>
    <xf numFmtId="0" fontId="23" fillId="0" borderId="7" xfId="13" applyFont="1" applyBorder="1">
      <alignment vertical="center"/>
    </xf>
    <xf numFmtId="0" fontId="2" fillId="0" borderId="0" xfId="1" applyBorder="1" applyAlignment="1">
      <alignment horizontal="center" vertical="center" wrapText="1"/>
    </xf>
    <xf numFmtId="184" fontId="6" fillId="0" borderId="0" xfId="13" applyNumberFormat="1" applyFont="1" applyBorder="1" applyAlignment="1">
      <alignment horizontal="center" vertical="center" wrapText="1"/>
    </xf>
    <xf numFmtId="0" fontId="6" fillId="0" borderId="9" xfId="13" applyFont="1" applyBorder="1" applyAlignment="1"/>
    <xf numFmtId="0" fontId="23" fillId="0" borderId="9" xfId="13" applyFont="1" applyBorder="1" applyAlignment="1">
      <alignment vertical="center" shrinkToFit="1"/>
    </xf>
    <xf numFmtId="0" fontId="2" fillId="0" borderId="0" xfId="1" applyBorder="1" applyAlignment="1">
      <alignment horizontal="center" wrapText="1"/>
    </xf>
    <xf numFmtId="184" fontId="6" fillId="0" borderId="0" xfId="13" applyNumberFormat="1" applyFont="1" applyBorder="1" applyAlignment="1">
      <alignment horizontal="center" wrapText="1"/>
    </xf>
    <xf numFmtId="182" fontId="6" fillId="0" borderId="0" xfId="13" applyNumberFormat="1" applyFont="1" applyBorder="1" applyAlignment="1">
      <alignment wrapText="1"/>
    </xf>
    <xf numFmtId="182" fontId="2" fillId="0" borderId="0" xfId="1" applyNumberFormat="1" applyBorder="1" applyAlignment="1">
      <alignment horizontal="right" wrapText="1"/>
    </xf>
    <xf numFmtId="0" fontId="6" fillId="0" borderId="10" xfId="13" applyFont="1" applyBorder="1" applyAlignment="1"/>
    <xf numFmtId="182" fontId="2" fillId="0" borderId="4" xfId="1" applyNumberFormat="1" applyBorder="1" applyAlignment="1">
      <alignment horizontal="right" wrapText="1"/>
    </xf>
    <xf numFmtId="182" fontId="2" fillId="0" borderId="4" xfId="1" applyNumberFormat="1" applyBorder="1" applyAlignment="1">
      <alignment wrapText="1"/>
    </xf>
    <xf numFmtId="182" fontId="6" fillId="0" borderId="4" xfId="3" applyNumberFormat="1" applyFont="1" applyBorder="1" applyAlignment="1">
      <alignment horizontal="right" wrapText="1"/>
    </xf>
    <xf numFmtId="0" fontId="9" fillId="0" borderId="0" xfId="1" applyFont="1" applyBorder="1" applyAlignment="1">
      <alignment vertical="center"/>
    </xf>
    <xf numFmtId="188" fontId="6" fillId="0" borderId="0" xfId="7" quotePrefix="1" applyNumberFormat="1" applyFont="1" applyFill="1" applyAlignment="1"/>
    <xf numFmtId="0" fontId="6" fillId="0" borderId="0" xfId="7" applyFont="1"/>
    <xf numFmtId="0" fontId="6" fillId="0" borderId="15" xfId="7" applyNumberFormat="1" applyFont="1" applyFill="1" applyBorder="1" applyAlignment="1">
      <alignment horizontal="left" vertical="center"/>
    </xf>
    <xf numFmtId="0" fontId="13" fillId="0" borderId="11" xfId="7" applyNumberFormat="1" applyFont="1" applyFill="1" applyBorder="1" applyAlignment="1">
      <alignment horizontal="center" vertical="center" wrapText="1"/>
    </xf>
    <xf numFmtId="0" fontId="13" fillId="0" borderId="12" xfId="7" applyNumberFormat="1" applyFont="1" applyFill="1" applyBorder="1" applyAlignment="1">
      <alignment horizontal="center" vertical="center" wrapText="1"/>
    </xf>
    <xf numFmtId="188" fontId="6" fillId="0" borderId="3" xfId="7" quotePrefix="1" applyNumberFormat="1" applyFont="1" applyFill="1" applyBorder="1" applyAlignment="1"/>
    <xf numFmtId="188" fontId="6" fillId="0" borderId="1" xfId="7" quotePrefix="1" applyNumberFormat="1" applyFont="1" applyFill="1" applyBorder="1" applyAlignment="1"/>
    <xf numFmtId="188" fontId="6" fillId="0" borderId="0" xfId="7" quotePrefix="1" applyNumberFormat="1" applyFont="1" applyFill="1" applyBorder="1" applyAlignment="1"/>
    <xf numFmtId="188" fontId="6" fillId="0" borderId="8" xfId="7" quotePrefix="1" applyNumberFormat="1" applyFont="1" applyFill="1" applyBorder="1" applyAlignment="1"/>
    <xf numFmtId="0" fontId="6" fillId="0" borderId="8" xfId="7" applyFont="1" applyBorder="1" applyAlignment="1"/>
    <xf numFmtId="0" fontId="6" fillId="0" borderId="0" xfId="7" applyFont="1" applyBorder="1" applyAlignment="1"/>
    <xf numFmtId="0" fontId="19" fillId="0" borderId="9" xfId="7" applyNumberFormat="1" applyFont="1" applyFill="1" applyBorder="1" applyAlignment="1"/>
    <xf numFmtId="2" fontId="6" fillId="0" borderId="4" xfId="7" applyNumberFormat="1" applyFont="1" applyBorder="1"/>
    <xf numFmtId="0" fontId="6" fillId="0" borderId="4" xfId="7" applyFont="1" applyBorder="1"/>
    <xf numFmtId="188" fontId="6" fillId="0" borderId="11" xfId="7" quotePrefix="1" applyNumberFormat="1" applyFont="1" applyFill="1" applyBorder="1" applyAlignment="1">
      <alignment horizontal="center" vertical="center"/>
    </xf>
    <xf numFmtId="188" fontId="6" fillId="0" borderId="12" xfId="7" quotePrefix="1" applyNumberFormat="1" applyFont="1" applyFill="1" applyBorder="1" applyAlignment="1">
      <alignment horizontal="center" vertical="center"/>
    </xf>
    <xf numFmtId="188" fontId="6" fillId="0" borderId="4" xfId="7" quotePrefix="1" applyNumberFormat="1" applyFont="1" applyFill="1" applyBorder="1" applyAlignment="1"/>
    <xf numFmtId="0" fontId="6" fillId="0" borderId="4" xfId="7" applyFont="1" applyBorder="1" applyAlignment="1"/>
    <xf numFmtId="0" fontId="29" fillId="0" borderId="0" xfId="1" applyFont="1">
      <alignment vertical="center"/>
    </xf>
    <xf numFmtId="0" fontId="9" fillId="0" borderId="0" xfId="1" applyFont="1">
      <alignment vertical="center"/>
    </xf>
    <xf numFmtId="0" fontId="4" fillId="0" borderId="1" xfId="1" applyFont="1" applyBorder="1">
      <alignment vertical="center"/>
    </xf>
    <xf numFmtId="0" fontId="4" fillId="0" borderId="0" xfId="1" applyFont="1">
      <alignment vertical="center"/>
    </xf>
    <xf numFmtId="0" fontId="4" fillId="0" borderId="4" xfId="1" applyFont="1" applyBorder="1">
      <alignment vertical="center"/>
    </xf>
    <xf numFmtId="0" fontId="27" fillId="0" borderId="7" xfId="13" applyFont="1" applyBorder="1" applyAlignment="1">
      <alignment vertical="center" shrinkToFit="1"/>
    </xf>
    <xf numFmtId="0" fontId="9" fillId="0" borderId="0" xfId="1" applyFont="1" applyBorder="1">
      <alignment vertical="center"/>
    </xf>
    <xf numFmtId="0" fontId="9" fillId="0" borderId="9" xfId="1" applyFont="1" applyBorder="1">
      <alignment vertical="center"/>
    </xf>
    <xf numFmtId="38" fontId="9" fillId="0" borderId="0" xfId="3" applyFont="1" applyBorder="1">
      <alignment vertical="center"/>
    </xf>
    <xf numFmtId="0" fontId="27" fillId="0" borderId="9" xfId="13" applyFont="1" applyBorder="1" applyAlignment="1">
      <alignment vertical="center" shrinkToFit="1"/>
    </xf>
    <xf numFmtId="182" fontId="9" fillId="0" borderId="0" xfId="1" applyNumberFormat="1" applyFont="1" applyBorder="1">
      <alignment vertical="center"/>
    </xf>
    <xf numFmtId="0" fontId="9" fillId="0" borderId="10" xfId="1" applyFont="1" applyBorder="1">
      <alignment vertical="center"/>
    </xf>
    <xf numFmtId="182" fontId="9" fillId="0" borderId="4" xfId="1" applyNumberFormat="1" applyFont="1" applyBorder="1">
      <alignment vertical="center"/>
    </xf>
    <xf numFmtId="0" fontId="13" fillId="0" borderId="9" xfId="13" applyFont="1" applyBorder="1" applyAlignment="1">
      <alignment vertical="center" shrinkToFit="1"/>
    </xf>
    <xf numFmtId="182" fontId="9" fillId="0" borderId="0" xfId="1" applyNumberFormat="1" applyFont="1">
      <alignment vertical="center"/>
    </xf>
    <xf numFmtId="0" fontId="9" fillId="0" borderId="7" xfId="1" applyFont="1" applyBorder="1">
      <alignment vertical="center"/>
    </xf>
    <xf numFmtId="0" fontId="4" fillId="0" borderId="11" xfId="1" applyFont="1" applyBorder="1" applyAlignment="1">
      <alignment horizontal="center" vertical="center"/>
    </xf>
    <xf numFmtId="0" fontId="4" fillId="0" borderId="12" xfId="1" applyFont="1" applyBorder="1" applyAlignment="1">
      <alignment horizontal="center" vertical="center" wrapText="1"/>
    </xf>
    <xf numFmtId="0" fontId="9" fillId="0" borderId="0" xfId="1" applyFont="1" applyAlignment="1">
      <alignment vertical="center" wrapText="1"/>
    </xf>
    <xf numFmtId="0" fontId="32" fillId="0" borderId="9" xfId="13" applyFont="1" applyBorder="1" applyAlignment="1">
      <alignment vertical="center" shrinkToFit="1"/>
    </xf>
    <xf numFmtId="0" fontId="17" fillId="0" borderId="0" xfId="1" applyFont="1">
      <alignment vertical="center"/>
    </xf>
    <xf numFmtId="0" fontId="17" fillId="0" borderId="9" xfId="1" applyFont="1" applyBorder="1">
      <alignment vertical="center"/>
    </xf>
    <xf numFmtId="38" fontId="17" fillId="0" borderId="0" xfId="3" applyFont="1">
      <alignment vertical="center"/>
    </xf>
    <xf numFmtId="182" fontId="17" fillId="0" borderId="0" xfId="1" applyNumberFormat="1" applyFont="1">
      <alignment vertical="center"/>
    </xf>
    <xf numFmtId="0" fontId="17" fillId="0" borderId="10" xfId="1" applyFont="1" applyBorder="1">
      <alignment vertical="center"/>
    </xf>
    <xf numFmtId="182" fontId="17" fillId="0" borderId="4" xfId="1" applyNumberFormat="1" applyFont="1" applyBorder="1">
      <alignment vertical="center"/>
    </xf>
    <xf numFmtId="0" fontId="17" fillId="0" borderId="0" xfId="1" applyFont="1" applyBorder="1">
      <alignment vertical="center"/>
    </xf>
    <xf numFmtId="0" fontId="2" fillId="0" borderId="0" xfId="1">
      <alignment vertical="center"/>
    </xf>
    <xf numFmtId="0" fontId="17" fillId="0" borderId="7" xfId="1" applyFont="1" applyBorder="1">
      <alignment vertical="center"/>
    </xf>
    <xf numFmtId="0" fontId="17" fillId="0" borderId="6" xfId="1" applyFont="1" applyBorder="1" applyAlignment="1">
      <alignment horizontal="center" vertical="center"/>
    </xf>
    <xf numFmtId="0" fontId="17" fillId="0" borderId="4" xfId="1" applyFont="1" applyBorder="1">
      <alignment vertical="center"/>
    </xf>
    <xf numFmtId="0" fontId="9" fillId="0" borderId="1" xfId="1" applyFont="1" applyBorder="1">
      <alignment vertical="center"/>
    </xf>
    <xf numFmtId="0" fontId="9" fillId="0" borderId="4" xfId="1" applyFont="1" applyBorder="1" applyAlignment="1">
      <alignment vertical="center" wrapText="1"/>
    </xf>
    <xf numFmtId="0" fontId="9" fillId="0" borderId="3" xfId="1" applyFont="1" applyBorder="1">
      <alignment vertical="center"/>
    </xf>
    <xf numFmtId="38" fontId="9" fillId="0" borderId="8" xfId="3" applyFont="1" applyBorder="1">
      <alignment vertical="center"/>
    </xf>
    <xf numFmtId="38" fontId="9" fillId="0" borderId="0" xfId="3" applyFont="1">
      <alignment vertical="center"/>
    </xf>
    <xf numFmtId="0" fontId="9" fillId="0" borderId="8" xfId="1" applyFont="1" applyBorder="1">
      <alignment vertical="center"/>
    </xf>
    <xf numFmtId="182" fontId="9" fillId="0" borderId="8" xfId="1" applyNumberFormat="1" applyFont="1" applyBorder="1">
      <alignment vertical="center"/>
    </xf>
    <xf numFmtId="0" fontId="9" fillId="0" borderId="4" xfId="1" applyFont="1" applyBorder="1">
      <alignment vertical="center"/>
    </xf>
    <xf numFmtId="182" fontId="9" fillId="0" borderId="6" xfId="1" applyNumberFormat="1" applyFont="1" applyBorder="1">
      <alignment vertical="center"/>
    </xf>
    <xf numFmtId="0" fontId="2" fillId="0" borderId="7" xfId="1" applyBorder="1">
      <alignment vertical="center"/>
    </xf>
    <xf numFmtId="0" fontId="2" fillId="0" borderId="1" xfId="1" applyBorder="1">
      <alignment vertical="center"/>
    </xf>
    <xf numFmtId="0" fontId="2" fillId="0" borderId="9" xfId="1" applyBorder="1">
      <alignment vertical="center"/>
    </xf>
    <xf numFmtId="0" fontId="9" fillId="0" borderId="12" xfId="1" applyFont="1" applyBorder="1" applyAlignment="1">
      <alignment horizontal="centerContinuous" vertical="center"/>
    </xf>
    <xf numFmtId="0" fontId="9" fillId="0" borderId="13" xfId="1" applyFont="1" applyBorder="1" applyAlignment="1">
      <alignment horizontal="centerContinuous" vertical="center"/>
    </xf>
    <xf numFmtId="0" fontId="17" fillId="0" borderId="11" xfId="1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 wrapText="1"/>
    </xf>
    <xf numFmtId="38" fontId="0" fillId="0" borderId="0" xfId="3" applyFont="1" applyBorder="1">
      <alignment vertical="center"/>
    </xf>
    <xf numFmtId="38" fontId="0" fillId="0" borderId="0" xfId="3" applyFont="1" applyBorder="1" applyAlignment="1">
      <alignment vertical="center" wrapText="1"/>
    </xf>
    <xf numFmtId="185" fontId="0" fillId="0" borderId="0" xfId="3" applyNumberFormat="1" applyFont="1" applyFill="1" applyBorder="1">
      <alignment vertical="center"/>
    </xf>
    <xf numFmtId="182" fontId="2" fillId="0" borderId="0" xfId="1" applyNumberFormat="1" applyBorder="1">
      <alignment vertical="center"/>
    </xf>
    <xf numFmtId="49" fontId="2" fillId="0" borderId="0" xfId="1" applyNumberFormat="1" applyBorder="1" applyAlignment="1">
      <alignment horizontal="right" vertical="center"/>
    </xf>
    <xf numFmtId="185" fontId="2" fillId="0" borderId="0" xfId="1" applyNumberFormat="1">
      <alignment vertical="center"/>
    </xf>
    <xf numFmtId="49" fontId="2" fillId="0" borderId="8" xfId="1" applyNumberFormat="1" applyFont="1" applyBorder="1" applyAlignment="1">
      <alignment horizontal="right" vertical="center"/>
    </xf>
    <xf numFmtId="49" fontId="2" fillId="0" borderId="6" xfId="1" applyNumberFormat="1" applyBorder="1" applyAlignment="1">
      <alignment horizontal="right" vertical="center"/>
    </xf>
    <xf numFmtId="185" fontId="2" fillId="0" borderId="4" xfId="1" applyNumberFormat="1" applyBorder="1">
      <alignment vertical="center"/>
    </xf>
    <xf numFmtId="182" fontId="2" fillId="0" borderId="4" xfId="1" applyNumberFormat="1" applyBorder="1">
      <alignment vertical="center"/>
    </xf>
    <xf numFmtId="0" fontId="2" fillId="0" borderId="10" xfId="1" applyBorder="1">
      <alignment vertical="center"/>
    </xf>
    <xf numFmtId="0" fontId="2" fillId="0" borderId="0" xfId="1" applyAlignment="1">
      <alignment horizontal="right" vertical="center"/>
    </xf>
    <xf numFmtId="0" fontId="2" fillId="0" borderId="6" xfId="1" applyBorder="1" applyAlignment="1">
      <alignment horizontal="right" vertical="center"/>
    </xf>
    <xf numFmtId="0" fontId="2" fillId="0" borderId="4" xfId="1" applyBorder="1" applyAlignment="1">
      <alignment horizontal="right" vertical="center"/>
    </xf>
    <xf numFmtId="38" fontId="0" fillId="0" borderId="0" xfId="3" applyFont="1" applyBorder="1" applyAlignment="1">
      <alignment horizontal="center" vertical="center"/>
    </xf>
    <xf numFmtId="182" fontId="2" fillId="0" borderId="0" xfId="1" applyNumberFormat="1" applyFont="1" applyBorder="1" applyAlignment="1">
      <alignment horizontal="center" vertical="center"/>
    </xf>
    <xf numFmtId="0" fontId="17" fillId="0" borderId="1" xfId="1" applyFont="1" applyFill="1" applyBorder="1">
      <alignment vertical="center"/>
    </xf>
    <xf numFmtId="0" fontId="9" fillId="0" borderId="11" xfId="1" applyFont="1" applyBorder="1" applyAlignment="1">
      <alignment horizontal="centerContinuous" vertical="center"/>
    </xf>
    <xf numFmtId="0" fontId="17" fillId="0" borderId="11" xfId="1" applyFont="1" applyBorder="1" applyAlignment="1">
      <alignment horizontal="center" vertical="center"/>
    </xf>
    <xf numFmtId="0" fontId="9" fillId="0" borderId="9" xfId="1" applyFont="1" applyBorder="1" applyAlignment="1">
      <alignment vertical="center" wrapText="1"/>
    </xf>
    <xf numFmtId="0" fontId="9" fillId="0" borderId="10" xfId="1" applyFont="1" applyBorder="1" applyAlignment="1">
      <alignment vertical="center" wrapText="1"/>
    </xf>
    <xf numFmtId="0" fontId="9" fillId="0" borderId="1" xfId="1" applyFont="1" applyFill="1" applyBorder="1" applyAlignment="1">
      <alignment vertical="center"/>
    </xf>
    <xf numFmtId="0" fontId="9" fillId="0" borderId="0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 wrapText="1"/>
    </xf>
    <xf numFmtId="0" fontId="2" fillId="0" borderId="0" xfId="1" applyBorder="1">
      <alignment vertical="center"/>
    </xf>
    <xf numFmtId="38" fontId="17" fillId="0" borderId="0" xfId="3" applyFont="1" applyBorder="1">
      <alignment vertical="center"/>
    </xf>
    <xf numFmtId="0" fontId="4" fillId="0" borderId="7" xfId="1" applyFont="1" applyBorder="1">
      <alignment vertical="center"/>
    </xf>
    <xf numFmtId="0" fontId="9" fillId="0" borderId="15" xfId="1" applyFont="1" applyBorder="1" applyAlignment="1">
      <alignment horizontal="centerContinuous" vertical="center"/>
    </xf>
    <xf numFmtId="0" fontId="4" fillId="0" borderId="12" xfId="1" applyFont="1" applyBorder="1" applyAlignment="1">
      <alignment horizontal="centerContinuous" vertical="center"/>
    </xf>
    <xf numFmtId="0" fontId="4" fillId="0" borderId="13" xfId="1" applyFont="1" applyBorder="1" applyAlignment="1">
      <alignment horizontal="centerContinuous" vertical="center"/>
    </xf>
    <xf numFmtId="0" fontId="4" fillId="0" borderId="15" xfId="1" applyFont="1" applyBorder="1" applyAlignment="1">
      <alignment horizontal="centerContinuous" vertical="center"/>
    </xf>
    <xf numFmtId="0" fontId="4" fillId="0" borderId="9" xfId="1" applyFont="1" applyBorder="1" applyAlignment="1">
      <alignment vertical="center" wrapText="1"/>
    </xf>
    <xf numFmtId="0" fontId="4" fillId="0" borderId="15" xfId="1" applyFont="1" applyBorder="1" applyAlignment="1">
      <alignment vertical="center" wrapText="1"/>
    </xf>
    <xf numFmtId="0" fontId="4" fillId="0" borderId="0" xfId="1" applyFont="1" applyAlignment="1">
      <alignment vertical="center" wrapText="1"/>
    </xf>
    <xf numFmtId="0" fontId="4" fillId="0" borderId="10" xfId="1" applyFont="1" applyBorder="1" applyAlignment="1">
      <alignment vertical="center" wrapText="1"/>
    </xf>
    <xf numFmtId="0" fontId="36" fillId="0" borderId="9" xfId="1" applyFont="1" applyBorder="1" applyAlignment="1">
      <alignment vertical="center"/>
    </xf>
    <xf numFmtId="0" fontId="9" fillId="0" borderId="0" xfId="1" applyFont="1" applyBorder="1" applyAlignment="1">
      <alignment vertical="center" wrapText="1"/>
    </xf>
    <xf numFmtId="0" fontId="2" fillId="0" borderId="9" xfId="1" applyBorder="1" applyAlignment="1">
      <alignment vertical="center" wrapText="1"/>
    </xf>
    <xf numFmtId="0" fontId="2" fillId="0" borderId="0" xfId="1" applyFont="1" applyBorder="1" applyAlignment="1">
      <alignment vertical="center"/>
    </xf>
    <xf numFmtId="0" fontId="2" fillId="0" borderId="0" xfId="1" applyFont="1" applyBorder="1" applyAlignment="1">
      <alignment vertical="center" wrapText="1"/>
    </xf>
    <xf numFmtId="0" fontId="2" fillId="0" borderId="9" xfId="1" applyBorder="1" applyAlignment="1">
      <alignment vertical="center"/>
    </xf>
    <xf numFmtId="0" fontId="2" fillId="0" borderId="0" xfId="1" applyAlignment="1">
      <alignment vertical="center"/>
    </xf>
    <xf numFmtId="189" fontId="2" fillId="0" borderId="0" xfId="1" applyNumberFormat="1" applyFont="1" applyAlignment="1">
      <alignment vertical="center" wrapText="1"/>
    </xf>
    <xf numFmtId="0" fontId="2" fillId="0" borderId="0" xfId="1" applyFont="1" applyFill="1" applyAlignment="1">
      <alignment vertical="center"/>
    </xf>
    <xf numFmtId="0" fontId="36" fillId="0" borderId="9" xfId="1" applyFont="1" applyBorder="1" applyAlignment="1">
      <alignment vertical="center" wrapText="1"/>
    </xf>
    <xf numFmtId="182" fontId="2" fillId="0" borderId="0" xfId="1" applyNumberFormat="1" applyFont="1" applyBorder="1" applyAlignment="1">
      <alignment vertical="center"/>
    </xf>
    <xf numFmtId="190" fontId="2" fillId="0" borderId="0" xfId="1" applyNumberFormat="1" applyFont="1" applyBorder="1" applyAlignment="1">
      <alignment vertical="center"/>
    </xf>
    <xf numFmtId="0" fontId="17" fillId="0" borderId="9" xfId="1" applyFont="1" applyBorder="1" applyAlignment="1">
      <alignment vertical="center"/>
    </xf>
    <xf numFmtId="182" fontId="2" fillId="0" borderId="0" xfId="1" applyNumberFormat="1" applyFont="1" applyAlignment="1">
      <alignment vertical="center"/>
    </xf>
    <xf numFmtId="0" fontId="2" fillId="0" borderId="10" xfId="1" applyBorder="1" applyAlignment="1">
      <alignment vertical="center"/>
    </xf>
    <xf numFmtId="190" fontId="2" fillId="0" borderId="0" xfId="1" applyNumberFormat="1" applyFont="1" applyAlignment="1">
      <alignment vertical="center"/>
    </xf>
    <xf numFmtId="0" fontId="11" fillId="0" borderId="0" xfId="13" applyFont="1" applyFill="1">
      <alignment vertical="center"/>
    </xf>
    <xf numFmtId="0" fontId="13" fillId="0" borderId="4" xfId="13" applyFont="1" applyBorder="1">
      <alignment vertical="center"/>
    </xf>
    <xf numFmtId="0" fontId="27" fillId="0" borderId="7" xfId="13" applyFont="1" applyFill="1" applyBorder="1">
      <alignment vertical="center"/>
    </xf>
    <xf numFmtId="0" fontId="19" fillId="0" borderId="9" xfId="13" applyFont="1" applyFill="1" applyBorder="1" applyAlignment="1">
      <alignment horizontal="center" wrapText="1"/>
    </xf>
    <xf numFmtId="38" fontId="20" fillId="0" borderId="0" xfId="3" applyFont="1" applyFill="1" applyAlignment="1"/>
    <xf numFmtId="0" fontId="20" fillId="0" borderId="0" xfId="13" applyFont="1" applyFill="1" applyAlignment="1"/>
    <xf numFmtId="0" fontId="14" fillId="0" borderId="9" xfId="13" applyFont="1" applyFill="1" applyBorder="1" applyAlignment="1">
      <alignment horizontal="center" wrapText="1"/>
    </xf>
    <xf numFmtId="0" fontId="20" fillId="0" borderId="0" xfId="13" applyFont="1" applyFill="1">
      <alignment vertical="center"/>
    </xf>
    <xf numFmtId="182" fontId="20" fillId="0" borderId="0" xfId="13" applyNumberFormat="1" applyFont="1" applyFill="1" applyAlignment="1">
      <alignment shrinkToFit="1"/>
    </xf>
    <xf numFmtId="182" fontId="20" fillId="0" borderId="0" xfId="13" applyNumberFormat="1" applyFont="1" applyFill="1" applyAlignment="1"/>
    <xf numFmtId="182" fontId="20" fillId="0" borderId="0" xfId="13" applyNumberFormat="1" applyFont="1" applyFill="1" applyBorder="1" applyAlignment="1"/>
    <xf numFmtId="0" fontId="19" fillId="0" borderId="9" xfId="13" applyFont="1" applyFill="1" applyBorder="1" applyAlignment="1">
      <alignment wrapText="1"/>
    </xf>
    <xf numFmtId="0" fontId="14" fillId="0" borderId="10" xfId="13" applyFont="1" applyFill="1" applyBorder="1" applyAlignment="1">
      <alignment horizontal="center" wrapText="1"/>
    </xf>
    <xf numFmtId="182" fontId="20" fillId="0" borderId="4" xfId="13" applyNumberFormat="1" applyFont="1" applyFill="1" applyBorder="1" applyAlignment="1"/>
    <xf numFmtId="0" fontId="14" fillId="0" borderId="0" xfId="13" applyFont="1" applyAlignment="1"/>
    <xf numFmtId="191" fontId="13" fillId="0" borderId="0" xfId="13" applyNumberFormat="1" applyFont="1">
      <alignment vertical="center"/>
    </xf>
    <xf numFmtId="191" fontId="11" fillId="0" borderId="0" xfId="13" applyNumberFormat="1" applyFont="1" applyFill="1">
      <alignment vertical="center"/>
    </xf>
    <xf numFmtId="0" fontId="13" fillId="0" borderId="13" xfId="13" applyFont="1" applyFill="1" applyBorder="1">
      <alignment vertical="center"/>
    </xf>
    <xf numFmtId="0" fontId="17" fillId="0" borderId="13" xfId="1" applyFont="1" applyBorder="1" applyAlignment="1">
      <alignment horizontal="center" vertical="center"/>
    </xf>
    <xf numFmtId="0" fontId="17" fillId="0" borderId="15" xfId="1" applyFont="1" applyBorder="1" applyAlignment="1">
      <alignment horizontal="center" vertical="center"/>
    </xf>
    <xf numFmtId="0" fontId="14" fillId="0" borderId="11" xfId="13" applyFont="1" applyFill="1" applyBorder="1" applyAlignment="1">
      <alignment horizontal="center" vertical="center" wrapText="1"/>
    </xf>
    <xf numFmtId="0" fontId="14" fillId="0" borderId="12" xfId="13" applyFont="1" applyFill="1" applyBorder="1" applyAlignment="1">
      <alignment horizontal="center" vertical="center" wrapText="1"/>
    </xf>
    <xf numFmtId="182" fontId="20" fillId="0" borderId="6" xfId="13" applyNumberFormat="1" applyFont="1" applyFill="1" applyBorder="1" applyAlignment="1"/>
    <xf numFmtId="182" fontId="20" fillId="0" borderId="4" xfId="13" applyNumberFormat="1" applyFont="1" applyFill="1" applyBorder="1">
      <alignment vertical="center"/>
    </xf>
    <xf numFmtId="0" fontId="20" fillId="0" borderId="4" xfId="13" applyFont="1" applyFill="1" applyBorder="1" applyAlignment="1"/>
    <xf numFmtId="0" fontId="20" fillId="0" borderId="4" xfId="13" applyFont="1" applyFill="1" applyBorder="1">
      <alignment vertical="center"/>
    </xf>
    <xf numFmtId="0" fontId="14" fillId="0" borderId="0" xfId="13" applyFont="1" applyFill="1">
      <alignment vertical="center"/>
    </xf>
    <xf numFmtId="0" fontId="17" fillId="0" borderId="3" xfId="1" applyFont="1" applyBorder="1" applyAlignment="1">
      <alignment horizontal="center" vertical="center"/>
    </xf>
    <xf numFmtId="182" fontId="20" fillId="0" borderId="0" xfId="13" applyNumberFormat="1" applyFont="1" applyFill="1">
      <alignment vertical="center"/>
    </xf>
    <xf numFmtId="0" fontId="6" fillId="0" borderId="0" xfId="7" applyAlignment="1">
      <alignment horizontal="center" vertical="center"/>
    </xf>
    <xf numFmtId="0" fontId="39" fillId="0" borderId="26" xfId="7" applyFont="1" applyBorder="1" applyAlignment="1">
      <alignment horizontal="center" vertical="center"/>
    </xf>
    <xf numFmtId="0" fontId="40" fillId="0" borderId="26" xfId="7" applyFont="1" applyBorder="1" applyAlignment="1">
      <alignment horizontal="center" vertical="center"/>
    </xf>
    <xf numFmtId="0" fontId="40" fillId="0" borderId="30" xfId="7" applyFont="1" applyBorder="1" applyAlignment="1">
      <alignment horizontal="center" vertical="center"/>
    </xf>
    <xf numFmtId="0" fontId="6" fillId="0" borderId="31" xfId="7" quotePrefix="1" applyBorder="1" applyAlignment="1">
      <alignment horizontal="right"/>
    </xf>
    <xf numFmtId="0" fontId="39" fillId="0" borderId="32" xfId="7" applyFont="1" applyBorder="1" applyAlignment="1">
      <alignment horizontal="distributed"/>
    </xf>
    <xf numFmtId="38" fontId="0" fillId="0" borderId="33" xfId="20" applyFont="1" applyBorder="1" applyAlignment="1"/>
    <xf numFmtId="192" fontId="43" fillId="0" borderId="33" xfId="7" applyNumberFormat="1" applyFont="1" applyBorder="1" applyAlignment="1"/>
    <xf numFmtId="0" fontId="39" fillId="0" borderId="8" xfId="7" applyFont="1" applyBorder="1" applyAlignment="1">
      <alignment horizontal="right"/>
    </xf>
    <xf numFmtId="0" fontId="39" fillId="0" borderId="25" xfId="7" applyFont="1" applyBorder="1" applyAlignment="1">
      <alignment horizontal="distributed"/>
    </xf>
    <xf numFmtId="193" fontId="39" fillId="0" borderId="0" xfId="7" applyNumberFormat="1" applyFont="1"/>
    <xf numFmtId="191" fontId="39" fillId="0" borderId="9" xfId="7" applyNumberFormat="1" applyFont="1" applyBorder="1"/>
    <xf numFmtId="0" fontId="40" fillId="0" borderId="8" xfId="7" applyFont="1" applyBorder="1" applyAlignment="1">
      <alignment horizontal="right"/>
    </xf>
    <xf numFmtId="0" fontId="40" fillId="0" borderId="25" xfId="7" applyFont="1" applyBorder="1" applyAlignment="1">
      <alignment horizontal="distributed"/>
    </xf>
    <xf numFmtId="193" fontId="40" fillId="0" borderId="0" xfId="7" applyNumberFormat="1" applyFont="1"/>
    <xf numFmtId="193" fontId="40" fillId="0" borderId="9" xfId="7" applyNumberFormat="1" applyFont="1" applyBorder="1"/>
    <xf numFmtId="0" fontId="40" fillId="0" borderId="8" xfId="7" applyFont="1" applyFill="1" applyBorder="1" applyAlignment="1">
      <alignment horizontal="right"/>
    </xf>
    <xf numFmtId="0" fontId="40" fillId="0" borderId="25" xfId="7" applyFont="1" applyFill="1" applyBorder="1" applyAlignment="1">
      <alignment horizontal="distributed"/>
    </xf>
    <xf numFmtId="193" fontId="40" fillId="0" borderId="9" xfId="7" applyNumberFormat="1" applyFont="1" applyFill="1" applyBorder="1"/>
    <xf numFmtId="194" fontId="40" fillId="0" borderId="0" xfId="7" applyNumberFormat="1" applyFont="1" applyFill="1"/>
    <xf numFmtId="38" fontId="40" fillId="0" borderId="34" xfId="20" applyFont="1" applyFill="1" applyBorder="1" applyAlignment="1">
      <alignment horizontal="right"/>
    </xf>
    <xf numFmtId="193" fontId="40" fillId="0" borderId="0" xfId="7" applyNumberFormat="1" applyFont="1" applyFill="1" applyAlignment="1">
      <alignment horizontal="distributed"/>
    </xf>
    <xf numFmtId="195" fontId="40" fillId="0" borderId="9" xfId="20" applyNumberFormat="1" applyFont="1" applyFill="1" applyBorder="1" applyAlignment="1"/>
    <xf numFmtId="0" fontId="6" fillId="0" borderId="0" xfId="7"/>
    <xf numFmtId="0" fontId="39" fillId="0" borderId="34" xfId="7" applyFont="1" applyBorder="1"/>
    <xf numFmtId="0" fontId="39" fillId="0" borderId="28" xfId="7" applyFont="1" applyBorder="1" applyAlignment="1">
      <alignment horizontal="distributed"/>
    </xf>
    <xf numFmtId="38" fontId="0" fillId="0" borderId="9" xfId="20" applyFont="1" applyFill="1" applyBorder="1" applyAlignment="1"/>
    <xf numFmtId="0" fontId="40" fillId="0" borderId="28" xfId="7" applyFont="1" applyBorder="1" applyAlignment="1">
      <alignment horizontal="distributed"/>
    </xf>
    <xf numFmtId="182" fontId="43" fillId="0" borderId="0" xfId="7" applyNumberFormat="1" applyFont="1" applyBorder="1"/>
    <xf numFmtId="0" fontId="39" fillId="0" borderId="8" xfId="7" applyFont="1" applyBorder="1"/>
    <xf numFmtId="193" fontId="39" fillId="0" borderId="9" xfId="7" applyNumberFormat="1" applyFont="1" applyBorder="1"/>
    <xf numFmtId="0" fontId="46" fillId="2" borderId="8" xfId="7" applyFont="1" applyFill="1" applyBorder="1"/>
    <xf numFmtId="0" fontId="46" fillId="2" borderId="28" xfId="7" applyFont="1" applyFill="1" applyBorder="1" applyAlignment="1">
      <alignment horizontal="distributed"/>
    </xf>
    <xf numFmtId="193" fontId="40" fillId="2" borderId="0" xfId="7" applyNumberFormat="1" applyFont="1" applyFill="1"/>
    <xf numFmtId="0" fontId="40" fillId="0" borderId="8" xfId="7" applyFont="1" applyBorder="1"/>
    <xf numFmtId="193" fontId="46" fillId="2" borderId="9" xfId="7" applyNumberFormat="1" applyFont="1" applyFill="1" applyBorder="1"/>
    <xf numFmtId="0" fontId="40" fillId="0" borderId="8" xfId="7" applyFont="1" applyFill="1" applyBorder="1"/>
    <xf numFmtId="0" fontId="40" fillId="0" borderId="28" xfId="7" applyFont="1" applyFill="1" applyBorder="1" applyAlignment="1">
      <alignment horizontal="distributed"/>
    </xf>
    <xf numFmtId="38" fontId="40" fillId="0" borderId="34" xfId="20" applyFont="1" applyFill="1" applyBorder="1" applyAlignment="1"/>
    <xf numFmtId="195" fontId="46" fillId="2" borderId="9" xfId="7" applyNumberFormat="1" applyFont="1" applyFill="1" applyBorder="1"/>
    <xf numFmtId="0" fontId="6" fillId="0" borderId="0" xfId="7" applyBorder="1"/>
    <xf numFmtId="38" fontId="46" fillId="2" borderId="34" xfId="20" applyFont="1" applyFill="1" applyBorder="1" applyAlignment="1"/>
    <xf numFmtId="193" fontId="46" fillId="2" borderId="0" xfId="7" applyNumberFormat="1" applyFont="1" applyFill="1" applyAlignment="1">
      <alignment horizontal="distributed"/>
    </xf>
    <xf numFmtId="194" fontId="46" fillId="2" borderId="0" xfId="7" applyNumberFormat="1" applyFont="1" applyFill="1"/>
    <xf numFmtId="195" fontId="40" fillId="0" borderId="9" xfId="7" applyNumberFormat="1" applyFont="1" applyFill="1" applyBorder="1"/>
    <xf numFmtId="0" fontId="47" fillId="2" borderId="34" xfId="7" applyFont="1" applyFill="1" applyBorder="1"/>
    <xf numFmtId="0" fontId="47" fillId="2" borderId="28" xfId="7" applyFont="1" applyFill="1" applyBorder="1" applyAlignment="1">
      <alignment horizontal="distributed"/>
    </xf>
    <xf numFmtId="38" fontId="45" fillId="2" borderId="9" xfId="20" applyFont="1" applyFill="1" applyBorder="1" applyAlignment="1"/>
    <xf numFmtId="0" fontId="47" fillId="2" borderId="8" xfId="7" applyFont="1" applyFill="1" applyBorder="1"/>
    <xf numFmtId="193" fontId="47" fillId="2" borderId="9" xfId="7" applyNumberFormat="1" applyFont="1" applyFill="1" applyBorder="1"/>
    <xf numFmtId="0" fontId="46" fillId="0" borderId="8" xfId="7" applyFont="1" applyFill="1" applyBorder="1"/>
    <xf numFmtId="0" fontId="46" fillId="0" borderId="28" xfId="7" applyFont="1" applyFill="1" applyBorder="1" applyAlignment="1">
      <alignment horizontal="distributed"/>
    </xf>
    <xf numFmtId="195" fontId="46" fillId="0" borderId="9" xfId="7" applyNumberFormat="1" applyFont="1" applyFill="1" applyBorder="1"/>
    <xf numFmtId="0" fontId="48" fillId="0" borderId="28" xfId="7" applyFont="1" applyFill="1" applyBorder="1" applyAlignment="1">
      <alignment horizontal="distributed"/>
    </xf>
    <xf numFmtId="193" fontId="47" fillId="2" borderId="0" xfId="7" applyNumberFormat="1" applyFont="1" applyFill="1"/>
    <xf numFmtId="38" fontId="46" fillId="0" borderId="34" xfId="20" applyFont="1" applyFill="1" applyBorder="1" applyAlignment="1"/>
    <xf numFmtId="193" fontId="46" fillId="0" borderId="0" xfId="7" applyNumberFormat="1" applyFont="1" applyFill="1" applyAlignment="1">
      <alignment horizontal="distributed"/>
    </xf>
    <xf numFmtId="194" fontId="46" fillId="0" borderId="0" xfId="7" applyNumberFormat="1" applyFont="1" applyFill="1"/>
    <xf numFmtId="182" fontId="49" fillId="2" borderId="0" xfId="7" applyNumberFormat="1" applyFont="1" applyFill="1" applyBorder="1"/>
    <xf numFmtId="0" fontId="39" fillId="0" borderId="26" xfId="7" applyFont="1" applyBorder="1"/>
    <xf numFmtId="0" fontId="39" fillId="0" borderId="27" xfId="7" applyFont="1" applyBorder="1" applyAlignment="1">
      <alignment horizontal="distributed"/>
    </xf>
    <xf numFmtId="38" fontId="0" fillId="0" borderId="10" xfId="20" applyFont="1" applyBorder="1" applyAlignment="1">
      <alignment horizontal="right"/>
    </xf>
    <xf numFmtId="0" fontId="40" fillId="0" borderId="27" xfId="7" applyFont="1" applyBorder="1" applyAlignment="1">
      <alignment horizontal="distributed"/>
    </xf>
    <xf numFmtId="182" fontId="43" fillId="0" borderId="4" xfId="7" applyNumberFormat="1" applyFont="1" applyBorder="1"/>
    <xf numFmtId="0" fontId="39" fillId="0" borderId="6" xfId="7" applyFont="1" applyBorder="1"/>
    <xf numFmtId="193" fontId="39" fillId="0" borderId="4" xfId="7" applyNumberFormat="1" applyFont="1" applyBorder="1"/>
    <xf numFmtId="193" fontId="39" fillId="0" borderId="10" xfId="7" applyNumberFormat="1" applyFont="1" applyBorder="1"/>
    <xf numFmtId="0" fontId="40" fillId="0" borderId="6" xfId="7" applyFont="1" applyBorder="1"/>
    <xf numFmtId="193" fontId="40" fillId="0" borderId="4" xfId="7" applyNumberFormat="1" applyFont="1" applyBorder="1"/>
    <xf numFmtId="0" fontId="46" fillId="2" borderId="6" xfId="7" applyFont="1" applyFill="1" applyBorder="1"/>
    <xf numFmtId="0" fontId="46" fillId="2" borderId="27" xfId="7" applyFont="1" applyFill="1" applyBorder="1" applyAlignment="1">
      <alignment horizontal="distributed"/>
    </xf>
    <xf numFmtId="193" fontId="46" fillId="2" borderId="4" xfId="7" applyNumberFormat="1" applyFont="1" applyFill="1" applyBorder="1"/>
    <xf numFmtId="193" fontId="40" fillId="0" borderId="10" xfId="7" applyNumberFormat="1" applyFont="1" applyBorder="1"/>
    <xf numFmtId="0" fontId="40" fillId="0" borderId="6" xfId="7" applyFont="1" applyFill="1" applyBorder="1"/>
    <xf numFmtId="0" fontId="40" fillId="0" borderId="27" xfId="7" applyFont="1" applyFill="1" applyBorder="1" applyAlignment="1">
      <alignment horizontal="distributed"/>
    </xf>
    <xf numFmtId="193" fontId="40" fillId="0" borderId="10" xfId="7" applyNumberFormat="1" applyFont="1" applyFill="1" applyBorder="1"/>
    <xf numFmtId="194" fontId="40" fillId="0" borderId="4" xfId="7" applyNumberFormat="1" applyFont="1" applyFill="1" applyBorder="1"/>
    <xf numFmtId="38" fontId="40" fillId="0" borderId="26" xfId="20" applyFont="1" applyFill="1" applyBorder="1" applyAlignment="1"/>
    <xf numFmtId="193" fontId="40" fillId="0" borderId="4" xfId="7" applyNumberFormat="1" applyFont="1" applyFill="1" applyBorder="1" applyAlignment="1">
      <alignment horizontal="distributed"/>
    </xf>
    <xf numFmtId="195" fontId="40" fillId="0" borderId="10" xfId="7" applyNumberFormat="1" applyFont="1" applyFill="1" applyBorder="1"/>
    <xf numFmtId="182" fontId="6" fillId="0" borderId="0" xfId="7" applyNumberFormat="1"/>
    <xf numFmtId="0" fontId="40" fillId="0" borderId="0" xfId="7" applyFont="1"/>
    <xf numFmtId="0" fontId="40" fillId="0" borderId="0" xfId="7" applyFont="1" applyFill="1"/>
    <xf numFmtId="194" fontId="40" fillId="0" borderId="0" xfId="7" applyNumberFormat="1" applyFont="1"/>
    <xf numFmtId="195" fontId="40" fillId="0" borderId="0" xfId="7" applyNumberFormat="1" applyFont="1"/>
    <xf numFmtId="0" fontId="4" fillId="0" borderId="3" xfId="1" applyFont="1" applyFill="1" applyBorder="1" applyAlignment="1">
      <alignment vertical="center" wrapText="1"/>
    </xf>
    <xf numFmtId="0" fontId="2" fillId="0" borderId="6" xfId="1" applyBorder="1" applyAlignment="1">
      <alignment vertical="center" wrapText="1"/>
    </xf>
    <xf numFmtId="182" fontId="6" fillId="0" borderId="0" xfId="4" applyNumberFormat="1" applyFont="1" applyAlignment="1">
      <alignment horizontal="center"/>
    </xf>
    <xf numFmtId="0" fontId="13" fillId="0" borderId="7" xfId="13" applyFont="1" applyBorder="1" applyAlignment="1">
      <alignment vertical="center"/>
    </xf>
    <xf numFmtId="0" fontId="9" fillId="0" borderId="9" xfId="1" applyFont="1" applyBorder="1" applyAlignment="1">
      <alignment vertical="center"/>
    </xf>
    <xf numFmtId="0" fontId="9" fillId="0" borderId="10" xfId="1" applyFont="1" applyBorder="1" applyAlignment="1">
      <alignment vertical="center"/>
    </xf>
    <xf numFmtId="184" fontId="13" fillId="0" borderId="11" xfId="4" applyNumberFormat="1" applyFont="1" applyBorder="1" applyAlignment="1">
      <alignment horizontal="center" vertical="center" wrapText="1"/>
    </xf>
    <xf numFmtId="0" fontId="9" fillId="0" borderId="11" xfId="1" applyFont="1" applyBorder="1" applyAlignment="1">
      <alignment horizontal="center" vertical="center" wrapText="1"/>
    </xf>
    <xf numFmtId="184" fontId="13" fillId="0" borderId="12" xfId="4" applyNumberFormat="1" applyFont="1" applyBorder="1" applyAlignment="1">
      <alignment horizontal="center" vertical="center"/>
    </xf>
    <xf numFmtId="0" fontId="9" fillId="0" borderId="13" xfId="1" applyFont="1" applyBorder="1" applyAlignment="1">
      <alignment horizontal="center" vertical="center"/>
    </xf>
    <xf numFmtId="184" fontId="14" fillId="0" borderId="11" xfId="4" applyNumberFormat="1" applyFont="1" applyBorder="1" applyAlignment="1">
      <alignment horizontal="center" vertical="center" wrapText="1"/>
    </xf>
    <xf numFmtId="0" fontId="4" fillId="0" borderId="11" xfId="1" applyFont="1" applyBorder="1" applyAlignment="1">
      <alignment horizontal="center" vertical="center" wrapText="1"/>
    </xf>
    <xf numFmtId="184" fontId="13" fillId="0" borderId="11" xfId="4" applyNumberFormat="1" applyFont="1" applyBorder="1" applyAlignment="1">
      <alignment horizontal="center" vertical="center"/>
    </xf>
    <xf numFmtId="0" fontId="9" fillId="0" borderId="11" xfId="1" applyFont="1" applyBorder="1" applyAlignment="1">
      <alignment horizontal="center" vertical="center"/>
    </xf>
    <xf numFmtId="184" fontId="13" fillId="0" borderId="3" xfId="4" applyNumberFormat="1" applyFont="1" applyBorder="1" applyAlignment="1">
      <alignment horizontal="center" vertical="center"/>
    </xf>
    <xf numFmtId="0" fontId="2" fillId="0" borderId="6" xfId="1" applyBorder="1" applyAlignment="1">
      <alignment horizontal="center" vertical="center"/>
    </xf>
    <xf numFmtId="38" fontId="6" fillId="0" borderId="0" xfId="3" applyFont="1" applyAlignment="1">
      <alignment horizontal="center"/>
    </xf>
    <xf numFmtId="0" fontId="13" fillId="0" borderId="2" xfId="13" applyFont="1" applyBorder="1" applyAlignment="1">
      <alignment horizontal="center" vertical="center"/>
    </xf>
    <xf numFmtId="0" fontId="2" fillId="0" borderId="5" xfId="1" applyBorder="1" applyAlignment="1">
      <alignment horizontal="center" vertical="center"/>
    </xf>
    <xf numFmtId="0" fontId="13" fillId="0" borderId="7" xfId="13" applyFont="1" applyFill="1" applyBorder="1" applyAlignment="1">
      <alignment horizontal="center" vertical="center"/>
    </xf>
    <xf numFmtId="0" fontId="25" fillId="0" borderId="10" xfId="13" applyFont="1" applyFill="1" applyBorder="1" applyAlignment="1">
      <alignment horizontal="center" vertical="center"/>
    </xf>
    <xf numFmtId="184" fontId="14" fillId="0" borderId="2" xfId="13" quotePrefix="1" applyNumberFormat="1" applyFont="1" applyFill="1" applyBorder="1" applyAlignment="1">
      <alignment horizontal="center" vertical="center" wrapText="1"/>
    </xf>
    <xf numFmtId="184" fontId="14" fillId="0" borderId="5" xfId="13" quotePrefix="1" applyNumberFormat="1" applyFont="1" applyFill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 wrapText="1"/>
    </xf>
    <xf numFmtId="38" fontId="13" fillId="0" borderId="11" xfId="3" applyFont="1" applyBorder="1" applyAlignment="1">
      <alignment horizontal="center" vertical="center" wrapText="1"/>
    </xf>
    <xf numFmtId="184" fontId="13" fillId="0" borderId="11" xfId="13" applyNumberFormat="1" applyFont="1" applyBorder="1" applyAlignment="1">
      <alignment horizontal="center" vertical="center" wrapText="1"/>
    </xf>
    <xf numFmtId="0" fontId="9" fillId="0" borderId="12" xfId="1" applyFont="1" applyBorder="1" applyAlignment="1">
      <alignment horizontal="center" vertical="center" wrapText="1"/>
    </xf>
    <xf numFmtId="184" fontId="13" fillId="0" borderId="2" xfId="13" applyNumberFormat="1" applyFont="1" applyBorder="1" applyAlignment="1">
      <alignment horizontal="center" vertical="center" wrapText="1"/>
    </xf>
    <xf numFmtId="184" fontId="13" fillId="0" borderId="5" xfId="13" applyNumberFormat="1" applyFont="1" applyBorder="1" applyAlignment="1">
      <alignment horizontal="center" vertical="center" wrapText="1"/>
    </xf>
    <xf numFmtId="184" fontId="13" fillId="0" borderId="12" xfId="13" applyNumberFormat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/>
    </xf>
    <xf numFmtId="0" fontId="4" fillId="0" borderId="23" xfId="1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 wrapText="1"/>
    </xf>
    <xf numFmtId="0" fontId="4" fillId="0" borderId="23" xfId="1" applyFont="1" applyBorder="1" applyAlignment="1">
      <alignment horizontal="center" vertical="center" wrapText="1"/>
    </xf>
    <xf numFmtId="0" fontId="4" fillId="0" borderId="12" xfId="1" applyFont="1" applyBorder="1" applyAlignment="1">
      <alignment horizontal="center" vertical="center"/>
    </xf>
    <xf numFmtId="0" fontId="4" fillId="0" borderId="13" xfId="1" applyFont="1" applyBorder="1" applyAlignment="1">
      <alignment horizontal="center" vertical="center"/>
    </xf>
    <xf numFmtId="0" fontId="4" fillId="0" borderId="15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4" fillId="0" borderId="0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9" fillId="0" borderId="15" xfId="1" applyFont="1" applyBorder="1" applyAlignment="1">
      <alignment horizontal="center" vertical="center"/>
    </xf>
    <xf numFmtId="0" fontId="2" fillId="0" borderId="15" xfId="1" applyBorder="1" applyAlignment="1">
      <alignment horizontal="center" vertical="center"/>
    </xf>
    <xf numFmtId="0" fontId="2" fillId="0" borderId="11" xfId="1" applyBorder="1" applyAlignment="1">
      <alignment horizontal="center" vertical="center"/>
    </xf>
    <xf numFmtId="0" fontId="2" fillId="0" borderId="12" xfId="1" applyBorder="1" applyAlignment="1">
      <alignment horizontal="center" vertical="center"/>
    </xf>
    <xf numFmtId="0" fontId="17" fillId="0" borderId="3" xfId="1" applyFont="1" applyBorder="1" applyAlignment="1">
      <alignment horizontal="center" vertical="top" wrapText="1"/>
    </xf>
    <xf numFmtId="0" fontId="17" fillId="0" borderId="8" xfId="1" applyFont="1" applyBorder="1" applyAlignment="1">
      <alignment horizontal="center" vertical="top" wrapText="1"/>
    </xf>
    <xf numFmtId="0" fontId="17" fillId="0" borderId="6" xfId="1" applyFont="1" applyBorder="1" applyAlignment="1">
      <alignment horizontal="center" vertical="top" wrapText="1"/>
    </xf>
    <xf numFmtId="0" fontId="9" fillId="0" borderId="2" xfId="1" applyFont="1" applyBorder="1" applyAlignment="1">
      <alignment horizontal="center" vertical="center"/>
    </xf>
    <xf numFmtId="0" fontId="9" fillId="0" borderId="23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/>
    </xf>
    <xf numFmtId="0" fontId="17" fillId="0" borderId="7" xfId="1" applyFont="1" applyBorder="1" applyAlignment="1">
      <alignment horizontal="center" vertical="top" wrapText="1"/>
    </xf>
    <xf numFmtId="0" fontId="17" fillId="0" borderId="9" xfId="1" applyFont="1" applyBorder="1" applyAlignment="1">
      <alignment horizontal="center" vertical="top" wrapText="1"/>
    </xf>
    <xf numFmtId="0" fontId="17" fillId="0" borderId="10" xfId="1" applyFont="1" applyBorder="1" applyAlignment="1">
      <alignment horizontal="center" vertical="top" wrapText="1"/>
    </xf>
    <xf numFmtId="0" fontId="17" fillId="0" borderId="2" xfId="1" applyFont="1" applyBorder="1" applyAlignment="1">
      <alignment horizontal="center" vertical="top" wrapText="1"/>
    </xf>
    <xf numFmtId="0" fontId="17" fillId="0" borderId="23" xfId="1" applyFont="1" applyBorder="1" applyAlignment="1">
      <alignment horizontal="center" vertical="top" wrapText="1"/>
    </xf>
    <xf numFmtId="0" fontId="17" fillId="0" borderId="5" xfId="1" applyFont="1" applyBorder="1" applyAlignment="1">
      <alignment horizontal="center" vertical="top" wrapText="1"/>
    </xf>
    <xf numFmtId="0" fontId="4" fillId="0" borderId="2" xfId="1" applyFont="1" applyBorder="1" applyAlignment="1">
      <alignment horizontal="center" vertical="top" wrapText="1"/>
    </xf>
    <xf numFmtId="0" fontId="4" fillId="0" borderId="23" xfId="1" applyFont="1" applyBorder="1" applyAlignment="1">
      <alignment horizontal="center" vertical="top" wrapText="1"/>
    </xf>
    <xf numFmtId="0" fontId="4" fillId="0" borderId="5" xfId="1" applyFont="1" applyBorder="1" applyAlignment="1">
      <alignment horizontal="center" vertical="top" wrapText="1"/>
    </xf>
    <xf numFmtId="0" fontId="2" fillId="0" borderId="3" xfId="1" applyFont="1" applyBorder="1" applyAlignment="1">
      <alignment horizontal="center" vertical="center"/>
    </xf>
    <xf numFmtId="0" fontId="2" fillId="0" borderId="8" xfId="1" applyBorder="1" applyAlignment="1">
      <alignment horizontal="center" vertical="center"/>
    </xf>
    <xf numFmtId="0" fontId="2" fillId="0" borderId="6" xfId="1" applyBorder="1" applyAlignment="1">
      <alignment vertical="center"/>
    </xf>
    <xf numFmtId="0" fontId="9" fillId="0" borderId="3" xfId="1" applyFont="1" applyBorder="1" applyAlignment="1">
      <alignment horizontal="center" vertical="center"/>
    </xf>
    <xf numFmtId="0" fontId="9" fillId="0" borderId="2" xfId="1" applyFont="1" applyBorder="1" applyAlignment="1">
      <alignment horizontal="center" vertical="center" wrapText="1"/>
    </xf>
    <xf numFmtId="0" fontId="2" fillId="0" borderId="5" xfId="1" applyBorder="1" applyAlignment="1">
      <alignment horizontal="center" vertical="center" wrapText="1"/>
    </xf>
    <xf numFmtId="0" fontId="17" fillId="0" borderId="2" xfId="1" applyFont="1" applyBorder="1" applyAlignment="1">
      <alignment horizontal="center" vertical="center" wrapText="1" shrinkToFit="1"/>
    </xf>
    <xf numFmtId="0" fontId="17" fillId="0" borderId="5" xfId="1" applyFont="1" applyBorder="1" applyAlignment="1">
      <alignment horizontal="center" vertical="center" shrinkToFit="1"/>
    </xf>
    <xf numFmtId="0" fontId="9" fillId="0" borderId="6" xfId="1" applyFont="1" applyBorder="1" applyAlignment="1">
      <alignment horizontal="center" vertical="center"/>
    </xf>
    <xf numFmtId="0" fontId="2" fillId="0" borderId="23" xfId="1" applyBorder="1" applyAlignment="1">
      <alignment horizontal="center" vertical="center"/>
    </xf>
    <xf numFmtId="0" fontId="2" fillId="0" borderId="4" xfId="1" applyBorder="1" applyAlignment="1">
      <alignment horizontal="center" vertical="center"/>
    </xf>
    <xf numFmtId="0" fontId="2" fillId="0" borderId="0" xfId="1" applyFont="1" applyAlignment="1">
      <alignment vertical="center" wrapText="1"/>
    </xf>
    <xf numFmtId="0" fontId="17" fillId="0" borderId="12" xfId="1" applyFont="1" applyBorder="1" applyAlignment="1">
      <alignment horizontal="center" vertical="center" wrapText="1"/>
    </xf>
    <xf numFmtId="0" fontId="2" fillId="0" borderId="4" xfId="1" applyFont="1" applyBorder="1" applyAlignment="1">
      <alignment vertical="center" wrapText="1"/>
    </xf>
    <xf numFmtId="0" fontId="9" fillId="0" borderId="12" xfId="1" applyFont="1" applyBorder="1" applyAlignment="1">
      <alignment horizontal="center" vertical="center"/>
    </xf>
    <xf numFmtId="0" fontId="17" fillId="0" borderId="1" xfId="1" applyFont="1" applyBorder="1" applyAlignment="1">
      <alignment vertical="center" wrapText="1"/>
    </xf>
    <xf numFmtId="0" fontId="17" fillId="0" borderId="0" xfId="1" applyFont="1" applyBorder="1" applyAlignment="1">
      <alignment vertical="center" wrapText="1"/>
    </xf>
    <xf numFmtId="0" fontId="4" fillId="0" borderId="12" xfId="1" applyFont="1" applyBorder="1" applyAlignment="1">
      <alignment horizontal="center" vertical="center" wrapText="1"/>
    </xf>
    <xf numFmtId="0" fontId="13" fillId="0" borderId="11" xfId="7" applyNumberFormat="1" applyFont="1" applyFill="1" applyBorder="1" applyAlignment="1">
      <alignment horizontal="center" vertical="center" wrapText="1"/>
    </xf>
    <xf numFmtId="0" fontId="2" fillId="0" borderId="11" xfId="1" applyBorder="1" applyAlignment="1">
      <alignment horizontal="center" vertical="center" wrapText="1"/>
    </xf>
    <xf numFmtId="0" fontId="13" fillId="0" borderId="12" xfId="13" applyFont="1" applyBorder="1" applyAlignment="1">
      <alignment horizontal="center" vertical="center"/>
    </xf>
    <xf numFmtId="0" fontId="2" fillId="0" borderId="13" xfId="1" applyBorder="1" applyAlignment="1">
      <alignment horizontal="center" vertical="center"/>
    </xf>
    <xf numFmtId="0" fontId="14" fillId="0" borderId="3" xfId="13" applyFont="1" applyFill="1" applyBorder="1" applyAlignment="1">
      <alignment horizontal="center" vertical="center"/>
    </xf>
    <xf numFmtId="0" fontId="4" fillId="0" borderId="6" xfId="1" applyFont="1" applyBorder="1" applyAlignment="1">
      <alignment horizontal="center" vertical="center"/>
    </xf>
    <xf numFmtId="0" fontId="13" fillId="0" borderId="2" xfId="13" applyFont="1" applyFill="1" applyBorder="1" applyAlignment="1">
      <alignment horizontal="center" vertical="center" shrinkToFit="1"/>
    </xf>
    <xf numFmtId="0" fontId="13" fillId="0" borderId="23" xfId="13" applyFont="1" applyFill="1" applyBorder="1" applyAlignment="1">
      <alignment horizontal="center" vertical="center" shrinkToFit="1"/>
    </xf>
    <xf numFmtId="0" fontId="9" fillId="0" borderId="5" xfId="1" applyFont="1" applyBorder="1" applyAlignment="1">
      <alignment horizontal="center" vertical="center" shrinkToFit="1"/>
    </xf>
    <xf numFmtId="0" fontId="19" fillId="0" borderId="11" xfId="13" applyFont="1" applyFill="1" applyBorder="1" applyAlignment="1">
      <alignment horizontal="center" vertical="center"/>
    </xf>
    <xf numFmtId="0" fontId="17" fillId="0" borderId="11" xfId="1" applyFont="1" applyBorder="1" applyAlignment="1">
      <alignment horizontal="center" vertical="center"/>
    </xf>
    <xf numFmtId="0" fontId="17" fillId="0" borderId="12" xfId="1" applyFont="1" applyBorder="1" applyAlignment="1">
      <alignment horizontal="center" vertical="center"/>
    </xf>
    <xf numFmtId="0" fontId="19" fillId="0" borderId="3" xfId="13" applyFont="1" applyFill="1" applyBorder="1" applyAlignment="1">
      <alignment horizontal="center" vertical="center"/>
    </xf>
    <xf numFmtId="0" fontId="17" fillId="0" borderId="3" xfId="1" applyFont="1" applyBorder="1" applyAlignment="1">
      <alignment horizontal="center" vertical="center"/>
    </xf>
    <xf numFmtId="0" fontId="19" fillId="0" borderId="11" xfId="13" applyFont="1" applyFill="1" applyBorder="1" applyAlignment="1">
      <alignment horizontal="center" vertical="center" wrapText="1"/>
    </xf>
    <xf numFmtId="0" fontId="40" fillId="0" borderId="25" xfId="7" applyFont="1" applyBorder="1" applyAlignment="1">
      <alignment horizontal="center" vertical="center" wrapText="1"/>
    </xf>
    <xf numFmtId="0" fontId="40" fillId="0" borderId="7" xfId="7" applyFont="1" applyBorder="1" applyAlignment="1">
      <alignment horizontal="center" vertical="center" wrapText="1"/>
    </xf>
    <xf numFmtId="0" fontId="40" fillId="0" borderId="28" xfId="7" applyFont="1" applyBorder="1" applyAlignment="1">
      <alignment horizontal="center" vertical="center" wrapText="1"/>
    </xf>
    <xf numFmtId="0" fontId="40" fillId="0" borderId="10" xfId="7" applyFont="1" applyBorder="1" applyAlignment="1">
      <alignment horizontal="center" vertical="center" wrapText="1"/>
    </xf>
    <xf numFmtId="0" fontId="40" fillId="0" borderId="24" xfId="7" applyFont="1" applyFill="1" applyBorder="1" applyAlignment="1">
      <alignment horizontal="center" vertical="center"/>
    </xf>
    <xf numFmtId="0" fontId="40" fillId="0" borderId="26" xfId="7" applyFont="1" applyFill="1" applyBorder="1" applyAlignment="1">
      <alignment horizontal="center" vertical="center"/>
    </xf>
    <xf numFmtId="0" fontId="41" fillId="0" borderId="25" xfId="7" applyFont="1" applyBorder="1" applyAlignment="1">
      <alignment horizontal="center" vertical="center" wrapText="1"/>
    </xf>
    <xf numFmtId="0" fontId="41" fillId="0" borderId="7" xfId="7" applyFont="1" applyBorder="1" applyAlignment="1">
      <alignment horizontal="center" vertical="center" wrapText="1"/>
    </xf>
    <xf numFmtId="0" fontId="41" fillId="0" borderId="27" xfId="7" applyFont="1" applyBorder="1" applyAlignment="1">
      <alignment horizontal="center" vertical="center" wrapText="1"/>
    </xf>
    <xf numFmtId="0" fontId="41" fillId="0" borderId="10" xfId="7" applyFont="1" applyBorder="1" applyAlignment="1">
      <alignment horizontal="center" vertical="center" wrapText="1"/>
    </xf>
    <xf numFmtId="0" fontId="40" fillId="0" borderId="12" xfId="7" applyFont="1" applyBorder="1" applyAlignment="1">
      <alignment horizontal="center" vertical="center" wrapText="1"/>
    </xf>
    <xf numFmtId="0" fontId="40" fillId="0" borderId="13" xfId="7" applyFont="1" applyBorder="1" applyAlignment="1">
      <alignment horizontal="center" vertical="center"/>
    </xf>
    <xf numFmtId="0" fontId="40" fillId="0" borderId="15" xfId="7" applyFont="1" applyBorder="1" applyAlignment="1">
      <alignment horizontal="center" vertical="center"/>
    </xf>
    <xf numFmtId="0" fontId="39" fillId="0" borderId="25" xfId="7" applyFont="1" applyFill="1" applyBorder="1" applyAlignment="1">
      <alignment horizontal="center" vertical="center" wrapText="1"/>
    </xf>
    <xf numFmtId="0" fontId="40" fillId="0" borderId="13" xfId="7" applyFont="1" applyBorder="1" applyAlignment="1">
      <alignment horizontal="center" vertical="center" wrapText="1"/>
    </xf>
    <xf numFmtId="0" fontId="40" fillId="0" borderId="15" xfId="7" applyFont="1" applyBorder="1" applyAlignment="1">
      <alignment horizontal="center" vertical="center" wrapText="1"/>
    </xf>
    <xf numFmtId="0" fontId="40" fillId="0" borderId="29" xfId="7" applyFont="1" applyBorder="1" applyAlignment="1">
      <alignment horizontal="center" vertical="center" wrapText="1"/>
    </xf>
    <xf numFmtId="0" fontId="41" fillId="0" borderId="13" xfId="7" applyFont="1" applyBorder="1" applyAlignment="1">
      <alignment horizontal="center" vertical="center" wrapText="1"/>
    </xf>
    <xf numFmtId="0" fontId="40" fillId="0" borderId="27" xfId="7" applyFont="1" applyBorder="1" applyAlignment="1">
      <alignment horizontal="center" vertical="center" wrapText="1"/>
    </xf>
    <xf numFmtId="0" fontId="40" fillId="0" borderId="24" xfId="7" applyFont="1" applyBorder="1" applyAlignment="1">
      <alignment horizontal="center" vertical="center"/>
    </xf>
    <xf numFmtId="0" fontId="40" fillId="0" borderId="26" xfId="7" applyFont="1" applyBorder="1" applyAlignment="1">
      <alignment horizontal="center" vertical="center"/>
    </xf>
    <xf numFmtId="0" fontId="40" fillId="0" borderId="25" xfId="7" applyFont="1" applyFill="1" applyBorder="1" applyAlignment="1">
      <alignment horizontal="center" vertical="center" wrapText="1"/>
    </xf>
    <xf numFmtId="0" fontId="40" fillId="0" borderId="7" xfId="7" applyFont="1" applyFill="1" applyBorder="1" applyAlignment="1">
      <alignment horizontal="center" vertical="center" wrapText="1"/>
    </xf>
    <xf numFmtId="0" fontId="40" fillId="0" borderId="28" xfId="7" applyFont="1" applyFill="1" applyBorder="1" applyAlignment="1">
      <alignment horizontal="center" vertical="center" wrapText="1"/>
    </xf>
    <xf numFmtId="0" fontId="40" fillId="0" borderId="10" xfId="7" applyFont="1" applyFill="1" applyBorder="1" applyAlignment="1">
      <alignment horizontal="center" vertical="center" wrapText="1"/>
    </xf>
    <xf numFmtId="0" fontId="6" fillId="0" borderId="24" xfId="7" applyFont="1" applyBorder="1" applyAlignment="1">
      <alignment horizontal="center" vertical="center"/>
    </xf>
    <xf numFmtId="0" fontId="6" fillId="0" borderId="26" xfId="7" applyFont="1" applyBorder="1" applyAlignment="1">
      <alignment horizontal="center" vertical="center"/>
    </xf>
    <xf numFmtId="0" fontId="6" fillId="0" borderId="25" xfId="7" applyFont="1" applyFill="1" applyBorder="1" applyAlignment="1">
      <alignment horizontal="center" vertical="center" wrapText="1"/>
    </xf>
    <xf numFmtId="0" fontId="6" fillId="0" borderId="7" xfId="7" applyFont="1" applyFill="1" applyBorder="1" applyAlignment="1">
      <alignment horizontal="center" vertical="center" wrapText="1"/>
    </xf>
    <xf numFmtId="0" fontId="6" fillId="0" borderId="27" xfId="7" applyFont="1" applyFill="1" applyBorder="1" applyAlignment="1">
      <alignment horizontal="center" vertical="center" wrapText="1"/>
    </xf>
    <xf numFmtId="0" fontId="6" fillId="0" borderId="10" xfId="7" applyFont="1" applyFill="1" applyBorder="1" applyAlignment="1">
      <alignment horizontal="center" vertical="center" wrapText="1"/>
    </xf>
    <xf numFmtId="0" fontId="39" fillId="0" borderId="12" xfId="7" applyFont="1" applyBorder="1" applyAlignment="1">
      <alignment horizontal="center" vertical="center" wrapText="1"/>
    </xf>
    <xf numFmtId="0" fontId="39" fillId="0" borderId="24" xfId="7" applyFont="1" applyBorder="1" applyAlignment="1">
      <alignment horizontal="center" vertical="center"/>
    </xf>
    <xf numFmtId="0" fontId="41" fillId="0" borderId="28" xfId="7" applyFont="1" applyBorder="1" applyAlignment="1">
      <alignment horizontal="center" vertical="center" wrapText="1"/>
    </xf>
  </cellXfs>
  <cellStyles count="21">
    <cellStyle name="パーセント 2" xfId="19"/>
    <cellStyle name="桁区切り 2" xfId="3"/>
    <cellStyle name="桁区切り 3" xfId="4"/>
    <cellStyle name="桁区切り 4" xfId="5"/>
    <cellStyle name="桁区切り 5" xfId="20"/>
    <cellStyle name="通貨 2" xfId="6"/>
    <cellStyle name="標準" xfId="0" builtinId="0"/>
    <cellStyle name="標準 10" xfId="7"/>
    <cellStyle name="標準 11" xfId="8"/>
    <cellStyle name="標準 12" xfId="9"/>
    <cellStyle name="標準 13" xfId="10"/>
    <cellStyle name="標準 2" xfId="1"/>
    <cellStyle name="標準 2 2" xfId="2"/>
    <cellStyle name="標準 21" xfId="11"/>
    <cellStyle name="標準 3" xfId="12"/>
    <cellStyle name="標準 4" xfId="13"/>
    <cellStyle name="標準 5" xfId="14"/>
    <cellStyle name="標準 6" xfId="15"/>
    <cellStyle name="標準 7" xfId="16"/>
    <cellStyle name="標準 8" xfId="17"/>
    <cellStyle name="標準 9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18"/>
  <sheetViews>
    <sheetView showGridLines="0" tabSelected="1" workbookViewId="0"/>
  </sheetViews>
  <sheetFormatPr defaultRowHeight="13.5" x14ac:dyDescent="0.15"/>
  <cols>
    <col min="1" max="1" width="15.125" style="1" customWidth="1"/>
    <col min="2" max="7" width="8.75" style="1" customWidth="1"/>
    <col min="8" max="8" width="10.625" style="1" customWidth="1"/>
    <col min="9" max="9" width="11.75" style="1" customWidth="1"/>
    <col min="10" max="10" width="9" style="1" customWidth="1"/>
    <col min="11" max="16384" width="9" style="1"/>
  </cols>
  <sheetData>
    <row r="2" spans="1:17" ht="16.5" customHeight="1" x14ac:dyDescent="0.15">
      <c r="A2" s="1" t="s">
        <v>0</v>
      </c>
    </row>
    <row r="3" spans="1:17" ht="16.5" customHeight="1" x14ac:dyDescent="0.15">
      <c r="A3" s="2"/>
      <c r="B3" s="4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0" t="s">
        <v>7</v>
      </c>
      <c r="I3" s="446" t="s">
        <v>8</v>
      </c>
    </row>
    <row r="4" spans="1:17" ht="16.5" customHeight="1" x14ac:dyDescent="0.15">
      <c r="A4" s="5"/>
      <c r="B4" s="14">
        <v>1988</v>
      </c>
      <c r="C4" s="13">
        <v>1993</v>
      </c>
      <c r="D4" s="13">
        <v>1998</v>
      </c>
      <c r="E4" s="13">
        <v>2003</v>
      </c>
      <c r="F4" s="13">
        <v>2008</v>
      </c>
      <c r="G4" s="13">
        <v>2013</v>
      </c>
      <c r="H4" s="31">
        <v>2018</v>
      </c>
      <c r="I4" s="447"/>
    </row>
    <row r="5" spans="1:17" ht="18" customHeight="1" x14ac:dyDescent="0.15">
      <c r="A5" s="15" t="s">
        <v>9</v>
      </c>
      <c r="B5" s="32">
        <v>369400</v>
      </c>
      <c r="C5" s="18">
        <v>383400</v>
      </c>
      <c r="D5" s="18">
        <v>413300</v>
      </c>
      <c r="E5" s="19">
        <v>428600</v>
      </c>
      <c r="F5" s="20">
        <v>437400</v>
      </c>
      <c r="G5" s="21">
        <v>446900</v>
      </c>
      <c r="H5" s="33">
        <v>445700</v>
      </c>
      <c r="I5" s="22" t="s">
        <v>10</v>
      </c>
    </row>
    <row r="6" spans="1:17" ht="18" customHeight="1" x14ac:dyDescent="0.15">
      <c r="A6" s="16" t="s">
        <v>11</v>
      </c>
      <c r="B6" s="24">
        <v>4.4683257918552037</v>
      </c>
      <c r="C6" s="23">
        <v>3.7899296155928535</v>
      </c>
      <c r="D6" s="23">
        <v>7.7986437141366718</v>
      </c>
      <c r="E6" s="23">
        <v>3.7019114444713286</v>
      </c>
      <c r="F6" s="23">
        <v>2.053196453569762</v>
      </c>
      <c r="G6" s="23">
        <v>2.1719250114311843</v>
      </c>
      <c r="H6" s="34">
        <v>-0.26851639999999999</v>
      </c>
      <c r="I6" s="24">
        <v>2.9</v>
      </c>
    </row>
    <row r="7" spans="1:17" ht="18" customHeight="1" x14ac:dyDescent="0.15">
      <c r="A7" s="16" t="s">
        <v>12</v>
      </c>
      <c r="B7" s="35">
        <v>340400</v>
      </c>
      <c r="C7" s="25">
        <v>352500</v>
      </c>
      <c r="D7" s="25">
        <v>375400</v>
      </c>
      <c r="E7" s="25">
        <v>383800</v>
      </c>
      <c r="F7" s="25">
        <v>381900</v>
      </c>
      <c r="G7" s="25">
        <v>390000</v>
      </c>
      <c r="H7" s="36">
        <v>385900</v>
      </c>
      <c r="I7" s="22" t="s">
        <v>13</v>
      </c>
    </row>
    <row r="8" spans="1:17" ht="30" customHeight="1" x14ac:dyDescent="0.15">
      <c r="A8" s="17" t="s">
        <v>14</v>
      </c>
      <c r="B8" s="37">
        <v>1.0779107090749926</v>
      </c>
      <c r="C8" s="26">
        <v>1.082133784928027</v>
      </c>
      <c r="D8" s="26">
        <v>1.0971595434032386</v>
      </c>
      <c r="E8" s="27">
        <v>1.1089262613195343</v>
      </c>
      <c r="F8" s="26">
        <v>1.1411427080615706</v>
      </c>
      <c r="G8" s="28">
        <f>G5/G7</f>
        <v>1.1458974358974359</v>
      </c>
      <c r="H8" s="38">
        <f>H5/H7</f>
        <v>1.154962425498834</v>
      </c>
      <c r="I8" s="29">
        <v>1.1599999999999999</v>
      </c>
    </row>
    <row r="9" spans="1:17" ht="15" customHeight="1" x14ac:dyDescent="0.15"/>
    <row r="14" spans="1:17" x14ac:dyDescent="0.15">
      <c r="B14" s="6"/>
      <c r="C14" s="6"/>
      <c r="D14" s="6"/>
      <c r="E14" s="6"/>
      <c r="F14" s="6"/>
      <c r="G14" s="7"/>
      <c r="H14" s="7"/>
      <c r="I14" s="7"/>
      <c r="J14" s="7"/>
      <c r="K14" s="7"/>
      <c r="L14" s="7"/>
      <c r="M14" s="7"/>
      <c r="Q14" s="8"/>
    </row>
    <row r="15" spans="1:17" x14ac:dyDescent="0.15">
      <c r="B15" s="6"/>
      <c r="C15" s="6"/>
      <c r="D15" s="6"/>
      <c r="E15" s="6"/>
      <c r="F15" s="6"/>
      <c r="G15" s="7"/>
      <c r="H15" s="7"/>
      <c r="I15" s="7"/>
      <c r="J15" s="7"/>
      <c r="K15" s="7"/>
      <c r="L15" s="7"/>
      <c r="M15" s="7"/>
      <c r="Q15" s="8"/>
    </row>
    <row r="16" spans="1:17" x14ac:dyDescent="0.15">
      <c r="B16" s="6"/>
      <c r="C16" s="6"/>
      <c r="D16" s="6"/>
      <c r="E16" s="6"/>
      <c r="F16" s="6"/>
      <c r="G16" s="9"/>
      <c r="Q16" s="8"/>
    </row>
    <row r="17" spans="1:7" x14ac:dyDescent="0.15">
      <c r="B17" s="10"/>
      <c r="C17" s="11"/>
      <c r="D17" s="11"/>
      <c r="E17" s="11"/>
      <c r="F17" s="11"/>
      <c r="G17" s="11"/>
    </row>
    <row r="18" spans="1:7" x14ac:dyDescent="0.15">
      <c r="A18" s="8"/>
      <c r="B18" s="12"/>
      <c r="C18" s="12"/>
      <c r="D18" s="12"/>
      <c r="E18" s="12"/>
      <c r="F18" s="12"/>
      <c r="G18" s="12"/>
    </row>
  </sheetData>
  <mergeCells count="1">
    <mergeCell ref="I3:I4"/>
  </mergeCells>
  <phoneticPr fontId="1"/>
  <pageMargins left="0.7" right="0.7" top="0.75" bottom="0.75" header="0.3" footer="0.3"/>
  <pageSetup paperSize="9" orientation="portrait" r:id="rId1"/>
  <headerFooter>
    <oddFooter>&amp;C1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"/>
  <sheetViews>
    <sheetView showGridLines="0" zoomScale="120" zoomScaleNormal="120" workbookViewId="0">
      <selection activeCell="H4" sqref="H4"/>
    </sheetView>
  </sheetViews>
  <sheetFormatPr defaultRowHeight="16.5" customHeight="1" x14ac:dyDescent="0.15"/>
  <cols>
    <col min="1" max="1" width="11.25" style="217" customWidth="1"/>
    <col min="2" max="7" width="10" style="217" customWidth="1"/>
    <col min="8" max="8" width="9" style="217" customWidth="1"/>
    <col min="9" max="16384" width="9" style="217"/>
  </cols>
  <sheetData>
    <row r="1" spans="1:8" ht="18.75" customHeight="1" x14ac:dyDescent="0.15">
      <c r="A1" s="175" t="s">
        <v>143</v>
      </c>
      <c r="B1" s="216"/>
      <c r="C1" s="216"/>
      <c r="D1" s="216"/>
      <c r="E1" s="216"/>
    </row>
    <row r="2" spans="1:8" ht="18.75" customHeight="1" x14ac:dyDescent="0.15">
      <c r="A2" s="218"/>
      <c r="B2" s="230" t="s">
        <v>144</v>
      </c>
      <c r="C2" s="230" t="s">
        <v>145</v>
      </c>
      <c r="D2" s="230" t="s">
        <v>146</v>
      </c>
      <c r="E2" s="230" t="s">
        <v>147</v>
      </c>
      <c r="F2" s="230" t="s">
        <v>148</v>
      </c>
      <c r="G2" s="231" t="s">
        <v>149</v>
      </c>
      <c r="H2" s="231" t="s">
        <v>150</v>
      </c>
    </row>
    <row r="3" spans="1:8" ht="15" customHeight="1" x14ac:dyDescent="0.15">
      <c r="A3" s="87" t="s">
        <v>151</v>
      </c>
      <c r="B3" s="223">
        <v>136.06</v>
      </c>
      <c r="C3" s="223">
        <v>140.94999999999999</v>
      </c>
      <c r="D3" s="223">
        <v>138.74</v>
      </c>
      <c r="E3" s="223">
        <v>138.61000000000001</v>
      </c>
      <c r="F3" s="226">
        <v>139.84</v>
      </c>
      <c r="G3" s="226">
        <v>136.58000000000001</v>
      </c>
      <c r="H3" s="226">
        <v>130.41</v>
      </c>
    </row>
    <row r="4" spans="1:8" ht="15" customHeight="1" x14ac:dyDescent="0.15">
      <c r="A4" s="87" t="s">
        <v>152</v>
      </c>
      <c r="B4" s="223">
        <v>154.99</v>
      </c>
      <c r="C4" s="223">
        <v>162.29</v>
      </c>
      <c r="D4" s="223">
        <v>163.11000000000001</v>
      </c>
      <c r="E4" s="223">
        <v>162.61000000000001</v>
      </c>
      <c r="F4" s="226">
        <v>162.82</v>
      </c>
      <c r="G4" s="226">
        <v>160.44</v>
      </c>
      <c r="H4" s="226">
        <v>153.22</v>
      </c>
    </row>
    <row r="5" spans="1:8" ht="15" customHeight="1" x14ac:dyDescent="0.15">
      <c r="A5" s="172" t="s">
        <v>153</v>
      </c>
      <c r="B5" s="232">
        <v>55.46</v>
      </c>
      <c r="C5" s="232">
        <v>56.18</v>
      </c>
      <c r="D5" s="232">
        <v>51.7</v>
      </c>
      <c r="E5" s="232">
        <v>53.29</v>
      </c>
      <c r="F5" s="233">
        <v>54.04</v>
      </c>
      <c r="G5" s="233">
        <v>50.48</v>
      </c>
      <c r="H5" s="233">
        <v>51.4</v>
      </c>
    </row>
    <row r="6" spans="1:8" ht="16.5" customHeight="1" x14ac:dyDescent="0.15">
      <c r="A6" s="175"/>
      <c r="B6" s="216"/>
      <c r="C6" s="216"/>
      <c r="D6" s="216"/>
      <c r="E6" s="216"/>
    </row>
  </sheetData>
  <phoneticPr fontId="1"/>
  <pageMargins left="0.78740157480314965" right="0" top="0.98425196850393681" bottom="0" header="0.51181102362204722" footer="0.51181102362204722"/>
  <pageSetup paperSize="9" pageOrder="overThenDown" orientation="portrait" horizontalDpi="300" r:id="rId1"/>
  <headerFooter alignWithMargins="0">
    <oddFooter>&amp;C1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"/>
  <sheetViews>
    <sheetView showGridLines="0" zoomScale="120" zoomScaleNormal="120" workbookViewId="0">
      <selection activeCell="K29" sqref="K29"/>
    </sheetView>
  </sheetViews>
  <sheetFormatPr defaultRowHeight="15" customHeight="1" x14ac:dyDescent="0.15"/>
  <cols>
    <col min="1" max="1" width="9" style="235" customWidth="1"/>
    <col min="2" max="17" width="6.875" style="235" customWidth="1"/>
    <col min="18" max="18" width="9" style="235" customWidth="1"/>
    <col min="19" max="16384" width="9" style="235"/>
  </cols>
  <sheetData>
    <row r="1" spans="1:17" ht="18.75" customHeight="1" x14ac:dyDescent="0.15">
      <c r="A1" s="234" t="s">
        <v>154</v>
      </c>
    </row>
    <row r="2" spans="1:17" s="237" customFormat="1" ht="15" customHeight="1" x14ac:dyDescent="0.15">
      <c r="A2" s="236"/>
      <c r="B2" s="476" t="s">
        <v>155</v>
      </c>
      <c r="C2" s="481" t="s">
        <v>156</v>
      </c>
      <c r="D2" s="482"/>
      <c r="E2" s="482"/>
      <c r="F2" s="482"/>
      <c r="G2" s="482"/>
      <c r="H2" s="482"/>
      <c r="I2" s="482"/>
      <c r="J2" s="482"/>
      <c r="K2" s="482"/>
      <c r="L2" s="482"/>
      <c r="M2" s="482"/>
      <c r="N2" s="482"/>
      <c r="O2" s="482"/>
      <c r="P2" s="483"/>
      <c r="Q2" s="484" t="s">
        <v>157</v>
      </c>
    </row>
    <row r="3" spans="1:17" s="237" customFormat="1" ht="15" customHeight="1" x14ac:dyDescent="0.15">
      <c r="B3" s="477"/>
      <c r="C3" s="476" t="s">
        <v>158</v>
      </c>
      <c r="D3" s="481" t="s">
        <v>159</v>
      </c>
      <c r="E3" s="482"/>
      <c r="F3" s="482"/>
      <c r="G3" s="482"/>
      <c r="H3" s="482"/>
      <c r="I3" s="482"/>
      <c r="J3" s="482"/>
      <c r="K3" s="482"/>
      <c r="L3" s="483"/>
      <c r="M3" s="479" t="s">
        <v>160</v>
      </c>
      <c r="N3" s="479" t="s">
        <v>161</v>
      </c>
      <c r="O3" s="479" t="s">
        <v>162</v>
      </c>
      <c r="P3" s="479" t="s">
        <v>163</v>
      </c>
      <c r="Q3" s="485"/>
    </row>
    <row r="4" spans="1:17" s="237" customFormat="1" ht="15" customHeight="1" x14ac:dyDescent="0.15">
      <c r="B4" s="477"/>
      <c r="C4" s="477"/>
      <c r="D4" s="476" t="s">
        <v>158</v>
      </c>
      <c r="E4" s="476" t="s">
        <v>164</v>
      </c>
      <c r="F4" s="476" t="s">
        <v>165</v>
      </c>
      <c r="G4" s="476" t="s">
        <v>166</v>
      </c>
      <c r="H4" s="476" t="s">
        <v>167</v>
      </c>
      <c r="I4" s="476" t="s">
        <v>168</v>
      </c>
      <c r="J4" s="476" t="s">
        <v>169</v>
      </c>
      <c r="K4" s="476" t="s">
        <v>170</v>
      </c>
      <c r="L4" s="476" t="s">
        <v>26</v>
      </c>
      <c r="M4" s="480"/>
      <c r="N4" s="480"/>
      <c r="O4" s="480"/>
      <c r="P4" s="480"/>
      <c r="Q4" s="485"/>
    </row>
    <row r="5" spans="1:17" s="237" customFormat="1" ht="15" customHeight="1" x14ac:dyDescent="0.15">
      <c r="B5" s="477"/>
      <c r="C5" s="477"/>
      <c r="D5" s="477"/>
      <c r="E5" s="477"/>
      <c r="F5" s="477"/>
      <c r="G5" s="477"/>
      <c r="H5" s="477"/>
      <c r="I5" s="477"/>
      <c r="J5" s="477"/>
      <c r="K5" s="477"/>
      <c r="L5" s="477"/>
      <c r="M5" s="480"/>
      <c r="N5" s="480"/>
      <c r="O5" s="480"/>
      <c r="P5" s="480"/>
      <c r="Q5" s="485"/>
    </row>
    <row r="6" spans="1:17" s="237" customFormat="1" ht="15" customHeight="1" x14ac:dyDescent="0.15">
      <c r="A6" s="238"/>
      <c r="B6" s="478"/>
      <c r="C6" s="478"/>
      <c r="D6" s="478"/>
      <c r="E6" s="478"/>
      <c r="F6" s="478"/>
      <c r="G6" s="478"/>
      <c r="H6" s="478"/>
      <c r="I6" s="478"/>
      <c r="J6" s="478"/>
      <c r="K6" s="478"/>
      <c r="L6" s="478"/>
      <c r="M6" s="469"/>
      <c r="N6" s="469"/>
      <c r="O6" s="469"/>
      <c r="P6" s="469"/>
      <c r="Q6" s="486"/>
    </row>
    <row r="7" spans="1:17" ht="15" customHeight="1" x14ac:dyDescent="0.15">
      <c r="A7" s="239" t="s">
        <v>27</v>
      </c>
      <c r="B7" s="240"/>
      <c r="C7" s="240"/>
      <c r="D7" s="240"/>
      <c r="E7" s="240"/>
      <c r="F7" s="240"/>
      <c r="G7" s="240"/>
      <c r="H7" s="240"/>
      <c r="I7" s="240"/>
      <c r="J7" s="240"/>
      <c r="K7" s="240"/>
      <c r="L7" s="240"/>
      <c r="M7" s="240"/>
      <c r="N7" s="240"/>
      <c r="O7" s="240"/>
      <c r="P7" s="240"/>
      <c r="Q7" s="240"/>
    </row>
    <row r="8" spans="1:17" ht="15" customHeight="1" x14ac:dyDescent="0.15">
      <c r="A8" s="241" t="s">
        <v>171</v>
      </c>
      <c r="B8" s="242">
        <v>380300</v>
      </c>
      <c r="C8" s="242">
        <v>205000</v>
      </c>
      <c r="D8" s="242">
        <v>162300</v>
      </c>
      <c r="E8" s="242">
        <v>31800</v>
      </c>
      <c r="F8" s="242">
        <v>79300</v>
      </c>
      <c r="G8" s="242">
        <v>79800</v>
      </c>
      <c r="H8" s="242">
        <v>13300</v>
      </c>
      <c r="I8" s="242">
        <v>26300</v>
      </c>
      <c r="J8" s="242">
        <v>104100</v>
      </c>
      <c r="K8" s="242">
        <v>5700</v>
      </c>
      <c r="L8" s="242">
        <v>3000</v>
      </c>
      <c r="M8" s="242">
        <v>102800</v>
      </c>
      <c r="N8" s="242">
        <v>71800</v>
      </c>
      <c r="O8" s="242">
        <v>72100</v>
      </c>
      <c r="P8" s="242">
        <v>40900</v>
      </c>
      <c r="Q8" s="242">
        <v>173000</v>
      </c>
    </row>
    <row r="9" spans="1:17" ht="15" customHeight="1" x14ac:dyDescent="0.15">
      <c r="A9" s="241" t="s">
        <v>172</v>
      </c>
      <c r="B9" s="242">
        <v>389000</v>
      </c>
      <c r="C9" s="242">
        <v>219400</v>
      </c>
      <c r="D9" s="242">
        <v>182600</v>
      </c>
      <c r="E9" s="242">
        <v>43800</v>
      </c>
      <c r="F9" s="242">
        <v>100100</v>
      </c>
      <c r="G9" s="242">
        <v>96200</v>
      </c>
      <c r="H9" s="242">
        <v>16100</v>
      </c>
      <c r="I9" s="242">
        <v>32600</v>
      </c>
      <c r="J9" s="242">
        <v>117500</v>
      </c>
      <c r="K9" s="242">
        <v>6200</v>
      </c>
      <c r="L9" s="242">
        <v>3800</v>
      </c>
      <c r="M9" s="242">
        <v>90500</v>
      </c>
      <c r="N9" s="242">
        <v>74800</v>
      </c>
      <c r="O9" s="242">
        <v>77400</v>
      </c>
      <c r="P9" s="242">
        <v>38700</v>
      </c>
      <c r="Q9" s="242">
        <v>165800</v>
      </c>
    </row>
    <row r="10" spans="1:17" ht="15" customHeight="1" x14ac:dyDescent="0.15">
      <c r="A10" s="241" t="s">
        <v>173</v>
      </c>
      <c r="B10" s="242">
        <v>383800</v>
      </c>
      <c r="C10" s="242">
        <v>214600</v>
      </c>
      <c r="D10" s="242">
        <v>189400</v>
      </c>
      <c r="E10" s="242">
        <v>51700</v>
      </c>
      <c r="F10" s="242">
        <v>99400</v>
      </c>
      <c r="G10" s="242">
        <v>98400</v>
      </c>
      <c r="H10" s="242">
        <v>16800</v>
      </c>
      <c r="I10" s="242">
        <v>34100</v>
      </c>
      <c r="J10" s="242">
        <v>126300</v>
      </c>
      <c r="K10" s="242">
        <v>6100</v>
      </c>
      <c r="L10" s="242">
        <v>3400</v>
      </c>
      <c r="M10" s="242">
        <v>78700</v>
      </c>
      <c r="N10" s="242">
        <v>66800</v>
      </c>
      <c r="O10" s="242">
        <v>73900</v>
      </c>
      <c r="P10" s="242">
        <v>34300</v>
      </c>
      <c r="Q10" s="242">
        <v>164900</v>
      </c>
    </row>
    <row r="11" spans="1:17" ht="15" customHeight="1" x14ac:dyDescent="0.15">
      <c r="A11" s="243" t="s">
        <v>37</v>
      </c>
      <c r="B11" s="240"/>
      <c r="C11" s="240"/>
      <c r="D11" s="240"/>
      <c r="E11" s="240"/>
      <c r="F11" s="240"/>
      <c r="G11" s="240"/>
      <c r="H11" s="240"/>
      <c r="I11" s="240"/>
      <c r="J11" s="240"/>
      <c r="K11" s="240"/>
      <c r="L11" s="240"/>
      <c r="M11" s="240"/>
      <c r="N11" s="240"/>
      <c r="O11" s="240"/>
      <c r="P11" s="240"/>
      <c r="Q11" s="240"/>
    </row>
    <row r="12" spans="1:17" ht="15" customHeight="1" x14ac:dyDescent="0.15">
      <c r="A12" s="241" t="s">
        <v>171</v>
      </c>
      <c r="B12" s="244">
        <v>100</v>
      </c>
      <c r="C12" s="244">
        <f t="shared" ref="C12:Q12" si="0">C8/$B$8*100</f>
        <v>53.904811990533787</v>
      </c>
      <c r="D12" s="244">
        <f t="shared" si="0"/>
        <v>42.676834078359185</v>
      </c>
      <c r="E12" s="244">
        <f t="shared" si="0"/>
        <v>8.3618196160925589</v>
      </c>
      <c r="F12" s="244">
        <f t="shared" si="0"/>
        <v>20.851958979752826</v>
      </c>
      <c r="G12" s="244">
        <f t="shared" si="0"/>
        <v>20.983434130949249</v>
      </c>
      <c r="H12" s="244">
        <f t="shared" si="0"/>
        <v>3.4972390218248752</v>
      </c>
      <c r="I12" s="244">
        <f t="shared" si="0"/>
        <v>6.9155929529318954</v>
      </c>
      <c r="J12" s="244">
        <f t="shared" si="0"/>
        <v>27.37312647909545</v>
      </c>
      <c r="K12" s="244">
        <f t="shared" si="0"/>
        <v>1.4988167236392322</v>
      </c>
      <c r="L12" s="244">
        <f t="shared" si="0"/>
        <v>0.78885090717854323</v>
      </c>
      <c r="M12" s="244">
        <f t="shared" si="0"/>
        <v>27.031291085984748</v>
      </c>
      <c r="N12" s="244">
        <f t="shared" si="0"/>
        <v>18.879831711806467</v>
      </c>
      <c r="O12" s="244">
        <f t="shared" si="0"/>
        <v>18.958716802524322</v>
      </c>
      <c r="P12" s="244">
        <f t="shared" si="0"/>
        <v>10.754667367867473</v>
      </c>
      <c r="Q12" s="244">
        <f t="shared" si="0"/>
        <v>45.490402313962662</v>
      </c>
    </row>
    <row r="13" spans="1:17" ht="15" customHeight="1" x14ac:dyDescent="0.15">
      <c r="A13" s="241" t="s">
        <v>172</v>
      </c>
      <c r="B13" s="244">
        <v>100</v>
      </c>
      <c r="C13" s="244">
        <f t="shared" ref="C13:Q13" si="1">C9/$B$9*100</f>
        <v>56.401028277634957</v>
      </c>
      <c r="D13" s="244">
        <f t="shared" si="1"/>
        <v>46.940874035989715</v>
      </c>
      <c r="E13" s="244">
        <f t="shared" si="1"/>
        <v>11.259640102827763</v>
      </c>
      <c r="F13" s="244">
        <f t="shared" si="1"/>
        <v>25.732647814910024</v>
      </c>
      <c r="G13" s="244">
        <f t="shared" si="1"/>
        <v>24.730077120822621</v>
      </c>
      <c r="H13" s="244">
        <f t="shared" si="1"/>
        <v>4.1388174807197942</v>
      </c>
      <c r="I13" s="244">
        <f t="shared" si="1"/>
        <v>8.3804627249357324</v>
      </c>
      <c r="J13" s="244">
        <f t="shared" si="1"/>
        <v>30.205655526992288</v>
      </c>
      <c r="K13" s="244">
        <f t="shared" si="1"/>
        <v>1.5938303341902313</v>
      </c>
      <c r="L13" s="244">
        <f t="shared" si="1"/>
        <v>0.9768637532133676</v>
      </c>
      <c r="M13" s="244">
        <f t="shared" si="1"/>
        <v>23.264781491002569</v>
      </c>
      <c r="N13" s="244">
        <f t="shared" si="1"/>
        <v>19.228791773778919</v>
      </c>
      <c r="O13" s="244">
        <f t="shared" si="1"/>
        <v>19.897172236503856</v>
      </c>
      <c r="P13" s="244">
        <f t="shared" si="1"/>
        <v>9.948586118251928</v>
      </c>
      <c r="Q13" s="244">
        <f t="shared" si="1"/>
        <v>42.622107969151671</v>
      </c>
    </row>
    <row r="14" spans="1:17" ht="15" customHeight="1" x14ac:dyDescent="0.15">
      <c r="A14" s="245" t="s">
        <v>173</v>
      </c>
      <c r="B14" s="246">
        <v>100</v>
      </c>
      <c r="C14" s="246">
        <f t="shared" ref="C14:Q14" si="2">C10/$B$10*100</f>
        <v>55.914538822303285</v>
      </c>
      <c r="D14" s="246">
        <f t="shared" si="2"/>
        <v>49.348619072433557</v>
      </c>
      <c r="E14" s="246">
        <f t="shared" si="2"/>
        <v>13.470557582073997</v>
      </c>
      <c r="F14" s="246">
        <f t="shared" si="2"/>
        <v>25.89890568004169</v>
      </c>
      <c r="G14" s="246">
        <f t="shared" si="2"/>
        <v>25.638353309015109</v>
      </c>
      <c r="H14" s="246">
        <f t="shared" si="2"/>
        <v>4.3772798332464831</v>
      </c>
      <c r="I14" s="246">
        <f t="shared" si="2"/>
        <v>8.8848358520062529</v>
      </c>
      <c r="J14" s="246">
        <f t="shared" si="2"/>
        <v>32.907764460656594</v>
      </c>
      <c r="K14" s="246">
        <f t="shared" si="2"/>
        <v>1.5893694632621156</v>
      </c>
      <c r="L14" s="246">
        <f t="shared" si="2"/>
        <v>0.88587806149035953</v>
      </c>
      <c r="M14" s="246">
        <f t="shared" si="2"/>
        <v>20.505471599791559</v>
      </c>
      <c r="N14" s="246">
        <f t="shared" si="2"/>
        <v>17.404898384575297</v>
      </c>
      <c r="O14" s="246">
        <f t="shared" si="2"/>
        <v>19.254820218863991</v>
      </c>
      <c r="P14" s="246">
        <f t="shared" si="2"/>
        <v>8.9369463262115687</v>
      </c>
      <c r="Q14" s="246">
        <f t="shared" si="2"/>
        <v>42.965085982282439</v>
      </c>
    </row>
    <row r="15" spans="1:17" ht="13.5" customHeight="1" x14ac:dyDescent="0.15">
      <c r="A15" s="240" t="s">
        <v>174</v>
      </c>
    </row>
    <row r="16" spans="1:17" ht="13.5" customHeight="1" x14ac:dyDescent="0.15">
      <c r="A16" s="240" t="s">
        <v>175</v>
      </c>
    </row>
    <row r="17" spans="1:17" s="1" customFormat="1" ht="15" customHeight="1" x14ac:dyDescent="0.15"/>
    <row r="18" spans="1:17" ht="18.75" customHeight="1" x14ac:dyDescent="0.15">
      <c r="A18" s="234" t="s">
        <v>176</v>
      </c>
    </row>
    <row r="19" spans="1:17" s="237" customFormat="1" ht="15" customHeight="1" x14ac:dyDescent="0.15">
      <c r="A19" s="236"/>
      <c r="B19" s="476" t="s">
        <v>155</v>
      </c>
      <c r="C19" s="481" t="s">
        <v>156</v>
      </c>
      <c r="D19" s="482"/>
      <c r="E19" s="482"/>
      <c r="F19" s="482"/>
      <c r="G19" s="482"/>
      <c r="H19" s="482"/>
      <c r="I19" s="482"/>
      <c r="J19" s="482"/>
      <c r="K19" s="482"/>
      <c r="L19" s="482"/>
      <c r="M19" s="482"/>
      <c r="N19" s="482"/>
      <c r="O19" s="482"/>
      <c r="P19" s="483"/>
      <c r="Q19" s="484" t="s">
        <v>157</v>
      </c>
    </row>
    <row r="20" spans="1:17" s="237" customFormat="1" ht="15" customHeight="1" x14ac:dyDescent="0.15">
      <c r="B20" s="477"/>
      <c r="C20" s="476" t="s">
        <v>158</v>
      </c>
      <c r="D20" s="481" t="s">
        <v>159</v>
      </c>
      <c r="E20" s="482"/>
      <c r="F20" s="482"/>
      <c r="G20" s="482"/>
      <c r="H20" s="482"/>
      <c r="I20" s="482"/>
      <c r="J20" s="482"/>
      <c r="K20" s="482"/>
      <c r="L20" s="483"/>
      <c r="M20" s="479" t="s">
        <v>160</v>
      </c>
      <c r="N20" s="479" t="s">
        <v>161</v>
      </c>
      <c r="O20" s="479" t="s">
        <v>162</v>
      </c>
      <c r="P20" s="479" t="s">
        <v>163</v>
      </c>
      <c r="Q20" s="485"/>
    </row>
    <row r="21" spans="1:17" s="237" customFormat="1" ht="15" customHeight="1" x14ac:dyDescent="0.15">
      <c r="B21" s="477"/>
      <c r="C21" s="477"/>
      <c r="D21" s="476" t="s">
        <v>158</v>
      </c>
      <c r="E21" s="476" t="s">
        <v>164</v>
      </c>
      <c r="F21" s="476" t="s">
        <v>165</v>
      </c>
      <c r="G21" s="476" t="s">
        <v>166</v>
      </c>
      <c r="H21" s="476" t="s">
        <v>167</v>
      </c>
      <c r="I21" s="476" t="s">
        <v>168</v>
      </c>
      <c r="J21" s="476" t="s">
        <v>169</v>
      </c>
      <c r="K21" s="476" t="s">
        <v>170</v>
      </c>
      <c r="L21" s="476" t="s">
        <v>26</v>
      </c>
      <c r="M21" s="480"/>
      <c r="N21" s="480"/>
      <c r="O21" s="480"/>
      <c r="P21" s="480"/>
      <c r="Q21" s="485"/>
    </row>
    <row r="22" spans="1:17" s="237" customFormat="1" ht="15" customHeight="1" x14ac:dyDescent="0.15">
      <c r="B22" s="477"/>
      <c r="C22" s="477"/>
      <c r="D22" s="477"/>
      <c r="E22" s="477"/>
      <c r="F22" s="477"/>
      <c r="G22" s="477"/>
      <c r="H22" s="477"/>
      <c r="I22" s="477"/>
      <c r="J22" s="477"/>
      <c r="K22" s="477"/>
      <c r="L22" s="477"/>
      <c r="M22" s="480"/>
      <c r="N22" s="480"/>
      <c r="O22" s="480"/>
      <c r="P22" s="480"/>
      <c r="Q22" s="485"/>
    </row>
    <row r="23" spans="1:17" s="237" customFormat="1" ht="15" customHeight="1" x14ac:dyDescent="0.15">
      <c r="A23" s="238"/>
      <c r="B23" s="478"/>
      <c r="C23" s="478"/>
      <c r="D23" s="478"/>
      <c r="E23" s="478"/>
      <c r="F23" s="478"/>
      <c r="G23" s="478"/>
      <c r="H23" s="478"/>
      <c r="I23" s="478"/>
      <c r="J23" s="478"/>
      <c r="K23" s="478"/>
      <c r="L23" s="478"/>
      <c r="M23" s="469"/>
      <c r="N23" s="469"/>
      <c r="O23" s="469"/>
      <c r="P23" s="469"/>
      <c r="Q23" s="486"/>
    </row>
    <row r="24" spans="1:17" ht="15" customHeight="1" x14ac:dyDescent="0.15">
      <c r="A24" s="239" t="s">
        <v>27</v>
      </c>
      <c r="B24" s="240"/>
      <c r="C24" s="240"/>
      <c r="D24" s="240"/>
      <c r="E24" s="240"/>
      <c r="F24" s="240"/>
      <c r="G24" s="240"/>
      <c r="H24" s="240"/>
      <c r="I24" s="240"/>
      <c r="J24" s="240"/>
      <c r="K24" s="240"/>
      <c r="L24" s="240"/>
      <c r="M24" s="240"/>
      <c r="N24" s="240"/>
      <c r="O24" s="240"/>
      <c r="P24" s="240"/>
      <c r="Q24" s="240"/>
    </row>
    <row r="25" spans="1:17" ht="15" customHeight="1" x14ac:dyDescent="0.15">
      <c r="A25" s="247" t="s">
        <v>177</v>
      </c>
      <c r="B25" s="242">
        <v>383800</v>
      </c>
      <c r="C25" s="242">
        <v>214600</v>
      </c>
      <c r="D25" s="242">
        <v>189400</v>
      </c>
      <c r="E25" s="242">
        <v>51700</v>
      </c>
      <c r="F25" s="242">
        <v>99400</v>
      </c>
      <c r="G25" s="242">
        <v>98400</v>
      </c>
      <c r="H25" s="242">
        <v>16800</v>
      </c>
      <c r="I25" s="242">
        <v>34100</v>
      </c>
      <c r="J25" s="242">
        <v>126300</v>
      </c>
      <c r="K25" s="242">
        <v>6100</v>
      </c>
      <c r="L25" s="242">
        <v>3400</v>
      </c>
      <c r="M25" s="242">
        <v>78700</v>
      </c>
      <c r="N25" s="242">
        <v>66800</v>
      </c>
      <c r="O25" s="242">
        <v>73900</v>
      </c>
      <c r="P25" s="242">
        <v>34300</v>
      </c>
      <c r="Q25" s="242">
        <v>164900</v>
      </c>
    </row>
    <row r="26" spans="1:17" ht="15" customHeight="1" x14ac:dyDescent="0.15">
      <c r="A26" s="247" t="s">
        <v>178</v>
      </c>
      <c r="B26" s="242">
        <v>306200</v>
      </c>
      <c r="C26" s="242">
        <v>193100</v>
      </c>
      <c r="D26" s="242">
        <v>173100</v>
      </c>
      <c r="E26" s="242">
        <v>47900</v>
      </c>
      <c r="F26" s="242">
        <v>93200</v>
      </c>
      <c r="G26" s="242">
        <v>90500</v>
      </c>
      <c r="H26" s="242">
        <v>15100</v>
      </c>
      <c r="I26" s="242">
        <v>32700</v>
      </c>
      <c r="J26" s="242">
        <v>117000</v>
      </c>
      <c r="K26" s="242">
        <v>5700</v>
      </c>
      <c r="L26" s="242">
        <v>3300</v>
      </c>
      <c r="M26" s="242">
        <v>71900</v>
      </c>
      <c r="N26" s="242">
        <v>61100</v>
      </c>
      <c r="O26" s="242">
        <v>64300</v>
      </c>
      <c r="P26" s="242">
        <v>29300</v>
      </c>
      <c r="Q26" s="242">
        <v>111600</v>
      </c>
    </row>
    <row r="27" spans="1:17" ht="15" customHeight="1" x14ac:dyDescent="0.15">
      <c r="A27" s="247" t="s">
        <v>179</v>
      </c>
      <c r="B27" s="242">
        <v>8700</v>
      </c>
      <c r="C27" s="242">
        <v>3600</v>
      </c>
      <c r="D27" s="242">
        <v>3200</v>
      </c>
      <c r="E27" s="242">
        <v>900</v>
      </c>
      <c r="F27" s="242">
        <v>1600</v>
      </c>
      <c r="G27" s="242">
        <v>1300</v>
      </c>
      <c r="H27" s="242">
        <v>600</v>
      </c>
      <c r="I27" s="242">
        <v>200</v>
      </c>
      <c r="J27" s="242">
        <v>2500</v>
      </c>
      <c r="K27" s="242">
        <v>0</v>
      </c>
      <c r="L27" s="242">
        <v>0</v>
      </c>
      <c r="M27" s="242">
        <v>1000</v>
      </c>
      <c r="N27" s="242">
        <v>600</v>
      </c>
      <c r="O27" s="242">
        <v>1100</v>
      </c>
      <c r="P27" s="242">
        <v>700</v>
      </c>
      <c r="Q27" s="242">
        <v>4900</v>
      </c>
    </row>
    <row r="28" spans="1:17" ht="15" customHeight="1" x14ac:dyDescent="0.15">
      <c r="A28" s="241" t="s">
        <v>180</v>
      </c>
      <c r="B28" s="242">
        <v>68200</v>
      </c>
      <c r="C28" s="242">
        <v>17500</v>
      </c>
      <c r="D28" s="242">
        <v>12700</v>
      </c>
      <c r="E28" s="242">
        <v>2800</v>
      </c>
      <c r="F28" s="242">
        <v>4500</v>
      </c>
      <c r="G28" s="242">
        <v>6500</v>
      </c>
      <c r="H28" s="242">
        <v>1100</v>
      </c>
      <c r="I28" s="242">
        <v>1100</v>
      </c>
      <c r="J28" s="242">
        <v>6600</v>
      </c>
      <c r="K28" s="242">
        <v>400</v>
      </c>
      <c r="L28" s="242">
        <v>100</v>
      </c>
      <c r="M28" s="242">
        <v>5700</v>
      </c>
      <c r="N28" s="242">
        <v>4900</v>
      </c>
      <c r="O28" s="242">
        <v>8500</v>
      </c>
      <c r="P28" s="242">
        <v>4300</v>
      </c>
      <c r="Q28" s="242">
        <v>48200</v>
      </c>
    </row>
    <row r="29" spans="1:17" ht="15" customHeight="1" x14ac:dyDescent="0.15">
      <c r="A29" s="241" t="s">
        <v>181</v>
      </c>
      <c r="B29" s="242">
        <v>700</v>
      </c>
      <c r="C29" s="242">
        <v>300</v>
      </c>
      <c r="D29" s="242">
        <v>300</v>
      </c>
      <c r="E29" s="242">
        <v>100</v>
      </c>
      <c r="F29" s="242">
        <v>100</v>
      </c>
      <c r="G29" s="242">
        <v>200</v>
      </c>
      <c r="H29" s="242">
        <v>0</v>
      </c>
      <c r="I29" s="242">
        <v>100</v>
      </c>
      <c r="J29" s="242">
        <v>300</v>
      </c>
      <c r="K29" s="242">
        <v>0</v>
      </c>
      <c r="L29" s="242">
        <v>0</v>
      </c>
      <c r="M29" s="242">
        <v>100</v>
      </c>
      <c r="N29" s="242">
        <v>100</v>
      </c>
      <c r="O29" s="242">
        <v>0</v>
      </c>
      <c r="P29" s="242">
        <v>100</v>
      </c>
      <c r="Q29" s="242">
        <v>200</v>
      </c>
    </row>
    <row r="30" spans="1:17" ht="15" customHeight="1" x14ac:dyDescent="0.15">
      <c r="A30" s="243" t="s">
        <v>37</v>
      </c>
      <c r="B30" s="240"/>
      <c r="C30" s="240"/>
      <c r="D30" s="240"/>
      <c r="E30" s="240"/>
      <c r="F30" s="240"/>
      <c r="G30" s="240"/>
      <c r="H30" s="240"/>
      <c r="I30" s="240"/>
      <c r="J30" s="240"/>
      <c r="K30" s="240"/>
      <c r="L30" s="240"/>
      <c r="M30" s="240"/>
      <c r="N30" s="240"/>
      <c r="O30" s="240"/>
      <c r="P30" s="240"/>
      <c r="Q30" s="240"/>
    </row>
    <row r="31" spans="1:17" ht="15" customHeight="1" x14ac:dyDescent="0.15">
      <c r="A31" s="247" t="s">
        <v>177</v>
      </c>
      <c r="B31" s="244">
        <v>100</v>
      </c>
      <c r="C31" s="244">
        <f t="shared" ref="C31:Q31" si="3">C25/$B$25*100</f>
        <v>55.914538822303285</v>
      </c>
      <c r="D31" s="244">
        <f t="shared" si="3"/>
        <v>49.348619072433557</v>
      </c>
      <c r="E31" s="244">
        <f t="shared" si="3"/>
        <v>13.470557582073997</v>
      </c>
      <c r="F31" s="244">
        <f t="shared" si="3"/>
        <v>25.89890568004169</v>
      </c>
      <c r="G31" s="244">
        <f t="shared" si="3"/>
        <v>25.638353309015109</v>
      </c>
      <c r="H31" s="244">
        <f t="shared" si="3"/>
        <v>4.3772798332464831</v>
      </c>
      <c r="I31" s="244">
        <f t="shared" si="3"/>
        <v>8.8848358520062529</v>
      </c>
      <c r="J31" s="244">
        <f t="shared" si="3"/>
        <v>32.907764460656594</v>
      </c>
      <c r="K31" s="244">
        <f t="shared" si="3"/>
        <v>1.5893694632621156</v>
      </c>
      <c r="L31" s="244">
        <f t="shared" si="3"/>
        <v>0.88587806149035953</v>
      </c>
      <c r="M31" s="244">
        <f t="shared" si="3"/>
        <v>20.505471599791559</v>
      </c>
      <c r="N31" s="244">
        <f t="shared" si="3"/>
        <v>17.404898384575297</v>
      </c>
      <c r="O31" s="244">
        <f t="shared" si="3"/>
        <v>19.254820218863991</v>
      </c>
      <c r="P31" s="244">
        <f t="shared" si="3"/>
        <v>8.9369463262115687</v>
      </c>
      <c r="Q31" s="244">
        <f t="shared" si="3"/>
        <v>42.965085982282439</v>
      </c>
    </row>
    <row r="32" spans="1:17" ht="15" customHeight="1" x14ac:dyDescent="0.15">
      <c r="A32" s="247" t="s">
        <v>178</v>
      </c>
      <c r="B32" s="244">
        <v>100</v>
      </c>
      <c r="C32" s="244">
        <f t="shared" ref="C32:Q32" si="4">C26/$B$26*100</f>
        <v>63.063357282821684</v>
      </c>
      <c r="D32" s="244">
        <f t="shared" si="4"/>
        <v>56.531678641410842</v>
      </c>
      <c r="E32" s="244">
        <f t="shared" si="4"/>
        <v>15.643370346178967</v>
      </c>
      <c r="F32" s="244">
        <f t="shared" si="4"/>
        <v>30.437622468974528</v>
      </c>
      <c r="G32" s="244">
        <f t="shared" si="4"/>
        <v>29.55584585238406</v>
      </c>
      <c r="H32" s="244">
        <f t="shared" si="4"/>
        <v>4.9314173742651857</v>
      </c>
      <c r="I32" s="244">
        <f t="shared" si="4"/>
        <v>10.679294578706727</v>
      </c>
      <c r="J32" s="244">
        <f t="shared" si="4"/>
        <v>38.210320052253429</v>
      </c>
      <c r="K32" s="244">
        <f t="shared" si="4"/>
        <v>1.8615284128020901</v>
      </c>
      <c r="L32" s="244">
        <f t="shared" si="4"/>
        <v>1.077726975832789</v>
      </c>
      <c r="M32" s="244">
        <f t="shared" si="4"/>
        <v>23.481384715871979</v>
      </c>
      <c r="N32" s="244">
        <f t="shared" si="4"/>
        <v>19.954278249510125</v>
      </c>
      <c r="O32" s="244">
        <f t="shared" si="4"/>
        <v>20.99934683213586</v>
      </c>
      <c r="P32" s="244">
        <f t="shared" si="4"/>
        <v>9.5689092096668844</v>
      </c>
      <c r="Q32" s="244">
        <f t="shared" si="4"/>
        <v>36.446766819072501</v>
      </c>
    </row>
    <row r="33" spans="1:17" ht="15" customHeight="1" x14ac:dyDescent="0.15">
      <c r="A33" s="247" t="s">
        <v>179</v>
      </c>
      <c r="B33" s="244">
        <v>100</v>
      </c>
      <c r="C33" s="244">
        <f t="shared" ref="C33:Q33" si="5">C27/$B$27*100</f>
        <v>41.379310344827587</v>
      </c>
      <c r="D33" s="244">
        <f t="shared" si="5"/>
        <v>36.781609195402297</v>
      </c>
      <c r="E33" s="244">
        <f t="shared" si="5"/>
        <v>10.344827586206897</v>
      </c>
      <c r="F33" s="244">
        <f t="shared" si="5"/>
        <v>18.390804597701148</v>
      </c>
      <c r="G33" s="244">
        <f t="shared" si="5"/>
        <v>14.942528735632186</v>
      </c>
      <c r="H33" s="244">
        <f t="shared" si="5"/>
        <v>6.8965517241379306</v>
      </c>
      <c r="I33" s="244">
        <f t="shared" si="5"/>
        <v>2.2988505747126435</v>
      </c>
      <c r="J33" s="244">
        <f t="shared" si="5"/>
        <v>28.735632183908045</v>
      </c>
      <c r="K33" s="244">
        <f t="shared" si="5"/>
        <v>0</v>
      </c>
      <c r="L33" s="244">
        <f t="shared" si="5"/>
        <v>0</v>
      </c>
      <c r="M33" s="244">
        <f t="shared" si="5"/>
        <v>11.494252873563218</v>
      </c>
      <c r="N33" s="244">
        <f t="shared" si="5"/>
        <v>6.8965517241379306</v>
      </c>
      <c r="O33" s="244">
        <f t="shared" si="5"/>
        <v>12.643678160919542</v>
      </c>
      <c r="P33" s="244">
        <f t="shared" si="5"/>
        <v>8.0459770114942533</v>
      </c>
      <c r="Q33" s="244">
        <f t="shared" si="5"/>
        <v>56.321839080459768</v>
      </c>
    </row>
    <row r="34" spans="1:17" ht="15" customHeight="1" x14ac:dyDescent="0.15">
      <c r="A34" s="241" t="s">
        <v>180</v>
      </c>
      <c r="B34" s="244">
        <v>100</v>
      </c>
      <c r="C34" s="244">
        <f t="shared" ref="C34:Q34" si="6">C28/$B$28*100</f>
        <v>25.659824046920821</v>
      </c>
      <c r="D34" s="244">
        <f t="shared" si="6"/>
        <v>18.621700879765395</v>
      </c>
      <c r="E34" s="244">
        <f t="shared" si="6"/>
        <v>4.1055718475073313</v>
      </c>
      <c r="F34" s="244">
        <f t="shared" si="6"/>
        <v>6.5982404692082106</v>
      </c>
      <c r="G34" s="244">
        <f t="shared" si="6"/>
        <v>9.5307917888563054</v>
      </c>
      <c r="H34" s="244">
        <f t="shared" si="6"/>
        <v>1.6129032258064515</v>
      </c>
      <c r="I34" s="244">
        <f t="shared" si="6"/>
        <v>1.6129032258064515</v>
      </c>
      <c r="J34" s="244">
        <f t="shared" si="6"/>
        <v>9.67741935483871</v>
      </c>
      <c r="K34" s="244">
        <f t="shared" si="6"/>
        <v>0.5865102639296188</v>
      </c>
      <c r="L34" s="244">
        <f t="shared" si="6"/>
        <v>0.1466275659824047</v>
      </c>
      <c r="M34" s="244">
        <f t="shared" si="6"/>
        <v>8.3577712609970671</v>
      </c>
      <c r="N34" s="244">
        <f t="shared" si="6"/>
        <v>7.1847507331378306</v>
      </c>
      <c r="O34" s="244">
        <f t="shared" si="6"/>
        <v>12.463343108504398</v>
      </c>
      <c r="P34" s="244">
        <f t="shared" si="6"/>
        <v>6.3049853372434015</v>
      </c>
      <c r="Q34" s="244">
        <f t="shared" si="6"/>
        <v>70.674486803519059</v>
      </c>
    </row>
    <row r="35" spans="1:17" ht="15" customHeight="1" x14ac:dyDescent="0.15">
      <c r="A35" s="245" t="s">
        <v>181</v>
      </c>
      <c r="B35" s="246">
        <v>100</v>
      </c>
      <c r="C35" s="246">
        <f t="shared" ref="C35:Q35" si="7">C29/$B$29*100</f>
        <v>42.857142857142854</v>
      </c>
      <c r="D35" s="246">
        <f t="shared" si="7"/>
        <v>42.857142857142854</v>
      </c>
      <c r="E35" s="246">
        <f t="shared" si="7"/>
        <v>14.285714285714285</v>
      </c>
      <c r="F35" s="246">
        <f t="shared" si="7"/>
        <v>14.285714285714285</v>
      </c>
      <c r="G35" s="246">
        <f t="shared" si="7"/>
        <v>28.571428571428569</v>
      </c>
      <c r="H35" s="246">
        <f t="shared" si="7"/>
        <v>0</v>
      </c>
      <c r="I35" s="246">
        <f t="shared" si="7"/>
        <v>14.285714285714285</v>
      </c>
      <c r="J35" s="246">
        <f t="shared" si="7"/>
        <v>42.857142857142854</v>
      </c>
      <c r="K35" s="246">
        <f t="shared" si="7"/>
        <v>0</v>
      </c>
      <c r="L35" s="246">
        <f t="shared" si="7"/>
        <v>0</v>
      </c>
      <c r="M35" s="246">
        <f t="shared" si="7"/>
        <v>14.285714285714285</v>
      </c>
      <c r="N35" s="246">
        <f t="shared" si="7"/>
        <v>14.285714285714285</v>
      </c>
      <c r="O35" s="246">
        <f t="shared" si="7"/>
        <v>0</v>
      </c>
      <c r="P35" s="246">
        <f t="shared" si="7"/>
        <v>14.285714285714285</v>
      </c>
      <c r="Q35" s="246">
        <f t="shared" si="7"/>
        <v>28.571428571428569</v>
      </c>
    </row>
    <row r="36" spans="1:17" ht="12.75" customHeight="1" x14ac:dyDescent="0.15">
      <c r="A36" s="240" t="s">
        <v>182</v>
      </c>
    </row>
    <row r="37" spans="1:17" ht="12.75" customHeight="1" x14ac:dyDescent="0.15">
      <c r="A37" s="240" t="s">
        <v>183</v>
      </c>
    </row>
  </sheetData>
  <mergeCells count="36">
    <mergeCell ref="B2:B6"/>
    <mergeCell ref="C2:P2"/>
    <mergeCell ref="Q2:Q6"/>
    <mergeCell ref="C3:C6"/>
    <mergeCell ref="D3:L3"/>
    <mergeCell ref="M3:M6"/>
    <mergeCell ref="N3:N6"/>
    <mergeCell ref="O3:O6"/>
    <mergeCell ref="P3:P6"/>
    <mergeCell ref="D4:D6"/>
    <mergeCell ref="K4:K6"/>
    <mergeCell ref="L4:L6"/>
    <mergeCell ref="E4:E6"/>
    <mergeCell ref="F4:F6"/>
    <mergeCell ref="G4:G6"/>
    <mergeCell ref="H4:H6"/>
    <mergeCell ref="B19:B23"/>
    <mergeCell ref="C19:P19"/>
    <mergeCell ref="Q19:Q23"/>
    <mergeCell ref="C20:C23"/>
    <mergeCell ref="D20:L20"/>
    <mergeCell ref="M20:M23"/>
    <mergeCell ref="N20:N23"/>
    <mergeCell ref="O20:O23"/>
    <mergeCell ref="I4:I6"/>
    <mergeCell ref="J4:J6"/>
    <mergeCell ref="P20:P23"/>
    <mergeCell ref="D21:D23"/>
    <mergeCell ref="E21:E23"/>
    <mergeCell ref="F21:F23"/>
    <mergeCell ref="G21:G23"/>
    <mergeCell ref="H21:H23"/>
    <mergeCell ref="I21:I23"/>
    <mergeCell ref="J21:J23"/>
    <mergeCell ref="K21:K23"/>
    <mergeCell ref="L21:L23"/>
  </mergeCells>
  <phoneticPr fontId="1"/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showGridLines="0" zoomScale="120" zoomScaleNormal="120" workbookViewId="0">
      <selection activeCell="F34" sqref="F34"/>
    </sheetView>
  </sheetViews>
  <sheetFormatPr defaultRowHeight="15" customHeight="1" x14ac:dyDescent="0.15"/>
  <cols>
    <col min="1" max="1" width="13.125" style="235" customWidth="1"/>
    <col min="2" max="2" width="10" style="235" customWidth="1"/>
    <col min="3" max="4" width="12" style="235" customWidth="1"/>
    <col min="5" max="7" width="10" style="235" customWidth="1"/>
    <col min="8" max="8" width="6.875" style="235" customWidth="1"/>
    <col min="9" max="16384" width="9" style="235"/>
  </cols>
  <sheetData>
    <row r="1" spans="1:7" ht="18" customHeight="1" x14ac:dyDescent="0.15">
      <c r="A1" s="234" t="s">
        <v>184</v>
      </c>
    </row>
    <row r="2" spans="1:7" ht="15" customHeight="1" x14ac:dyDescent="0.15">
      <c r="A2" s="249"/>
      <c r="B2" s="487" t="s">
        <v>185</v>
      </c>
      <c r="C2" s="459" t="s">
        <v>186</v>
      </c>
      <c r="D2" s="489"/>
      <c r="E2" s="489"/>
      <c r="F2" s="489"/>
      <c r="G2" s="490"/>
    </row>
    <row r="3" spans="1:7" ht="12" customHeight="1" x14ac:dyDescent="0.15">
      <c r="A3" s="241"/>
      <c r="B3" s="488"/>
      <c r="C3" s="457" t="s">
        <v>187</v>
      </c>
      <c r="D3" s="457" t="s">
        <v>188</v>
      </c>
      <c r="E3" s="481" t="s">
        <v>189</v>
      </c>
      <c r="F3" s="482"/>
      <c r="G3" s="482"/>
    </row>
    <row r="4" spans="1:7" ht="24" customHeight="1" x14ac:dyDescent="0.15">
      <c r="A4" s="245"/>
      <c r="B4" s="488"/>
      <c r="C4" s="457"/>
      <c r="D4" s="457"/>
      <c r="E4" s="250" t="s">
        <v>16</v>
      </c>
      <c r="F4" s="69" t="s">
        <v>190</v>
      </c>
      <c r="G4" s="251" t="s">
        <v>191</v>
      </c>
    </row>
    <row r="5" spans="1:7" s="254" customFormat="1" ht="11.25" customHeight="1" x14ac:dyDescent="0.15">
      <c r="A5" s="253" t="s">
        <v>27</v>
      </c>
    </row>
    <row r="6" spans="1:7" s="254" customFormat="1" ht="11.25" customHeight="1" x14ac:dyDescent="0.15">
      <c r="A6" s="255" t="s">
        <v>192</v>
      </c>
    </row>
    <row r="7" spans="1:7" s="254" customFormat="1" ht="11.25" customHeight="1" x14ac:dyDescent="0.15">
      <c r="A7" s="255" t="s">
        <v>193</v>
      </c>
      <c r="B7" s="256">
        <v>389000</v>
      </c>
      <c r="C7" s="256">
        <v>4700</v>
      </c>
      <c r="D7" s="256">
        <v>4600</v>
      </c>
      <c r="E7" s="256">
        <v>127700</v>
      </c>
      <c r="F7" s="256">
        <v>141400</v>
      </c>
      <c r="G7" s="256">
        <v>116200</v>
      </c>
    </row>
    <row r="8" spans="1:7" s="254" customFormat="1" ht="11.25" customHeight="1" x14ac:dyDescent="0.15">
      <c r="A8" s="255" t="s">
        <v>194</v>
      </c>
      <c r="B8" s="256">
        <v>303800</v>
      </c>
      <c r="C8" s="256">
        <v>4600</v>
      </c>
      <c r="D8" s="256">
        <v>4500</v>
      </c>
      <c r="E8" s="256">
        <v>104500</v>
      </c>
      <c r="F8" s="256">
        <v>120600</v>
      </c>
      <c r="G8" s="256">
        <v>78600</v>
      </c>
    </row>
    <row r="9" spans="1:7" s="254" customFormat="1" ht="11.25" customHeight="1" x14ac:dyDescent="0.15">
      <c r="A9" s="255" t="s">
        <v>195</v>
      </c>
      <c r="B9" s="256">
        <v>81500</v>
      </c>
      <c r="C9" s="256">
        <v>100</v>
      </c>
      <c r="D9" s="256">
        <v>100</v>
      </c>
      <c r="E9" s="256">
        <v>23200</v>
      </c>
      <c r="F9" s="256">
        <v>20800</v>
      </c>
      <c r="G9" s="256">
        <v>37500</v>
      </c>
    </row>
    <row r="10" spans="1:7" s="254" customFormat="1" ht="11.25" customHeight="1" x14ac:dyDescent="0.15">
      <c r="A10" s="255" t="s">
        <v>196</v>
      </c>
      <c r="B10" s="256"/>
      <c r="C10" s="256"/>
      <c r="D10" s="256"/>
      <c r="E10" s="256"/>
      <c r="F10" s="256"/>
      <c r="G10" s="256"/>
    </row>
    <row r="11" spans="1:7" s="254" customFormat="1" ht="11.25" customHeight="1" x14ac:dyDescent="0.15">
      <c r="A11" s="255" t="s">
        <v>193</v>
      </c>
      <c r="B11" s="256">
        <v>383800</v>
      </c>
      <c r="C11" s="256">
        <v>4800</v>
      </c>
      <c r="D11" s="256">
        <v>6700</v>
      </c>
      <c r="E11" s="256">
        <v>127000</v>
      </c>
      <c r="F11" s="256">
        <v>138500</v>
      </c>
      <c r="G11" s="256">
        <v>114100</v>
      </c>
    </row>
    <row r="12" spans="1:7" s="254" customFormat="1" ht="11.25" customHeight="1" x14ac:dyDescent="0.15">
      <c r="A12" s="255" t="s">
        <v>194</v>
      </c>
      <c r="B12" s="256">
        <v>303800</v>
      </c>
      <c r="C12" s="256">
        <v>4500</v>
      </c>
      <c r="D12" s="256">
        <v>6600</v>
      </c>
      <c r="E12" s="256">
        <v>104500</v>
      </c>
      <c r="F12" s="256">
        <v>117500</v>
      </c>
      <c r="G12" s="256">
        <v>74500</v>
      </c>
    </row>
    <row r="13" spans="1:7" s="254" customFormat="1" ht="11.25" customHeight="1" x14ac:dyDescent="0.15">
      <c r="A13" s="255" t="s">
        <v>195</v>
      </c>
      <c r="B13" s="256">
        <v>81500</v>
      </c>
      <c r="C13" s="256">
        <v>300</v>
      </c>
      <c r="D13" s="256">
        <v>200</v>
      </c>
      <c r="E13" s="256">
        <v>22500</v>
      </c>
      <c r="F13" s="256">
        <v>20900</v>
      </c>
      <c r="G13" s="256">
        <v>39600</v>
      </c>
    </row>
    <row r="14" spans="1:7" s="254" customFormat="1" ht="11.25" customHeight="1" x14ac:dyDescent="0.15">
      <c r="A14" s="253" t="s">
        <v>37</v>
      </c>
    </row>
    <row r="15" spans="1:7" s="254" customFormat="1" ht="11.25" customHeight="1" x14ac:dyDescent="0.15">
      <c r="A15" s="255" t="s">
        <v>192</v>
      </c>
    </row>
    <row r="16" spans="1:7" s="254" customFormat="1" ht="11.25" customHeight="1" x14ac:dyDescent="0.15">
      <c r="A16" s="255" t="s">
        <v>193</v>
      </c>
      <c r="B16" s="257">
        <v>100</v>
      </c>
      <c r="C16" s="257">
        <f>C7/$B$7*100</f>
        <v>1.2082262210796915</v>
      </c>
      <c r="D16" s="257">
        <f>D7/$B$7*100</f>
        <v>1.1825192802056554</v>
      </c>
      <c r="E16" s="257">
        <f>E7/$B$7*100</f>
        <v>32.827763496143959</v>
      </c>
      <c r="F16" s="257">
        <f>F7/$B$7*100</f>
        <v>36.349614395886888</v>
      </c>
      <c r="G16" s="257">
        <f>G7/$B$7*100</f>
        <v>29.871465295629818</v>
      </c>
    </row>
    <row r="17" spans="1:7" s="254" customFormat="1" ht="11.25" customHeight="1" x14ac:dyDescent="0.15">
      <c r="A17" s="255" t="s">
        <v>194</v>
      </c>
      <c r="B17" s="257">
        <v>100</v>
      </c>
      <c r="C17" s="257">
        <f>C8/$B$8*100</f>
        <v>1.5141540487162608</v>
      </c>
      <c r="D17" s="257">
        <f>D8/$B$8*100</f>
        <v>1.4812376563528638</v>
      </c>
      <c r="E17" s="257">
        <f>E8/$B$8*100</f>
        <v>34.397630019749833</v>
      </c>
      <c r="F17" s="257">
        <f>F8/$B$8*100</f>
        <v>39.697169190256751</v>
      </c>
      <c r="G17" s="257">
        <f>G8/$B$8*100</f>
        <v>25.872284397630018</v>
      </c>
    </row>
    <row r="18" spans="1:7" s="254" customFormat="1" ht="11.25" customHeight="1" x14ac:dyDescent="0.15">
      <c r="A18" s="255" t="s">
        <v>195</v>
      </c>
      <c r="B18" s="257">
        <v>100</v>
      </c>
      <c r="C18" s="257">
        <f>C9/$B$9*100</f>
        <v>0.1226993865030675</v>
      </c>
      <c r="D18" s="257">
        <f>D9/$B$9*100</f>
        <v>0.1226993865030675</v>
      </c>
      <c r="E18" s="257">
        <f>E9/$B$9*100</f>
        <v>28.466257668711659</v>
      </c>
      <c r="F18" s="257">
        <f>F9/$B$9*100</f>
        <v>25.521472392638039</v>
      </c>
      <c r="G18" s="257">
        <f>G9/$B$9*100</f>
        <v>46.012269938650306</v>
      </c>
    </row>
    <row r="19" spans="1:7" s="254" customFormat="1" ht="11.25" customHeight="1" x14ac:dyDescent="0.15">
      <c r="A19" s="255" t="s">
        <v>196</v>
      </c>
    </row>
    <row r="20" spans="1:7" s="254" customFormat="1" ht="11.25" customHeight="1" x14ac:dyDescent="0.15">
      <c r="A20" s="255" t="s">
        <v>193</v>
      </c>
      <c r="B20" s="257">
        <v>100</v>
      </c>
      <c r="C20" s="257">
        <f>C11/$B$11*100</f>
        <v>1.2506513809275663</v>
      </c>
      <c r="D20" s="257">
        <f>D11/$B$11*100</f>
        <v>1.7457008858780616</v>
      </c>
      <c r="E20" s="257">
        <f>E11/$B$11*100</f>
        <v>33.090151120375197</v>
      </c>
      <c r="F20" s="257">
        <f>F11/$B$11*100</f>
        <v>36.086503387180827</v>
      </c>
      <c r="G20" s="257">
        <f>G11/$B$11*100</f>
        <v>29.729025534132358</v>
      </c>
    </row>
    <row r="21" spans="1:7" s="254" customFormat="1" ht="11.25" customHeight="1" x14ac:dyDescent="0.15">
      <c r="A21" s="255" t="s">
        <v>194</v>
      </c>
      <c r="B21" s="257">
        <v>100</v>
      </c>
      <c r="C21" s="257">
        <f>C12/$B$12*100</f>
        <v>1.4812376563528638</v>
      </c>
      <c r="D21" s="257">
        <f>D12/$B$12*100</f>
        <v>2.1724818959842001</v>
      </c>
      <c r="E21" s="257">
        <f>E12/$B$12*100</f>
        <v>34.397630019749833</v>
      </c>
      <c r="F21" s="257">
        <f>F12/$B$12*100</f>
        <v>38.676761026991443</v>
      </c>
      <c r="G21" s="257">
        <f>G12/$B$12*100</f>
        <v>24.522712310730743</v>
      </c>
    </row>
    <row r="22" spans="1:7" s="254" customFormat="1" ht="11.25" customHeight="1" x14ac:dyDescent="0.15">
      <c r="A22" s="258" t="s">
        <v>195</v>
      </c>
      <c r="B22" s="259">
        <v>100</v>
      </c>
      <c r="C22" s="259">
        <f>C13/$B$13*100</f>
        <v>0.36809815950920244</v>
      </c>
      <c r="D22" s="259">
        <f>D13/$B$13*100</f>
        <v>0.245398773006135</v>
      </c>
      <c r="E22" s="259">
        <f>E13/$B$13*100</f>
        <v>27.607361963190186</v>
      </c>
      <c r="F22" s="259">
        <f>F13/$B$13*100</f>
        <v>25.644171779141107</v>
      </c>
      <c r="G22" s="259">
        <f>G13/$B$13*100</f>
        <v>48.588957055214728</v>
      </c>
    </row>
    <row r="23" spans="1:7" s="254" customFormat="1" ht="11.25" customHeight="1" x14ac:dyDescent="0.15">
      <c r="A23" s="260" t="s">
        <v>197</v>
      </c>
    </row>
    <row r="24" spans="1:7" s="254" customFormat="1" ht="11.25" customHeight="1" x14ac:dyDescent="0.15">
      <c r="A24" s="260" t="s">
        <v>198</v>
      </c>
    </row>
  </sheetData>
  <mergeCells count="5">
    <mergeCell ref="B2:B4"/>
    <mergeCell ref="C2:G2"/>
    <mergeCell ref="C3:C4"/>
    <mergeCell ref="D3:D4"/>
    <mergeCell ref="E3:G3"/>
  </mergeCells>
  <phoneticPr fontId="1"/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showGridLines="0" zoomScale="120" zoomScaleNormal="120" workbookViewId="0">
      <selection activeCell="H28" sqref="H28"/>
    </sheetView>
  </sheetViews>
  <sheetFormatPr defaultRowHeight="13.5" x14ac:dyDescent="0.15"/>
  <cols>
    <col min="1" max="1" width="13" style="261" customWidth="1"/>
    <col min="2" max="11" width="7.75" style="261" customWidth="1"/>
    <col min="12" max="16384" width="9" style="261"/>
  </cols>
  <sheetData>
    <row r="1" spans="1:11" ht="18" customHeight="1" x14ac:dyDescent="0.15">
      <c r="A1" s="261" t="s">
        <v>199</v>
      </c>
    </row>
    <row r="2" spans="1:11" s="254" customFormat="1" ht="13.5" customHeight="1" x14ac:dyDescent="0.15">
      <c r="A2" s="262"/>
      <c r="B2" s="494" t="s">
        <v>16</v>
      </c>
      <c r="C2" s="497" t="s">
        <v>200</v>
      </c>
      <c r="D2" s="497"/>
      <c r="E2" s="497"/>
      <c r="F2" s="497"/>
      <c r="G2" s="497"/>
      <c r="H2" s="497"/>
      <c r="I2" s="497"/>
      <c r="J2" s="497"/>
      <c r="K2" s="491" t="s">
        <v>201</v>
      </c>
    </row>
    <row r="3" spans="1:11" s="254" customFormat="1" ht="7.5" customHeight="1" x14ac:dyDescent="0.15">
      <c r="A3" s="255"/>
      <c r="B3" s="495"/>
      <c r="C3" s="263"/>
      <c r="D3" s="264"/>
      <c r="E3" s="264"/>
      <c r="F3" s="264"/>
      <c r="G3" s="264"/>
      <c r="H3" s="264"/>
      <c r="I3" s="264"/>
      <c r="J3" s="258"/>
      <c r="K3" s="492"/>
    </row>
    <row r="4" spans="1:11" s="254" customFormat="1" ht="15" customHeight="1" x14ac:dyDescent="0.15">
      <c r="A4" s="255"/>
      <c r="B4" s="495"/>
      <c r="C4" s="494" t="s">
        <v>202</v>
      </c>
      <c r="D4" s="498" t="s">
        <v>203</v>
      </c>
      <c r="E4" s="501" t="s">
        <v>204</v>
      </c>
      <c r="F4" s="501" t="s">
        <v>205</v>
      </c>
      <c r="G4" s="501" t="s">
        <v>206</v>
      </c>
      <c r="H4" s="501" t="s">
        <v>207</v>
      </c>
      <c r="I4" s="504" t="s">
        <v>208</v>
      </c>
      <c r="J4" s="491" t="s">
        <v>209</v>
      </c>
      <c r="K4" s="492"/>
    </row>
    <row r="5" spans="1:11" s="254" customFormat="1" ht="15" customHeight="1" x14ac:dyDescent="0.15">
      <c r="A5" s="255"/>
      <c r="B5" s="495"/>
      <c r="C5" s="495"/>
      <c r="D5" s="499"/>
      <c r="E5" s="502"/>
      <c r="F5" s="502"/>
      <c r="G5" s="502"/>
      <c r="H5" s="502"/>
      <c r="I5" s="505"/>
      <c r="J5" s="492"/>
      <c r="K5" s="492"/>
    </row>
    <row r="6" spans="1:11" s="254" customFormat="1" ht="15" customHeight="1" x14ac:dyDescent="0.15">
      <c r="A6" s="255"/>
      <c r="B6" s="495"/>
      <c r="C6" s="495"/>
      <c r="D6" s="499"/>
      <c r="E6" s="502"/>
      <c r="F6" s="502"/>
      <c r="G6" s="502"/>
      <c r="H6" s="502"/>
      <c r="I6" s="505"/>
      <c r="J6" s="492"/>
      <c r="K6" s="492"/>
    </row>
    <row r="7" spans="1:11" s="254" customFormat="1" ht="15" customHeight="1" x14ac:dyDescent="0.15">
      <c r="A7" s="258"/>
      <c r="B7" s="496"/>
      <c r="C7" s="496"/>
      <c r="D7" s="500"/>
      <c r="E7" s="503"/>
      <c r="F7" s="503"/>
      <c r="G7" s="503"/>
      <c r="H7" s="503"/>
      <c r="I7" s="506"/>
      <c r="J7" s="493"/>
      <c r="K7" s="493"/>
    </row>
    <row r="8" spans="1:11" ht="15" customHeight="1" x14ac:dyDescent="0.15">
      <c r="A8" s="243" t="s">
        <v>27</v>
      </c>
      <c r="B8" s="265"/>
      <c r="C8" s="265"/>
      <c r="D8" s="265"/>
      <c r="E8" s="265"/>
      <c r="F8" s="265"/>
      <c r="G8" s="265"/>
      <c r="H8" s="265"/>
      <c r="I8" s="265"/>
      <c r="J8" s="265"/>
      <c r="K8" s="265"/>
    </row>
    <row r="9" spans="1:11" ht="15" customHeight="1" x14ac:dyDescent="0.15">
      <c r="A9" s="255" t="s">
        <v>210</v>
      </c>
      <c r="B9" s="242">
        <v>296500</v>
      </c>
      <c r="C9" s="242">
        <v>86400</v>
      </c>
      <c r="D9" s="242">
        <v>11000</v>
      </c>
      <c r="E9" s="242">
        <v>43800</v>
      </c>
      <c r="F9" s="242">
        <v>19000</v>
      </c>
      <c r="G9" s="242">
        <v>39100</v>
      </c>
      <c r="H9" s="242">
        <v>4100</v>
      </c>
      <c r="I9" s="242">
        <v>9500</v>
      </c>
      <c r="J9" s="242">
        <v>33200</v>
      </c>
      <c r="K9" s="242">
        <v>210200</v>
      </c>
    </row>
    <row r="10" spans="1:11" ht="15" customHeight="1" x14ac:dyDescent="0.15">
      <c r="A10" s="255" t="s">
        <v>211</v>
      </c>
      <c r="B10" s="242">
        <v>24900</v>
      </c>
      <c r="C10" s="242">
        <v>6600</v>
      </c>
      <c r="D10" s="242">
        <v>900</v>
      </c>
      <c r="E10" s="242">
        <v>3500</v>
      </c>
      <c r="F10" s="242">
        <v>1300</v>
      </c>
      <c r="G10" s="242">
        <v>2400</v>
      </c>
      <c r="H10" s="242">
        <v>200</v>
      </c>
      <c r="I10" s="242">
        <v>500</v>
      </c>
      <c r="J10" s="242">
        <v>2600</v>
      </c>
      <c r="K10" s="242">
        <v>18300</v>
      </c>
    </row>
    <row r="11" spans="1:11" ht="15" customHeight="1" x14ac:dyDescent="0.15">
      <c r="A11" s="255" t="s">
        <v>212</v>
      </c>
      <c r="B11" s="242">
        <v>271600</v>
      </c>
      <c r="C11" s="242">
        <v>79700</v>
      </c>
      <c r="D11" s="242">
        <v>10000</v>
      </c>
      <c r="E11" s="242">
        <v>40300</v>
      </c>
      <c r="F11" s="242">
        <v>17700</v>
      </c>
      <c r="G11" s="242">
        <v>36800</v>
      </c>
      <c r="H11" s="242">
        <v>3900</v>
      </c>
      <c r="I11" s="242">
        <v>9000</v>
      </c>
      <c r="J11" s="242">
        <v>30600</v>
      </c>
      <c r="K11" s="242">
        <v>191900</v>
      </c>
    </row>
    <row r="12" spans="1:11" ht="15" customHeight="1" x14ac:dyDescent="0.15">
      <c r="A12" s="243" t="s">
        <v>37</v>
      </c>
      <c r="B12" s="240"/>
      <c r="C12" s="240"/>
      <c r="D12" s="240"/>
      <c r="E12" s="240"/>
      <c r="F12" s="240"/>
      <c r="G12" s="240"/>
      <c r="H12" s="240"/>
      <c r="I12" s="240"/>
      <c r="J12" s="240"/>
      <c r="K12" s="240"/>
    </row>
    <row r="13" spans="1:11" ht="15" customHeight="1" x14ac:dyDescent="0.15">
      <c r="A13" s="255" t="s">
        <v>210</v>
      </c>
      <c r="B13" s="244">
        <v>100</v>
      </c>
      <c r="C13" s="244">
        <f t="shared" ref="C13:K13" si="0">C9/$B$9*100</f>
        <v>29.139966273187184</v>
      </c>
      <c r="D13" s="244">
        <f t="shared" si="0"/>
        <v>3.7099494097807759</v>
      </c>
      <c r="E13" s="244">
        <f t="shared" si="0"/>
        <v>14.772344013490727</v>
      </c>
      <c r="F13" s="244">
        <f t="shared" si="0"/>
        <v>6.4080944350758857</v>
      </c>
      <c r="G13" s="244">
        <f t="shared" si="0"/>
        <v>13.187183811129849</v>
      </c>
      <c r="H13" s="244">
        <f t="shared" si="0"/>
        <v>1.3827993254637436</v>
      </c>
      <c r="I13" s="244">
        <f t="shared" si="0"/>
        <v>3.2040472175379429</v>
      </c>
      <c r="J13" s="244">
        <f t="shared" si="0"/>
        <v>11.197301854974704</v>
      </c>
      <c r="K13" s="244">
        <f t="shared" si="0"/>
        <v>70.893760539629</v>
      </c>
    </row>
    <row r="14" spans="1:11" ht="15" customHeight="1" x14ac:dyDescent="0.15">
      <c r="A14" s="255" t="s">
        <v>211</v>
      </c>
      <c r="B14" s="244">
        <v>100</v>
      </c>
      <c r="C14" s="244">
        <f t="shared" ref="C14:K14" si="1">C10/$B$10*100</f>
        <v>26.506024096385545</v>
      </c>
      <c r="D14" s="244">
        <f t="shared" si="1"/>
        <v>3.6144578313253009</v>
      </c>
      <c r="E14" s="244">
        <f t="shared" si="1"/>
        <v>14.056224899598394</v>
      </c>
      <c r="F14" s="244">
        <f t="shared" si="1"/>
        <v>5.2208835341365463</v>
      </c>
      <c r="G14" s="244">
        <f t="shared" si="1"/>
        <v>9.6385542168674707</v>
      </c>
      <c r="H14" s="244">
        <f t="shared" si="1"/>
        <v>0.80321285140562237</v>
      </c>
      <c r="I14" s="244">
        <f t="shared" si="1"/>
        <v>2.0080321285140563</v>
      </c>
      <c r="J14" s="244">
        <f t="shared" si="1"/>
        <v>10.441767068273093</v>
      </c>
      <c r="K14" s="244">
        <f t="shared" si="1"/>
        <v>73.493975903614455</v>
      </c>
    </row>
    <row r="15" spans="1:11" ht="15" customHeight="1" x14ac:dyDescent="0.15">
      <c r="A15" s="258" t="s">
        <v>212</v>
      </c>
      <c r="B15" s="246">
        <v>100</v>
      </c>
      <c r="C15" s="246">
        <f t="shared" ref="C15:K15" si="2">C11/$B$11*100</f>
        <v>29.344624447717234</v>
      </c>
      <c r="D15" s="246">
        <f t="shared" si="2"/>
        <v>3.6818851251840945</v>
      </c>
      <c r="E15" s="246">
        <f t="shared" si="2"/>
        <v>14.8379970544919</v>
      </c>
      <c r="F15" s="246">
        <f t="shared" si="2"/>
        <v>6.5169366715758477</v>
      </c>
      <c r="G15" s="246">
        <f t="shared" si="2"/>
        <v>13.549337260677467</v>
      </c>
      <c r="H15" s="246">
        <f t="shared" si="2"/>
        <v>1.4359351988217968</v>
      </c>
      <c r="I15" s="246">
        <f t="shared" si="2"/>
        <v>3.313696612665685</v>
      </c>
      <c r="J15" s="246">
        <f t="shared" si="2"/>
        <v>11.266568483063329</v>
      </c>
      <c r="K15" s="246">
        <f t="shared" si="2"/>
        <v>70.655375552282777</v>
      </c>
    </row>
    <row r="16" spans="1:11" x14ac:dyDescent="0.15">
      <c r="A16" s="255" t="s">
        <v>213</v>
      </c>
    </row>
  </sheetData>
  <mergeCells count="11">
    <mergeCell ref="J4:J7"/>
    <mergeCell ref="B2:B7"/>
    <mergeCell ref="C2:J2"/>
    <mergeCell ref="K2:K7"/>
    <mergeCell ref="C4:C7"/>
    <mergeCell ref="D4:D7"/>
    <mergeCell ref="E4:E7"/>
    <mergeCell ref="F4:F7"/>
    <mergeCell ref="G4:G7"/>
    <mergeCell ref="H4:H7"/>
    <mergeCell ref="I4:I7"/>
  </mergeCells>
  <phoneticPr fontId="1"/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showGridLines="0" zoomScale="120" zoomScaleNormal="120" workbookViewId="0">
      <selection activeCell="H28" sqref="H28"/>
    </sheetView>
  </sheetViews>
  <sheetFormatPr defaultRowHeight="13.5" x14ac:dyDescent="0.15"/>
  <cols>
    <col min="1" max="1" width="15.875" style="235" customWidth="1"/>
    <col min="2" max="16384" width="9" style="261"/>
  </cols>
  <sheetData>
    <row r="1" spans="1:9" ht="18" customHeight="1" x14ac:dyDescent="0.15">
      <c r="A1" s="1" t="s">
        <v>214</v>
      </c>
    </row>
    <row r="2" spans="1:9" s="235" customFormat="1" ht="15" customHeight="1" x14ac:dyDescent="0.15">
      <c r="A2" s="265"/>
      <c r="B2" s="459" t="s">
        <v>16</v>
      </c>
      <c r="C2" s="459" t="s">
        <v>215</v>
      </c>
      <c r="D2" s="459"/>
      <c r="E2" s="459"/>
      <c r="F2" s="459"/>
      <c r="G2" s="459"/>
      <c r="H2" s="459"/>
      <c r="I2" s="472" t="s">
        <v>216</v>
      </c>
    </row>
    <row r="3" spans="1:9" s="252" customFormat="1" ht="30" customHeight="1" x14ac:dyDescent="0.15">
      <c r="A3" s="266"/>
      <c r="B3" s="459"/>
      <c r="C3" s="68" t="s">
        <v>202</v>
      </c>
      <c r="D3" s="68" t="s">
        <v>217</v>
      </c>
      <c r="E3" s="68" t="s">
        <v>218</v>
      </c>
      <c r="F3" s="68" t="s">
        <v>219</v>
      </c>
      <c r="G3" s="68" t="s">
        <v>220</v>
      </c>
      <c r="H3" s="68" t="s">
        <v>26</v>
      </c>
      <c r="I3" s="472"/>
    </row>
    <row r="4" spans="1:9" s="235" customFormat="1" ht="15" customHeight="1" x14ac:dyDescent="0.15">
      <c r="A4" s="243" t="s">
        <v>27</v>
      </c>
      <c r="B4" s="267"/>
    </row>
    <row r="5" spans="1:9" s="235" customFormat="1" ht="15" customHeight="1" x14ac:dyDescent="0.15">
      <c r="A5" s="235" t="s">
        <v>221</v>
      </c>
      <c r="B5" s="268">
        <v>296500</v>
      </c>
      <c r="C5" s="269">
        <v>4400</v>
      </c>
      <c r="D5" s="269">
        <v>2000</v>
      </c>
      <c r="E5" s="269">
        <v>1600</v>
      </c>
      <c r="F5" s="269">
        <v>1700</v>
      </c>
      <c r="G5" s="269">
        <v>1800</v>
      </c>
      <c r="H5" s="269">
        <v>900</v>
      </c>
      <c r="I5" s="269">
        <v>292100</v>
      </c>
    </row>
    <row r="6" spans="1:9" s="235" customFormat="1" ht="15" customHeight="1" x14ac:dyDescent="0.15">
      <c r="A6" s="235" t="s">
        <v>222</v>
      </c>
      <c r="B6" s="268">
        <v>14300</v>
      </c>
      <c r="C6" s="269">
        <v>1900</v>
      </c>
      <c r="D6" s="269">
        <v>1000</v>
      </c>
      <c r="E6" s="269">
        <v>1000</v>
      </c>
      <c r="F6" s="269">
        <v>1100</v>
      </c>
      <c r="G6" s="269">
        <v>1000</v>
      </c>
      <c r="H6" s="269">
        <v>400</v>
      </c>
      <c r="I6" s="269">
        <v>12300</v>
      </c>
    </row>
    <row r="7" spans="1:9" s="235" customFormat="1" ht="15" customHeight="1" x14ac:dyDescent="0.15">
      <c r="A7" s="235" t="s">
        <v>223</v>
      </c>
      <c r="B7" s="268">
        <v>13600</v>
      </c>
      <c r="C7" s="269">
        <v>1600</v>
      </c>
      <c r="D7" s="269">
        <v>700</v>
      </c>
      <c r="E7" s="269">
        <v>800</v>
      </c>
      <c r="F7" s="269">
        <v>900</v>
      </c>
      <c r="G7" s="269">
        <v>800</v>
      </c>
      <c r="H7" s="269">
        <v>400</v>
      </c>
      <c r="I7" s="269">
        <v>12000</v>
      </c>
    </row>
    <row r="8" spans="1:9" s="235" customFormat="1" ht="15" customHeight="1" x14ac:dyDescent="0.15">
      <c r="A8" s="235" t="s">
        <v>224</v>
      </c>
      <c r="B8" s="268">
        <v>700</v>
      </c>
      <c r="C8" s="269">
        <v>300</v>
      </c>
      <c r="D8" s="269">
        <v>200</v>
      </c>
      <c r="E8" s="269">
        <v>200</v>
      </c>
      <c r="F8" s="269">
        <v>200</v>
      </c>
      <c r="G8" s="269">
        <v>200</v>
      </c>
      <c r="H8" s="269">
        <v>0</v>
      </c>
      <c r="I8" s="269">
        <v>400</v>
      </c>
    </row>
    <row r="9" spans="1:9" s="235" customFormat="1" ht="15" customHeight="1" x14ac:dyDescent="0.15">
      <c r="A9" s="235" t="s">
        <v>225</v>
      </c>
      <c r="B9" s="268">
        <v>282300</v>
      </c>
      <c r="C9" s="269">
        <v>2500</v>
      </c>
      <c r="D9" s="269">
        <v>1000</v>
      </c>
      <c r="E9" s="269">
        <v>600</v>
      </c>
      <c r="F9" s="269">
        <v>600</v>
      </c>
      <c r="G9" s="269">
        <v>800</v>
      </c>
      <c r="H9" s="269">
        <v>500</v>
      </c>
      <c r="I9" s="269">
        <v>279800</v>
      </c>
    </row>
    <row r="10" spans="1:9" s="235" customFormat="1" ht="15" customHeight="1" x14ac:dyDescent="0.15">
      <c r="A10" s="243" t="s">
        <v>133</v>
      </c>
      <c r="B10" s="270"/>
    </row>
    <row r="11" spans="1:9" s="235" customFormat="1" ht="15" customHeight="1" x14ac:dyDescent="0.15">
      <c r="A11" s="235" t="s">
        <v>221</v>
      </c>
      <c r="B11" s="271">
        <v>100</v>
      </c>
      <c r="C11" s="248">
        <f t="shared" ref="C11:I11" si="0">C5/$B$5*100</f>
        <v>1.4839797639123105</v>
      </c>
      <c r="D11" s="248">
        <f t="shared" si="0"/>
        <v>0.67453625632377734</v>
      </c>
      <c r="E11" s="248">
        <f t="shared" si="0"/>
        <v>0.53962900505902189</v>
      </c>
      <c r="F11" s="248">
        <f t="shared" si="0"/>
        <v>0.57335581787521084</v>
      </c>
      <c r="G11" s="248">
        <f t="shared" si="0"/>
        <v>0.60708263069139967</v>
      </c>
      <c r="H11" s="248">
        <f t="shared" si="0"/>
        <v>0.30354131534569984</v>
      </c>
      <c r="I11" s="248">
        <f t="shared" si="0"/>
        <v>98.516020236087684</v>
      </c>
    </row>
    <row r="12" spans="1:9" s="235" customFormat="1" ht="15" customHeight="1" x14ac:dyDescent="0.15">
      <c r="A12" s="235" t="s">
        <v>222</v>
      </c>
      <c r="B12" s="271">
        <v>100</v>
      </c>
      <c r="C12" s="248">
        <f t="shared" ref="C12:I12" si="1">C6/$B$6*100</f>
        <v>13.286713286713287</v>
      </c>
      <c r="D12" s="248">
        <f t="shared" si="1"/>
        <v>6.9930069930069934</v>
      </c>
      <c r="E12" s="248">
        <f t="shared" si="1"/>
        <v>6.9930069930069934</v>
      </c>
      <c r="F12" s="248">
        <f t="shared" si="1"/>
        <v>7.6923076923076925</v>
      </c>
      <c r="G12" s="248">
        <f t="shared" si="1"/>
        <v>6.9930069930069934</v>
      </c>
      <c r="H12" s="248">
        <f t="shared" si="1"/>
        <v>2.7972027972027971</v>
      </c>
      <c r="I12" s="248">
        <f t="shared" si="1"/>
        <v>86.013986013986013</v>
      </c>
    </row>
    <row r="13" spans="1:9" s="235" customFormat="1" ht="15" customHeight="1" x14ac:dyDescent="0.15">
      <c r="A13" s="235" t="s">
        <v>223</v>
      </c>
      <c r="B13" s="271">
        <v>100</v>
      </c>
      <c r="C13" s="248">
        <f t="shared" ref="C13:I13" si="2">C7/$B$7*100</f>
        <v>11.76470588235294</v>
      </c>
      <c r="D13" s="248">
        <f t="shared" si="2"/>
        <v>5.1470588235294112</v>
      </c>
      <c r="E13" s="248">
        <f t="shared" si="2"/>
        <v>5.8823529411764701</v>
      </c>
      <c r="F13" s="248">
        <f t="shared" si="2"/>
        <v>6.6176470588235299</v>
      </c>
      <c r="G13" s="248">
        <f t="shared" si="2"/>
        <v>5.8823529411764701</v>
      </c>
      <c r="H13" s="248">
        <f t="shared" si="2"/>
        <v>2.9411764705882351</v>
      </c>
      <c r="I13" s="248">
        <f t="shared" si="2"/>
        <v>88.235294117647058</v>
      </c>
    </row>
    <row r="14" spans="1:9" s="235" customFormat="1" ht="15" customHeight="1" x14ac:dyDescent="0.15">
      <c r="A14" s="235" t="s">
        <v>224</v>
      </c>
      <c r="B14" s="271">
        <v>100</v>
      </c>
      <c r="C14" s="248">
        <f t="shared" ref="C14:I14" si="3">C8/$B$8*100</f>
        <v>42.857142857142854</v>
      </c>
      <c r="D14" s="248">
        <f t="shared" si="3"/>
        <v>28.571428571428569</v>
      </c>
      <c r="E14" s="248">
        <f t="shared" si="3"/>
        <v>28.571428571428569</v>
      </c>
      <c r="F14" s="248">
        <f t="shared" si="3"/>
        <v>28.571428571428569</v>
      </c>
      <c r="G14" s="248">
        <f t="shared" si="3"/>
        <v>28.571428571428569</v>
      </c>
      <c r="H14" s="248">
        <f t="shared" si="3"/>
        <v>0</v>
      </c>
      <c r="I14" s="248">
        <f t="shared" si="3"/>
        <v>57.142857142857139</v>
      </c>
    </row>
    <row r="15" spans="1:9" s="235" customFormat="1" ht="15" customHeight="1" x14ac:dyDescent="0.15">
      <c r="A15" s="240" t="s">
        <v>225</v>
      </c>
      <c r="B15" s="271">
        <v>100</v>
      </c>
      <c r="C15" s="244">
        <f t="shared" ref="C15:I15" si="4">C9/$B$9*100</f>
        <v>0.88558271342543382</v>
      </c>
      <c r="D15" s="244">
        <f t="shared" si="4"/>
        <v>0.35423308537017356</v>
      </c>
      <c r="E15" s="244">
        <f t="shared" si="4"/>
        <v>0.21253985122210414</v>
      </c>
      <c r="F15" s="244">
        <f t="shared" si="4"/>
        <v>0.21253985122210414</v>
      </c>
      <c r="G15" s="244">
        <f t="shared" si="4"/>
        <v>0.28338646829613884</v>
      </c>
      <c r="H15" s="244">
        <f t="shared" si="4"/>
        <v>0.17711654268508678</v>
      </c>
      <c r="I15" s="244">
        <f t="shared" si="4"/>
        <v>99.114417286574565</v>
      </c>
    </row>
    <row r="16" spans="1:9" s="235" customFormat="1" ht="15" customHeight="1" x14ac:dyDescent="0.15">
      <c r="A16" s="243" t="s">
        <v>134</v>
      </c>
      <c r="B16" s="270"/>
    </row>
    <row r="17" spans="1:9" s="235" customFormat="1" ht="15" customHeight="1" x14ac:dyDescent="0.15">
      <c r="A17" s="235" t="s">
        <v>221</v>
      </c>
      <c r="B17" s="271">
        <v>100</v>
      </c>
      <c r="C17" s="244">
        <v>100</v>
      </c>
      <c r="D17" s="244">
        <v>100</v>
      </c>
      <c r="E17" s="244">
        <v>100</v>
      </c>
      <c r="F17" s="244">
        <v>100</v>
      </c>
      <c r="G17" s="244">
        <v>100</v>
      </c>
      <c r="H17" s="244">
        <v>100</v>
      </c>
      <c r="I17" s="244">
        <v>100</v>
      </c>
    </row>
    <row r="18" spans="1:9" s="235" customFormat="1" ht="15" customHeight="1" x14ac:dyDescent="0.15">
      <c r="A18" s="235" t="s">
        <v>222</v>
      </c>
      <c r="B18" s="271">
        <f>B6/$B$5*100</f>
        <v>4.8229342327150082</v>
      </c>
      <c r="C18" s="248">
        <f>C6/$C$5*100</f>
        <v>43.18181818181818</v>
      </c>
      <c r="D18" s="248">
        <f>D6/$D$5*100</f>
        <v>50</v>
      </c>
      <c r="E18" s="248">
        <f>E6/$E$5*100</f>
        <v>62.5</v>
      </c>
      <c r="F18" s="248">
        <f>F6/$F$5*100</f>
        <v>64.705882352941174</v>
      </c>
      <c r="G18" s="248">
        <f>G6/$G$5*100</f>
        <v>55.555555555555557</v>
      </c>
      <c r="H18" s="248">
        <f>H6/$H$5*100</f>
        <v>44.444444444444443</v>
      </c>
      <c r="I18" s="248">
        <f>I6/$I$5*100</f>
        <v>4.2108866826429301</v>
      </c>
    </row>
    <row r="19" spans="1:9" s="235" customFormat="1" ht="15" customHeight="1" x14ac:dyDescent="0.15">
      <c r="A19" s="235" t="s">
        <v>223</v>
      </c>
      <c r="B19" s="271">
        <f>B7/$B$5*100</f>
        <v>4.5868465430016867</v>
      </c>
      <c r="C19" s="248">
        <f>C7/$C$5*100</f>
        <v>36.363636363636367</v>
      </c>
      <c r="D19" s="248">
        <f>D7/$D$5*100</f>
        <v>35</v>
      </c>
      <c r="E19" s="248">
        <f>E7/$E$5*100</f>
        <v>50</v>
      </c>
      <c r="F19" s="248">
        <f>F7/$F$5*100</f>
        <v>52.941176470588239</v>
      </c>
      <c r="G19" s="248">
        <f>G7/$G$5*100</f>
        <v>44.444444444444443</v>
      </c>
      <c r="H19" s="248">
        <f>H7/$H$5*100</f>
        <v>44.444444444444443</v>
      </c>
      <c r="I19" s="248">
        <f>I7/$I$5*100</f>
        <v>4.1081821294077372</v>
      </c>
    </row>
    <row r="20" spans="1:9" s="235" customFormat="1" ht="15" customHeight="1" x14ac:dyDescent="0.15">
      <c r="A20" s="235" t="s">
        <v>224</v>
      </c>
      <c r="B20" s="271">
        <f>B8/$B$5*100</f>
        <v>0.23608768971332211</v>
      </c>
      <c r="C20" s="248">
        <f>C8/$C$5*100</f>
        <v>6.8181818181818175</v>
      </c>
      <c r="D20" s="248">
        <f>D8/$D$5*100</f>
        <v>10</v>
      </c>
      <c r="E20" s="248">
        <f>E8/$E$5*100</f>
        <v>12.5</v>
      </c>
      <c r="F20" s="248">
        <f>F8/$F$5*100</f>
        <v>11.76470588235294</v>
      </c>
      <c r="G20" s="248">
        <f>G8/$G$5*100</f>
        <v>11.111111111111111</v>
      </c>
      <c r="H20" s="248">
        <f>H8/$H$5*100</f>
        <v>0</v>
      </c>
      <c r="I20" s="248">
        <f>I8/$I$5*100</f>
        <v>0.13693940431359122</v>
      </c>
    </row>
    <row r="21" spans="1:9" s="235" customFormat="1" ht="15" customHeight="1" x14ac:dyDescent="0.15">
      <c r="A21" s="272" t="s">
        <v>225</v>
      </c>
      <c r="B21" s="273">
        <f>B9/$B$5*100</f>
        <v>95.210792580101185</v>
      </c>
      <c r="C21" s="246">
        <f>C9/$C$5*100</f>
        <v>56.81818181818182</v>
      </c>
      <c r="D21" s="246">
        <f>D9/$D$5*100</f>
        <v>50</v>
      </c>
      <c r="E21" s="246">
        <f>E9/$E$5*100</f>
        <v>37.5</v>
      </c>
      <c r="F21" s="246">
        <f>F9/$F$5*100</f>
        <v>35.294117647058826</v>
      </c>
      <c r="G21" s="246">
        <f>G9/$G$5*100</f>
        <v>44.444444444444443</v>
      </c>
      <c r="H21" s="246">
        <f>H9/$H$5*100</f>
        <v>55.555555555555557</v>
      </c>
      <c r="I21" s="246">
        <f>I9/$I$5*100</f>
        <v>95.789113317357064</v>
      </c>
    </row>
    <row r="22" spans="1:9" x14ac:dyDescent="0.15">
      <c r="A22" s="240" t="s">
        <v>226</v>
      </c>
    </row>
    <row r="23" spans="1:9" x14ac:dyDescent="0.15">
      <c r="A23" s="240" t="s">
        <v>227</v>
      </c>
    </row>
    <row r="24" spans="1:9" x14ac:dyDescent="0.15">
      <c r="A24" s="235" t="s">
        <v>228</v>
      </c>
    </row>
  </sheetData>
  <mergeCells count="3">
    <mergeCell ref="B2:B3"/>
    <mergeCell ref="C2:H2"/>
    <mergeCell ref="I2:I3"/>
  </mergeCells>
  <phoneticPr fontId="1"/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showGridLines="0" zoomScale="120" zoomScaleNormal="120" workbookViewId="0">
      <selection activeCell="E34" sqref="E34"/>
    </sheetView>
  </sheetViews>
  <sheetFormatPr defaultRowHeight="15" customHeight="1" x14ac:dyDescent="0.15"/>
  <cols>
    <col min="1" max="1" width="9.625" style="261" customWidth="1"/>
    <col min="2" max="10" width="8.625" style="261" customWidth="1"/>
    <col min="11" max="16384" width="9" style="261"/>
  </cols>
  <sheetData>
    <row r="1" spans="1:10" ht="18" customHeight="1" x14ac:dyDescent="0.15">
      <c r="A1" s="261" t="s">
        <v>229</v>
      </c>
    </row>
    <row r="2" spans="1:10" ht="15" customHeight="1" x14ac:dyDescent="0.15">
      <c r="A2" s="274"/>
      <c r="B2" s="507" t="s">
        <v>16</v>
      </c>
      <c r="C2" s="275"/>
      <c r="D2" s="275"/>
      <c r="E2" s="275"/>
      <c r="F2" s="275"/>
      <c r="G2" s="275"/>
      <c r="H2" s="275"/>
      <c r="I2" s="275"/>
      <c r="J2" s="275"/>
    </row>
    <row r="3" spans="1:10" ht="15" customHeight="1" x14ac:dyDescent="0.15">
      <c r="A3" s="276"/>
      <c r="B3" s="508"/>
      <c r="C3" s="277" t="s">
        <v>230</v>
      </c>
      <c r="D3" s="278"/>
      <c r="E3" s="278"/>
      <c r="F3" s="278"/>
      <c r="G3" s="277" t="s">
        <v>231</v>
      </c>
      <c r="H3" s="278"/>
      <c r="I3" s="278"/>
      <c r="J3" s="278"/>
    </row>
    <row r="4" spans="1:10" ht="41.25" customHeight="1" x14ac:dyDescent="0.15">
      <c r="A4" s="276"/>
      <c r="B4" s="509"/>
      <c r="C4" s="279" t="s">
        <v>16</v>
      </c>
      <c r="D4" s="279" t="s">
        <v>232</v>
      </c>
      <c r="E4" s="69" t="s">
        <v>233</v>
      </c>
      <c r="F4" s="69" t="s">
        <v>234</v>
      </c>
      <c r="G4" s="279" t="s">
        <v>16</v>
      </c>
      <c r="H4" s="279" t="s">
        <v>235</v>
      </c>
      <c r="I4" s="69" t="s">
        <v>236</v>
      </c>
      <c r="J4" s="251" t="s">
        <v>234</v>
      </c>
    </row>
    <row r="5" spans="1:10" ht="12.75" customHeight="1" x14ac:dyDescent="0.15">
      <c r="A5" s="239" t="s">
        <v>237</v>
      </c>
      <c r="B5" s="275"/>
      <c r="C5" s="280"/>
      <c r="D5" s="280"/>
      <c r="E5" s="280"/>
      <c r="F5" s="280"/>
      <c r="G5" s="280"/>
      <c r="H5" s="280"/>
      <c r="I5" s="280"/>
      <c r="J5" s="280"/>
    </row>
    <row r="6" spans="1:10" ht="12.75" customHeight="1" x14ac:dyDescent="0.15">
      <c r="A6" s="247" t="s">
        <v>238</v>
      </c>
      <c r="B6" s="281">
        <v>339300</v>
      </c>
      <c r="C6" s="282">
        <v>127800</v>
      </c>
      <c r="D6" s="282">
        <v>11100</v>
      </c>
      <c r="E6" s="282">
        <v>17200</v>
      </c>
      <c r="F6" s="281">
        <f t="shared" ref="F6:F12" si="0">C6-D6-E6</f>
        <v>99500</v>
      </c>
      <c r="G6" s="282">
        <v>54000</v>
      </c>
      <c r="H6" s="282">
        <v>3600</v>
      </c>
      <c r="I6" s="282">
        <v>4200</v>
      </c>
      <c r="J6" s="281">
        <f t="shared" ref="J6:J12" si="1">G6-H6-I6</f>
        <v>46200</v>
      </c>
    </row>
    <row r="7" spans="1:10" ht="12.75" customHeight="1" x14ac:dyDescent="0.15">
      <c r="A7" s="241" t="s">
        <v>239</v>
      </c>
      <c r="B7" s="281">
        <v>351400</v>
      </c>
      <c r="C7" s="282">
        <v>151800</v>
      </c>
      <c r="D7" s="282">
        <v>16100</v>
      </c>
      <c r="E7" s="282">
        <v>23800</v>
      </c>
      <c r="F7" s="281">
        <f t="shared" si="0"/>
        <v>111900</v>
      </c>
      <c r="G7" s="282">
        <v>66200</v>
      </c>
      <c r="H7" s="282">
        <v>5700</v>
      </c>
      <c r="I7" s="282">
        <v>6400</v>
      </c>
      <c r="J7" s="281">
        <f t="shared" si="1"/>
        <v>54100</v>
      </c>
    </row>
    <row r="8" spans="1:10" ht="12.75" customHeight="1" x14ac:dyDescent="0.15">
      <c r="A8" s="241" t="s">
        <v>240</v>
      </c>
      <c r="B8" s="281">
        <v>373700</v>
      </c>
      <c r="C8" s="281">
        <v>177400</v>
      </c>
      <c r="D8" s="281">
        <v>22900</v>
      </c>
      <c r="E8" s="281">
        <v>35700</v>
      </c>
      <c r="F8" s="281">
        <f t="shared" si="0"/>
        <v>118800</v>
      </c>
      <c r="G8" s="281">
        <v>80100</v>
      </c>
      <c r="H8" s="281">
        <v>8900</v>
      </c>
      <c r="I8" s="281">
        <v>10000</v>
      </c>
      <c r="J8" s="281">
        <f t="shared" si="1"/>
        <v>61200</v>
      </c>
    </row>
    <row r="9" spans="1:10" ht="12.75" customHeight="1" x14ac:dyDescent="0.15">
      <c r="A9" s="241" t="s">
        <v>241</v>
      </c>
      <c r="B9" s="281">
        <v>382300</v>
      </c>
      <c r="C9" s="281">
        <v>195400</v>
      </c>
      <c r="D9" s="281">
        <v>28500</v>
      </c>
      <c r="E9" s="281">
        <v>43200</v>
      </c>
      <c r="F9" s="281">
        <f t="shared" si="0"/>
        <v>123700</v>
      </c>
      <c r="G9" s="281">
        <v>101300</v>
      </c>
      <c r="H9" s="281">
        <v>13900</v>
      </c>
      <c r="I9" s="281">
        <v>14100</v>
      </c>
      <c r="J9" s="281">
        <f t="shared" si="1"/>
        <v>73300</v>
      </c>
    </row>
    <row r="10" spans="1:10" ht="12.75" customHeight="1" x14ac:dyDescent="0.15">
      <c r="A10" s="241" t="s">
        <v>242</v>
      </c>
      <c r="B10" s="281">
        <v>380300</v>
      </c>
      <c r="C10" s="281">
        <v>205800</v>
      </c>
      <c r="D10" s="281">
        <v>37400</v>
      </c>
      <c r="E10" s="281">
        <v>44800</v>
      </c>
      <c r="F10" s="281">
        <f t="shared" si="0"/>
        <v>123600</v>
      </c>
      <c r="G10" s="281">
        <v>120400</v>
      </c>
      <c r="H10" s="281">
        <v>20700</v>
      </c>
      <c r="I10" s="281">
        <v>19400</v>
      </c>
      <c r="J10" s="281">
        <f t="shared" si="1"/>
        <v>80300</v>
      </c>
    </row>
    <row r="11" spans="1:10" ht="12.75" customHeight="1" x14ac:dyDescent="0.15">
      <c r="A11" s="241" t="s">
        <v>243</v>
      </c>
      <c r="B11" s="281">
        <v>389000</v>
      </c>
      <c r="C11" s="281">
        <v>212700</v>
      </c>
      <c r="D11" s="281">
        <v>44600</v>
      </c>
      <c r="E11" s="281">
        <v>47200</v>
      </c>
      <c r="F11" s="281">
        <f t="shared" si="0"/>
        <v>120900</v>
      </c>
      <c r="G11" s="281">
        <v>131000</v>
      </c>
      <c r="H11" s="281">
        <v>26000</v>
      </c>
      <c r="I11" s="281">
        <v>22900</v>
      </c>
      <c r="J11" s="281">
        <f t="shared" si="1"/>
        <v>82100</v>
      </c>
    </row>
    <row r="12" spans="1:10" ht="12.75" customHeight="1" x14ac:dyDescent="0.15">
      <c r="A12" s="241" t="s">
        <v>244</v>
      </c>
      <c r="B12" s="281">
        <v>383800</v>
      </c>
      <c r="C12" s="281">
        <v>217900</v>
      </c>
      <c r="D12" s="281">
        <v>53500</v>
      </c>
      <c r="E12" s="281">
        <v>51000</v>
      </c>
      <c r="F12" s="281">
        <f t="shared" si="0"/>
        <v>113400</v>
      </c>
      <c r="G12" s="281">
        <v>130100</v>
      </c>
      <c r="H12" s="281">
        <v>31000</v>
      </c>
      <c r="I12" s="281">
        <v>24300</v>
      </c>
      <c r="J12" s="281">
        <f t="shared" si="1"/>
        <v>74800</v>
      </c>
    </row>
    <row r="13" spans="1:10" ht="12.75" customHeight="1" x14ac:dyDescent="0.15">
      <c r="A13" s="243" t="s">
        <v>245</v>
      </c>
    </row>
    <row r="14" spans="1:10" ht="12.75" customHeight="1" x14ac:dyDescent="0.15">
      <c r="A14" s="247" t="s">
        <v>238</v>
      </c>
      <c r="B14" s="283">
        <v>100</v>
      </c>
      <c r="C14" s="284">
        <f>C6/$B$6*100</f>
        <v>37.665782493368702</v>
      </c>
      <c r="D14" s="284">
        <f>D6/$B$6*100</f>
        <v>3.2714412024756854</v>
      </c>
      <c r="E14" s="284">
        <f t="shared" ref="E14:J14" si="2">E6/$B$6*100</f>
        <v>5.0692602416740344</v>
      </c>
      <c r="F14" s="284">
        <f t="shared" si="2"/>
        <v>29.32508104921898</v>
      </c>
      <c r="G14" s="284">
        <f>G6/$B$6*100</f>
        <v>15.915119363395224</v>
      </c>
      <c r="H14" s="284">
        <f t="shared" si="2"/>
        <v>1.0610079575596816</v>
      </c>
      <c r="I14" s="284">
        <f t="shared" si="2"/>
        <v>1.237842617152962</v>
      </c>
      <c r="J14" s="284">
        <f t="shared" si="2"/>
        <v>13.61626878868258</v>
      </c>
    </row>
    <row r="15" spans="1:10" ht="12.75" customHeight="1" x14ac:dyDescent="0.15">
      <c r="A15" s="241" t="s">
        <v>239</v>
      </c>
      <c r="B15" s="283">
        <v>100</v>
      </c>
      <c r="C15" s="284">
        <f>C7/$B$7*100</f>
        <v>43.198634035287419</v>
      </c>
      <c r="D15" s="284">
        <f t="shared" ref="D15:J15" si="3">D7/$B$7*100</f>
        <v>4.5816733067729087</v>
      </c>
      <c r="E15" s="284">
        <f t="shared" si="3"/>
        <v>6.7729083665338639</v>
      </c>
      <c r="F15" s="284">
        <f t="shared" si="3"/>
        <v>31.844052361980651</v>
      </c>
      <c r="G15" s="284">
        <f t="shared" si="3"/>
        <v>18.838929994308483</v>
      </c>
      <c r="H15" s="284">
        <f t="shared" si="3"/>
        <v>1.6220830961866817</v>
      </c>
      <c r="I15" s="284">
        <f t="shared" si="3"/>
        <v>1.821286283437678</v>
      </c>
      <c r="J15" s="284">
        <f t="shared" si="3"/>
        <v>15.39556061468412</v>
      </c>
    </row>
    <row r="16" spans="1:10" ht="12.75" customHeight="1" x14ac:dyDescent="0.15">
      <c r="A16" s="241" t="s">
        <v>240</v>
      </c>
      <c r="B16" s="283">
        <v>100</v>
      </c>
      <c r="C16" s="284">
        <f>C8/$B$8*100</f>
        <v>47.471233609847467</v>
      </c>
      <c r="D16" s="284">
        <f t="shared" ref="D16:J16" si="4">D8/$B$8*100</f>
        <v>6.1279100883061277</v>
      </c>
      <c r="E16" s="284">
        <f t="shared" si="4"/>
        <v>9.5531174739095537</v>
      </c>
      <c r="F16" s="284">
        <f t="shared" si="4"/>
        <v>31.790206047631791</v>
      </c>
      <c r="G16" s="284">
        <f t="shared" si="4"/>
        <v>21.434305592721433</v>
      </c>
      <c r="H16" s="284">
        <f t="shared" si="4"/>
        <v>2.3815895103023816</v>
      </c>
      <c r="I16" s="284">
        <f t="shared" si="4"/>
        <v>2.675943270002676</v>
      </c>
      <c r="J16" s="284">
        <f t="shared" si="4"/>
        <v>16.376772812416377</v>
      </c>
    </row>
    <row r="17" spans="1:10" ht="12.75" customHeight="1" x14ac:dyDescent="0.15">
      <c r="A17" s="241" t="s">
        <v>241</v>
      </c>
      <c r="B17" s="283">
        <v>100</v>
      </c>
      <c r="C17" s="284">
        <f>C9/$B$9*100</f>
        <v>51.11169238817682</v>
      </c>
      <c r="D17" s="284">
        <f t="shared" ref="D17:J17" si="5">D9/$B$9*100</f>
        <v>7.4548783677739996</v>
      </c>
      <c r="E17" s="284">
        <f t="shared" si="5"/>
        <v>11.300026157467958</v>
      </c>
      <c r="F17" s="284">
        <f t="shared" si="5"/>
        <v>32.356787862934866</v>
      </c>
      <c r="G17" s="284">
        <f t="shared" si="5"/>
        <v>26.497515040544073</v>
      </c>
      <c r="H17" s="284">
        <f t="shared" si="5"/>
        <v>3.6358880460371439</v>
      </c>
      <c r="I17" s="284">
        <f t="shared" si="5"/>
        <v>3.6882029819513469</v>
      </c>
      <c r="J17" s="284">
        <f t="shared" si="5"/>
        <v>19.173424012555586</v>
      </c>
    </row>
    <row r="18" spans="1:10" ht="12.75" customHeight="1" x14ac:dyDescent="0.15">
      <c r="A18" s="241" t="s">
        <v>242</v>
      </c>
      <c r="B18" s="283">
        <v>100</v>
      </c>
      <c r="C18" s="284">
        <f>C10/$B$10*100</f>
        <v>54.115172232448074</v>
      </c>
      <c r="D18" s="284">
        <f t="shared" ref="D18:J18" si="6">D10/$B$10*100</f>
        <v>9.8343413094925065</v>
      </c>
      <c r="E18" s="284">
        <f t="shared" si="6"/>
        <v>11.780173547199579</v>
      </c>
      <c r="F18" s="284">
        <f t="shared" si="6"/>
        <v>32.500657375755978</v>
      </c>
      <c r="G18" s="284">
        <f t="shared" si="6"/>
        <v>31.659216408098867</v>
      </c>
      <c r="H18" s="284">
        <f t="shared" si="6"/>
        <v>5.4430712595319486</v>
      </c>
      <c r="I18" s="284">
        <f t="shared" si="6"/>
        <v>5.1012358664212467</v>
      </c>
      <c r="J18" s="284">
        <f t="shared" si="6"/>
        <v>21.114909282145675</v>
      </c>
    </row>
    <row r="19" spans="1:10" ht="12.75" customHeight="1" x14ac:dyDescent="0.15">
      <c r="A19" s="241" t="s">
        <v>243</v>
      </c>
      <c r="B19" s="283">
        <v>100</v>
      </c>
      <c r="C19" s="284">
        <f>C11/$B$11*100</f>
        <v>54.678663239074552</v>
      </c>
      <c r="D19" s="284">
        <f t="shared" ref="D19:J19" si="7">D11/$B$11*100</f>
        <v>11.465295629820051</v>
      </c>
      <c r="E19" s="284">
        <f t="shared" si="7"/>
        <v>12.133676092544988</v>
      </c>
      <c r="F19" s="284">
        <f t="shared" si="7"/>
        <v>31.079691516709513</v>
      </c>
      <c r="G19" s="284">
        <f t="shared" si="7"/>
        <v>33.676092544987149</v>
      </c>
      <c r="H19" s="284">
        <f t="shared" si="7"/>
        <v>6.6838046272493568</v>
      </c>
      <c r="I19" s="284">
        <f t="shared" si="7"/>
        <v>5.8868894601542419</v>
      </c>
      <c r="J19" s="284">
        <f t="shared" si="7"/>
        <v>21.105398457583547</v>
      </c>
    </row>
    <row r="20" spans="1:10" ht="12.75" customHeight="1" x14ac:dyDescent="0.15">
      <c r="A20" s="241" t="s">
        <v>244</v>
      </c>
      <c r="B20" s="283">
        <v>100</v>
      </c>
      <c r="C20" s="284">
        <f>C12/$B$12*100</f>
        <v>56.774361646690984</v>
      </c>
      <c r="D20" s="284">
        <f t="shared" ref="D20:J20" si="8">D12/$B$12*100</f>
        <v>13.939551849921832</v>
      </c>
      <c r="E20" s="284">
        <f t="shared" si="8"/>
        <v>13.288170922355395</v>
      </c>
      <c r="F20" s="284">
        <f t="shared" si="8"/>
        <v>29.546638874413755</v>
      </c>
      <c r="G20" s="284">
        <f t="shared" si="8"/>
        <v>33.897863470557581</v>
      </c>
      <c r="H20" s="284">
        <f t="shared" si="8"/>
        <v>8.0771235018238663</v>
      </c>
      <c r="I20" s="284">
        <f t="shared" si="8"/>
        <v>6.3314226159458045</v>
      </c>
      <c r="J20" s="284">
        <f t="shared" si="8"/>
        <v>19.489317352787911</v>
      </c>
    </row>
    <row r="21" spans="1:10" ht="12.75" customHeight="1" x14ac:dyDescent="0.15">
      <c r="A21" s="243" t="s">
        <v>246</v>
      </c>
    </row>
    <row r="22" spans="1:10" ht="12.75" customHeight="1" x14ac:dyDescent="0.15">
      <c r="A22" s="247" t="s">
        <v>238</v>
      </c>
      <c r="B22" s="285" t="s">
        <v>50</v>
      </c>
      <c r="C22" s="283">
        <v>100</v>
      </c>
      <c r="D22" s="284">
        <f>D6/$C$6*100</f>
        <v>8.6854460093896719</v>
      </c>
      <c r="E22" s="284">
        <f t="shared" ref="E22:J22" si="9">E6/$C$6*100</f>
        <v>13.458528951486699</v>
      </c>
      <c r="F22" s="284">
        <f t="shared" si="9"/>
        <v>77.856025039123637</v>
      </c>
      <c r="G22" s="284">
        <f t="shared" si="9"/>
        <v>42.25352112676056</v>
      </c>
      <c r="H22" s="284">
        <f t="shared" si="9"/>
        <v>2.8169014084507045</v>
      </c>
      <c r="I22" s="284">
        <f t="shared" si="9"/>
        <v>3.286384976525822</v>
      </c>
      <c r="J22" s="284">
        <f t="shared" si="9"/>
        <v>36.15023474178404</v>
      </c>
    </row>
    <row r="23" spans="1:10" ht="12.75" customHeight="1" x14ac:dyDescent="0.15">
      <c r="A23" s="241" t="s">
        <v>239</v>
      </c>
      <c r="B23" s="285" t="s">
        <v>50</v>
      </c>
      <c r="C23" s="283">
        <v>100</v>
      </c>
      <c r="D23" s="284">
        <f>D7/$C$7*100</f>
        <v>10.606060606060606</v>
      </c>
      <c r="E23" s="284">
        <f>E7/$C$7*100</f>
        <v>15.678524374176547</v>
      </c>
      <c r="F23" s="284">
        <f t="shared" ref="F23:J23" si="10">F7/$C$7*100</f>
        <v>73.715415019762844</v>
      </c>
      <c r="G23" s="284">
        <f t="shared" si="10"/>
        <v>43.610013175230563</v>
      </c>
      <c r="H23" s="284">
        <f t="shared" si="10"/>
        <v>3.7549407114624502</v>
      </c>
      <c r="I23" s="284">
        <f t="shared" si="10"/>
        <v>4.2160737812911728</v>
      </c>
      <c r="J23" s="284">
        <f t="shared" si="10"/>
        <v>35.638998682476938</v>
      </c>
    </row>
    <row r="24" spans="1:10" ht="12.75" customHeight="1" x14ac:dyDescent="0.15">
      <c r="A24" s="241" t="s">
        <v>240</v>
      </c>
      <c r="B24" s="285" t="s">
        <v>50</v>
      </c>
      <c r="C24" s="283">
        <v>100</v>
      </c>
      <c r="D24" s="284">
        <f>D8/$C$8*100</f>
        <v>12.908680947012401</v>
      </c>
      <c r="E24" s="284">
        <f t="shared" ref="E24:J24" si="11">E8/$C$8*100</f>
        <v>20.124013528748591</v>
      </c>
      <c r="F24" s="284">
        <f t="shared" si="11"/>
        <v>66.967305524239009</v>
      </c>
      <c r="G24" s="284">
        <f t="shared" si="11"/>
        <v>45.152198421645998</v>
      </c>
      <c r="H24" s="284">
        <f t="shared" si="11"/>
        <v>5.0169109357384443</v>
      </c>
      <c r="I24" s="284">
        <f t="shared" si="11"/>
        <v>5.636978579481398</v>
      </c>
      <c r="J24" s="284">
        <f t="shared" si="11"/>
        <v>34.498308906426153</v>
      </c>
    </row>
    <row r="25" spans="1:10" ht="12.75" customHeight="1" x14ac:dyDescent="0.15">
      <c r="A25" s="241" t="s">
        <v>241</v>
      </c>
      <c r="B25" s="285" t="s">
        <v>50</v>
      </c>
      <c r="C25" s="286">
        <v>100</v>
      </c>
      <c r="D25" s="284">
        <f>D9/$C$9*100</f>
        <v>14.585465711361309</v>
      </c>
      <c r="E25" s="284">
        <f t="shared" ref="E25:J25" si="12">E9/$C$9*100</f>
        <v>22.108495394063461</v>
      </c>
      <c r="F25" s="284">
        <f t="shared" si="12"/>
        <v>63.306038894575231</v>
      </c>
      <c r="G25" s="284">
        <f t="shared" si="12"/>
        <v>51.842374616171959</v>
      </c>
      <c r="H25" s="284">
        <f t="shared" si="12"/>
        <v>7.1136131013306043</v>
      </c>
      <c r="I25" s="284">
        <f t="shared" si="12"/>
        <v>7.2159672466734905</v>
      </c>
      <c r="J25" s="284">
        <f t="shared" si="12"/>
        <v>37.512794268167859</v>
      </c>
    </row>
    <row r="26" spans="1:10" ht="12.75" customHeight="1" x14ac:dyDescent="0.15">
      <c r="A26" s="241" t="s">
        <v>242</v>
      </c>
      <c r="B26" s="285" t="s">
        <v>50</v>
      </c>
      <c r="C26" s="286">
        <v>100</v>
      </c>
      <c r="D26" s="284">
        <f>D10/$C$10*100</f>
        <v>18.172983479105927</v>
      </c>
      <c r="E26" s="284">
        <f t="shared" ref="E26:J26" si="13">E10/$C$10*100</f>
        <v>21.768707482993197</v>
      </c>
      <c r="F26" s="284">
        <f t="shared" si="13"/>
        <v>60.058309037900869</v>
      </c>
      <c r="G26" s="284">
        <f t="shared" si="13"/>
        <v>58.503401360544217</v>
      </c>
      <c r="H26" s="284">
        <f t="shared" si="13"/>
        <v>10.058309037900875</v>
      </c>
      <c r="I26" s="284">
        <f t="shared" si="13"/>
        <v>9.4266277939747329</v>
      </c>
      <c r="J26" s="284">
        <f t="shared" si="13"/>
        <v>39.018464528668609</v>
      </c>
    </row>
    <row r="27" spans="1:10" ht="12.75" customHeight="1" x14ac:dyDescent="0.15">
      <c r="A27" s="241" t="s">
        <v>243</v>
      </c>
      <c r="B27" s="287" t="s">
        <v>50</v>
      </c>
      <c r="C27" s="283">
        <v>100</v>
      </c>
      <c r="D27" s="284">
        <f>D11/$C$11*100</f>
        <v>20.968500235072874</v>
      </c>
      <c r="E27" s="284">
        <f t="shared" ref="E27:J27" si="14">E11/$C$11*100</f>
        <v>22.190879172543486</v>
      </c>
      <c r="F27" s="284">
        <f t="shared" si="14"/>
        <v>56.840620592383637</v>
      </c>
      <c r="G27" s="284">
        <f t="shared" si="14"/>
        <v>61.589092618711803</v>
      </c>
      <c r="H27" s="284">
        <f t="shared" si="14"/>
        <v>12.223789374706159</v>
      </c>
      <c r="I27" s="284">
        <f t="shared" si="14"/>
        <v>10.76633756464504</v>
      </c>
      <c r="J27" s="284">
        <f t="shared" si="14"/>
        <v>38.598965679360603</v>
      </c>
    </row>
    <row r="28" spans="1:10" ht="12.75" customHeight="1" x14ac:dyDescent="0.15">
      <c r="A28" s="245" t="s">
        <v>244</v>
      </c>
      <c r="B28" s="288" t="s">
        <v>50</v>
      </c>
      <c r="C28" s="289">
        <v>100</v>
      </c>
      <c r="D28" s="290">
        <f>D12/$C$12*100</f>
        <v>24.552547039926573</v>
      </c>
      <c r="E28" s="290">
        <f t="shared" ref="E28:J28" si="15">E12/$C$12*100</f>
        <v>23.405231757687012</v>
      </c>
      <c r="F28" s="290">
        <f t="shared" si="15"/>
        <v>52.042221202386415</v>
      </c>
      <c r="G28" s="290">
        <f t="shared" si="15"/>
        <v>59.706287287746676</v>
      </c>
      <c r="H28" s="290">
        <f t="shared" si="15"/>
        <v>14.226709499770537</v>
      </c>
      <c r="I28" s="290">
        <f t="shared" si="15"/>
        <v>11.151904543368518</v>
      </c>
      <c r="J28" s="290">
        <f t="shared" si="15"/>
        <v>34.327673244607624</v>
      </c>
    </row>
    <row r="29" spans="1:10" s="254" customFormat="1" ht="12.75" customHeight="1" x14ac:dyDescent="0.15">
      <c r="A29" s="241" t="s">
        <v>247</v>
      </c>
    </row>
    <row r="30" spans="1:10" s="254" customFormat="1" ht="12.75" customHeight="1" x14ac:dyDescent="0.15">
      <c r="A30" s="240" t="s">
        <v>248</v>
      </c>
    </row>
  </sheetData>
  <mergeCells count="1">
    <mergeCell ref="B2:B4"/>
  </mergeCells>
  <phoneticPr fontId="1"/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showGridLines="0" zoomScale="120" zoomScaleNormal="120" workbookViewId="0">
      <selection activeCell="M22" sqref="M22"/>
    </sheetView>
  </sheetViews>
  <sheetFormatPr defaultRowHeight="13.5" x14ac:dyDescent="0.15"/>
  <cols>
    <col min="1" max="1" width="26.25" style="261" customWidth="1"/>
    <col min="2" max="8" width="9.375" style="261" customWidth="1"/>
    <col min="9" max="16384" width="9" style="261"/>
  </cols>
  <sheetData>
    <row r="1" spans="1:8" x14ac:dyDescent="0.15">
      <c r="A1" s="261" t="s">
        <v>249</v>
      </c>
    </row>
    <row r="2" spans="1:8" x14ac:dyDescent="0.15">
      <c r="A2" s="274"/>
      <c r="B2" s="494" t="s">
        <v>250</v>
      </c>
      <c r="C2" s="494" t="s">
        <v>251</v>
      </c>
      <c r="D2" s="494" t="s">
        <v>252</v>
      </c>
      <c r="E2" s="497" t="s">
        <v>58</v>
      </c>
      <c r="F2" s="265"/>
      <c r="G2" s="265"/>
      <c r="H2" s="510" t="s">
        <v>253</v>
      </c>
    </row>
    <row r="3" spans="1:8" ht="22.5" customHeight="1" x14ac:dyDescent="0.15">
      <c r="A3" s="291"/>
      <c r="B3" s="464"/>
      <c r="C3" s="464"/>
      <c r="D3" s="464"/>
      <c r="E3" s="517"/>
      <c r="F3" s="69" t="s">
        <v>254</v>
      </c>
      <c r="G3" s="251" t="s">
        <v>255</v>
      </c>
      <c r="H3" s="461"/>
    </row>
    <row r="4" spans="1:8" x14ac:dyDescent="0.15">
      <c r="A4" s="239" t="s">
        <v>237</v>
      </c>
    </row>
    <row r="5" spans="1:8" x14ac:dyDescent="0.15">
      <c r="A5" s="255" t="s">
        <v>256</v>
      </c>
      <c r="B5" s="71">
        <v>217900</v>
      </c>
      <c r="C5" s="71">
        <v>205900</v>
      </c>
      <c r="D5" s="71">
        <v>2900</v>
      </c>
      <c r="E5" s="71">
        <v>8600</v>
      </c>
      <c r="F5" s="71">
        <v>2600</v>
      </c>
      <c r="G5" s="71">
        <v>1000</v>
      </c>
      <c r="H5" s="71">
        <v>500</v>
      </c>
    </row>
    <row r="6" spans="1:8" x14ac:dyDescent="0.15">
      <c r="A6" s="255" t="s">
        <v>257</v>
      </c>
      <c r="B6" s="71">
        <v>53500</v>
      </c>
      <c r="C6" s="71">
        <v>46700</v>
      </c>
      <c r="D6" s="71">
        <v>1600</v>
      </c>
      <c r="E6" s="71">
        <v>5100</v>
      </c>
      <c r="F6" s="71">
        <v>1300</v>
      </c>
      <c r="G6" s="71">
        <v>700</v>
      </c>
      <c r="H6" s="71">
        <v>200</v>
      </c>
    </row>
    <row r="7" spans="1:8" x14ac:dyDescent="0.15">
      <c r="A7" s="255" t="s">
        <v>258</v>
      </c>
      <c r="B7" s="71">
        <v>51000</v>
      </c>
      <c r="C7" s="71">
        <v>48700</v>
      </c>
      <c r="D7" s="71">
        <v>500</v>
      </c>
      <c r="E7" s="71">
        <v>1600</v>
      </c>
      <c r="F7" s="71">
        <v>700</v>
      </c>
      <c r="G7" s="71">
        <v>100</v>
      </c>
      <c r="H7" s="71">
        <v>200</v>
      </c>
    </row>
    <row r="8" spans="1:8" x14ac:dyDescent="0.15">
      <c r="A8" s="255" t="s">
        <v>259</v>
      </c>
      <c r="B8" s="71">
        <f t="shared" ref="B8:H8" si="0">B5-B6-B7</f>
        <v>113400</v>
      </c>
      <c r="C8" s="71">
        <f t="shared" si="0"/>
        <v>110500</v>
      </c>
      <c r="D8" s="71">
        <f t="shared" si="0"/>
        <v>800</v>
      </c>
      <c r="E8" s="71">
        <f t="shared" si="0"/>
        <v>1900</v>
      </c>
      <c r="F8" s="71">
        <f t="shared" si="0"/>
        <v>600</v>
      </c>
      <c r="G8" s="71">
        <f t="shared" si="0"/>
        <v>200</v>
      </c>
      <c r="H8" s="71">
        <f t="shared" si="0"/>
        <v>100</v>
      </c>
    </row>
    <row r="9" spans="1:8" x14ac:dyDescent="0.15">
      <c r="A9" s="243" t="s">
        <v>245</v>
      </c>
    </row>
    <row r="10" spans="1:8" x14ac:dyDescent="0.15">
      <c r="A10" s="255" t="s">
        <v>256</v>
      </c>
      <c r="B10" s="286">
        <v>100</v>
      </c>
      <c r="C10" s="10">
        <f t="shared" ref="C10:H10" si="1">C5/$B$5*100</f>
        <v>94.492886645250124</v>
      </c>
      <c r="D10" s="10">
        <f t="shared" si="1"/>
        <v>1.3308857273978891</v>
      </c>
      <c r="E10" s="10">
        <f t="shared" si="1"/>
        <v>3.9467645709040844</v>
      </c>
      <c r="F10" s="10">
        <f t="shared" si="1"/>
        <v>1.1932078935291417</v>
      </c>
      <c r="G10" s="10">
        <f t="shared" si="1"/>
        <v>0.4589261128958238</v>
      </c>
      <c r="H10" s="10">
        <f t="shared" si="1"/>
        <v>0.2294630564479119</v>
      </c>
    </row>
    <row r="11" spans="1:8" x14ac:dyDescent="0.15">
      <c r="A11" s="255" t="s">
        <v>257</v>
      </c>
      <c r="B11" s="286">
        <v>100</v>
      </c>
      <c r="C11" s="10">
        <f t="shared" ref="C11:H11" si="2">C6/$B$6*100</f>
        <v>87.289719626168221</v>
      </c>
      <c r="D11" s="10">
        <f t="shared" si="2"/>
        <v>2.990654205607477</v>
      </c>
      <c r="E11" s="10">
        <f t="shared" si="2"/>
        <v>9.5327102803738324</v>
      </c>
      <c r="F11" s="10">
        <f t="shared" si="2"/>
        <v>2.4299065420560746</v>
      </c>
      <c r="G11" s="10">
        <f t="shared" si="2"/>
        <v>1.3084112149532712</v>
      </c>
      <c r="H11" s="10">
        <f t="shared" si="2"/>
        <v>0.37383177570093462</v>
      </c>
    </row>
    <row r="12" spans="1:8" x14ac:dyDescent="0.15">
      <c r="A12" s="255" t="s">
        <v>258</v>
      </c>
      <c r="B12" s="286">
        <v>100</v>
      </c>
      <c r="C12" s="10">
        <f t="shared" ref="C12:H12" si="3">C7/$B$7*100</f>
        <v>95.490196078431381</v>
      </c>
      <c r="D12" s="10">
        <f t="shared" si="3"/>
        <v>0.98039215686274506</v>
      </c>
      <c r="E12" s="10">
        <f t="shared" si="3"/>
        <v>3.1372549019607843</v>
      </c>
      <c r="F12" s="10">
        <f t="shared" si="3"/>
        <v>1.3725490196078431</v>
      </c>
      <c r="G12" s="10">
        <f t="shared" si="3"/>
        <v>0.19607843137254902</v>
      </c>
      <c r="H12" s="10">
        <f t="shared" si="3"/>
        <v>0.39215686274509803</v>
      </c>
    </row>
    <row r="13" spans="1:8" x14ac:dyDescent="0.15">
      <c r="A13" s="255" t="s">
        <v>259</v>
      </c>
      <c r="B13" s="286">
        <v>100</v>
      </c>
      <c r="C13" s="10">
        <f t="shared" ref="C13:H13" si="4">C8/$B$8*100</f>
        <v>97.442680776014114</v>
      </c>
      <c r="D13" s="10">
        <f t="shared" si="4"/>
        <v>0.70546737213403876</v>
      </c>
      <c r="E13" s="10">
        <f t="shared" si="4"/>
        <v>1.6754850088183422</v>
      </c>
      <c r="F13" s="10">
        <f t="shared" si="4"/>
        <v>0.52910052910052907</v>
      </c>
      <c r="G13" s="10">
        <f t="shared" si="4"/>
        <v>0.17636684303350969</v>
      </c>
      <c r="H13" s="10">
        <f t="shared" si="4"/>
        <v>8.8183421516754845E-2</v>
      </c>
    </row>
    <row r="14" spans="1:8" x14ac:dyDescent="0.15">
      <c r="A14" s="243" t="s">
        <v>260</v>
      </c>
    </row>
    <row r="15" spans="1:8" x14ac:dyDescent="0.15">
      <c r="A15" s="255" t="s">
        <v>256</v>
      </c>
      <c r="B15" s="292" t="s">
        <v>50</v>
      </c>
      <c r="C15" s="292" t="s">
        <v>50</v>
      </c>
      <c r="D15" s="292" t="s">
        <v>50</v>
      </c>
      <c r="E15" s="10">
        <v>100</v>
      </c>
      <c r="F15" s="10">
        <f>F5/$E$5*100</f>
        <v>30.232558139534881</v>
      </c>
      <c r="G15" s="10">
        <f>G5/$E$5*100</f>
        <v>11.627906976744185</v>
      </c>
      <c r="H15" s="292" t="s">
        <v>50</v>
      </c>
    </row>
    <row r="16" spans="1:8" x14ac:dyDescent="0.15">
      <c r="A16" s="255" t="s">
        <v>257</v>
      </c>
      <c r="B16" s="292" t="s">
        <v>50</v>
      </c>
      <c r="C16" s="292" t="s">
        <v>50</v>
      </c>
      <c r="D16" s="292" t="s">
        <v>50</v>
      </c>
      <c r="E16" s="10">
        <v>100</v>
      </c>
      <c r="F16" s="10">
        <f>F6/$E$6*100</f>
        <v>25.490196078431371</v>
      </c>
      <c r="G16" s="10">
        <f>G6/$E$6*100</f>
        <v>13.725490196078432</v>
      </c>
      <c r="H16" s="292" t="s">
        <v>50</v>
      </c>
    </row>
    <row r="17" spans="1:9" x14ac:dyDescent="0.15">
      <c r="A17" s="255" t="s">
        <v>258</v>
      </c>
      <c r="B17" s="292" t="s">
        <v>50</v>
      </c>
      <c r="C17" s="292" t="s">
        <v>50</v>
      </c>
      <c r="D17" s="292" t="s">
        <v>50</v>
      </c>
      <c r="E17" s="10">
        <v>100</v>
      </c>
      <c r="F17" s="10">
        <f>F7/$E$7*100</f>
        <v>43.75</v>
      </c>
      <c r="G17" s="10">
        <f>G7/$E$7*100</f>
        <v>6.25</v>
      </c>
      <c r="H17" s="292" t="s">
        <v>50</v>
      </c>
    </row>
    <row r="18" spans="1:9" x14ac:dyDescent="0.15">
      <c r="A18" s="258" t="s">
        <v>259</v>
      </c>
      <c r="B18" s="293" t="s">
        <v>50</v>
      </c>
      <c r="C18" s="294" t="s">
        <v>50</v>
      </c>
      <c r="D18" s="294" t="s">
        <v>50</v>
      </c>
      <c r="E18" s="290">
        <v>100</v>
      </c>
      <c r="F18" s="290">
        <f>F8/$E$8*100</f>
        <v>31.578947368421051</v>
      </c>
      <c r="G18" s="290">
        <f>G8/$E$8*100</f>
        <v>10.526315789473683</v>
      </c>
      <c r="H18" s="294" t="s">
        <v>50</v>
      </c>
    </row>
    <row r="21" spans="1:9" x14ac:dyDescent="0.15">
      <c r="A21" s="261" t="s">
        <v>261</v>
      </c>
    </row>
    <row r="22" spans="1:9" s="235" customFormat="1" ht="14.25" customHeight="1" x14ac:dyDescent="0.15">
      <c r="A22" s="249"/>
      <c r="B22" s="494" t="s">
        <v>262</v>
      </c>
      <c r="C22" s="494" t="s">
        <v>123</v>
      </c>
      <c r="D22" s="510" t="s">
        <v>263</v>
      </c>
      <c r="E22" s="497"/>
      <c r="F22" s="497"/>
      <c r="G22" s="497"/>
      <c r="H22" s="459" t="s">
        <v>264</v>
      </c>
      <c r="I22" s="510" t="s">
        <v>26</v>
      </c>
    </row>
    <row r="23" spans="1:9" s="235" customFormat="1" ht="14.25" customHeight="1" x14ac:dyDescent="0.15">
      <c r="A23" s="241"/>
      <c r="B23" s="516"/>
      <c r="C23" s="516"/>
      <c r="D23" s="511" t="s">
        <v>16</v>
      </c>
      <c r="E23" s="513" t="s">
        <v>265</v>
      </c>
      <c r="F23" s="511" t="s">
        <v>126</v>
      </c>
      <c r="G23" s="510" t="s">
        <v>127</v>
      </c>
      <c r="H23" s="459"/>
      <c r="I23" s="508"/>
    </row>
    <row r="24" spans="1:9" s="235" customFormat="1" ht="14.25" customHeight="1" x14ac:dyDescent="0.15">
      <c r="A24" s="245"/>
      <c r="B24" s="464"/>
      <c r="C24" s="464"/>
      <c r="D24" s="512"/>
      <c r="E24" s="514"/>
      <c r="F24" s="512"/>
      <c r="G24" s="515"/>
      <c r="H24" s="459"/>
      <c r="I24" s="461"/>
    </row>
    <row r="25" spans="1:9" x14ac:dyDescent="0.15">
      <c r="A25" s="239" t="s">
        <v>237</v>
      </c>
      <c r="B25" s="275"/>
      <c r="C25" s="275"/>
      <c r="D25" s="275"/>
      <c r="E25" s="275"/>
      <c r="F25" s="275"/>
      <c r="G25" s="275"/>
      <c r="I25" s="275"/>
    </row>
    <row r="26" spans="1:9" x14ac:dyDescent="0.15">
      <c r="A26" s="255" t="s">
        <v>256</v>
      </c>
      <c r="B26" s="281">
        <v>218400</v>
      </c>
      <c r="C26" s="281">
        <v>203100</v>
      </c>
      <c r="D26" s="281">
        <v>14600</v>
      </c>
      <c r="E26" s="25">
        <v>5000</v>
      </c>
      <c r="F26" s="25">
        <v>9200</v>
      </c>
      <c r="G26" s="25">
        <v>300</v>
      </c>
      <c r="H26" s="25">
        <v>400</v>
      </c>
      <c r="I26" s="71">
        <v>100</v>
      </c>
    </row>
    <row r="27" spans="1:9" x14ac:dyDescent="0.15">
      <c r="A27" s="255" t="s">
        <v>257</v>
      </c>
      <c r="B27" s="281">
        <v>53500</v>
      </c>
      <c r="C27" s="281">
        <v>45500</v>
      </c>
      <c r="D27" s="281">
        <v>7900</v>
      </c>
      <c r="E27" s="281">
        <v>2700</v>
      </c>
      <c r="F27" s="281">
        <v>5200</v>
      </c>
      <c r="G27" s="281">
        <v>0</v>
      </c>
      <c r="H27" s="295" t="s">
        <v>266</v>
      </c>
      <c r="I27" s="71">
        <v>0</v>
      </c>
    </row>
    <row r="28" spans="1:9" x14ac:dyDescent="0.15">
      <c r="A28" s="255" t="s">
        <v>258</v>
      </c>
      <c r="B28" s="281">
        <v>51100</v>
      </c>
      <c r="C28" s="281">
        <v>48400</v>
      </c>
      <c r="D28" s="281">
        <v>2600</v>
      </c>
      <c r="E28" s="281">
        <v>1000</v>
      </c>
      <c r="F28" s="281">
        <v>1400</v>
      </c>
      <c r="G28" s="281">
        <v>100</v>
      </c>
      <c r="H28" s="281">
        <v>200</v>
      </c>
      <c r="I28" s="71">
        <v>0</v>
      </c>
    </row>
    <row r="29" spans="1:9" x14ac:dyDescent="0.15">
      <c r="A29" s="255" t="s">
        <v>259</v>
      </c>
      <c r="B29" s="281">
        <f t="shared" ref="B29:G29" si="5">B26-B27-B28</f>
        <v>113800</v>
      </c>
      <c r="C29" s="281">
        <f t="shared" si="5"/>
        <v>109200</v>
      </c>
      <c r="D29" s="281">
        <f t="shared" si="5"/>
        <v>4100</v>
      </c>
      <c r="E29" s="281">
        <f t="shared" si="5"/>
        <v>1300</v>
      </c>
      <c r="F29" s="281">
        <f t="shared" si="5"/>
        <v>2600</v>
      </c>
      <c r="G29" s="281">
        <f t="shared" si="5"/>
        <v>200</v>
      </c>
      <c r="H29" s="281">
        <f>H26-H28</f>
        <v>200</v>
      </c>
      <c r="I29" s="281">
        <f>I26-I27-I28</f>
        <v>100</v>
      </c>
    </row>
    <row r="30" spans="1:9" x14ac:dyDescent="0.15">
      <c r="A30" s="243" t="s">
        <v>37</v>
      </c>
    </row>
    <row r="31" spans="1:9" x14ac:dyDescent="0.15">
      <c r="A31" s="255" t="s">
        <v>256</v>
      </c>
      <c r="B31" s="283">
        <v>100</v>
      </c>
      <c r="C31" s="284">
        <f t="shared" ref="C31:I31" si="6">C26/$B$26*100</f>
        <v>92.994505494505503</v>
      </c>
      <c r="D31" s="284">
        <f t="shared" si="6"/>
        <v>6.6849816849816852</v>
      </c>
      <c r="E31" s="284">
        <f t="shared" si="6"/>
        <v>2.2893772893772892</v>
      </c>
      <c r="F31" s="284">
        <f t="shared" si="6"/>
        <v>4.2124542124542126</v>
      </c>
      <c r="G31" s="284">
        <f t="shared" si="6"/>
        <v>0.13736263736263737</v>
      </c>
      <c r="H31" s="284">
        <f t="shared" si="6"/>
        <v>0.18315018315018314</v>
      </c>
      <c r="I31" s="284">
        <f t="shared" si="6"/>
        <v>4.5787545787545784E-2</v>
      </c>
    </row>
    <row r="32" spans="1:9" x14ac:dyDescent="0.15">
      <c r="A32" s="255" t="s">
        <v>257</v>
      </c>
      <c r="B32" s="283">
        <v>100</v>
      </c>
      <c r="C32" s="284">
        <f>C27/$B$27*100</f>
        <v>85.046728971962608</v>
      </c>
      <c r="D32" s="284">
        <f>D27/$B$27*100</f>
        <v>14.766355140186915</v>
      </c>
      <c r="E32" s="284">
        <f>E27/$B$27*100</f>
        <v>5.0467289719626169</v>
      </c>
      <c r="F32" s="284">
        <f>F27/$B$27*100</f>
        <v>9.7196261682242984</v>
      </c>
      <c r="G32" s="284">
        <f>G27/$B$27*100</f>
        <v>0</v>
      </c>
      <c r="H32" s="296" t="s">
        <v>266</v>
      </c>
      <c r="I32" s="284">
        <f>I27/$B$27*100</f>
        <v>0</v>
      </c>
    </row>
    <row r="33" spans="1:9" x14ac:dyDescent="0.15">
      <c r="A33" s="255" t="s">
        <v>258</v>
      </c>
      <c r="B33" s="283">
        <v>100</v>
      </c>
      <c r="C33" s="284">
        <f t="shared" ref="C33:I33" si="7">C28/$B$28*100</f>
        <v>94.716242661448135</v>
      </c>
      <c r="D33" s="284">
        <f t="shared" si="7"/>
        <v>5.0880626223091969</v>
      </c>
      <c r="E33" s="284">
        <f t="shared" si="7"/>
        <v>1.9569471624266144</v>
      </c>
      <c r="F33" s="284">
        <f t="shared" si="7"/>
        <v>2.7397260273972601</v>
      </c>
      <c r="G33" s="284">
        <f t="shared" si="7"/>
        <v>0.19569471624266144</v>
      </c>
      <c r="H33" s="284">
        <f t="shared" si="7"/>
        <v>0.39138943248532287</v>
      </c>
      <c r="I33" s="284">
        <f t="shared" si="7"/>
        <v>0</v>
      </c>
    </row>
    <row r="34" spans="1:9" x14ac:dyDescent="0.15">
      <c r="A34" s="258" t="s">
        <v>259</v>
      </c>
      <c r="B34" s="289">
        <v>100</v>
      </c>
      <c r="C34" s="290">
        <f t="shared" ref="C34:I34" si="8">C29/$B$29*100</f>
        <v>95.957820738137073</v>
      </c>
      <c r="D34" s="290">
        <f t="shared" si="8"/>
        <v>3.6028119507908607</v>
      </c>
      <c r="E34" s="290">
        <f t="shared" si="8"/>
        <v>1.1423550087873462</v>
      </c>
      <c r="F34" s="290">
        <f t="shared" si="8"/>
        <v>2.2847100175746924</v>
      </c>
      <c r="G34" s="290">
        <f t="shared" si="8"/>
        <v>0.17574692442882248</v>
      </c>
      <c r="H34" s="290">
        <f t="shared" si="8"/>
        <v>0.17574692442882248</v>
      </c>
      <c r="I34" s="290">
        <f t="shared" si="8"/>
        <v>8.7873462214411238E-2</v>
      </c>
    </row>
    <row r="35" spans="1:9" x14ac:dyDescent="0.15">
      <c r="A35" s="297" t="s">
        <v>267</v>
      </c>
    </row>
  </sheetData>
  <mergeCells count="14">
    <mergeCell ref="B22:B24"/>
    <mergeCell ref="C22:C24"/>
    <mergeCell ref="D22:G22"/>
    <mergeCell ref="H22:H24"/>
    <mergeCell ref="B2:B3"/>
    <mergeCell ref="C2:C3"/>
    <mergeCell ref="D2:D3"/>
    <mergeCell ref="E2:E3"/>
    <mergeCell ref="H2:H3"/>
    <mergeCell ref="I22:I24"/>
    <mergeCell ref="D23:D24"/>
    <mergeCell ref="E23:E24"/>
    <mergeCell ref="F23:F24"/>
    <mergeCell ref="G23:G24"/>
  </mergeCells>
  <phoneticPr fontId="1"/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showGridLines="0" zoomScale="120" zoomScaleNormal="120" workbookViewId="0">
      <selection activeCell="F24" sqref="F24"/>
    </sheetView>
  </sheetViews>
  <sheetFormatPr defaultRowHeight="15" customHeight="1" x14ac:dyDescent="0.15"/>
  <cols>
    <col min="1" max="1" width="19.25" style="261" customWidth="1"/>
    <col min="2" max="9" width="9.375" style="261" customWidth="1"/>
    <col min="10" max="16384" width="9" style="261"/>
  </cols>
  <sheetData>
    <row r="1" spans="1:9" ht="30" customHeight="1" x14ac:dyDescent="0.15">
      <c r="A1" s="518" t="s">
        <v>268</v>
      </c>
      <c r="B1" s="518"/>
      <c r="C1" s="518"/>
      <c r="D1" s="518"/>
      <c r="E1" s="518"/>
      <c r="F1" s="518"/>
      <c r="G1" s="518"/>
      <c r="H1" s="518"/>
      <c r="I1" s="518"/>
    </row>
    <row r="2" spans="1:9" s="235" customFormat="1" ht="15" customHeight="1" x14ac:dyDescent="0.15">
      <c r="A2" s="265"/>
      <c r="B2" s="459" t="s">
        <v>16</v>
      </c>
      <c r="C2" s="298" t="s">
        <v>269</v>
      </c>
      <c r="D2" s="298"/>
      <c r="E2" s="298"/>
      <c r="F2" s="298"/>
      <c r="G2" s="298"/>
      <c r="H2" s="298"/>
      <c r="I2" s="519" t="s">
        <v>270</v>
      </c>
    </row>
    <row r="3" spans="1:9" s="235" customFormat="1" ht="41.25" customHeight="1" x14ac:dyDescent="0.15">
      <c r="A3" s="272"/>
      <c r="B3" s="489"/>
      <c r="C3" s="70" t="s">
        <v>271</v>
      </c>
      <c r="D3" s="279" t="s">
        <v>272</v>
      </c>
      <c r="E3" s="279" t="s">
        <v>273</v>
      </c>
      <c r="F3" s="299" t="s">
        <v>274</v>
      </c>
      <c r="G3" s="279" t="s">
        <v>275</v>
      </c>
      <c r="H3" s="299" t="s">
        <v>276</v>
      </c>
      <c r="I3" s="519"/>
    </row>
    <row r="4" spans="1:9" ht="15" customHeight="1" x14ac:dyDescent="0.15">
      <c r="A4" s="239" t="s">
        <v>237</v>
      </c>
    </row>
    <row r="5" spans="1:9" ht="27" customHeight="1" x14ac:dyDescent="0.15">
      <c r="A5" s="300" t="s">
        <v>277</v>
      </c>
      <c r="B5" s="71">
        <v>296500</v>
      </c>
      <c r="C5" s="71">
        <v>42900</v>
      </c>
      <c r="D5" s="71">
        <v>23400</v>
      </c>
      <c r="E5" s="71">
        <v>7300</v>
      </c>
      <c r="F5" s="71">
        <v>15000</v>
      </c>
      <c r="G5" s="71">
        <v>20500</v>
      </c>
      <c r="H5" s="71">
        <v>4500</v>
      </c>
      <c r="I5" s="71">
        <v>253600</v>
      </c>
    </row>
    <row r="6" spans="1:9" ht="15" customHeight="1" x14ac:dyDescent="0.15">
      <c r="A6" s="300" t="s">
        <v>278</v>
      </c>
      <c r="B6" s="71">
        <v>203100</v>
      </c>
      <c r="C6" s="71">
        <v>36800</v>
      </c>
      <c r="D6" s="71">
        <v>20100</v>
      </c>
      <c r="E6" s="71">
        <v>6100</v>
      </c>
      <c r="F6" s="71">
        <v>13000</v>
      </c>
      <c r="G6" s="71">
        <v>18200</v>
      </c>
      <c r="H6" s="71">
        <v>3600</v>
      </c>
      <c r="I6" s="71">
        <v>166300</v>
      </c>
    </row>
    <row r="7" spans="1:9" ht="15" customHeight="1" x14ac:dyDescent="0.15">
      <c r="A7" s="300" t="s">
        <v>279</v>
      </c>
      <c r="B7" s="71">
        <v>86000</v>
      </c>
      <c r="C7" s="71">
        <v>5800</v>
      </c>
      <c r="D7" s="71">
        <v>3200</v>
      </c>
      <c r="E7" s="71">
        <v>1100</v>
      </c>
      <c r="F7" s="71">
        <v>1900</v>
      </c>
      <c r="G7" s="71">
        <v>2200</v>
      </c>
      <c r="H7" s="71">
        <v>800</v>
      </c>
      <c r="I7" s="71">
        <v>80200</v>
      </c>
    </row>
    <row r="8" spans="1:9" ht="15" customHeight="1" x14ac:dyDescent="0.15">
      <c r="A8" s="243" t="s">
        <v>37</v>
      </c>
    </row>
    <row r="9" spans="1:9" ht="27" customHeight="1" x14ac:dyDescent="0.15">
      <c r="A9" s="300" t="s">
        <v>277</v>
      </c>
      <c r="B9" s="283">
        <v>100</v>
      </c>
      <c r="C9" s="284">
        <f t="shared" ref="C9:I9" si="0">C5/$B$5*100</f>
        <v>14.468802698145025</v>
      </c>
      <c r="D9" s="284">
        <f t="shared" si="0"/>
        <v>7.8920741989881957</v>
      </c>
      <c r="E9" s="284">
        <f t="shared" si="0"/>
        <v>2.4620573355817874</v>
      </c>
      <c r="F9" s="284">
        <f t="shared" si="0"/>
        <v>5.0590219224283306</v>
      </c>
      <c r="G9" s="284">
        <f t="shared" si="0"/>
        <v>6.9139966273187179</v>
      </c>
      <c r="H9" s="284">
        <f t="shared" si="0"/>
        <v>1.5177065767284992</v>
      </c>
      <c r="I9" s="284">
        <f t="shared" si="0"/>
        <v>85.531197301854974</v>
      </c>
    </row>
    <row r="10" spans="1:9" ht="15" customHeight="1" x14ac:dyDescent="0.15">
      <c r="A10" s="300" t="s">
        <v>278</v>
      </c>
      <c r="B10" s="283">
        <v>100</v>
      </c>
      <c r="C10" s="284">
        <f t="shared" ref="C10:I10" si="1">C6/$B$6*100</f>
        <v>18.119153126538652</v>
      </c>
      <c r="D10" s="284">
        <f t="shared" si="1"/>
        <v>9.8966026587887743</v>
      </c>
      <c r="E10" s="284">
        <f t="shared" si="1"/>
        <v>3.0034465780403741</v>
      </c>
      <c r="F10" s="284">
        <f t="shared" si="1"/>
        <v>6.4007877892663707</v>
      </c>
      <c r="G10" s="284">
        <f t="shared" si="1"/>
        <v>8.9611029049729201</v>
      </c>
      <c r="H10" s="284">
        <f t="shared" si="1"/>
        <v>1.7725258493353029</v>
      </c>
      <c r="I10" s="284">
        <f t="shared" si="1"/>
        <v>81.880846873461337</v>
      </c>
    </row>
    <row r="11" spans="1:9" ht="15" customHeight="1" x14ac:dyDescent="0.15">
      <c r="A11" s="301" t="s">
        <v>279</v>
      </c>
      <c r="B11" s="289">
        <v>100</v>
      </c>
      <c r="C11" s="290">
        <f t="shared" ref="C11:I11" si="2">C7/$B$7*100</f>
        <v>6.7441860465116283</v>
      </c>
      <c r="D11" s="290">
        <f t="shared" si="2"/>
        <v>3.7209302325581395</v>
      </c>
      <c r="E11" s="290">
        <f t="shared" si="2"/>
        <v>1.2790697674418605</v>
      </c>
      <c r="F11" s="290">
        <f t="shared" si="2"/>
        <v>2.2093023255813953</v>
      </c>
      <c r="G11" s="290">
        <f t="shared" si="2"/>
        <v>2.558139534883721</v>
      </c>
      <c r="H11" s="290">
        <f t="shared" si="2"/>
        <v>0.93023255813953487</v>
      </c>
      <c r="I11" s="290">
        <f t="shared" si="2"/>
        <v>93.255813953488371</v>
      </c>
    </row>
    <row r="12" spans="1:9" ht="15" customHeight="1" x14ac:dyDescent="0.15">
      <c r="A12" s="302" t="s">
        <v>280</v>
      </c>
    </row>
    <row r="13" spans="1:9" ht="15" customHeight="1" x14ac:dyDescent="0.15">
      <c r="A13" s="215" t="s">
        <v>281</v>
      </c>
    </row>
  </sheetData>
  <mergeCells count="3">
    <mergeCell ref="A1:I1"/>
    <mergeCell ref="B2:B3"/>
    <mergeCell ref="I2:I3"/>
  </mergeCells>
  <phoneticPr fontId="1"/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showGridLines="0" zoomScale="120" zoomScaleNormal="120" workbookViewId="0">
      <selection activeCell="C47" sqref="C47"/>
    </sheetView>
  </sheetViews>
  <sheetFormatPr defaultRowHeight="13.5" x14ac:dyDescent="0.15"/>
  <cols>
    <col min="1" max="1" width="19.375" style="235" customWidth="1"/>
    <col min="2" max="9" width="8.625" style="261" customWidth="1"/>
    <col min="10" max="16384" width="9" style="261"/>
  </cols>
  <sheetData>
    <row r="1" spans="1:9" ht="30" customHeight="1" x14ac:dyDescent="0.15">
      <c r="A1" s="520" t="s">
        <v>282</v>
      </c>
      <c r="B1" s="520"/>
      <c r="C1" s="520"/>
      <c r="D1" s="520"/>
      <c r="E1" s="520"/>
      <c r="F1" s="520"/>
      <c r="G1" s="520"/>
      <c r="H1" s="520"/>
      <c r="I1" s="520"/>
    </row>
    <row r="2" spans="1:9" s="235" customFormat="1" ht="14.25" customHeight="1" x14ac:dyDescent="0.15">
      <c r="A2" s="265"/>
      <c r="B2" s="459" t="s">
        <v>283</v>
      </c>
      <c r="C2" s="298" t="s">
        <v>284</v>
      </c>
      <c r="D2" s="298"/>
      <c r="E2" s="298"/>
      <c r="F2" s="298"/>
      <c r="G2" s="298"/>
      <c r="H2" s="298"/>
      <c r="I2" s="521" t="s">
        <v>285</v>
      </c>
    </row>
    <row r="3" spans="1:9" s="235" customFormat="1" ht="45" customHeight="1" x14ac:dyDescent="0.15">
      <c r="A3" s="272"/>
      <c r="B3" s="489"/>
      <c r="C3" s="299" t="s">
        <v>16</v>
      </c>
      <c r="D3" s="279" t="s">
        <v>286</v>
      </c>
      <c r="E3" s="279" t="s">
        <v>287</v>
      </c>
      <c r="F3" s="279" t="s">
        <v>288</v>
      </c>
      <c r="G3" s="279" t="s">
        <v>289</v>
      </c>
      <c r="H3" s="279" t="s">
        <v>290</v>
      </c>
      <c r="I3" s="521"/>
    </row>
    <row r="4" spans="1:9" s="235" customFormat="1" ht="15" customHeight="1" x14ac:dyDescent="0.15">
      <c r="A4" s="239" t="s">
        <v>237</v>
      </c>
      <c r="B4" s="154"/>
      <c r="C4" s="303"/>
      <c r="D4" s="304"/>
      <c r="E4" s="304"/>
      <c r="F4" s="304"/>
      <c r="G4" s="304"/>
      <c r="H4" s="304"/>
      <c r="I4" s="303"/>
    </row>
    <row r="5" spans="1:9" x14ac:dyDescent="0.15">
      <c r="A5" s="241" t="s">
        <v>291</v>
      </c>
    </row>
    <row r="6" spans="1:9" x14ac:dyDescent="0.15">
      <c r="A6" s="241" t="s">
        <v>292</v>
      </c>
    </row>
    <row r="7" spans="1:9" x14ac:dyDescent="0.15">
      <c r="A7" s="241" t="s">
        <v>293</v>
      </c>
      <c r="B7" s="71">
        <v>40800</v>
      </c>
      <c r="C7" s="71">
        <v>31600</v>
      </c>
      <c r="D7" s="71">
        <v>800</v>
      </c>
      <c r="E7" s="71">
        <v>2300</v>
      </c>
      <c r="F7" s="71">
        <v>5500</v>
      </c>
      <c r="G7" s="71">
        <v>8800</v>
      </c>
      <c r="H7" s="71">
        <v>14200</v>
      </c>
      <c r="I7" s="71">
        <v>9200</v>
      </c>
    </row>
    <row r="8" spans="1:9" ht="14.25" x14ac:dyDescent="0.15">
      <c r="A8" s="241" t="s">
        <v>294</v>
      </c>
      <c r="B8" s="71">
        <v>43400</v>
      </c>
      <c r="C8" s="71">
        <v>38400</v>
      </c>
      <c r="D8" s="71">
        <v>700</v>
      </c>
      <c r="E8" s="71">
        <v>3000</v>
      </c>
      <c r="F8" s="71">
        <v>6700</v>
      </c>
      <c r="G8" s="71">
        <v>10900</v>
      </c>
      <c r="H8" s="71">
        <v>17100</v>
      </c>
      <c r="I8" s="71">
        <v>5000</v>
      </c>
    </row>
    <row r="9" spans="1:9" x14ac:dyDescent="0.15">
      <c r="A9" s="241" t="s">
        <v>295</v>
      </c>
    </row>
    <row r="10" spans="1:9" x14ac:dyDescent="0.15">
      <c r="A10" s="241" t="s">
        <v>293</v>
      </c>
      <c r="B10" s="71">
        <f>C10+I10</f>
        <v>46800</v>
      </c>
      <c r="C10" s="71">
        <v>34400</v>
      </c>
      <c r="D10" s="71">
        <v>1300</v>
      </c>
      <c r="E10" s="71">
        <v>2300</v>
      </c>
      <c r="F10" s="71">
        <v>5900</v>
      </c>
      <c r="G10" s="71">
        <v>9900</v>
      </c>
      <c r="H10" s="71">
        <v>15100</v>
      </c>
      <c r="I10" s="71">
        <v>12400</v>
      </c>
    </row>
    <row r="11" spans="1:9" ht="14.25" x14ac:dyDescent="0.15">
      <c r="A11" s="241" t="s">
        <v>294</v>
      </c>
      <c r="B11" s="71">
        <f>C11+I11</f>
        <v>46600</v>
      </c>
      <c r="C11" s="71">
        <v>41500</v>
      </c>
      <c r="D11" s="71">
        <v>1200</v>
      </c>
      <c r="E11" s="71">
        <v>3200</v>
      </c>
      <c r="F11" s="71">
        <v>6800</v>
      </c>
      <c r="G11" s="71">
        <v>12500</v>
      </c>
      <c r="H11" s="71">
        <v>17800</v>
      </c>
      <c r="I11" s="71">
        <v>5100</v>
      </c>
    </row>
    <row r="12" spans="1:9" x14ac:dyDescent="0.15">
      <c r="A12" s="300" t="s">
        <v>296</v>
      </c>
    </row>
    <row r="13" spans="1:9" x14ac:dyDescent="0.15">
      <c r="A13" s="241" t="s">
        <v>295</v>
      </c>
    </row>
    <row r="14" spans="1:9" x14ac:dyDescent="0.15">
      <c r="A14" s="241" t="s">
        <v>293</v>
      </c>
      <c r="B14" s="71">
        <v>6381</v>
      </c>
      <c r="C14" s="71">
        <v>3275</v>
      </c>
      <c r="D14" s="71">
        <v>196</v>
      </c>
      <c r="E14" s="71">
        <v>354</v>
      </c>
      <c r="F14" s="71">
        <v>592</v>
      </c>
      <c r="G14" s="71">
        <v>1080</v>
      </c>
      <c r="H14" s="71">
        <v>1053</v>
      </c>
      <c r="I14" s="71">
        <v>1321</v>
      </c>
    </row>
    <row r="15" spans="1:9" ht="14.25" x14ac:dyDescent="0.15">
      <c r="A15" s="241" t="s">
        <v>294</v>
      </c>
      <c r="B15" s="71">
        <v>6195</v>
      </c>
      <c r="C15" s="71">
        <v>4603</v>
      </c>
      <c r="D15" s="71">
        <v>273</v>
      </c>
      <c r="E15" s="71">
        <v>472</v>
      </c>
      <c r="F15" s="71">
        <v>830</v>
      </c>
      <c r="G15" s="71">
        <v>1536</v>
      </c>
      <c r="H15" s="71">
        <v>1491</v>
      </c>
      <c r="I15" s="71">
        <v>625</v>
      </c>
    </row>
    <row r="16" spans="1:9" x14ac:dyDescent="0.15">
      <c r="A16" s="243" t="s">
        <v>37</v>
      </c>
    </row>
    <row r="17" spans="1:9" s="305" customFormat="1" x14ac:dyDescent="0.15">
      <c r="A17" s="241" t="s">
        <v>291</v>
      </c>
    </row>
    <row r="18" spans="1:9" x14ac:dyDescent="0.15">
      <c r="A18" s="241" t="s">
        <v>297</v>
      </c>
    </row>
    <row r="19" spans="1:9" x14ac:dyDescent="0.15">
      <c r="A19" s="241" t="s">
        <v>293</v>
      </c>
      <c r="B19" s="284">
        <v>100</v>
      </c>
      <c r="C19" s="10">
        <f t="shared" ref="C19:I19" si="0">C7/$B$7*100</f>
        <v>77.450980392156865</v>
      </c>
      <c r="D19" s="10">
        <f t="shared" si="0"/>
        <v>1.9607843137254901</v>
      </c>
      <c r="E19" s="10">
        <f t="shared" si="0"/>
        <v>5.6372549019607847</v>
      </c>
      <c r="F19" s="10">
        <f t="shared" si="0"/>
        <v>13.480392156862745</v>
      </c>
      <c r="G19" s="10">
        <f t="shared" si="0"/>
        <v>21.568627450980394</v>
      </c>
      <c r="H19" s="10">
        <f t="shared" si="0"/>
        <v>34.803921568627452</v>
      </c>
      <c r="I19" s="10">
        <f t="shared" si="0"/>
        <v>22.549019607843139</v>
      </c>
    </row>
    <row r="20" spans="1:9" ht="14.25" x14ac:dyDescent="0.15">
      <c r="A20" s="241" t="s">
        <v>294</v>
      </c>
      <c r="B20" s="284">
        <v>100</v>
      </c>
      <c r="C20" s="10">
        <f t="shared" ref="C20:I20" si="1">C8/$B$8*100</f>
        <v>88.47926267281106</v>
      </c>
      <c r="D20" s="10">
        <f t="shared" si="1"/>
        <v>1.6129032258064515</v>
      </c>
      <c r="E20" s="10">
        <f t="shared" si="1"/>
        <v>6.9124423963133648</v>
      </c>
      <c r="F20" s="10">
        <f t="shared" si="1"/>
        <v>15.43778801843318</v>
      </c>
      <c r="G20" s="10">
        <f t="shared" si="1"/>
        <v>25.115207373271893</v>
      </c>
      <c r="H20" s="10">
        <f t="shared" si="1"/>
        <v>39.400921658986178</v>
      </c>
      <c r="I20" s="10">
        <f t="shared" si="1"/>
        <v>11.52073732718894</v>
      </c>
    </row>
    <row r="21" spans="1:9" x14ac:dyDescent="0.15">
      <c r="A21" s="241" t="s">
        <v>295</v>
      </c>
    </row>
    <row r="22" spans="1:9" s="305" customFormat="1" x14ac:dyDescent="0.15">
      <c r="A22" s="241" t="s">
        <v>293</v>
      </c>
      <c r="B22" s="284">
        <v>100</v>
      </c>
      <c r="C22" s="284">
        <f t="shared" ref="C22:I22" si="2">C10/$B$10*100</f>
        <v>73.504273504273513</v>
      </c>
      <c r="D22" s="284">
        <f t="shared" si="2"/>
        <v>2.7777777777777777</v>
      </c>
      <c r="E22" s="284">
        <f t="shared" si="2"/>
        <v>4.9145299145299148</v>
      </c>
      <c r="F22" s="284">
        <f t="shared" si="2"/>
        <v>12.606837606837606</v>
      </c>
      <c r="G22" s="284">
        <f t="shared" si="2"/>
        <v>21.153846153846153</v>
      </c>
      <c r="H22" s="284">
        <f t="shared" si="2"/>
        <v>32.264957264957268</v>
      </c>
      <c r="I22" s="284">
        <f t="shared" si="2"/>
        <v>26.495726495726498</v>
      </c>
    </row>
    <row r="23" spans="1:9" s="305" customFormat="1" ht="14.25" x14ac:dyDescent="0.15">
      <c r="A23" s="241" t="s">
        <v>294</v>
      </c>
      <c r="B23" s="284">
        <v>100</v>
      </c>
      <c r="C23" s="284">
        <f t="shared" ref="C23:I23" si="3">C11/$B$11*100</f>
        <v>89.055793991416309</v>
      </c>
      <c r="D23" s="284">
        <f t="shared" si="3"/>
        <v>2.5751072961373391</v>
      </c>
      <c r="E23" s="284">
        <f t="shared" si="3"/>
        <v>6.866952789699571</v>
      </c>
      <c r="F23" s="284">
        <f t="shared" si="3"/>
        <v>14.592274678111588</v>
      </c>
      <c r="G23" s="284">
        <f t="shared" si="3"/>
        <v>26.824034334763947</v>
      </c>
      <c r="H23" s="284">
        <f t="shared" si="3"/>
        <v>38.197424892703864</v>
      </c>
      <c r="I23" s="284">
        <f t="shared" si="3"/>
        <v>10.944206008583691</v>
      </c>
    </row>
    <row r="24" spans="1:9" s="305" customFormat="1" x14ac:dyDescent="0.15">
      <c r="A24" s="300" t="s">
        <v>298</v>
      </c>
      <c r="B24" s="281"/>
      <c r="C24" s="306"/>
      <c r="D24" s="306"/>
      <c r="E24" s="306"/>
      <c r="F24" s="306"/>
      <c r="G24" s="306"/>
      <c r="H24" s="306"/>
      <c r="I24" s="306"/>
    </row>
    <row r="25" spans="1:9" x14ac:dyDescent="0.15">
      <c r="A25" s="241" t="s">
        <v>295</v>
      </c>
      <c r="B25" s="71"/>
      <c r="C25" s="306"/>
      <c r="D25" s="306"/>
      <c r="E25" s="306"/>
      <c r="F25" s="306"/>
      <c r="G25" s="306"/>
      <c r="H25" s="306"/>
      <c r="I25" s="306"/>
    </row>
    <row r="26" spans="1:9" s="305" customFormat="1" x14ac:dyDescent="0.15">
      <c r="A26" s="241" t="s">
        <v>293</v>
      </c>
      <c r="B26" s="284">
        <v>100</v>
      </c>
      <c r="C26" s="284">
        <v>71.3</v>
      </c>
      <c r="D26" s="284">
        <v>4.3</v>
      </c>
      <c r="E26" s="284">
        <v>7.7</v>
      </c>
      <c r="F26" s="284">
        <v>12.9</v>
      </c>
      <c r="G26" s="284">
        <v>23.5</v>
      </c>
      <c r="H26" s="284">
        <v>22.9</v>
      </c>
      <c r="I26" s="284">
        <v>28.7</v>
      </c>
    </row>
    <row r="27" spans="1:9" s="305" customFormat="1" ht="14.25" x14ac:dyDescent="0.15">
      <c r="A27" s="245" t="s">
        <v>294</v>
      </c>
      <c r="B27" s="290">
        <v>100</v>
      </c>
      <c r="C27" s="290">
        <v>88.1</v>
      </c>
      <c r="D27" s="290">
        <v>5.2</v>
      </c>
      <c r="E27" s="290">
        <v>9</v>
      </c>
      <c r="F27" s="290">
        <v>15.9</v>
      </c>
      <c r="G27" s="290">
        <v>29.4</v>
      </c>
      <c r="H27" s="290">
        <v>28.5</v>
      </c>
      <c r="I27" s="290">
        <v>11.9</v>
      </c>
    </row>
    <row r="28" spans="1:9" x14ac:dyDescent="0.15">
      <c r="A28" s="235" t="s">
        <v>299</v>
      </c>
    </row>
    <row r="29" spans="1:9" x14ac:dyDescent="0.15">
      <c r="A29" s="235" t="s">
        <v>300</v>
      </c>
    </row>
    <row r="30" spans="1:9" x14ac:dyDescent="0.15">
      <c r="A30" s="235" t="s">
        <v>301</v>
      </c>
    </row>
  </sheetData>
  <mergeCells count="3">
    <mergeCell ref="A1:I1"/>
    <mergeCell ref="B2:B3"/>
    <mergeCell ref="I2:I3"/>
  </mergeCells>
  <phoneticPr fontId="1"/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GridLines="0" zoomScale="120" zoomScaleNormal="120" workbookViewId="0">
      <selection activeCell="O7" sqref="O7"/>
    </sheetView>
  </sheetViews>
  <sheetFormatPr defaultRowHeight="13.5" x14ac:dyDescent="0.15"/>
  <cols>
    <col min="1" max="1" width="13.75" style="261" customWidth="1"/>
    <col min="2" max="10" width="8.125" style="261" customWidth="1"/>
    <col min="11" max="16384" width="9" style="261"/>
  </cols>
  <sheetData>
    <row r="1" spans="1:10" ht="16.5" customHeight="1" x14ac:dyDescent="0.15">
      <c r="A1" s="261" t="s">
        <v>320</v>
      </c>
    </row>
    <row r="2" spans="1:10" s="237" customFormat="1" ht="15.75" customHeight="1" x14ac:dyDescent="0.15">
      <c r="A2" s="307"/>
      <c r="B2" s="453" t="s">
        <v>202</v>
      </c>
      <c r="C2" s="298" t="s">
        <v>302</v>
      </c>
      <c r="D2" s="277"/>
      <c r="E2" s="308"/>
      <c r="F2" s="298" t="s">
        <v>303</v>
      </c>
      <c r="G2" s="309"/>
      <c r="H2" s="310"/>
      <c r="I2" s="311"/>
      <c r="J2" s="524" t="s">
        <v>304</v>
      </c>
    </row>
    <row r="3" spans="1:10" s="314" customFormat="1" ht="10.5" customHeight="1" x14ac:dyDescent="0.15">
      <c r="A3" s="312"/>
      <c r="B3" s="459"/>
      <c r="C3" s="453" t="s">
        <v>305</v>
      </c>
      <c r="D3" s="457" t="s">
        <v>306</v>
      </c>
      <c r="E3" s="457" t="s">
        <v>307</v>
      </c>
      <c r="F3" s="453" t="s">
        <v>305</v>
      </c>
      <c r="G3" s="457" t="s">
        <v>308</v>
      </c>
      <c r="H3" s="524" t="s">
        <v>309</v>
      </c>
      <c r="I3" s="313"/>
      <c r="J3" s="524"/>
    </row>
    <row r="4" spans="1:10" s="314" customFormat="1" ht="56.25" customHeight="1" x14ac:dyDescent="0.15">
      <c r="A4" s="315"/>
      <c r="B4" s="459"/>
      <c r="C4" s="453"/>
      <c r="D4" s="457"/>
      <c r="E4" s="457"/>
      <c r="F4" s="453"/>
      <c r="G4" s="457"/>
      <c r="H4" s="457"/>
      <c r="I4" s="69" t="s">
        <v>310</v>
      </c>
      <c r="J4" s="524"/>
    </row>
    <row r="5" spans="1:10" s="314" customFormat="1" ht="15" customHeight="1" x14ac:dyDescent="0.15">
      <c r="A5" s="316" t="s">
        <v>311</v>
      </c>
      <c r="B5" s="215"/>
      <c r="C5" s="317"/>
      <c r="D5" s="317"/>
      <c r="E5" s="317"/>
      <c r="F5" s="317"/>
      <c r="G5" s="317"/>
      <c r="H5" s="317"/>
      <c r="I5" s="317"/>
      <c r="J5" s="317"/>
    </row>
    <row r="6" spans="1:10" s="314" customFormat="1" ht="15" customHeight="1" x14ac:dyDescent="0.15">
      <c r="A6" s="318" t="s">
        <v>312</v>
      </c>
      <c r="B6" s="319">
        <v>389</v>
      </c>
      <c r="C6" s="320">
        <v>282</v>
      </c>
      <c r="D6" s="320">
        <v>276</v>
      </c>
      <c r="E6" s="320">
        <v>28</v>
      </c>
      <c r="F6" s="320">
        <v>276</v>
      </c>
      <c r="G6" s="320">
        <v>265</v>
      </c>
      <c r="H6" s="320">
        <v>120</v>
      </c>
      <c r="I6" s="320">
        <v>48</v>
      </c>
      <c r="J6" s="320">
        <v>88</v>
      </c>
    </row>
    <row r="7" spans="1:10" s="314" customFormat="1" ht="15" customHeight="1" x14ac:dyDescent="0.15">
      <c r="A7" s="321" t="s">
        <v>313</v>
      </c>
      <c r="B7" s="319">
        <v>380</v>
      </c>
      <c r="C7" s="320">
        <v>273</v>
      </c>
      <c r="D7" s="320">
        <v>270</v>
      </c>
      <c r="E7" s="320">
        <v>26</v>
      </c>
      <c r="F7" s="320">
        <v>270</v>
      </c>
      <c r="G7" s="320">
        <v>263</v>
      </c>
      <c r="H7" s="320">
        <v>101</v>
      </c>
      <c r="I7" s="320">
        <v>49</v>
      </c>
      <c r="J7" s="320">
        <v>83</v>
      </c>
    </row>
    <row r="8" spans="1:10" s="314" customFormat="1" ht="15" customHeight="1" x14ac:dyDescent="0.15">
      <c r="A8" s="321" t="s">
        <v>314</v>
      </c>
      <c r="B8" s="322">
        <v>380</v>
      </c>
      <c r="C8" s="8">
        <v>269</v>
      </c>
      <c r="D8" s="8">
        <f>255+10</f>
        <v>265</v>
      </c>
      <c r="E8" s="323">
        <f>18+1+4</f>
        <v>23</v>
      </c>
      <c r="F8" s="8">
        <v>267</v>
      </c>
      <c r="G8" s="8">
        <f>260</f>
        <v>260</v>
      </c>
      <c r="H8" s="324">
        <v>103</v>
      </c>
      <c r="I8" s="8">
        <v>48</v>
      </c>
      <c r="J8" s="8">
        <v>83</v>
      </c>
    </row>
    <row r="9" spans="1:10" s="314" customFormat="1" ht="15" customHeight="1" x14ac:dyDescent="0.15">
      <c r="A9" s="325" t="s">
        <v>315</v>
      </c>
      <c r="B9" s="319"/>
      <c r="C9" s="320"/>
      <c r="D9" s="320"/>
      <c r="E9" s="320"/>
      <c r="F9" s="320"/>
      <c r="G9" s="320"/>
      <c r="H9" s="320"/>
      <c r="I9" s="320"/>
      <c r="J9" s="320"/>
    </row>
    <row r="10" spans="1:10" s="8" customFormat="1" ht="15" customHeight="1" x14ac:dyDescent="0.15">
      <c r="A10" s="318" t="s">
        <v>312</v>
      </c>
      <c r="B10" s="326">
        <f>ROUND(B6/$B$6*100,1)</f>
        <v>100</v>
      </c>
      <c r="C10" s="326">
        <f>ROUND(C6/$B$6*100,1)</f>
        <v>72.5</v>
      </c>
      <c r="D10" s="326">
        <f t="shared" ref="D10:J10" si="0">ROUND(D6/$B$6*100,1)</f>
        <v>71</v>
      </c>
      <c r="E10" s="326">
        <f t="shared" si="0"/>
        <v>7.2</v>
      </c>
      <c r="F10" s="326">
        <f t="shared" si="0"/>
        <v>71</v>
      </c>
      <c r="G10" s="326">
        <f t="shared" si="0"/>
        <v>68.099999999999994</v>
      </c>
      <c r="H10" s="326">
        <f t="shared" si="0"/>
        <v>30.8</v>
      </c>
      <c r="I10" s="326">
        <f t="shared" si="0"/>
        <v>12.3</v>
      </c>
      <c r="J10" s="326">
        <f t="shared" si="0"/>
        <v>22.6</v>
      </c>
    </row>
    <row r="11" spans="1:10" ht="15" customHeight="1" x14ac:dyDescent="0.15">
      <c r="A11" s="321" t="s">
        <v>313</v>
      </c>
      <c r="B11" s="326">
        <f>ROUND(B7/$B$7*100,1)</f>
        <v>100</v>
      </c>
      <c r="C11" s="326">
        <f>ROUND(C7/$B$7*100,1)</f>
        <v>71.8</v>
      </c>
      <c r="D11" s="326">
        <f t="shared" ref="D11:J11" si="1">ROUND(D7/$B$7*100,1)</f>
        <v>71.099999999999994</v>
      </c>
      <c r="E11" s="326">
        <f t="shared" si="1"/>
        <v>6.8</v>
      </c>
      <c r="F11" s="326">
        <f t="shared" si="1"/>
        <v>71.099999999999994</v>
      </c>
      <c r="G11" s="326">
        <f t="shared" si="1"/>
        <v>69.2</v>
      </c>
      <c r="H11" s="326">
        <f t="shared" si="1"/>
        <v>26.6</v>
      </c>
      <c r="I11" s="326">
        <f t="shared" si="1"/>
        <v>12.9</v>
      </c>
      <c r="J11" s="326">
        <f t="shared" si="1"/>
        <v>21.8</v>
      </c>
    </row>
    <row r="12" spans="1:10" ht="15" customHeight="1" x14ac:dyDescent="0.15">
      <c r="A12" s="321" t="s">
        <v>314</v>
      </c>
      <c r="B12" s="326">
        <f>ROUND(B8/$B$8*100,1)</f>
        <v>100</v>
      </c>
      <c r="C12" s="326">
        <f>ROUND(C8/$B$8*100,1)</f>
        <v>70.8</v>
      </c>
      <c r="D12" s="326">
        <f t="shared" ref="D12:J12" si="2">ROUND(D8/$B$8*100,1)</f>
        <v>69.7</v>
      </c>
      <c r="E12" s="327">
        <f t="shared" si="2"/>
        <v>6.1</v>
      </c>
      <c r="F12" s="326">
        <f t="shared" si="2"/>
        <v>70.3</v>
      </c>
      <c r="G12" s="326">
        <f t="shared" si="2"/>
        <v>68.400000000000006</v>
      </c>
      <c r="H12" s="326">
        <f t="shared" si="2"/>
        <v>27.1</v>
      </c>
      <c r="I12" s="326">
        <f t="shared" si="2"/>
        <v>12.6</v>
      </c>
      <c r="J12" s="326">
        <f t="shared" si="2"/>
        <v>21.8</v>
      </c>
    </row>
    <row r="13" spans="1:10" ht="15" customHeight="1" x14ac:dyDescent="0.15">
      <c r="A13" s="328" t="s">
        <v>316</v>
      </c>
      <c r="B13" s="326"/>
      <c r="C13" s="326"/>
      <c r="D13" s="326"/>
      <c r="E13" s="326"/>
      <c r="F13" s="326"/>
      <c r="G13" s="326"/>
      <c r="H13" s="326"/>
      <c r="I13" s="326"/>
      <c r="J13" s="326"/>
    </row>
    <row r="14" spans="1:10" ht="15" customHeight="1" x14ac:dyDescent="0.15">
      <c r="A14" s="318" t="s">
        <v>312</v>
      </c>
      <c r="B14" s="326">
        <v>100</v>
      </c>
      <c r="C14" s="326">
        <v>52.8</v>
      </c>
      <c r="D14" s="326">
        <v>51.5</v>
      </c>
      <c r="E14" s="326">
        <v>7.3</v>
      </c>
      <c r="F14" s="326">
        <v>50.9</v>
      </c>
      <c r="G14" s="326">
        <v>49.1</v>
      </c>
      <c r="H14" s="326">
        <v>16</v>
      </c>
      <c r="I14" s="326">
        <v>9.5</v>
      </c>
      <c r="J14" s="326">
        <v>36.200000000000003</v>
      </c>
    </row>
    <row r="15" spans="1:10" ht="15" customHeight="1" x14ac:dyDescent="0.15">
      <c r="A15" s="318" t="s">
        <v>313</v>
      </c>
      <c r="B15" s="329">
        <v>100</v>
      </c>
      <c r="C15" s="329">
        <v>52.1</v>
      </c>
      <c r="D15" s="329">
        <v>50.9</v>
      </c>
      <c r="E15" s="329">
        <v>7</v>
      </c>
      <c r="F15" s="329">
        <v>51</v>
      </c>
      <c r="G15" s="329">
        <v>49.4</v>
      </c>
      <c r="H15" s="329">
        <v>14.9</v>
      </c>
      <c r="I15" s="329">
        <v>10.1</v>
      </c>
      <c r="J15" s="329">
        <v>35.299999999999997</v>
      </c>
    </row>
    <row r="16" spans="1:10" ht="15" customHeight="1" x14ac:dyDescent="0.15">
      <c r="A16" s="330" t="s">
        <v>314</v>
      </c>
      <c r="B16" s="290">
        <v>100</v>
      </c>
      <c r="C16" s="329">
        <v>50.5</v>
      </c>
      <c r="D16" s="329">
        <v>49.3</v>
      </c>
      <c r="E16" s="331">
        <v>6.4</v>
      </c>
      <c r="F16" s="329">
        <v>49.6</v>
      </c>
      <c r="G16" s="329">
        <v>48.1</v>
      </c>
      <c r="H16" s="329">
        <v>13.1</v>
      </c>
      <c r="I16" s="329">
        <v>8.6</v>
      </c>
      <c r="J16" s="329">
        <v>35</v>
      </c>
    </row>
    <row r="17" spans="1:10" ht="13.5" customHeight="1" x14ac:dyDescent="0.15">
      <c r="A17" s="522" t="s">
        <v>317</v>
      </c>
      <c r="B17" s="522"/>
      <c r="C17" s="522"/>
      <c r="D17" s="522"/>
      <c r="E17" s="522"/>
      <c r="F17" s="522"/>
      <c r="G17" s="522"/>
      <c r="H17" s="522"/>
      <c r="I17" s="522"/>
      <c r="J17" s="522"/>
    </row>
    <row r="18" spans="1:10" ht="27" customHeight="1" x14ac:dyDescent="0.15">
      <c r="A18" s="523" t="s">
        <v>318</v>
      </c>
      <c r="B18" s="523"/>
      <c r="C18" s="523"/>
      <c r="D18" s="523"/>
      <c r="E18" s="523"/>
      <c r="F18" s="523"/>
      <c r="G18" s="523"/>
      <c r="H18" s="523"/>
      <c r="I18" s="523"/>
      <c r="J18" s="523"/>
    </row>
    <row r="19" spans="1:10" x14ac:dyDescent="0.15">
      <c r="A19" s="254" t="s">
        <v>319</v>
      </c>
    </row>
  </sheetData>
  <mergeCells count="10">
    <mergeCell ref="A17:J17"/>
    <mergeCell ref="A18:J18"/>
    <mergeCell ref="B2:B4"/>
    <mergeCell ref="J2:J4"/>
    <mergeCell ref="C3:C4"/>
    <mergeCell ref="D3:D4"/>
    <mergeCell ref="E3:E4"/>
    <mergeCell ref="F3:F4"/>
    <mergeCell ref="G3:G4"/>
    <mergeCell ref="H3:H4"/>
  </mergeCells>
  <phoneticPr fontId="1"/>
  <pageMargins left="0.51181102362204722" right="0.51181102362204722" top="0.74803149606299213" bottom="0.74803149606299213" header="0.31496062992125984" footer="0.31496062992125984"/>
  <pageSetup paperSize="9" orientation="portrait" r:id="rId1"/>
  <headerFooter>
    <oddFooter>&amp;C1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showGridLines="0" topLeftCell="B1" zoomScale="120" zoomScaleNormal="120" workbookViewId="0">
      <selection activeCell="N31" sqref="N31"/>
    </sheetView>
  </sheetViews>
  <sheetFormatPr defaultRowHeight="13.5" x14ac:dyDescent="0.15"/>
  <cols>
    <col min="1" max="1" width="10.5" style="42" customWidth="1"/>
    <col min="2" max="2" width="7.5" style="42" customWidth="1"/>
    <col min="3" max="3" width="8" style="42" customWidth="1"/>
    <col min="4" max="4" width="7.5" style="42" customWidth="1"/>
    <col min="5" max="5" width="8" style="42" customWidth="1"/>
    <col min="6" max="11" width="7.5" style="42" customWidth="1"/>
    <col min="12" max="13" width="9" style="42" customWidth="1"/>
    <col min="14" max="16384" width="9" style="42"/>
  </cols>
  <sheetData>
    <row r="1" spans="1:11" ht="15.75" customHeight="1" x14ac:dyDescent="0.15">
      <c r="A1" s="39" t="s">
        <v>15</v>
      </c>
      <c r="B1" s="40"/>
      <c r="C1" s="40"/>
      <c r="D1" s="40"/>
      <c r="E1" s="40"/>
      <c r="F1" s="40"/>
      <c r="G1" s="40"/>
      <c r="H1" s="40"/>
      <c r="I1" s="40"/>
      <c r="J1" s="40"/>
      <c r="K1" s="40"/>
    </row>
    <row r="2" spans="1:11" s="43" customFormat="1" ht="15" customHeight="1" x14ac:dyDescent="0.15">
      <c r="A2" s="449"/>
      <c r="B2" s="452" t="s">
        <v>16</v>
      </c>
      <c r="C2" s="452" t="s">
        <v>17</v>
      </c>
      <c r="D2" s="454" t="s">
        <v>18</v>
      </c>
      <c r="E2" s="455"/>
      <c r="F2" s="455"/>
      <c r="G2" s="455"/>
      <c r="H2" s="455"/>
      <c r="I2" s="455"/>
      <c r="J2" s="455"/>
      <c r="K2" s="455"/>
    </row>
    <row r="3" spans="1:11" s="43" customFormat="1" ht="15" customHeight="1" x14ac:dyDescent="0.15">
      <c r="A3" s="450"/>
      <c r="B3" s="453"/>
      <c r="C3" s="453"/>
      <c r="D3" s="452" t="s">
        <v>16</v>
      </c>
      <c r="E3" s="456" t="s">
        <v>19</v>
      </c>
      <c r="F3" s="458" t="s">
        <v>20</v>
      </c>
      <c r="G3" s="459"/>
      <c r="H3" s="459"/>
      <c r="I3" s="459"/>
      <c r="J3" s="459"/>
      <c r="K3" s="460" t="s">
        <v>21</v>
      </c>
    </row>
    <row r="4" spans="1:11" s="43" customFormat="1" ht="15" customHeight="1" x14ac:dyDescent="0.15">
      <c r="A4" s="451"/>
      <c r="B4" s="453"/>
      <c r="C4" s="453"/>
      <c r="D4" s="453"/>
      <c r="E4" s="457"/>
      <c r="F4" s="44" t="s">
        <v>22</v>
      </c>
      <c r="G4" s="45" t="s">
        <v>23</v>
      </c>
      <c r="H4" s="46" t="s">
        <v>24</v>
      </c>
      <c r="I4" s="46" t="s">
        <v>25</v>
      </c>
      <c r="J4" s="44" t="s">
        <v>26</v>
      </c>
      <c r="K4" s="461"/>
    </row>
    <row r="5" spans="1:11" ht="15" customHeight="1" x14ac:dyDescent="0.25">
      <c r="A5" s="47" t="s">
        <v>27</v>
      </c>
      <c r="B5" s="48"/>
      <c r="C5" s="48"/>
      <c r="D5" s="48"/>
      <c r="E5" s="48"/>
      <c r="F5" s="49"/>
      <c r="G5" s="50"/>
      <c r="H5" s="49"/>
      <c r="I5" s="49"/>
      <c r="J5" s="49"/>
      <c r="K5" s="49"/>
    </row>
    <row r="6" spans="1:11" ht="15" customHeight="1" x14ac:dyDescent="0.15">
      <c r="A6" s="51" t="s">
        <v>28</v>
      </c>
      <c r="B6" s="52">
        <v>369400</v>
      </c>
      <c r="C6" s="52">
        <v>339300</v>
      </c>
      <c r="D6" s="52">
        <v>30000</v>
      </c>
      <c r="E6" s="52">
        <v>1400</v>
      </c>
      <c r="F6" s="53">
        <v>27800</v>
      </c>
      <c r="G6" s="53">
        <v>1900</v>
      </c>
      <c r="H6" s="462">
        <v>13600</v>
      </c>
      <c r="I6" s="462"/>
      <c r="J6" s="53">
        <v>12300</v>
      </c>
      <c r="K6" s="53">
        <v>800</v>
      </c>
    </row>
    <row r="7" spans="1:11" ht="15" customHeight="1" x14ac:dyDescent="0.15">
      <c r="A7" s="51" t="s">
        <v>29</v>
      </c>
      <c r="B7" s="52">
        <v>383400</v>
      </c>
      <c r="C7" s="52">
        <v>351400</v>
      </c>
      <c r="D7" s="52">
        <v>32100</v>
      </c>
      <c r="E7" s="52">
        <v>1100</v>
      </c>
      <c r="F7" s="53">
        <v>29300</v>
      </c>
      <c r="G7" s="53">
        <v>1200</v>
      </c>
      <c r="H7" s="462">
        <v>12300</v>
      </c>
      <c r="I7" s="462"/>
      <c r="J7" s="53">
        <v>15800</v>
      </c>
      <c r="K7" s="53">
        <v>1700</v>
      </c>
    </row>
    <row r="8" spans="1:11" ht="15" customHeight="1" x14ac:dyDescent="0.15">
      <c r="A8" s="51" t="s">
        <v>30</v>
      </c>
      <c r="B8" s="52">
        <v>413300</v>
      </c>
      <c r="C8" s="52">
        <v>373700</v>
      </c>
      <c r="D8" s="52">
        <v>39600</v>
      </c>
      <c r="E8" s="52">
        <v>1500</v>
      </c>
      <c r="F8" s="53">
        <v>37200</v>
      </c>
      <c r="G8" s="53">
        <v>1700</v>
      </c>
      <c r="H8" s="462">
        <v>17500</v>
      </c>
      <c r="I8" s="462"/>
      <c r="J8" s="53">
        <v>18000</v>
      </c>
      <c r="K8" s="53">
        <v>900</v>
      </c>
    </row>
    <row r="9" spans="1:11" ht="15" customHeight="1" x14ac:dyDescent="0.15">
      <c r="A9" s="51" t="s">
        <v>31</v>
      </c>
      <c r="B9" s="52">
        <v>428600</v>
      </c>
      <c r="C9" s="52">
        <v>382300</v>
      </c>
      <c r="D9" s="52">
        <v>46300</v>
      </c>
      <c r="E9" s="52">
        <v>1100</v>
      </c>
      <c r="F9" s="53">
        <v>44200</v>
      </c>
      <c r="G9" s="53">
        <v>2500</v>
      </c>
      <c r="H9" s="41">
        <v>19000</v>
      </c>
      <c r="I9" s="41">
        <v>1400</v>
      </c>
      <c r="J9" s="53">
        <v>21300</v>
      </c>
      <c r="K9" s="53">
        <v>1000</v>
      </c>
    </row>
    <row r="10" spans="1:11" ht="15" customHeight="1" x14ac:dyDescent="0.15">
      <c r="A10" s="51" t="s">
        <v>32</v>
      </c>
      <c r="B10" s="52">
        <v>437400</v>
      </c>
      <c r="C10" s="52">
        <v>380300</v>
      </c>
      <c r="D10" s="52">
        <v>57100</v>
      </c>
      <c r="E10" s="52">
        <v>1300</v>
      </c>
      <c r="F10" s="53">
        <v>55300</v>
      </c>
      <c r="G10" s="53">
        <v>1800</v>
      </c>
      <c r="H10" s="41">
        <v>25200</v>
      </c>
      <c r="I10" s="41">
        <v>1600</v>
      </c>
      <c r="J10" s="53">
        <v>26700</v>
      </c>
      <c r="K10" s="53">
        <v>500</v>
      </c>
    </row>
    <row r="11" spans="1:11" ht="15" customHeight="1" x14ac:dyDescent="0.15">
      <c r="A11" s="51" t="s">
        <v>33</v>
      </c>
      <c r="B11" s="52">
        <v>446900</v>
      </c>
      <c r="C11" s="52">
        <v>389000</v>
      </c>
      <c r="D11" s="52">
        <v>57900</v>
      </c>
      <c r="E11" s="52">
        <v>900</v>
      </c>
      <c r="F11" s="53">
        <v>56600</v>
      </c>
      <c r="G11" s="53">
        <v>1300</v>
      </c>
      <c r="H11" s="41">
        <v>20500</v>
      </c>
      <c r="I11" s="41">
        <v>1300</v>
      </c>
      <c r="J11" s="53">
        <v>33500</v>
      </c>
      <c r="K11" s="53">
        <v>400</v>
      </c>
    </row>
    <row r="12" spans="1:11" ht="15" customHeight="1" x14ac:dyDescent="0.15">
      <c r="A12" s="51" t="s">
        <v>34</v>
      </c>
      <c r="B12" s="52">
        <v>445700</v>
      </c>
      <c r="C12" s="52">
        <v>383800</v>
      </c>
      <c r="D12" s="52">
        <v>61900</v>
      </c>
      <c r="E12" s="52">
        <v>600</v>
      </c>
      <c r="F12" s="53">
        <v>60800</v>
      </c>
      <c r="G12" s="53">
        <v>1200</v>
      </c>
      <c r="H12" s="41">
        <v>19600</v>
      </c>
      <c r="I12" s="41">
        <v>1000</v>
      </c>
      <c r="J12" s="53">
        <v>38900</v>
      </c>
      <c r="K12" s="53">
        <v>500</v>
      </c>
    </row>
    <row r="13" spans="1:11" ht="12" customHeight="1" x14ac:dyDescent="0.15">
      <c r="A13" s="54" t="s">
        <v>35</v>
      </c>
      <c r="B13" s="52"/>
      <c r="C13" s="52"/>
      <c r="D13" s="52"/>
      <c r="E13" s="52"/>
      <c r="F13" s="53"/>
      <c r="G13" s="53"/>
      <c r="H13" s="41"/>
      <c r="I13" s="41"/>
      <c r="J13" s="53"/>
      <c r="K13" s="53"/>
    </row>
    <row r="14" spans="1:11" ht="15" customHeight="1" x14ac:dyDescent="0.15">
      <c r="A14" s="55" t="s">
        <v>36</v>
      </c>
      <c r="B14" s="52">
        <v>62407</v>
      </c>
      <c r="C14" s="52">
        <v>53616</v>
      </c>
      <c r="D14" s="52">
        <v>8791</v>
      </c>
      <c r="E14" s="52">
        <v>217</v>
      </c>
      <c r="F14" s="53">
        <v>8489</v>
      </c>
      <c r="G14" s="53">
        <v>381</v>
      </c>
      <c r="H14" s="41">
        <v>4327</v>
      </c>
      <c r="I14" s="41">
        <v>293</v>
      </c>
      <c r="J14" s="53">
        <v>3487</v>
      </c>
      <c r="K14" s="53">
        <v>86</v>
      </c>
    </row>
    <row r="15" spans="1:11" ht="15" customHeight="1" x14ac:dyDescent="0.25">
      <c r="A15" s="47" t="s">
        <v>37</v>
      </c>
      <c r="B15" s="48"/>
      <c r="C15" s="48"/>
      <c r="D15" s="48"/>
      <c r="E15" s="48"/>
      <c r="F15" s="49"/>
      <c r="G15" s="50"/>
      <c r="H15" s="49"/>
      <c r="I15" s="49"/>
      <c r="J15" s="49"/>
      <c r="K15" s="49"/>
    </row>
    <row r="16" spans="1:11" ht="15" customHeight="1" x14ac:dyDescent="0.15">
      <c r="A16" s="51" t="s">
        <v>28</v>
      </c>
      <c r="B16" s="56">
        <v>100</v>
      </c>
      <c r="C16" s="56">
        <f t="shared" ref="C16:K16" si="0">C6/$B$6*100</f>
        <v>91.851651326475377</v>
      </c>
      <c r="D16" s="56">
        <f t="shared" si="0"/>
        <v>8.1212777476989704</v>
      </c>
      <c r="E16" s="56">
        <f t="shared" si="0"/>
        <v>0.3789929615592853</v>
      </c>
      <c r="F16" s="57">
        <f t="shared" si="0"/>
        <v>7.5257173795343801</v>
      </c>
      <c r="G16" s="57">
        <f t="shared" si="0"/>
        <v>0.5143475906876015</v>
      </c>
      <c r="H16" s="448">
        <f t="shared" si="0"/>
        <v>3.6816459122902003</v>
      </c>
      <c r="I16" s="448">
        <f t="shared" si="0"/>
        <v>0</v>
      </c>
      <c r="J16" s="57">
        <f t="shared" si="0"/>
        <v>3.3297238765565784</v>
      </c>
      <c r="K16" s="57">
        <f t="shared" si="0"/>
        <v>0.21656740660530591</v>
      </c>
    </row>
    <row r="17" spans="1:11" ht="15" customHeight="1" x14ac:dyDescent="0.15">
      <c r="A17" s="51" t="s">
        <v>29</v>
      </c>
      <c r="B17" s="56">
        <v>100</v>
      </c>
      <c r="C17" s="56">
        <f t="shared" ref="C17:K17" si="1">C7/$B$7*100</f>
        <v>91.653625456442356</v>
      </c>
      <c r="D17" s="56">
        <f t="shared" si="1"/>
        <v>8.3724569640062594</v>
      </c>
      <c r="E17" s="56">
        <f t="shared" si="1"/>
        <v>0.28690662493479396</v>
      </c>
      <c r="F17" s="57">
        <f t="shared" si="1"/>
        <v>7.6421491914449664</v>
      </c>
      <c r="G17" s="57">
        <f t="shared" si="1"/>
        <v>0.3129890453834116</v>
      </c>
      <c r="H17" s="448">
        <f t="shared" si="1"/>
        <v>3.2081377151799684</v>
      </c>
      <c r="I17" s="448">
        <f t="shared" si="1"/>
        <v>0</v>
      </c>
      <c r="J17" s="57">
        <f t="shared" si="1"/>
        <v>4.1210224308815855</v>
      </c>
      <c r="K17" s="57">
        <f t="shared" si="1"/>
        <v>0.44340114762649979</v>
      </c>
    </row>
    <row r="18" spans="1:11" ht="15" customHeight="1" x14ac:dyDescent="0.15">
      <c r="A18" s="51" t="s">
        <v>30</v>
      </c>
      <c r="B18" s="56">
        <v>100</v>
      </c>
      <c r="C18" s="56">
        <f t="shared" ref="C18:K18" si="2">C8/$B$8*100</f>
        <v>90.418582143721267</v>
      </c>
      <c r="D18" s="56">
        <f t="shared" si="2"/>
        <v>9.5814178562787315</v>
      </c>
      <c r="E18" s="56">
        <f t="shared" si="2"/>
        <v>0.36293249455601256</v>
      </c>
      <c r="F18" s="57">
        <f t="shared" si="2"/>
        <v>9.0007258649891124</v>
      </c>
      <c r="G18" s="57">
        <f t="shared" si="2"/>
        <v>0.4113234938301476</v>
      </c>
      <c r="H18" s="448">
        <f t="shared" si="2"/>
        <v>4.2342124364868141</v>
      </c>
      <c r="I18" s="448">
        <f t="shared" si="2"/>
        <v>0</v>
      </c>
      <c r="J18" s="57">
        <f t="shared" si="2"/>
        <v>4.3551899346721514</v>
      </c>
      <c r="K18" s="57">
        <f t="shared" si="2"/>
        <v>0.21775949673360756</v>
      </c>
    </row>
    <row r="19" spans="1:11" ht="15" customHeight="1" x14ac:dyDescent="0.15">
      <c r="A19" s="51" t="s">
        <v>31</v>
      </c>
      <c r="B19" s="56">
        <v>100</v>
      </c>
      <c r="C19" s="56">
        <f t="shared" ref="C19:K19" si="3">C9/$B$9*100</f>
        <v>89.197386840877286</v>
      </c>
      <c r="D19" s="56">
        <f t="shared" si="3"/>
        <v>10.802613159122725</v>
      </c>
      <c r="E19" s="56">
        <f t="shared" si="3"/>
        <v>0.25664955669622025</v>
      </c>
      <c r="F19" s="57">
        <f t="shared" si="3"/>
        <v>10.312645823611758</v>
      </c>
      <c r="G19" s="57">
        <f t="shared" si="3"/>
        <v>0.58329444703686417</v>
      </c>
      <c r="H19" s="57">
        <f t="shared" si="3"/>
        <v>4.4330377974801678</v>
      </c>
      <c r="I19" s="57">
        <f t="shared" si="3"/>
        <v>0.32664489034064392</v>
      </c>
      <c r="J19" s="57">
        <f t="shared" si="3"/>
        <v>4.9696686887540826</v>
      </c>
      <c r="K19" s="57">
        <f t="shared" si="3"/>
        <v>0.23331777881474566</v>
      </c>
    </row>
    <row r="20" spans="1:11" ht="15" customHeight="1" x14ac:dyDescent="0.15">
      <c r="A20" s="51" t="s">
        <v>32</v>
      </c>
      <c r="B20" s="56">
        <v>100</v>
      </c>
      <c r="C20" s="56">
        <f t="shared" ref="C20:K20" si="4">C10/$B$10*100</f>
        <v>86.945587562871523</v>
      </c>
      <c r="D20" s="56">
        <f t="shared" si="4"/>
        <v>13.054412437128487</v>
      </c>
      <c r="E20" s="56">
        <f t="shared" si="4"/>
        <v>0.29721079103795151</v>
      </c>
      <c r="F20" s="57">
        <f t="shared" si="4"/>
        <v>12.64288980338363</v>
      </c>
      <c r="G20" s="57">
        <f t="shared" si="4"/>
        <v>0.41152263374485598</v>
      </c>
      <c r="H20" s="57">
        <f t="shared" si="4"/>
        <v>5.761316872427984</v>
      </c>
      <c r="I20" s="57">
        <f t="shared" si="4"/>
        <v>0.36579789666209417</v>
      </c>
      <c r="J20" s="57">
        <f t="shared" si="4"/>
        <v>6.1042524005486962</v>
      </c>
      <c r="K20" s="57">
        <f t="shared" si="4"/>
        <v>0.11431184270690445</v>
      </c>
    </row>
    <row r="21" spans="1:11" ht="15" customHeight="1" x14ac:dyDescent="0.15">
      <c r="A21" s="51" t="s">
        <v>33</v>
      </c>
      <c r="B21" s="58">
        <v>100</v>
      </c>
      <c r="C21" s="59">
        <f t="shared" ref="C21:K21" si="5">C11/$B$11*100</f>
        <v>87.044081449988809</v>
      </c>
      <c r="D21" s="59">
        <f t="shared" si="5"/>
        <v>12.955918550011189</v>
      </c>
      <c r="E21" s="59">
        <f t="shared" si="5"/>
        <v>0.20138733497426717</v>
      </c>
      <c r="F21" s="59">
        <f t="shared" si="5"/>
        <v>12.665025732826136</v>
      </c>
      <c r="G21" s="59">
        <f t="shared" si="5"/>
        <v>0.29089281718505261</v>
      </c>
      <c r="H21" s="59">
        <f t="shared" si="5"/>
        <v>4.5871559633027523</v>
      </c>
      <c r="I21" s="59">
        <f t="shared" si="5"/>
        <v>0.29089281718505261</v>
      </c>
      <c r="J21" s="59">
        <f t="shared" si="5"/>
        <v>7.4960841351532776</v>
      </c>
      <c r="K21" s="59">
        <f t="shared" si="5"/>
        <v>8.95054822107854E-2</v>
      </c>
    </row>
    <row r="22" spans="1:11" ht="15" customHeight="1" x14ac:dyDescent="0.15">
      <c r="A22" s="51" t="s">
        <v>34</v>
      </c>
      <c r="B22" s="58">
        <v>100</v>
      </c>
      <c r="C22" s="57">
        <v>86.1</v>
      </c>
      <c r="D22" s="57">
        <v>13.9</v>
      </c>
      <c r="E22" s="57">
        <v>0.1</v>
      </c>
      <c r="F22" s="57">
        <v>13.6</v>
      </c>
      <c r="G22" s="57">
        <v>0.3</v>
      </c>
      <c r="H22" s="57">
        <v>4.4000000000000004</v>
      </c>
      <c r="I22" s="57">
        <v>0.2</v>
      </c>
      <c r="J22" s="57">
        <v>8.6999999999999993</v>
      </c>
      <c r="K22" s="57">
        <v>0.1</v>
      </c>
    </row>
    <row r="23" spans="1:11" ht="12" customHeight="1" x14ac:dyDescent="0.15">
      <c r="A23" s="54" t="s">
        <v>38</v>
      </c>
      <c r="B23" s="60"/>
      <c r="C23" s="60"/>
      <c r="D23" s="60"/>
      <c r="E23" s="60"/>
      <c r="F23" s="61"/>
      <c r="G23" s="61"/>
      <c r="H23" s="62"/>
      <c r="I23" s="62"/>
      <c r="J23" s="61"/>
      <c r="K23" s="61"/>
    </row>
    <row r="24" spans="1:11" ht="15" customHeight="1" x14ac:dyDescent="0.15">
      <c r="A24" s="63" t="s">
        <v>36</v>
      </c>
      <c r="B24" s="64">
        <v>100</v>
      </c>
      <c r="C24" s="64">
        <v>85.9</v>
      </c>
      <c r="D24" s="64">
        <v>14.1</v>
      </c>
      <c r="E24" s="64">
        <v>0.3</v>
      </c>
      <c r="F24" s="65">
        <v>13.6</v>
      </c>
      <c r="G24" s="65">
        <v>0.6</v>
      </c>
      <c r="H24" s="66">
        <v>6.9</v>
      </c>
      <c r="I24" s="66">
        <v>0.5</v>
      </c>
      <c r="J24" s="65">
        <v>5.6</v>
      </c>
      <c r="K24" s="65">
        <v>0.1</v>
      </c>
    </row>
    <row r="25" spans="1:11" ht="15" customHeight="1" x14ac:dyDescent="0.15">
      <c r="A25" s="67" t="s">
        <v>39</v>
      </c>
      <c r="B25" s="40"/>
      <c r="C25" s="40"/>
      <c r="D25" s="40"/>
      <c r="E25" s="40"/>
      <c r="F25" s="40"/>
      <c r="G25" s="40"/>
      <c r="H25" s="40"/>
      <c r="I25" s="40"/>
      <c r="J25" s="40"/>
      <c r="K25" s="40"/>
    </row>
    <row r="26" spans="1:11" ht="15" customHeight="1" x14ac:dyDescent="0.15">
      <c r="A26" s="67"/>
      <c r="B26" s="40"/>
      <c r="C26" s="40"/>
      <c r="D26" s="40"/>
      <c r="E26" s="40"/>
      <c r="F26" s="40"/>
      <c r="G26" s="40"/>
      <c r="H26" s="40"/>
      <c r="I26" s="40"/>
      <c r="J26" s="40"/>
      <c r="K26" s="40"/>
    </row>
  </sheetData>
  <mergeCells count="14">
    <mergeCell ref="H18:I18"/>
    <mergeCell ref="A2:A4"/>
    <mergeCell ref="B2:B4"/>
    <mergeCell ref="C2:C4"/>
    <mergeCell ref="D2:K2"/>
    <mergeCell ref="D3:D4"/>
    <mergeCell ref="E3:E4"/>
    <mergeCell ref="F3:J3"/>
    <mergeCell ref="K3:K4"/>
    <mergeCell ref="H6:I6"/>
    <mergeCell ref="H7:I7"/>
    <mergeCell ref="H8:I8"/>
    <mergeCell ref="H16:I16"/>
    <mergeCell ref="H17:I17"/>
  </mergeCells>
  <phoneticPr fontId="1"/>
  <pageMargins left="0.7" right="0.7" top="0.75" bottom="0.75" header="0.3" footer="0.3"/>
  <pageSetup paperSize="9" orientation="portrait" r:id="rId1"/>
  <headerFooter>
    <oddFooter>&amp;C1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1"/>
  <sheetViews>
    <sheetView showGridLines="0" topLeftCell="B1" zoomScale="120" zoomScaleNormal="120" workbookViewId="0">
      <selection activeCell="L12" sqref="L12"/>
    </sheetView>
  </sheetViews>
  <sheetFormatPr defaultRowHeight="15.75" customHeight="1" x14ac:dyDescent="0.15"/>
  <cols>
    <col min="1" max="1" width="13.25" style="332" customWidth="1"/>
    <col min="2" max="2" width="6.25" style="332" customWidth="1"/>
    <col min="3" max="16" width="5.625" style="332" customWidth="1"/>
    <col min="17" max="16384" width="9" style="332"/>
  </cols>
  <sheetData>
    <row r="1" spans="1:16" s="43" customFormat="1" ht="15" customHeight="1" x14ac:dyDescent="0.15">
      <c r="A1" s="43" t="s">
        <v>321</v>
      </c>
      <c r="O1" s="333"/>
      <c r="P1" s="333"/>
    </row>
    <row r="2" spans="1:16" s="43" customFormat="1" ht="15.75" customHeight="1" x14ac:dyDescent="0.15">
      <c r="A2" s="148"/>
      <c r="B2" s="525" t="s">
        <v>322</v>
      </c>
      <c r="C2" s="527" t="s">
        <v>323</v>
      </c>
      <c r="D2" s="528"/>
      <c r="E2" s="528"/>
      <c r="F2" s="528"/>
      <c r="G2" s="528"/>
      <c r="H2" s="528"/>
      <c r="I2" s="528"/>
      <c r="J2" s="528"/>
      <c r="K2" s="528"/>
      <c r="L2" s="528"/>
      <c r="M2" s="528"/>
      <c r="N2" s="528"/>
    </row>
    <row r="3" spans="1:16" s="43" customFormat="1" ht="27" customHeight="1" x14ac:dyDescent="0.15">
      <c r="A3" s="149"/>
      <c r="B3" s="526"/>
      <c r="C3" s="219" t="s">
        <v>324</v>
      </c>
      <c r="D3" s="219" t="s">
        <v>325</v>
      </c>
      <c r="E3" s="219" t="s">
        <v>326</v>
      </c>
      <c r="F3" s="219" t="s">
        <v>327</v>
      </c>
      <c r="G3" s="219" t="s">
        <v>328</v>
      </c>
      <c r="H3" s="219" t="s">
        <v>329</v>
      </c>
      <c r="I3" s="219" t="s">
        <v>330</v>
      </c>
      <c r="J3" s="219" t="s">
        <v>331</v>
      </c>
      <c r="K3" s="219" t="s">
        <v>332</v>
      </c>
      <c r="L3" s="219" t="s">
        <v>333</v>
      </c>
      <c r="M3" s="219" t="s">
        <v>334</v>
      </c>
      <c r="N3" s="219" t="s">
        <v>335</v>
      </c>
      <c r="O3" s="219" t="s">
        <v>336</v>
      </c>
      <c r="P3" s="152" t="s">
        <v>337</v>
      </c>
    </row>
    <row r="4" spans="1:16" s="43" customFormat="1" ht="15.75" customHeight="1" x14ac:dyDescent="0.15">
      <c r="A4" s="334" t="s">
        <v>338</v>
      </c>
    </row>
    <row r="5" spans="1:16" s="43" customFormat="1" ht="11.25" customHeight="1" x14ac:dyDescent="0.15">
      <c r="A5" s="335" t="s">
        <v>339</v>
      </c>
      <c r="B5" s="336">
        <v>380</v>
      </c>
      <c r="C5" s="337">
        <v>7</v>
      </c>
      <c r="D5" s="337">
        <v>10</v>
      </c>
      <c r="E5" s="337">
        <v>13</v>
      </c>
      <c r="F5" s="337">
        <v>18</v>
      </c>
      <c r="G5" s="337">
        <v>20</v>
      </c>
      <c r="H5" s="337">
        <v>29</v>
      </c>
      <c r="I5" s="337">
        <v>30</v>
      </c>
      <c r="J5" s="337">
        <v>36</v>
      </c>
      <c r="K5" s="337">
        <v>40</v>
      </c>
      <c r="L5" s="337">
        <v>51</v>
      </c>
      <c r="M5" s="337">
        <v>38</v>
      </c>
      <c r="N5" s="337">
        <v>29</v>
      </c>
      <c r="O5" s="43">
        <v>28</v>
      </c>
      <c r="P5" s="43">
        <v>20</v>
      </c>
    </row>
    <row r="6" spans="1:16" s="43" customFormat="1" ht="11.25" customHeight="1" x14ac:dyDescent="0.15">
      <c r="A6" s="338" t="s">
        <v>340</v>
      </c>
      <c r="B6" s="337">
        <v>266</v>
      </c>
      <c r="C6" s="337">
        <v>0</v>
      </c>
      <c r="D6" s="337">
        <v>1</v>
      </c>
      <c r="E6" s="337">
        <v>4</v>
      </c>
      <c r="F6" s="337">
        <v>8</v>
      </c>
      <c r="G6" s="337">
        <v>13</v>
      </c>
      <c r="H6" s="337">
        <v>20</v>
      </c>
      <c r="I6" s="337">
        <v>20</v>
      </c>
      <c r="J6" s="337">
        <v>27</v>
      </c>
      <c r="K6" s="337">
        <v>33</v>
      </c>
      <c r="L6" s="337">
        <v>43</v>
      </c>
      <c r="M6" s="337">
        <v>33</v>
      </c>
      <c r="N6" s="337">
        <v>23</v>
      </c>
      <c r="O6" s="43">
        <v>23</v>
      </c>
      <c r="P6" s="43">
        <v>17</v>
      </c>
    </row>
    <row r="7" spans="1:16" s="43" customFormat="1" ht="11.25" customHeight="1" x14ac:dyDescent="0.15">
      <c r="A7" s="338" t="s">
        <v>341</v>
      </c>
      <c r="B7" s="337">
        <v>267</v>
      </c>
      <c r="C7" s="337">
        <v>0</v>
      </c>
      <c r="D7" s="337">
        <v>1</v>
      </c>
      <c r="E7" s="337">
        <v>4</v>
      </c>
      <c r="F7" s="337">
        <v>8</v>
      </c>
      <c r="G7" s="337">
        <v>12</v>
      </c>
      <c r="H7" s="337">
        <v>19</v>
      </c>
      <c r="I7" s="337">
        <v>20</v>
      </c>
      <c r="J7" s="337">
        <v>28</v>
      </c>
      <c r="K7" s="337">
        <v>34</v>
      </c>
      <c r="L7" s="337">
        <v>42</v>
      </c>
      <c r="M7" s="337">
        <v>33</v>
      </c>
      <c r="N7" s="337">
        <v>24</v>
      </c>
      <c r="O7" s="43">
        <v>23</v>
      </c>
      <c r="P7" s="43">
        <v>17</v>
      </c>
    </row>
    <row r="8" spans="1:16" s="43" customFormat="1" ht="15.75" customHeight="1" x14ac:dyDescent="0.15">
      <c r="A8" s="188" t="s">
        <v>37</v>
      </c>
      <c r="B8" s="339"/>
      <c r="C8" s="339"/>
      <c r="D8" s="339"/>
      <c r="E8" s="339"/>
      <c r="F8" s="339"/>
      <c r="G8" s="339"/>
      <c r="H8" s="339"/>
      <c r="I8" s="339"/>
      <c r="J8" s="339"/>
      <c r="K8" s="339"/>
      <c r="L8" s="339"/>
      <c r="M8" s="339"/>
      <c r="N8" s="339"/>
    </row>
    <row r="9" spans="1:16" s="43" customFormat="1" ht="11.25" customHeight="1" x14ac:dyDescent="0.15">
      <c r="A9" s="335" t="s">
        <v>339</v>
      </c>
      <c r="B9" s="340">
        <v>100</v>
      </c>
      <c r="C9" s="340">
        <v>100</v>
      </c>
      <c r="D9" s="340">
        <v>100</v>
      </c>
      <c r="E9" s="340">
        <v>100</v>
      </c>
      <c r="F9" s="340">
        <v>100</v>
      </c>
      <c r="G9" s="340">
        <v>100</v>
      </c>
      <c r="H9" s="340">
        <v>100</v>
      </c>
      <c r="I9" s="340">
        <v>100</v>
      </c>
      <c r="J9" s="340">
        <v>100</v>
      </c>
      <c r="K9" s="340">
        <v>100</v>
      </c>
      <c r="L9" s="340">
        <v>100</v>
      </c>
      <c r="M9" s="340">
        <v>100</v>
      </c>
      <c r="N9" s="340">
        <v>100</v>
      </c>
      <c r="O9" s="340">
        <v>100</v>
      </c>
      <c r="P9" s="340">
        <v>100</v>
      </c>
    </row>
    <row r="10" spans="1:16" s="43" customFormat="1" ht="11.25" customHeight="1" x14ac:dyDescent="0.15">
      <c r="A10" s="338" t="s">
        <v>340</v>
      </c>
      <c r="B10" s="341">
        <f t="shared" ref="B10:P10" si="0">B6/B5*100</f>
        <v>70</v>
      </c>
      <c r="C10" s="341">
        <f t="shared" si="0"/>
        <v>0</v>
      </c>
      <c r="D10" s="341">
        <f t="shared" si="0"/>
        <v>10</v>
      </c>
      <c r="E10" s="341">
        <f t="shared" si="0"/>
        <v>30.76923076923077</v>
      </c>
      <c r="F10" s="341">
        <f t="shared" si="0"/>
        <v>44.444444444444443</v>
      </c>
      <c r="G10" s="341">
        <f t="shared" si="0"/>
        <v>65</v>
      </c>
      <c r="H10" s="341">
        <f t="shared" si="0"/>
        <v>68.965517241379317</v>
      </c>
      <c r="I10" s="341">
        <f t="shared" si="0"/>
        <v>66.666666666666657</v>
      </c>
      <c r="J10" s="341">
        <f t="shared" si="0"/>
        <v>75</v>
      </c>
      <c r="K10" s="341">
        <f t="shared" si="0"/>
        <v>82.5</v>
      </c>
      <c r="L10" s="341">
        <f t="shared" si="0"/>
        <v>84.313725490196077</v>
      </c>
      <c r="M10" s="341">
        <f t="shared" si="0"/>
        <v>86.842105263157904</v>
      </c>
      <c r="N10" s="341">
        <f t="shared" si="0"/>
        <v>79.310344827586206</v>
      </c>
      <c r="O10" s="341">
        <f t="shared" si="0"/>
        <v>82.142857142857139</v>
      </c>
      <c r="P10" s="341">
        <f t="shared" si="0"/>
        <v>85</v>
      </c>
    </row>
    <row r="11" spans="1:16" s="43" customFormat="1" ht="11.25" customHeight="1" x14ac:dyDescent="0.15">
      <c r="A11" s="338" t="s">
        <v>341</v>
      </c>
      <c r="B11" s="342">
        <f t="shared" ref="B11:P11" si="1">B7/B5*100</f>
        <v>70.263157894736835</v>
      </c>
      <c r="C11" s="342">
        <f t="shared" si="1"/>
        <v>0</v>
      </c>
      <c r="D11" s="342">
        <f t="shared" si="1"/>
        <v>10</v>
      </c>
      <c r="E11" s="342">
        <f t="shared" si="1"/>
        <v>30.76923076923077</v>
      </c>
      <c r="F11" s="342">
        <f t="shared" si="1"/>
        <v>44.444444444444443</v>
      </c>
      <c r="G11" s="342">
        <f t="shared" si="1"/>
        <v>60</v>
      </c>
      <c r="H11" s="342">
        <f t="shared" si="1"/>
        <v>65.517241379310349</v>
      </c>
      <c r="I11" s="342">
        <f t="shared" si="1"/>
        <v>66.666666666666657</v>
      </c>
      <c r="J11" s="342">
        <f t="shared" si="1"/>
        <v>77.777777777777786</v>
      </c>
      <c r="K11" s="342">
        <f t="shared" si="1"/>
        <v>85</v>
      </c>
      <c r="L11" s="342">
        <f t="shared" si="1"/>
        <v>82.35294117647058</v>
      </c>
      <c r="M11" s="342">
        <f t="shared" si="1"/>
        <v>86.842105263157904</v>
      </c>
      <c r="N11" s="342">
        <f t="shared" si="1"/>
        <v>82.758620689655174</v>
      </c>
      <c r="O11" s="342">
        <f t="shared" si="1"/>
        <v>82.142857142857139</v>
      </c>
      <c r="P11" s="342">
        <f t="shared" si="1"/>
        <v>85</v>
      </c>
    </row>
    <row r="12" spans="1:16" s="43" customFormat="1" ht="13.5" customHeight="1" x14ac:dyDescent="0.15">
      <c r="A12" s="343" t="s">
        <v>342</v>
      </c>
      <c r="B12" s="342"/>
      <c r="C12" s="342"/>
      <c r="D12" s="342"/>
      <c r="E12" s="342"/>
      <c r="F12" s="342"/>
      <c r="G12" s="342"/>
      <c r="H12" s="342"/>
      <c r="I12" s="342"/>
      <c r="J12" s="342"/>
      <c r="K12" s="342"/>
      <c r="L12" s="342"/>
      <c r="M12" s="342"/>
      <c r="N12" s="342"/>
    </row>
    <row r="13" spans="1:16" s="43" customFormat="1" ht="11.25" customHeight="1" x14ac:dyDescent="0.15">
      <c r="A13" s="338" t="s">
        <v>340</v>
      </c>
      <c r="B13" s="342">
        <v>49.6</v>
      </c>
      <c r="C13" s="342">
        <v>1.7</v>
      </c>
      <c r="D13" s="342">
        <v>6.4</v>
      </c>
      <c r="E13" s="342">
        <v>20.399999999999999</v>
      </c>
      <c r="F13" s="342">
        <v>35.799999999999997</v>
      </c>
      <c r="G13" s="342">
        <v>46</v>
      </c>
      <c r="H13" s="342">
        <v>49.6</v>
      </c>
      <c r="I13" s="342">
        <v>53.6</v>
      </c>
      <c r="J13" s="342">
        <v>59.9</v>
      </c>
      <c r="K13" s="342">
        <v>65.599999999999994</v>
      </c>
      <c r="L13" s="342">
        <v>67.8</v>
      </c>
      <c r="M13" s="342">
        <v>68.900000000000006</v>
      </c>
      <c r="N13" s="342">
        <v>68.7</v>
      </c>
      <c r="O13" s="43">
        <v>67.400000000000006</v>
      </c>
      <c r="P13" s="43">
        <v>67.099999999999994</v>
      </c>
    </row>
    <row r="14" spans="1:16" s="43" customFormat="1" ht="11.25" customHeight="1" x14ac:dyDescent="0.15">
      <c r="A14" s="344" t="s">
        <v>341</v>
      </c>
      <c r="B14" s="345">
        <v>49.6</v>
      </c>
      <c r="C14" s="345">
        <v>1.5</v>
      </c>
      <c r="D14" s="345">
        <v>6.6</v>
      </c>
      <c r="E14" s="345">
        <v>20.100000000000001</v>
      </c>
      <c r="F14" s="345">
        <v>35.1</v>
      </c>
      <c r="G14" s="345">
        <v>44.9</v>
      </c>
      <c r="H14" s="345">
        <v>48.7</v>
      </c>
      <c r="I14" s="345">
        <v>53.5</v>
      </c>
      <c r="J14" s="345">
        <v>60</v>
      </c>
      <c r="K14" s="345">
        <v>65.599999999999994</v>
      </c>
      <c r="L14" s="345">
        <v>68.2</v>
      </c>
      <c r="M14" s="345">
        <v>69.400000000000006</v>
      </c>
      <c r="N14" s="345">
        <v>69.7</v>
      </c>
      <c r="O14" s="333">
        <v>68.099999999999994</v>
      </c>
      <c r="P14" s="333">
        <v>67.900000000000006</v>
      </c>
    </row>
    <row r="15" spans="1:16" s="43" customFormat="1" ht="11.25" customHeight="1" x14ac:dyDescent="0.15">
      <c r="A15" s="346" t="s">
        <v>343</v>
      </c>
      <c r="B15" s="332"/>
      <c r="C15" s="332"/>
      <c r="D15" s="332"/>
      <c r="E15" s="332"/>
      <c r="F15" s="332"/>
      <c r="G15" s="332"/>
      <c r="H15" s="332"/>
      <c r="I15" s="332"/>
      <c r="J15" s="332"/>
      <c r="K15" s="332"/>
      <c r="L15" s="332"/>
      <c r="M15" s="332"/>
      <c r="N15" s="332"/>
    </row>
    <row r="16" spans="1:16" s="43" customFormat="1" ht="11.25" customHeight="1" x14ac:dyDescent="0.15">
      <c r="A16" s="346" t="s">
        <v>344</v>
      </c>
    </row>
    <row r="17" spans="1:9" s="43" customFormat="1" ht="15.75" customHeight="1" x14ac:dyDescent="0.15"/>
    <row r="18" spans="1:9" s="43" customFormat="1" ht="15.75" customHeight="1" x14ac:dyDescent="0.15">
      <c r="F18" s="347"/>
      <c r="I18" s="347"/>
    </row>
    <row r="19" spans="1:9" s="43" customFormat="1" ht="15.75" customHeight="1" x14ac:dyDescent="0.15">
      <c r="F19" s="347"/>
      <c r="I19" s="347"/>
    </row>
    <row r="20" spans="1:9" s="43" customFormat="1" ht="15.75" customHeight="1" x14ac:dyDescent="0.15">
      <c r="F20" s="347"/>
      <c r="I20" s="347"/>
    </row>
    <row r="21" spans="1:9" ht="15.75" customHeight="1" x14ac:dyDescent="0.15">
      <c r="F21" s="348"/>
      <c r="I21" s="348"/>
    </row>
    <row r="22" spans="1:9" ht="15.75" customHeight="1" x14ac:dyDescent="0.15">
      <c r="C22" s="348"/>
      <c r="F22" s="348"/>
      <c r="I22" s="348"/>
    </row>
    <row r="23" spans="1:9" ht="15.75" customHeight="1" x14ac:dyDescent="0.15">
      <c r="A23" s="348"/>
      <c r="C23" s="348"/>
      <c r="F23" s="348"/>
      <c r="I23" s="348"/>
    </row>
    <row r="24" spans="1:9" ht="15.75" customHeight="1" x14ac:dyDescent="0.15">
      <c r="A24" s="348"/>
      <c r="C24" s="348"/>
      <c r="F24" s="348"/>
      <c r="I24" s="348"/>
    </row>
    <row r="25" spans="1:9" ht="15.75" customHeight="1" x14ac:dyDescent="0.15">
      <c r="A25" s="348"/>
      <c r="C25" s="348"/>
      <c r="F25" s="348"/>
      <c r="I25" s="348"/>
    </row>
    <row r="26" spans="1:9" ht="15.75" customHeight="1" x14ac:dyDescent="0.15">
      <c r="A26" s="348"/>
      <c r="C26" s="348"/>
      <c r="F26" s="348"/>
      <c r="I26" s="348"/>
    </row>
    <row r="27" spans="1:9" ht="15.75" customHeight="1" x14ac:dyDescent="0.15">
      <c r="A27" s="348"/>
      <c r="C27" s="348"/>
      <c r="F27" s="348"/>
      <c r="I27" s="348"/>
    </row>
    <row r="28" spans="1:9" ht="15.75" customHeight="1" x14ac:dyDescent="0.15">
      <c r="A28" s="348"/>
      <c r="C28" s="348"/>
      <c r="F28" s="348"/>
      <c r="I28" s="348"/>
    </row>
    <row r="29" spans="1:9" ht="15.75" customHeight="1" x14ac:dyDescent="0.15">
      <c r="A29" s="348"/>
      <c r="C29" s="348"/>
      <c r="F29" s="348"/>
      <c r="I29" s="348"/>
    </row>
    <row r="30" spans="1:9" ht="15.75" customHeight="1" x14ac:dyDescent="0.15">
      <c r="A30" s="348"/>
      <c r="C30" s="348"/>
      <c r="F30" s="348"/>
      <c r="I30" s="348"/>
    </row>
    <row r="31" spans="1:9" ht="15.75" customHeight="1" x14ac:dyDescent="0.15">
      <c r="A31" s="348"/>
      <c r="C31" s="348"/>
      <c r="F31" s="348"/>
      <c r="I31" s="348"/>
    </row>
    <row r="32" spans="1:9" ht="15.75" customHeight="1" x14ac:dyDescent="0.15">
      <c r="A32" s="348"/>
      <c r="C32" s="348"/>
    </row>
    <row r="33" spans="1:3" ht="15.75" customHeight="1" x14ac:dyDescent="0.15">
      <c r="A33" s="348"/>
      <c r="C33" s="348"/>
    </row>
    <row r="34" spans="1:3" ht="15.75" customHeight="1" x14ac:dyDescent="0.15">
      <c r="A34" s="348"/>
      <c r="C34" s="348"/>
    </row>
    <row r="35" spans="1:3" ht="15.75" customHeight="1" x14ac:dyDescent="0.15">
      <c r="A35" s="348"/>
      <c r="C35" s="348"/>
    </row>
    <row r="36" spans="1:3" ht="15.75" customHeight="1" x14ac:dyDescent="0.15">
      <c r="A36" s="348"/>
    </row>
    <row r="38" spans="1:3" ht="15.75" customHeight="1" x14ac:dyDescent="0.15">
      <c r="A38" s="348"/>
      <c r="C38" s="348"/>
    </row>
    <row r="39" spans="1:3" ht="15.75" customHeight="1" x14ac:dyDescent="0.15">
      <c r="A39" s="348"/>
      <c r="C39" s="348"/>
    </row>
    <row r="40" spans="1:3" ht="15.75" customHeight="1" x14ac:dyDescent="0.15">
      <c r="A40" s="348"/>
      <c r="C40" s="348"/>
    </row>
    <row r="41" spans="1:3" ht="15.75" customHeight="1" x14ac:dyDescent="0.15">
      <c r="A41" s="348"/>
      <c r="C41" s="348"/>
    </row>
    <row r="42" spans="1:3" ht="15.75" customHeight="1" x14ac:dyDescent="0.15">
      <c r="A42" s="348"/>
      <c r="C42" s="348"/>
    </row>
    <row r="43" spans="1:3" ht="15.75" customHeight="1" x14ac:dyDescent="0.15">
      <c r="A43" s="348"/>
      <c r="C43" s="348"/>
    </row>
    <row r="44" spans="1:3" ht="15.75" customHeight="1" x14ac:dyDescent="0.15">
      <c r="A44" s="348"/>
      <c r="C44" s="348"/>
    </row>
    <row r="45" spans="1:3" ht="15.75" customHeight="1" x14ac:dyDescent="0.15">
      <c r="A45" s="348"/>
      <c r="C45" s="348"/>
    </row>
    <row r="46" spans="1:3" ht="15.75" customHeight="1" x14ac:dyDescent="0.15">
      <c r="A46" s="348"/>
      <c r="C46" s="348"/>
    </row>
    <row r="47" spans="1:3" ht="15.75" customHeight="1" x14ac:dyDescent="0.15">
      <c r="A47" s="348"/>
      <c r="C47" s="348"/>
    </row>
    <row r="48" spans="1:3" ht="15.75" customHeight="1" x14ac:dyDescent="0.15">
      <c r="A48" s="348"/>
      <c r="C48" s="348"/>
    </row>
    <row r="49" spans="1:3" ht="15.75" customHeight="1" x14ac:dyDescent="0.15">
      <c r="A49" s="348"/>
      <c r="C49" s="348"/>
    </row>
    <row r="50" spans="1:3" ht="15.75" customHeight="1" x14ac:dyDescent="0.15">
      <c r="A50" s="348"/>
      <c r="C50" s="348"/>
    </row>
    <row r="51" spans="1:3" ht="15.75" customHeight="1" x14ac:dyDescent="0.15">
      <c r="A51" s="348"/>
      <c r="C51" s="348"/>
    </row>
  </sheetData>
  <mergeCells count="2">
    <mergeCell ref="B2:B3"/>
    <mergeCell ref="C2:N2"/>
  </mergeCells>
  <phoneticPr fontId="1"/>
  <pageMargins left="0.78740157480314965" right="0" top="0.98425196850393681" bottom="0" header="0.51181102362204722" footer="0.51181102362204722"/>
  <pageSetup paperSize="9" pageOrder="overThenDown" orientation="portrait" r:id="rId1"/>
  <headerFooter alignWithMargins="0">
    <oddFooter>&amp;C1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showGridLines="0" topLeftCell="B1" zoomScale="120" zoomScaleNormal="120" workbookViewId="0">
      <selection activeCell="W4" sqref="W4"/>
    </sheetView>
  </sheetViews>
  <sheetFormatPr defaultRowHeight="15" customHeight="1" x14ac:dyDescent="0.15"/>
  <cols>
    <col min="1" max="1" width="13.375" style="332" customWidth="1"/>
    <col min="2" max="2" width="6.25" style="332" customWidth="1"/>
    <col min="3" max="3" width="6.875" style="332" customWidth="1"/>
    <col min="4" max="5" width="7.875" style="332" customWidth="1"/>
    <col min="6" max="6" width="6.25" style="332" customWidth="1"/>
    <col min="7" max="10" width="7.875" style="332" customWidth="1"/>
    <col min="11" max="13" width="5.75" style="332" customWidth="1"/>
    <col min="14" max="16384" width="9" style="332"/>
  </cols>
  <sheetData>
    <row r="1" spans="1:13" ht="15" customHeight="1" x14ac:dyDescent="0.15">
      <c r="A1" s="43" t="s">
        <v>348</v>
      </c>
      <c r="B1" s="43"/>
      <c r="C1" s="43"/>
      <c r="D1" s="43"/>
      <c r="E1" s="43"/>
      <c r="F1" s="43"/>
      <c r="G1" s="43"/>
      <c r="H1" s="43"/>
      <c r="I1" s="43"/>
      <c r="J1" s="43"/>
    </row>
    <row r="2" spans="1:13" ht="13.5" customHeight="1" x14ac:dyDescent="0.15">
      <c r="A2" s="148"/>
      <c r="B2" s="531" t="s">
        <v>349</v>
      </c>
      <c r="C2" s="534" t="s">
        <v>350</v>
      </c>
      <c r="D2" s="535"/>
      <c r="E2" s="535"/>
      <c r="F2" s="535"/>
      <c r="G2" s="535"/>
      <c r="H2" s="535"/>
      <c r="I2" s="535"/>
      <c r="J2" s="536"/>
      <c r="K2" s="349"/>
      <c r="L2" s="349"/>
      <c r="M2" s="349"/>
    </row>
    <row r="3" spans="1:13" ht="13.5" customHeight="1" x14ac:dyDescent="0.15">
      <c r="A3" s="67"/>
      <c r="B3" s="532"/>
      <c r="C3" s="537" t="s">
        <v>351</v>
      </c>
      <c r="D3" s="350"/>
      <c r="E3" s="351"/>
      <c r="F3" s="538" t="s">
        <v>352</v>
      </c>
      <c r="G3" s="350"/>
      <c r="H3" s="350"/>
      <c r="I3" s="350"/>
      <c r="J3" s="351"/>
      <c r="K3" s="529" t="s">
        <v>353</v>
      </c>
      <c r="L3" s="349"/>
      <c r="M3" s="349"/>
    </row>
    <row r="4" spans="1:13" ht="45" customHeight="1" x14ac:dyDescent="0.15">
      <c r="A4" s="43"/>
      <c r="B4" s="533"/>
      <c r="C4" s="464"/>
      <c r="D4" s="352" t="s">
        <v>354</v>
      </c>
      <c r="E4" s="352" t="s">
        <v>345</v>
      </c>
      <c r="F4" s="461"/>
      <c r="G4" s="352" t="s">
        <v>346</v>
      </c>
      <c r="H4" s="352" t="s">
        <v>347</v>
      </c>
      <c r="I4" s="352" t="s">
        <v>355</v>
      </c>
      <c r="J4" s="353" t="s">
        <v>356</v>
      </c>
      <c r="K4" s="530"/>
      <c r="L4" s="352" t="s">
        <v>357</v>
      </c>
      <c r="M4" s="353" t="s">
        <v>82</v>
      </c>
    </row>
    <row r="5" spans="1:13" ht="15.75" customHeight="1" x14ac:dyDescent="0.15">
      <c r="A5" s="334" t="s">
        <v>338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</row>
    <row r="6" spans="1:13" ht="12" customHeight="1" x14ac:dyDescent="0.15">
      <c r="A6" s="335" t="s">
        <v>339</v>
      </c>
      <c r="B6" s="337">
        <v>380</v>
      </c>
      <c r="C6" s="337">
        <v>49</v>
      </c>
      <c r="D6" s="337">
        <v>23</v>
      </c>
      <c r="E6" s="337">
        <v>26</v>
      </c>
      <c r="F6" s="337">
        <v>183</v>
      </c>
      <c r="G6" s="337">
        <v>121</v>
      </c>
      <c r="H6" s="337">
        <v>22</v>
      </c>
      <c r="I6" s="337">
        <v>5</v>
      </c>
      <c r="J6" s="337">
        <v>36</v>
      </c>
      <c r="K6" s="337">
        <v>110</v>
      </c>
      <c r="L6" s="337">
        <v>2</v>
      </c>
      <c r="M6" s="337">
        <v>107</v>
      </c>
    </row>
    <row r="7" spans="1:13" ht="12" customHeight="1" x14ac:dyDescent="0.15">
      <c r="A7" s="338" t="s">
        <v>340</v>
      </c>
      <c r="B7" s="337">
        <v>255</v>
      </c>
      <c r="C7" s="337">
        <v>44</v>
      </c>
      <c r="D7" s="337">
        <v>22</v>
      </c>
      <c r="E7" s="337">
        <v>21</v>
      </c>
      <c r="F7" s="337">
        <v>126</v>
      </c>
      <c r="G7" s="337">
        <v>84</v>
      </c>
      <c r="H7" s="337">
        <v>13</v>
      </c>
      <c r="I7" s="337">
        <v>4</v>
      </c>
      <c r="J7" s="337">
        <v>25</v>
      </c>
      <c r="K7" s="337">
        <v>89</v>
      </c>
      <c r="L7" s="337">
        <v>0</v>
      </c>
      <c r="M7" s="337">
        <v>89</v>
      </c>
    </row>
    <row r="8" spans="1:13" ht="12" customHeight="1" x14ac:dyDescent="0.15">
      <c r="A8" s="338" t="s">
        <v>341</v>
      </c>
      <c r="B8" s="337">
        <v>260</v>
      </c>
      <c r="C8" s="337">
        <v>45</v>
      </c>
      <c r="D8" s="337">
        <v>22</v>
      </c>
      <c r="E8" s="337">
        <v>23</v>
      </c>
      <c r="F8" s="337">
        <v>126</v>
      </c>
      <c r="G8" s="337">
        <v>85</v>
      </c>
      <c r="H8" s="337">
        <v>13</v>
      </c>
      <c r="I8" s="337">
        <v>4</v>
      </c>
      <c r="J8" s="337">
        <v>24</v>
      </c>
      <c r="K8" s="337">
        <v>90</v>
      </c>
      <c r="L8" s="337">
        <v>0</v>
      </c>
      <c r="M8" s="337">
        <v>90</v>
      </c>
    </row>
    <row r="9" spans="1:13" ht="15" customHeight="1" x14ac:dyDescent="0.15">
      <c r="A9" s="188" t="s">
        <v>37</v>
      </c>
      <c r="B9" s="337"/>
      <c r="C9" s="339"/>
      <c r="D9" s="337"/>
      <c r="E9" s="337"/>
      <c r="F9" s="339"/>
      <c r="G9" s="337"/>
      <c r="H9" s="337"/>
      <c r="I9" s="337"/>
      <c r="J9" s="337"/>
      <c r="K9" s="339"/>
      <c r="L9" s="337"/>
      <c r="M9" s="337"/>
    </row>
    <row r="10" spans="1:13" ht="12" customHeight="1" x14ac:dyDescent="0.15">
      <c r="A10" s="335" t="s">
        <v>339</v>
      </c>
      <c r="B10" s="341">
        <v>100</v>
      </c>
      <c r="C10" s="341">
        <v>100</v>
      </c>
      <c r="D10" s="341">
        <v>100</v>
      </c>
      <c r="E10" s="341">
        <v>100</v>
      </c>
      <c r="F10" s="341">
        <v>100</v>
      </c>
      <c r="G10" s="341">
        <v>100</v>
      </c>
      <c r="H10" s="341">
        <v>100</v>
      </c>
      <c r="I10" s="341">
        <v>100</v>
      </c>
      <c r="J10" s="341">
        <v>100</v>
      </c>
      <c r="K10" s="341">
        <v>100</v>
      </c>
      <c r="L10" s="341">
        <v>100</v>
      </c>
      <c r="M10" s="341">
        <v>100</v>
      </c>
    </row>
    <row r="11" spans="1:13" ht="12" customHeight="1" x14ac:dyDescent="0.15">
      <c r="A11" s="338" t="s">
        <v>340</v>
      </c>
      <c r="B11" s="341">
        <f t="shared" ref="B11:M11" si="0">B7/B6*100</f>
        <v>67.10526315789474</v>
      </c>
      <c r="C11" s="341">
        <f t="shared" si="0"/>
        <v>89.795918367346943</v>
      </c>
      <c r="D11" s="341">
        <f t="shared" si="0"/>
        <v>95.652173913043484</v>
      </c>
      <c r="E11" s="341">
        <f t="shared" si="0"/>
        <v>80.769230769230774</v>
      </c>
      <c r="F11" s="341">
        <f t="shared" si="0"/>
        <v>68.852459016393439</v>
      </c>
      <c r="G11" s="341">
        <f t="shared" si="0"/>
        <v>69.421487603305792</v>
      </c>
      <c r="H11" s="341">
        <f t="shared" si="0"/>
        <v>59.090909090909093</v>
      </c>
      <c r="I11" s="341">
        <f t="shared" si="0"/>
        <v>80</v>
      </c>
      <c r="J11" s="341">
        <f t="shared" si="0"/>
        <v>69.444444444444443</v>
      </c>
      <c r="K11" s="341">
        <f t="shared" si="0"/>
        <v>80.909090909090907</v>
      </c>
      <c r="L11" s="341">
        <f t="shared" si="0"/>
        <v>0</v>
      </c>
      <c r="M11" s="341">
        <f t="shared" si="0"/>
        <v>83.177570093457945</v>
      </c>
    </row>
    <row r="12" spans="1:13" ht="12" customHeight="1" x14ac:dyDescent="0.15">
      <c r="A12" s="338" t="s">
        <v>341</v>
      </c>
      <c r="B12" s="341">
        <f t="shared" ref="B12:M12" si="1">B8/B6*100</f>
        <v>68.421052631578945</v>
      </c>
      <c r="C12" s="341">
        <f t="shared" si="1"/>
        <v>91.83673469387756</v>
      </c>
      <c r="D12" s="341">
        <f t="shared" si="1"/>
        <v>95.652173913043484</v>
      </c>
      <c r="E12" s="341">
        <f t="shared" si="1"/>
        <v>88.461538461538453</v>
      </c>
      <c r="F12" s="341">
        <f t="shared" si="1"/>
        <v>68.852459016393439</v>
      </c>
      <c r="G12" s="341">
        <f t="shared" si="1"/>
        <v>70.247933884297524</v>
      </c>
      <c r="H12" s="341">
        <f t="shared" si="1"/>
        <v>59.090909090909093</v>
      </c>
      <c r="I12" s="341">
        <f t="shared" si="1"/>
        <v>80</v>
      </c>
      <c r="J12" s="341">
        <f t="shared" si="1"/>
        <v>66.666666666666657</v>
      </c>
      <c r="K12" s="341">
        <f t="shared" si="1"/>
        <v>81.818181818181827</v>
      </c>
      <c r="L12" s="341">
        <f t="shared" si="1"/>
        <v>0</v>
      </c>
      <c r="M12" s="341">
        <f t="shared" si="1"/>
        <v>84.112149532710276</v>
      </c>
    </row>
    <row r="13" spans="1:13" ht="13.5" customHeight="1" x14ac:dyDescent="0.15">
      <c r="A13" s="343" t="s">
        <v>342</v>
      </c>
      <c r="B13" s="337"/>
      <c r="C13" s="339"/>
      <c r="D13" s="337"/>
      <c r="E13" s="337"/>
      <c r="F13" s="339"/>
      <c r="G13" s="337"/>
      <c r="H13" s="337"/>
      <c r="I13" s="337"/>
      <c r="J13" s="337"/>
      <c r="K13" s="339"/>
      <c r="L13" s="337"/>
      <c r="M13" s="337"/>
    </row>
    <row r="14" spans="1:13" ht="11.25" customHeight="1" x14ac:dyDescent="0.15">
      <c r="A14" s="338" t="s">
        <v>340</v>
      </c>
      <c r="B14" s="337">
        <v>49.6</v>
      </c>
      <c r="C14" s="339">
        <v>79.5</v>
      </c>
      <c r="D14" s="337">
        <v>94.3</v>
      </c>
      <c r="E14" s="337">
        <v>75.900000000000006</v>
      </c>
      <c r="F14" s="339">
        <v>57.5</v>
      </c>
      <c r="G14" s="337">
        <v>58.3</v>
      </c>
      <c r="H14" s="337">
        <v>61.4</v>
      </c>
      <c r="I14" s="337">
        <v>41.6</v>
      </c>
      <c r="J14" s="337">
        <v>55.1</v>
      </c>
      <c r="K14" s="339">
        <v>72.5</v>
      </c>
      <c r="L14" s="337">
        <v>4.9000000000000004</v>
      </c>
      <c r="M14" s="337">
        <v>75</v>
      </c>
    </row>
    <row r="15" spans="1:13" ht="11.25" customHeight="1" x14ac:dyDescent="0.15">
      <c r="A15" s="344" t="s">
        <v>341</v>
      </c>
      <c r="B15" s="354">
        <v>49.6</v>
      </c>
      <c r="C15" s="355">
        <v>79.2</v>
      </c>
      <c r="D15" s="345">
        <v>92.1</v>
      </c>
      <c r="E15" s="356">
        <v>76</v>
      </c>
      <c r="F15" s="357">
        <v>57.7</v>
      </c>
      <c r="G15" s="356">
        <v>58.9</v>
      </c>
      <c r="H15" s="356">
        <v>61.4</v>
      </c>
      <c r="I15" s="356">
        <v>40.299999999999997</v>
      </c>
      <c r="J15" s="356">
        <v>54.7</v>
      </c>
      <c r="K15" s="357">
        <v>72.2</v>
      </c>
      <c r="L15" s="345">
        <v>4.9000000000000004</v>
      </c>
      <c r="M15" s="356">
        <v>74.7</v>
      </c>
    </row>
    <row r="16" spans="1:13" ht="12" x14ac:dyDescent="0.15">
      <c r="A16" s="358" t="s">
        <v>358</v>
      </c>
    </row>
    <row r="17" spans="1:1" ht="12" x14ac:dyDescent="0.15">
      <c r="A17" s="346" t="s">
        <v>359</v>
      </c>
    </row>
    <row r="18" spans="1:1" ht="12" x14ac:dyDescent="0.15"/>
    <row r="19" spans="1:1" ht="12" x14ac:dyDescent="0.15"/>
    <row r="20" spans="1:1" ht="12" x14ac:dyDescent="0.15"/>
    <row r="21" spans="1:1" ht="12" x14ac:dyDescent="0.15"/>
    <row r="22" spans="1:1" ht="12" x14ac:dyDescent="0.15"/>
    <row r="23" spans="1:1" ht="12" x14ac:dyDescent="0.15"/>
    <row r="24" spans="1:1" ht="12" x14ac:dyDescent="0.15"/>
  </sheetData>
  <mergeCells count="5">
    <mergeCell ref="K3:K4"/>
    <mergeCell ref="B2:B4"/>
    <mergeCell ref="C2:J2"/>
    <mergeCell ref="C3:C4"/>
    <mergeCell ref="F3:F4"/>
  </mergeCells>
  <phoneticPr fontId="1"/>
  <pageMargins left="0.78740157480314965" right="0" top="0.98425196850393681" bottom="0" header="0.51181102362204722" footer="0.51181102362204722"/>
  <pageSetup paperSize="9" scale="97" pageOrder="overThenDown" orientation="portrait" r:id="rId1"/>
  <headerFooter alignWithMargins="0">
    <oddFooter>&amp;C1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showGridLines="0" zoomScale="120" zoomScaleNormal="120" workbookViewId="0">
      <selection activeCell="J9" sqref="J9"/>
    </sheetView>
  </sheetViews>
  <sheetFormatPr defaultRowHeight="15.75" customHeight="1" x14ac:dyDescent="0.15"/>
  <cols>
    <col min="1" max="1" width="13.375" style="332" customWidth="1"/>
    <col min="2" max="12" width="6.875" style="332" customWidth="1"/>
    <col min="13" max="16384" width="9" style="332"/>
  </cols>
  <sheetData>
    <row r="1" spans="1:12" ht="15" customHeight="1" x14ac:dyDescent="0.15">
      <c r="A1" s="43" t="s">
        <v>368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</row>
    <row r="2" spans="1:12" ht="15.75" customHeight="1" x14ac:dyDescent="0.15">
      <c r="A2" s="148"/>
      <c r="B2" s="539" t="s">
        <v>369</v>
      </c>
      <c r="C2" s="534" t="s">
        <v>370</v>
      </c>
      <c r="D2" s="535"/>
      <c r="E2" s="535"/>
      <c r="F2" s="535"/>
      <c r="G2" s="535"/>
      <c r="H2" s="535"/>
      <c r="I2" s="535"/>
      <c r="J2" s="535"/>
      <c r="K2" s="535"/>
      <c r="L2" s="536"/>
    </row>
    <row r="3" spans="1:12" ht="23.25" customHeight="1" x14ac:dyDescent="0.15">
      <c r="A3" s="43"/>
      <c r="B3" s="526"/>
      <c r="C3" s="352" t="s">
        <v>371</v>
      </c>
      <c r="D3" s="352" t="s">
        <v>360</v>
      </c>
      <c r="E3" s="352" t="s">
        <v>361</v>
      </c>
      <c r="F3" s="352" t="s">
        <v>362</v>
      </c>
      <c r="G3" s="352" t="s">
        <v>363</v>
      </c>
      <c r="H3" s="352" t="s">
        <v>364</v>
      </c>
      <c r="I3" s="352" t="s">
        <v>365</v>
      </c>
      <c r="J3" s="352" t="s">
        <v>366</v>
      </c>
      <c r="K3" s="352" t="s">
        <v>367</v>
      </c>
      <c r="L3" s="353" t="s">
        <v>372</v>
      </c>
    </row>
    <row r="4" spans="1:12" ht="14.25" customHeight="1" x14ac:dyDescent="0.15">
      <c r="A4" s="334" t="s">
        <v>338</v>
      </c>
      <c r="B4" s="359"/>
      <c r="C4" s="358"/>
      <c r="D4" s="358"/>
      <c r="E4" s="358"/>
      <c r="F4" s="358"/>
      <c r="G4" s="358"/>
      <c r="H4" s="358"/>
      <c r="I4" s="358"/>
      <c r="J4" s="358"/>
      <c r="K4" s="358"/>
      <c r="L4" s="358"/>
    </row>
    <row r="5" spans="1:12" ht="13.5" customHeight="1" x14ac:dyDescent="0.15">
      <c r="A5" s="335" t="s">
        <v>339</v>
      </c>
      <c r="B5" s="339">
        <v>380</v>
      </c>
      <c r="C5" s="339">
        <v>27</v>
      </c>
      <c r="D5" s="339">
        <v>61</v>
      </c>
      <c r="E5" s="339">
        <v>70</v>
      </c>
      <c r="F5" s="339">
        <v>53</v>
      </c>
      <c r="G5" s="339">
        <v>47</v>
      </c>
      <c r="H5" s="339">
        <v>55</v>
      </c>
      <c r="I5" s="339">
        <v>34</v>
      </c>
      <c r="J5" s="339">
        <v>14</v>
      </c>
      <c r="K5" s="339">
        <v>2</v>
      </c>
      <c r="L5" s="339">
        <v>2</v>
      </c>
    </row>
    <row r="6" spans="1:12" ht="13.5" customHeight="1" x14ac:dyDescent="0.15">
      <c r="A6" s="338" t="s">
        <v>340</v>
      </c>
      <c r="B6" s="339">
        <v>273</v>
      </c>
      <c r="C6" s="339">
        <v>16</v>
      </c>
      <c r="D6" s="339">
        <v>40</v>
      </c>
      <c r="E6" s="339">
        <v>50</v>
      </c>
      <c r="F6" s="339">
        <v>39</v>
      </c>
      <c r="G6" s="339">
        <v>34</v>
      </c>
      <c r="H6" s="339">
        <v>41</v>
      </c>
      <c r="I6" s="339">
        <v>28</v>
      </c>
      <c r="J6" s="339">
        <v>12</v>
      </c>
      <c r="K6" s="339">
        <v>2</v>
      </c>
      <c r="L6" s="339">
        <v>1</v>
      </c>
    </row>
    <row r="7" spans="1:12" ht="13.5" customHeight="1" x14ac:dyDescent="0.15">
      <c r="A7" s="338" t="s">
        <v>341</v>
      </c>
      <c r="B7" s="339">
        <v>270</v>
      </c>
      <c r="C7" s="339">
        <v>17</v>
      </c>
      <c r="D7" s="339">
        <v>40</v>
      </c>
      <c r="E7" s="339">
        <v>50</v>
      </c>
      <c r="F7" s="339">
        <v>40</v>
      </c>
      <c r="G7" s="339">
        <v>34</v>
      </c>
      <c r="H7" s="339">
        <v>42</v>
      </c>
      <c r="I7" s="339">
        <v>28</v>
      </c>
      <c r="J7" s="339">
        <v>11</v>
      </c>
      <c r="K7" s="339">
        <v>2</v>
      </c>
      <c r="L7" s="339">
        <v>1</v>
      </c>
    </row>
    <row r="8" spans="1:12" ht="15" customHeight="1" x14ac:dyDescent="0.15">
      <c r="A8" s="188" t="s">
        <v>37</v>
      </c>
      <c r="B8" s="339"/>
      <c r="C8" s="339"/>
      <c r="D8" s="339"/>
      <c r="E8" s="339"/>
      <c r="F8" s="339"/>
      <c r="G8" s="339"/>
      <c r="H8" s="339"/>
      <c r="I8" s="339"/>
      <c r="J8" s="339"/>
      <c r="K8" s="339"/>
      <c r="L8" s="339"/>
    </row>
    <row r="9" spans="1:12" ht="13.5" customHeight="1" x14ac:dyDescent="0.15">
      <c r="A9" s="335" t="s">
        <v>339</v>
      </c>
      <c r="B9" s="360">
        <v>100</v>
      </c>
      <c r="C9" s="360">
        <v>100</v>
      </c>
      <c r="D9" s="360">
        <v>100</v>
      </c>
      <c r="E9" s="360">
        <v>100</v>
      </c>
      <c r="F9" s="360">
        <v>100</v>
      </c>
      <c r="G9" s="360">
        <v>100</v>
      </c>
      <c r="H9" s="360">
        <v>100</v>
      </c>
      <c r="I9" s="360">
        <v>100</v>
      </c>
      <c r="J9" s="360">
        <v>100</v>
      </c>
      <c r="K9" s="360">
        <v>100</v>
      </c>
      <c r="L9" s="360">
        <v>100</v>
      </c>
    </row>
    <row r="10" spans="1:12" ht="13.5" customHeight="1" x14ac:dyDescent="0.15">
      <c r="A10" s="338" t="s">
        <v>340</v>
      </c>
      <c r="B10" s="360">
        <f t="shared" ref="B10:L10" si="0">B6/B5*100</f>
        <v>71.84210526315789</v>
      </c>
      <c r="C10" s="360">
        <f t="shared" si="0"/>
        <v>59.259259259259252</v>
      </c>
      <c r="D10" s="360">
        <f t="shared" si="0"/>
        <v>65.573770491803273</v>
      </c>
      <c r="E10" s="360">
        <f t="shared" si="0"/>
        <v>71.428571428571431</v>
      </c>
      <c r="F10" s="360">
        <f t="shared" si="0"/>
        <v>73.584905660377359</v>
      </c>
      <c r="G10" s="360">
        <f t="shared" si="0"/>
        <v>72.340425531914903</v>
      </c>
      <c r="H10" s="360">
        <f t="shared" si="0"/>
        <v>74.545454545454547</v>
      </c>
      <c r="I10" s="360">
        <f t="shared" si="0"/>
        <v>82.35294117647058</v>
      </c>
      <c r="J10" s="360">
        <f t="shared" si="0"/>
        <v>85.714285714285708</v>
      </c>
      <c r="K10" s="360">
        <f t="shared" si="0"/>
        <v>100</v>
      </c>
      <c r="L10" s="360">
        <f t="shared" si="0"/>
        <v>50</v>
      </c>
    </row>
    <row r="11" spans="1:12" ht="13.5" customHeight="1" x14ac:dyDescent="0.15">
      <c r="A11" s="338" t="s">
        <v>341</v>
      </c>
      <c r="B11" s="360">
        <f t="shared" ref="B11:L11" si="1">B7/B5*100</f>
        <v>71.05263157894737</v>
      </c>
      <c r="C11" s="360">
        <f t="shared" si="1"/>
        <v>62.962962962962962</v>
      </c>
      <c r="D11" s="360">
        <f t="shared" si="1"/>
        <v>65.573770491803273</v>
      </c>
      <c r="E11" s="360">
        <f t="shared" si="1"/>
        <v>71.428571428571431</v>
      </c>
      <c r="F11" s="360">
        <f t="shared" si="1"/>
        <v>75.471698113207552</v>
      </c>
      <c r="G11" s="360">
        <f t="shared" si="1"/>
        <v>72.340425531914903</v>
      </c>
      <c r="H11" s="360">
        <f t="shared" si="1"/>
        <v>76.363636363636374</v>
      </c>
      <c r="I11" s="360">
        <f t="shared" si="1"/>
        <v>82.35294117647058</v>
      </c>
      <c r="J11" s="360">
        <f t="shared" si="1"/>
        <v>78.571428571428569</v>
      </c>
      <c r="K11" s="360">
        <f t="shared" si="1"/>
        <v>100</v>
      </c>
      <c r="L11" s="360">
        <f t="shared" si="1"/>
        <v>50</v>
      </c>
    </row>
    <row r="12" spans="1:12" ht="13.5" customHeight="1" x14ac:dyDescent="0.15">
      <c r="A12" s="343" t="s">
        <v>342</v>
      </c>
      <c r="B12" s="339"/>
      <c r="C12" s="339"/>
      <c r="D12" s="339"/>
      <c r="E12" s="339"/>
      <c r="F12" s="339"/>
      <c r="G12" s="339"/>
      <c r="H12" s="339"/>
      <c r="I12" s="339"/>
      <c r="J12" s="339"/>
      <c r="K12" s="339"/>
      <c r="L12" s="339"/>
    </row>
    <row r="13" spans="1:12" ht="13.5" customHeight="1" x14ac:dyDescent="0.15">
      <c r="A13" s="338" t="s">
        <v>340</v>
      </c>
      <c r="B13" s="360">
        <v>49.5</v>
      </c>
      <c r="C13" s="360">
        <v>35.200000000000003</v>
      </c>
      <c r="D13" s="360">
        <v>43.3</v>
      </c>
      <c r="E13" s="360">
        <v>50</v>
      </c>
      <c r="F13" s="360">
        <v>49.8</v>
      </c>
      <c r="G13" s="360">
        <v>52.6</v>
      </c>
      <c r="H13" s="360">
        <v>60</v>
      </c>
      <c r="I13" s="360">
        <v>67</v>
      </c>
      <c r="J13" s="360">
        <v>73.8</v>
      </c>
      <c r="K13" s="360">
        <v>77.7</v>
      </c>
      <c r="L13" s="360">
        <v>81.5</v>
      </c>
    </row>
    <row r="14" spans="1:12" ht="13.5" customHeight="1" x14ac:dyDescent="0.15">
      <c r="A14" s="344" t="s">
        <v>341</v>
      </c>
      <c r="B14" s="355">
        <v>49.6</v>
      </c>
      <c r="C14" s="355">
        <v>35.9</v>
      </c>
      <c r="D14" s="355">
        <v>43.9</v>
      </c>
      <c r="E14" s="355">
        <v>50.6</v>
      </c>
      <c r="F14" s="355">
        <v>50</v>
      </c>
      <c r="G14" s="355">
        <v>52.2</v>
      </c>
      <c r="H14" s="355">
        <v>59.5</v>
      </c>
      <c r="I14" s="355">
        <v>66.599999999999994</v>
      </c>
      <c r="J14" s="355">
        <v>73.2</v>
      </c>
      <c r="K14" s="355">
        <v>78.8</v>
      </c>
      <c r="L14" s="355">
        <v>83.5</v>
      </c>
    </row>
    <row r="15" spans="1:12" ht="11.25" customHeight="1" x14ac:dyDescent="0.15">
      <c r="A15" s="358" t="s">
        <v>373</v>
      </c>
      <c r="B15" s="43"/>
      <c r="C15" s="43"/>
      <c r="D15" s="43"/>
      <c r="E15" s="43"/>
      <c r="F15" s="43"/>
      <c r="G15" s="43"/>
      <c r="H15" s="43"/>
      <c r="I15" s="43"/>
      <c r="J15" s="43"/>
      <c r="K15" s="43"/>
      <c r="L15" s="43"/>
    </row>
    <row r="16" spans="1:12" ht="11.25" customHeight="1" x14ac:dyDescent="0.15">
      <c r="A16" s="346" t="s">
        <v>359</v>
      </c>
      <c r="B16" s="43"/>
      <c r="C16" s="43"/>
      <c r="D16" s="43"/>
      <c r="E16" s="43"/>
      <c r="F16" s="43"/>
      <c r="G16" s="43"/>
      <c r="H16" s="43"/>
      <c r="I16" s="43"/>
      <c r="J16" s="43"/>
      <c r="K16" s="43"/>
      <c r="L16" s="43"/>
    </row>
  </sheetData>
  <mergeCells count="2">
    <mergeCell ref="B2:B3"/>
    <mergeCell ref="C2:L2"/>
  </mergeCells>
  <phoneticPr fontId="1"/>
  <pageMargins left="0.78740157480314965" right="0" top="0.98425196850393681" bottom="0" header="0.51181102362204722" footer="0.51181102362204722"/>
  <pageSetup paperSize="9" pageOrder="overThenDown" orientation="portrait" r:id="rId1"/>
  <headerFooter alignWithMargins="0">
    <oddFooter>&amp;C1</oddFooter>
  </headerFooter>
  <colBreaks count="1" manualBreakCount="1">
    <brk id="6" max="1048575" man="1"/>
  </col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V50"/>
  <sheetViews>
    <sheetView view="pageBreakPreview" topLeftCell="W1" zoomScale="85" zoomScaleNormal="120" zoomScaleSheetLayoutView="85" workbookViewId="0">
      <selection activeCell="AC24" sqref="AC24"/>
    </sheetView>
  </sheetViews>
  <sheetFormatPr defaultRowHeight="14.25" x14ac:dyDescent="0.15"/>
  <cols>
    <col min="1" max="1" width="3.875" style="384" customWidth="1"/>
    <col min="2" max="2" width="10.625" style="384" customWidth="1"/>
    <col min="3" max="3" width="10.625" style="441" customWidth="1"/>
    <col min="4" max="4" width="6.125" style="384" customWidth="1"/>
    <col min="5" max="5" width="10.625" style="384" customWidth="1"/>
    <col min="6" max="6" width="7.625" style="384" customWidth="1"/>
    <col min="7" max="7" width="6.125" style="384" customWidth="1"/>
    <col min="8" max="8" width="10.625" style="384" customWidth="1"/>
    <col min="9" max="9" width="7.625" style="384" customWidth="1"/>
    <col min="10" max="10" width="6.125" style="384" customWidth="1"/>
    <col min="11" max="11" width="10.625" style="384" customWidth="1"/>
    <col min="12" max="12" width="7.625" style="384" customWidth="1"/>
    <col min="13" max="13" width="6.125" style="442" customWidth="1"/>
    <col min="14" max="14" width="10.625" style="442" customWidth="1"/>
    <col min="15" max="15" width="7.625" style="442" customWidth="1"/>
    <col min="16" max="16" width="6.125" style="442" customWidth="1"/>
    <col min="17" max="17" width="10.625" style="442" customWidth="1"/>
    <col min="18" max="18" width="7.625" style="442" customWidth="1"/>
    <col min="19" max="19" width="6.125" style="442" customWidth="1"/>
    <col min="20" max="20" width="10.625" style="442" customWidth="1"/>
    <col min="21" max="21" width="7.625" style="442" customWidth="1"/>
    <col min="22" max="22" width="6.125" style="442" customWidth="1"/>
    <col min="23" max="23" width="10.625" style="442" customWidth="1"/>
    <col min="24" max="24" width="7.625" style="442" customWidth="1"/>
    <col min="25" max="25" width="6.125" style="442" customWidth="1"/>
    <col min="26" max="26" width="10.625" style="442" customWidth="1"/>
    <col min="27" max="27" width="7.625" style="442" customWidth="1"/>
    <col min="28" max="28" width="6.125" style="442" customWidth="1"/>
    <col min="29" max="29" width="10.625" style="442" customWidth="1"/>
    <col min="30" max="30" width="7.625" style="442" customWidth="1"/>
    <col min="31" max="31" width="6.125" style="442" customWidth="1"/>
    <col min="32" max="32" width="10.625" style="442" customWidth="1"/>
    <col min="33" max="33" width="7.625" style="442" customWidth="1"/>
    <col min="34" max="34" width="6.125" style="443" customWidth="1"/>
    <col min="35" max="35" width="10.625" style="443" customWidth="1"/>
    <col min="36" max="36" width="7.625" style="443" customWidth="1"/>
    <col min="37" max="37" width="6.125" style="442" customWidth="1"/>
    <col min="38" max="38" width="10.625" style="442" customWidth="1"/>
    <col min="39" max="39" width="8.125" style="444" customWidth="1"/>
    <col min="40" max="40" width="6.125" style="442" customWidth="1"/>
    <col min="41" max="41" width="10.625" style="442" customWidth="1"/>
    <col min="42" max="42" width="8.125" style="444" customWidth="1"/>
    <col min="43" max="43" width="6.125" style="442" customWidth="1"/>
    <col min="44" max="44" width="10.625" style="442" customWidth="1"/>
    <col min="45" max="45" width="8.125" style="444" customWidth="1"/>
    <col min="46" max="46" width="6.125" style="442" customWidth="1"/>
    <col min="47" max="47" width="10.625" style="442" customWidth="1"/>
    <col min="48" max="48" width="8.125" style="445" customWidth="1"/>
    <col min="49" max="16384" width="9" style="384"/>
  </cols>
  <sheetData>
    <row r="1" spans="1:48" s="361" customFormat="1" ht="18.75" customHeight="1" x14ac:dyDescent="0.15">
      <c r="A1" s="565"/>
      <c r="B1" s="567" t="s">
        <v>374</v>
      </c>
      <c r="C1" s="568"/>
      <c r="D1" s="565" t="s">
        <v>375</v>
      </c>
      <c r="E1" s="567" t="s">
        <v>376</v>
      </c>
      <c r="F1" s="568"/>
      <c r="G1" s="571" t="s">
        <v>377</v>
      </c>
      <c r="H1" s="551"/>
      <c r="I1" s="551"/>
      <c r="J1" s="551"/>
      <c r="K1" s="551"/>
      <c r="L1" s="552"/>
      <c r="M1" s="572" t="s">
        <v>375</v>
      </c>
      <c r="N1" s="540" t="s">
        <v>378</v>
      </c>
      <c r="O1" s="541"/>
      <c r="P1" s="559" t="s">
        <v>375</v>
      </c>
      <c r="Q1" s="540" t="s">
        <v>379</v>
      </c>
      <c r="R1" s="541"/>
      <c r="S1" s="559" t="s">
        <v>375</v>
      </c>
      <c r="T1" s="546" t="s">
        <v>380</v>
      </c>
      <c r="U1" s="547"/>
      <c r="V1" s="559" t="s">
        <v>375</v>
      </c>
      <c r="W1" s="540" t="s">
        <v>381</v>
      </c>
      <c r="X1" s="541"/>
      <c r="Y1" s="559" t="s">
        <v>375</v>
      </c>
      <c r="Z1" s="540" t="s">
        <v>382</v>
      </c>
      <c r="AA1" s="541"/>
      <c r="AB1" s="559" t="s">
        <v>375</v>
      </c>
      <c r="AC1" s="561" t="s">
        <v>383</v>
      </c>
      <c r="AD1" s="562"/>
      <c r="AE1" s="559" t="s">
        <v>375</v>
      </c>
      <c r="AF1" s="540" t="s">
        <v>384</v>
      </c>
      <c r="AG1" s="541"/>
      <c r="AH1" s="544" t="s">
        <v>375</v>
      </c>
      <c r="AI1" s="546" t="s">
        <v>385</v>
      </c>
      <c r="AJ1" s="547"/>
      <c r="AK1" s="550" t="s">
        <v>386</v>
      </c>
      <c r="AL1" s="551"/>
      <c r="AM1" s="551"/>
      <c r="AN1" s="551"/>
      <c r="AO1" s="551"/>
      <c r="AP1" s="551"/>
      <c r="AQ1" s="551"/>
      <c r="AR1" s="551"/>
      <c r="AS1" s="551"/>
      <c r="AT1" s="551"/>
      <c r="AU1" s="551"/>
      <c r="AV1" s="552"/>
    </row>
    <row r="2" spans="1:48" s="361" customFormat="1" ht="37.5" customHeight="1" x14ac:dyDescent="0.15">
      <c r="A2" s="566"/>
      <c r="B2" s="569"/>
      <c r="C2" s="570"/>
      <c r="D2" s="566"/>
      <c r="E2" s="569"/>
      <c r="F2" s="570"/>
      <c r="G2" s="362" t="s">
        <v>375</v>
      </c>
      <c r="H2" s="553" t="s">
        <v>387</v>
      </c>
      <c r="I2" s="554"/>
      <c r="J2" s="362" t="s">
        <v>375</v>
      </c>
      <c r="K2" s="553" t="s">
        <v>388</v>
      </c>
      <c r="L2" s="555"/>
      <c r="M2" s="560"/>
      <c r="N2" s="542"/>
      <c r="O2" s="564"/>
      <c r="P2" s="560"/>
      <c r="Q2" s="542"/>
      <c r="R2" s="564"/>
      <c r="S2" s="560"/>
      <c r="T2" s="573"/>
      <c r="U2" s="549"/>
      <c r="V2" s="560"/>
      <c r="W2" s="542"/>
      <c r="X2" s="543"/>
      <c r="Y2" s="560"/>
      <c r="Z2" s="542"/>
      <c r="AA2" s="543"/>
      <c r="AB2" s="560"/>
      <c r="AC2" s="563"/>
      <c r="AD2" s="564"/>
      <c r="AE2" s="560"/>
      <c r="AF2" s="542"/>
      <c r="AG2" s="543"/>
      <c r="AH2" s="545"/>
      <c r="AI2" s="548"/>
      <c r="AJ2" s="549"/>
      <c r="AK2" s="363" t="s">
        <v>375</v>
      </c>
      <c r="AL2" s="556" t="s">
        <v>389</v>
      </c>
      <c r="AM2" s="554"/>
      <c r="AN2" s="364" t="s">
        <v>375</v>
      </c>
      <c r="AO2" s="557" t="s">
        <v>390</v>
      </c>
      <c r="AP2" s="557"/>
      <c r="AQ2" s="364" t="s">
        <v>375</v>
      </c>
      <c r="AR2" s="554" t="s">
        <v>391</v>
      </c>
      <c r="AS2" s="555"/>
      <c r="AT2" s="363" t="s">
        <v>375</v>
      </c>
      <c r="AU2" s="558" t="s">
        <v>392</v>
      </c>
      <c r="AV2" s="543"/>
    </row>
    <row r="3" spans="1:48" ht="18" customHeight="1" x14ac:dyDescent="0.2">
      <c r="A3" s="365" t="s">
        <v>393</v>
      </c>
      <c r="B3" s="366" t="s">
        <v>394</v>
      </c>
      <c r="C3" s="367">
        <v>62407400</v>
      </c>
      <c r="D3" s="365" t="s">
        <v>393</v>
      </c>
      <c r="E3" s="366" t="s">
        <v>394</v>
      </c>
      <c r="F3" s="368">
        <v>2.9332497649639611</v>
      </c>
      <c r="G3" s="369" t="s">
        <v>393</v>
      </c>
      <c r="H3" s="370" t="s">
        <v>394</v>
      </c>
      <c r="I3" s="371">
        <v>13.5</v>
      </c>
      <c r="J3" s="369" t="s">
        <v>393</v>
      </c>
      <c r="K3" s="370" t="s">
        <v>394</v>
      </c>
      <c r="L3" s="372">
        <v>0.13601912593698826</v>
      </c>
      <c r="M3" s="373" t="s">
        <v>395</v>
      </c>
      <c r="N3" s="374" t="s">
        <v>396</v>
      </c>
      <c r="O3" s="375">
        <v>53.637792984596103</v>
      </c>
      <c r="P3" s="373" t="s">
        <v>395</v>
      </c>
      <c r="Q3" s="374" t="s">
        <v>394</v>
      </c>
      <c r="R3" s="375">
        <v>43.555224810365509</v>
      </c>
      <c r="S3" s="373" t="s">
        <v>395</v>
      </c>
      <c r="T3" s="374" t="s">
        <v>394</v>
      </c>
      <c r="U3" s="376">
        <v>56.973159281785577</v>
      </c>
      <c r="V3" s="377" t="s">
        <v>395</v>
      </c>
      <c r="W3" s="378" t="s">
        <v>397</v>
      </c>
      <c r="X3" s="379">
        <v>61.2</v>
      </c>
      <c r="Y3" s="377" t="s">
        <v>395</v>
      </c>
      <c r="Z3" s="378" t="s">
        <v>398</v>
      </c>
      <c r="AA3" s="379">
        <v>50.6</v>
      </c>
      <c r="AB3" s="377" t="s">
        <v>395</v>
      </c>
      <c r="AC3" s="378" t="s">
        <v>398</v>
      </c>
      <c r="AD3" s="379">
        <v>6.7</v>
      </c>
      <c r="AE3" s="377" t="s">
        <v>395</v>
      </c>
      <c r="AF3" s="378" t="s">
        <v>398</v>
      </c>
      <c r="AG3" s="379">
        <v>49.6</v>
      </c>
      <c r="AH3" s="377" t="s">
        <v>395</v>
      </c>
      <c r="AI3" s="378" t="s">
        <v>398</v>
      </c>
      <c r="AJ3" s="379">
        <v>8.6</v>
      </c>
      <c r="AK3" s="377" t="s">
        <v>395</v>
      </c>
      <c r="AL3" s="378" t="s">
        <v>398</v>
      </c>
      <c r="AM3" s="380">
        <v>4.4000000000000004</v>
      </c>
      <c r="AN3" s="381" t="s">
        <v>395</v>
      </c>
      <c r="AO3" s="382" t="s">
        <v>398</v>
      </c>
      <c r="AP3" s="380">
        <v>32.74</v>
      </c>
      <c r="AQ3" s="381" t="s">
        <v>395</v>
      </c>
      <c r="AR3" s="382" t="s">
        <v>398</v>
      </c>
      <c r="AS3" s="380">
        <v>92.06</v>
      </c>
      <c r="AT3" s="377" t="s">
        <v>395</v>
      </c>
      <c r="AU3" s="378" t="s">
        <v>398</v>
      </c>
      <c r="AV3" s="383">
        <v>14.06</v>
      </c>
    </row>
    <row r="4" spans="1:48" s="401" customFormat="1" ht="18" customHeight="1" x14ac:dyDescent="0.2">
      <c r="A4" s="385">
        <v>1</v>
      </c>
      <c r="B4" s="386" t="s">
        <v>399</v>
      </c>
      <c r="C4" s="387">
        <v>2807200</v>
      </c>
      <c r="D4" s="385">
        <v>1</v>
      </c>
      <c r="E4" s="388" t="s">
        <v>400</v>
      </c>
      <c r="F4" s="389">
        <v>10.140664961636828</v>
      </c>
      <c r="G4" s="390">
        <v>1</v>
      </c>
      <c r="H4" s="388" t="s">
        <v>401</v>
      </c>
      <c r="I4" s="371">
        <v>22</v>
      </c>
      <c r="J4" s="390">
        <v>1</v>
      </c>
      <c r="K4" s="388" t="s">
        <v>401</v>
      </c>
      <c r="L4" s="391">
        <v>21.327014218009481</v>
      </c>
      <c r="M4" s="392">
        <v>1</v>
      </c>
      <c r="N4" s="393" t="s">
        <v>402</v>
      </c>
      <c r="O4" s="394">
        <v>79.781136008337668</v>
      </c>
      <c r="P4" s="395">
        <v>1</v>
      </c>
      <c r="Q4" s="388" t="s">
        <v>403</v>
      </c>
      <c r="R4" s="375">
        <v>71.117478510028647</v>
      </c>
      <c r="S4" s="392">
        <v>1</v>
      </c>
      <c r="T4" s="393" t="s">
        <v>402</v>
      </c>
      <c r="U4" s="396">
        <v>88.561750911933302</v>
      </c>
      <c r="V4" s="392">
        <v>1</v>
      </c>
      <c r="W4" s="393" t="s">
        <v>402</v>
      </c>
      <c r="X4" s="396">
        <v>77.3</v>
      </c>
      <c r="Y4" s="392">
        <v>1</v>
      </c>
      <c r="Z4" s="393" t="s">
        <v>402</v>
      </c>
      <c r="AA4" s="396">
        <v>70.8</v>
      </c>
      <c r="AB4" s="397">
        <v>1</v>
      </c>
      <c r="AC4" s="398" t="s">
        <v>404</v>
      </c>
      <c r="AD4" s="379">
        <v>10.199999999999999</v>
      </c>
      <c r="AE4" s="392">
        <v>1</v>
      </c>
      <c r="AF4" s="393" t="s">
        <v>402</v>
      </c>
      <c r="AG4" s="396">
        <v>70.3</v>
      </c>
      <c r="AH4" s="397">
        <v>1</v>
      </c>
      <c r="AI4" s="398" t="s">
        <v>405</v>
      </c>
      <c r="AJ4" s="379">
        <v>16</v>
      </c>
      <c r="AK4" s="397">
        <v>1</v>
      </c>
      <c r="AL4" s="398" t="s">
        <v>406</v>
      </c>
      <c r="AM4" s="380">
        <v>6</v>
      </c>
      <c r="AN4" s="399">
        <v>1</v>
      </c>
      <c r="AO4" s="382" t="s">
        <v>406</v>
      </c>
      <c r="AP4" s="380">
        <v>45.86</v>
      </c>
      <c r="AQ4" s="399">
        <v>1</v>
      </c>
      <c r="AR4" s="382" t="s">
        <v>406</v>
      </c>
      <c r="AS4" s="380">
        <v>143.57</v>
      </c>
      <c r="AT4" s="392">
        <v>1</v>
      </c>
      <c r="AU4" s="393" t="s">
        <v>402</v>
      </c>
      <c r="AV4" s="400">
        <v>17.73</v>
      </c>
    </row>
    <row r="5" spans="1:48" s="401" customFormat="1" ht="18" customHeight="1" x14ac:dyDescent="0.2">
      <c r="A5" s="385">
        <v>2</v>
      </c>
      <c r="B5" s="386" t="s">
        <v>407</v>
      </c>
      <c r="C5" s="387">
        <v>592400</v>
      </c>
      <c r="D5" s="385">
        <v>2</v>
      </c>
      <c r="E5" s="388" t="s">
        <v>408</v>
      </c>
      <c r="F5" s="389">
        <v>8.2255389718076284</v>
      </c>
      <c r="G5" s="390">
        <v>2</v>
      </c>
      <c r="H5" s="388" t="s">
        <v>409</v>
      </c>
      <c r="I5" s="371">
        <v>19.8</v>
      </c>
      <c r="J5" s="390">
        <v>2</v>
      </c>
      <c r="K5" s="388" t="s">
        <v>410</v>
      </c>
      <c r="L5" s="391">
        <v>20.280296784830998</v>
      </c>
      <c r="M5" s="395">
        <v>2</v>
      </c>
      <c r="N5" s="388" t="s">
        <v>411</v>
      </c>
      <c r="O5" s="375">
        <v>77.61953204476093</v>
      </c>
      <c r="P5" s="395">
        <v>2</v>
      </c>
      <c r="Q5" s="388" t="s">
        <v>408</v>
      </c>
      <c r="R5" s="375">
        <v>59.029462738301561</v>
      </c>
      <c r="S5" s="395">
        <v>2</v>
      </c>
      <c r="T5" s="388" t="s">
        <v>407</v>
      </c>
      <c r="U5" s="376">
        <v>86.839481555334004</v>
      </c>
      <c r="V5" s="397">
        <v>2</v>
      </c>
      <c r="W5" s="398" t="s">
        <v>406</v>
      </c>
      <c r="X5" s="379">
        <v>76.8</v>
      </c>
      <c r="Y5" s="397">
        <v>2</v>
      </c>
      <c r="Z5" s="398" t="s">
        <v>406</v>
      </c>
      <c r="AA5" s="379">
        <v>68.599999999999994</v>
      </c>
      <c r="AB5" s="397">
        <v>2</v>
      </c>
      <c r="AC5" s="398" t="s">
        <v>409</v>
      </c>
      <c r="AD5" s="379">
        <v>9.6999999999999993</v>
      </c>
      <c r="AE5" s="397">
        <v>2</v>
      </c>
      <c r="AF5" s="398" t="s">
        <v>406</v>
      </c>
      <c r="AG5" s="379">
        <v>67.2</v>
      </c>
      <c r="AH5" s="397">
        <v>2</v>
      </c>
      <c r="AI5" s="398" t="s">
        <v>404</v>
      </c>
      <c r="AJ5" s="379">
        <v>14.9</v>
      </c>
      <c r="AK5" s="397">
        <v>2</v>
      </c>
      <c r="AL5" s="398" t="s">
        <v>412</v>
      </c>
      <c r="AM5" s="380">
        <v>5.79</v>
      </c>
      <c r="AN5" s="402">
        <v>2</v>
      </c>
      <c r="AO5" s="403" t="s">
        <v>402</v>
      </c>
      <c r="AP5" s="404">
        <v>44.14</v>
      </c>
      <c r="AQ5" s="399">
        <v>2</v>
      </c>
      <c r="AR5" s="382" t="s">
        <v>412</v>
      </c>
      <c r="AS5" s="380">
        <v>136.88999999999999</v>
      </c>
      <c r="AT5" s="397">
        <v>2</v>
      </c>
      <c r="AU5" s="398" t="s">
        <v>406</v>
      </c>
      <c r="AV5" s="405">
        <v>17.420000000000002</v>
      </c>
    </row>
    <row r="6" spans="1:48" s="401" customFormat="1" ht="18" customHeight="1" x14ac:dyDescent="0.2">
      <c r="A6" s="385">
        <v>3</v>
      </c>
      <c r="B6" s="386" t="s">
        <v>413</v>
      </c>
      <c r="C6" s="387">
        <v>579300</v>
      </c>
      <c r="D6" s="385">
        <v>3</v>
      </c>
      <c r="E6" s="388" t="s">
        <v>414</v>
      </c>
      <c r="F6" s="389">
        <v>5.4266211604095567</v>
      </c>
      <c r="G6" s="390">
        <v>3</v>
      </c>
      <c r="H6" s="388" t="s">
        <v>410</v>
      </c>
      <c r="I6" s="371">
        <v>18.100000000000001</v>
      </c>
      <c r="J6" s="390">
        <v>3</v>
      </c>
      <c r="K6" s="388" t="s">
        <v>409</v>
      </c>
      <c r="L6" s="391">
        <v>19.575354697886695</v>
      </c>
      <c r="M6" s="395">
        <v>3</v>
      </c>
      <c r="N6" s="388" t="s">
        <v>406</v>
      </c>
      <c r="O6" s="375">
        <v>77.104118700434896</v>
      </c>
      <c r="P6" s="395">
        <v>3</v>
      </c>
      <c r="Q6" s="388" t="s">
        <v>415</v>
      </c>
      <c r="R6" s="375">
        <v>56.05</v>
      </c>
      <c r="S6" s="395">
        <v>3</v>
      </c>
      <c r="T6" s="388" t="s">
        <v>411</v>
      </c>
      <c r="U6" s="376">
        <v>83.723296032553407</v>
      </c>
      <c r="V6" s="395">
        <v>3</v>
      </c>
      <c r="W6" s="388" t="s">
        <v>411</v>
      </c>
      <c r="X6" s="376">
        <v>74.900000000000006</v>
      </c>
      <c r="Y6" s="395">
        <v>3</v>
      </c>
      <c r="Z6" s="388" t="s">
        <v>416</v>
      </c>
      <c r="AA6" s="376">
        <v>67.5</v>
      </c>
      <c r="AB6" s="397">
        <v>3</v>
      </c>
      <c r="AC6" s="398" t="s">
        <v>417</v>
      </c>
      <c r="AD6" s="379">
        <v>9.6999999999999993</v>
      </c>
      <c r="AE6" s="397">
        <v>3</v>
      </c>
      <c r="AF6" s="398" t="s">
        <v>416</v>
      </c>
      <c r="AG6" s="379">
        <v>66.7</v>
      </c>
      <c r="AH6" s="397">
        <v>3</v>
      </c>
      <c r="AI6" s="398" t="s">
        <v>409</v>
      </c>
      <c r="AJ6" s="379">
        <v>14.7</v>
      </c>
      <c r="AK6" s="397">
        <v>3</v>
      </c>
      <c r="AL6" s="398" t="s">
        <v>411</v>
      </c>
      <c r="AM6" s="380">
        <v>5.68</v>
      </c>
      <c r="AN6" s="399">
        <v>3</v>
      </c>
      <c r="AO6" s="382" t="s">
        <v>412</v>
      </c>
      <c r="AP6" s="380">
        <v>42.89</v>
      </c>
      <c r="AQ6" s="399">
        <v>3</v>
      </c>
      <c r="AR6" s="382" t="s">
        <v>411</v>
      </c>
      <c r="AS6" s="380">
        <v>133.57</v>
      </c>
      <c r="AT6" s="397">
        <v>3</v>
      </c>
      <c r="AU6" s="398" t="s">
        <v>418</v>
      </c>
      <c r="AV6" s="405">
        <v>16.68</v>
      </c>
    </row>
    <row r="7" spans="1:48" s="401" customFormat="1" ht="18" customHeight="1" x14ac:dyDescent="0.2">
      <c r="A7" s="385">
        <v>4</v>
      </c>
      <c r="B7" s="386" t="s">
        <v>419</v>
      </c>
      <c r="C7" s="387">
        <v>1089300</v>
      </c>
      <c r="D7" s="385">
        <v>4</v>
      </c>
      <c r="E7" s="388" t="s">
        <v>419</v>
      </c>
      <c r="F7" s="389">
        <v>5.3481624758220505</v>
      </c>
      <c r="G7" s="390">
        <v>4</v>
      </c>
      <c r="H7" s="388" t="s">
        <v>420</v>
      </c>
      <c r="I7" s="371">
        <v>17.8</v>
      </c>
      <c r="J7" s="390">
        <v>4</v>
      </c>
      <c r="K7" s="388" t="s">
        <v>421</v>
      </c>
      <c r="L7" s="391">
        <v>19.46414499605989</v>
      </c>
      <c r="M7" s="395">
        <v>4</v>
      </c>
      <c r="N7" s="388" t="s">
        <v>412</v>
      </c>
      <c r="O7" s="375">
        <v>76.691729323308266</v>
      </c>
      <c r="P7" s="395">
        <v>4</v>
      </c>
      <c r="Q7" s="388" t="s">
        <v>422</v>
      </c>
      <c r="R7" s="375">
        <v>55.354972655458781</v>
      </c>
      <c r="S7" s="395">
        <v>4</v>
      </c>
      <c r="T7" s="388" t="s">
        <v>416</v>
      </c>
      <c r="U7" s="376">
        <v>83.477436930001176</v>
      </c>
      <c r="V7" s="395">
        <v>4</v>
      </c>
      <c r="W7" s="388" t="s">
        <v>412</v>
      </c>
      <c r="X7" s="376">
        <v>74.900000000000006</v>
      </c>
      <c r="Y7" s="395">
        <v>4</v>
      </c>
      <c r="Z7" s="388" t="s">
        <v>412</v>
      </c>
      <c r="AA7" s="376">
        <v>67.400000000000006</v>
      </c>
      <c r="AB7" s="397">
        <v>4</v>
      </c>
      <c r="AC7" s="398" t="s">
        <v>423</v>
      </c>
      <c r="AD7" s="379">
        <v>9.6999999999999993</v>
      </c>
      <c r="AE7" s="397">
        <v>4</v>
      </c>
      <c r="AF7" s="398" t="s">
        <v>411</v>
      </c>
      <c r="AG7" s="379">
        <v>65.8</v>
      </c>
      <c r="AH7" s="397">
        <v>4</v>
      </c>
      <c r="AI7" s="398" t="s">
        <v>412</v>
      </c>
      <c r="AJ7" s="379">
        <v>14.4</v>
      </c>
      <c r="AK7" s="397">
        <v>4</v>
      </c>
      <c r="AL7" s="398" t="s">
        <v>424</v>
      </c>
      <c r="AM7" s="380">
        <v>5.67</v>
      </c>
      <c r="AN7" s="399">
        <v>4</v>
      </c>
      <c r="AO7" s="382" t="s">
        <v>411</v>
      </c>
      <c r="AP7" s="380">
        <v>42.84</v>
      </c>
      <c r="AQ7" s="402">
        <v>4</v>
      </c>
      <c r="AR7" s="403" t="s">
        <v>402</v>
      </c>
      <c r="AS7" s="404">
        <v>130.41</v>
      </c>
      <c r="AT7" s="397">
        <v>4</v>
      </c>
      <c r="AU7" s="398" t="s">
        <v>407</v>
      </c>
      <c r="AV7" s="405">
        <v>16.57</v>
      </c>
    </row>
    <row r="8" spans="1:48" s="401" customFormat="1" ht="18" customHeight="1" x14ac:dyDescent="0.2">
      <c r="A8" s="406">
        <v>5</v>
      </c>
      <c r="B8" s="407" t="s">
        <v>402</v>
      </c>
      <c r="C8" s="408">
        <v>445700</v>
      </c>
      <c r="D8" s="385">
        <v>5</v>
      </c>
      <c r="E8" s="388" t="s">
        <v>425</v>
      </c>
      <c r="F8" s="389">
        <v>5.0941306755260243</v>
      </c>
      <c r="G8" s="390">
        <v>5</v>
      </c>
      <c r="H8" s="388" t="s">
        <v>421</v>
      </c>
      <c r="I8" s="371">
        <v>17.5</v>
      </c>
      <c r="J8" s="390">
        <v>5</v>
      </c>
      <c r="K8" s="388" t="s">
        <v>420</v>
      </c>
      <c r="L8" s="391">
        <v>19.050051072522983</v>
      </c>
      <c r="M8" s="395">
        <v>5</v>
      </c>
      <c r="N8" s="388" t="s">
        <v>407</v>
      </c>
      <c r="O8" s="375">
        <v>75.214356929212371</v>
      </c>
      <c r="P8" s="395">
        <v>5</v>
      </c>
      <c r="Q8" s="388" t="s">
        <v>426</v>
      </c>
      <c r="R8" s="375">
        <v>52.7601607860652</v>
      </c>
      <c r="S8" s="395">
        <v>5</v>
      </c>
      <c r="T8" s="388" t="s">
        <v>413</v>
      </c>
      <c r="U8" s="376">
        <v>82.030603804797352</v>
      </c>
      <c r="V8" s="395">
        <v>5</v>
      </c>
      <c r="W8" s="388" t="s">
        <v>424</v>
      </c>
      <c r="X8" s="376">
        <v>74.2</v>
      </c>
      <c r="Y8" s="395">
        <v>5</v>
      </c>
      <c r="Z8" s="388" t="s">
        <v>411</v>
      </c>
      <c r="AA8" s="376">
        <v>66.099999999999994</v>
      </c>
      <c r="AB8" s="397">
        <v>5</v>
      </c>
      <c r="AC8" s="398" t="s">
        <v>420</v>
      </c>
      <c r="AD8" s="379">
        <v>9.6999999999999993</v>
      </c>
      <c r="AE8" s="397">
        <v>5</v>
      </c>
      <c r="AF8" s="398" t="s">
        <v>407</v>
      </c>
      <c r="AG8" s="379">
        <v>65</v>
      </c>
      <c r="AH8" s="397">
        <v>5</v>
      </c>
      <c r="AI8" s="398" t="s">
        <v>413</v>
      </c>
      <c r="AJ8" s="379">
        <v>14.3</v>
      </c>
      <c r="AK8" s="392">
        <v>5</v>
      </c>
      <c r="AL8" s="393" t="s">
        <v>402</v>
      </c>
      <c r="AM8" s="404">
        <v>5.61</v>
      </c>
      <c r="AN8" s="399">
        <v>5</v>
      </c>
      <c r="AO8" s="382" t="s">
        <v>424</v>
      </c>
      <c r="AP8" s="380">
        <v>41.96</v>
      </c>
      <c r="AQ8" s="399">
        <v>5</v>
      </c>
      <c r="AR8" s="382" t="s">
        <v>416</v>
      </c>
      <c r="AS8" s="380">
        <v>127.25</v>
      </c>
      <c r="AT8" s="397">
        <v>5</v>
      </c>
      <c r="AU8" s="398" t="s">
        <v>413</v>
      </c>
      <c r="AV8" s="405">
        <v>16.07</v>
      </c>
    </row>
    <row r="9" spans="1:48" s="401" customFormat="1" ht="18" customHeight="1" x14ac:dyDescent="0.2">
      <c r="A9" s="385">
        <v>5</v>
      </c>
      <c r="B9" s="386" t="s">
        <v>411</v>
      </c>
      <c r="C9" s="387">
        <v>449000</v>
      </c>
      <c r="D9" s="385">
        <v>6</v>
      </c>
      <c r="E9" s="388" t="s">
        <v>412</v>
      </c>
      <c r="F9" s="389">
        <v>4.967741935483871</v>
      </c>
      <c r="G9" s="390">
        <v>5</v>
      </c>
      <c r="H9" s="388" t="s">
        <v>423</v>
      </c>
      <c r="I9" s="371">
        <v>17.5</v>
      </c>
      <c r="J9" s="390">
        <v>6</v>
      </c>
      <c r="K9" s="388" t="s">
        <v>427</v>
      </c>
      <c r="L9" s="391">
        <v>18.990220604957926</v>
      </c>
      <c r="M9" s="395">
        <v>6</v>
      </c>
      <c r="N9" s="388" t="s">
        <v>424</v>
      </c>
      <c r="O9" s="375">
        <v>74.42356390777023</v>
      </c>
      <c r="P9" s="395">
        <v>6</v>
      </c>
      <c r="Q9" s="388" t="s">
        <v>428</v>
      </c>
      <c r="R9" s="375">
        <v>46.606315242344174</v>
      </c>
      <c r="S9" s="395">
        <v>6</v>
      </c>
      <c r="T9" s="388" t="s">
        <v>406</v>
      </c>
      <c r="U9" s="376">
        <v>78.511128165771296</v>
      </c>
      <c r="V9" s="395">
        <v>6</v>
      </c>
      <c r="W9" s="388" t="s">
        <v>429</v>
      </c>
      <c r="X9" s="376">
        <v>74.099999999999994</v>
      </c>
      <c r="Y9" s="395">
        <v>6</v>
      </c>
      <c r="Z9" s="388" t="s">
        <v>404</v>
      </c>
      <c r="AA9" s="376">
        <v>64.900000000000006</v>
      </c>
      <c r="AB9" s="397">
        <v>6</v>
      </c>
      <c r="AC9" s="398" t="s">
        <v>430</v>
      </c>
      <c r="AD9" s="379">
        <v>9.3000000000000007</v>
      </c>
      <c r="AE9" s="397">
        <v>6</v>
      </c>
      <c r="AF9" s="398" t="s">
        <v>405</v>
      </c>
      <c r="AG9" s="379">
        <v>64.2</v>
      </c>
      <c r="AH9" s="397">
        <v>6</v>
      </c>
      <c r="AI9" s="398" t="s">
        <v>431</v>
      </c>
      <c r="AJ9" s="379">
        <v>13.6</v>
      </c>
      <c r="AK9" s="397">
        <v>6</v>
      </c>
      <c r="AL9" s="398" t="s">
        <v>416</v>
      </c>
      <c r="AM9" s="380">
        <v>5.51</v>
      </c>
      <c r="AN9" s="399">
        <v>6</v>
      </c>
      <c r="AO9" s="382" t="s">
        <v>416</v>
      </c>
      <c r="AP9" s="380">
        <v>41.76</v>
      </c>
      <c r="AQ9" s="399">
        <v>6</v>
      </c>
      <c r="AR9" s="382" t="s">
        <v>418</v>
      </c>
      <c r="AS9" s="380">
        <v>124.68</v>
      </c>
      <c r="AT9" s="397">
        <v>6</v>
      </c>
      <c r="AU9" s="398" t="s">
        <v>417</v>
      </c>
      <c r="AV9" s="405">
        <v>16.05</v>
      </c>
    </row>
    <row r="10" spans="1:48" s="401" customFormat="1" ht="18" customHeight="1" x14ac:dyDescent="0.2">
      <c r="A10" s="385">
        <v>7</v>
      </c>
      <c r="B10" s="386" t="s">
        <v>400</v>
      </c>
      <c r="C10" s="387">
        <v>861300</v>
      </c>
      <c r="D10" s="385">
        <v>7</v>
      </c>
      <c r="E10" s="388" t="s">
        <v>413</v>
      </c>
      <c r="F10" s="389">
        <v>4.9456521739130439</v>
      </c>
      <c r="G10" s="390">
        <v>7</v>
      </c>
      <c r="H10" s="388" t="s">
        <v>417</v>
      </c>
      <c r="I10" s="371">
        <v>17.2</v>
      </c>
      <c r="J10" s="390">
        <v>7</v>
      </c>
      <c r="K10" s="388" t="s">
        <v>423</v>
      </c>
      <c r="L10" s="391">
        <v>18.171636567268653</v>
      </c>
      <c r="M10" s="395">
        <v>7</v>
      </c>
      <c r="N10" s="388" t="s">
        <v>416</v>
      </c>
      <c r="O10" s="375">
        <v>74.32192348691224</v>
      </c>
      <c r="P10" s="395">
        <v>7</v>
      </c>
      <c r="Q10" s="388" t="s">
        <v>432</v>
      </c>
      <c r="R10" s="375">
        <v>45.836048481689041</v>
      </c>
      <c r="S10" s="395">
        <v>7</v>
      </c>
      <c r="T10" s="388" t="s">
        <v>405</v>
      </c>
      <c r="U10" s="376">
        <v>77.068379297317719</v>
      </c>
      <c r="V10" s="395">
        <v>7</v>
      </c>
      <c r="W10" s="388" t="s">
        <v>416</v>
      </c>
      <c r="X10" s="376">
        <v>74</v>
      </c>
      <c r="Y10" s="395">
        <v>7</v>
      </c>
      <c r="Z10" s="388" t="s">
        <v>405</v>
      </c>
      <c r="AA10" s="376">
        <v>64.900000000000006</v>
      </c>
      <c r="AB10" s="397">
        <v>7</v>
      </c>
      <c r="AC10" s="398" t="s">
        <v>413</v>
      </c>
      <c r="AD10" s="379">
        <v>9.1</v>
      </c>
      <c r="AE10" s="397">
        <v>7</v>
      </c>
      <c r="AF10" s="398" t="s">
        <v>412</v>
      </c>
      <c r="AG10" s="379">
        <v>64.099999999999994</v>
      </c>
      <c r="AH10" s="397">
        <v>7</v>
      </c>
      <c r="AI10" s="398" t="s">
        <v>416</v>
      </c>
      <c r="AJ10" s="379">
        <v>13.2</v>
      </c>
      <c r="AK10" s="397">
        <v>7</v>
      </c>
      <c r="AL10" s="398" t="s">
        <v>405</v>
      </c>
      <c r="AM10" s="380">
        <v>5.48</v>
      </c>
      <c r="AN10" s="399">
        <v>7</v>
      </c>
      <c r="AO10" s="382" t="s">
        <v>418</v>
      </c>
      <c r="AP10" s="380">
        <v>40.92</v>
      </c>
      <c r="AQ10" s="399">
        <v>7</v>
      </c>
      <c r="AR10" s="382" t="s">
        <v>405</v>
      </c>
      <c r="AS10" s="380">
        <v>121.96</v>
      </c>
      <c r="AT10" s="397">
        <v>7</v>
      </c>
      <c r="AU10" s="398" t="s">
        <v>416</v>
      </c>
      <c r="AV10" s="405">
        <v>16.04</v>
      </c>
    </row>
    <row r="11" spans="1:48" s="401" customFormat="1" ht="18" customHeight="1" x14ac:dyDescent="0.2">
      <c r="A11" s="385">
        <v>8</v>
      </c>
      <c r="B11" s="386" t="s">
        <v>433</v>
      </c>
      <c r="C11" s="387">
        <v>1328900</v>
      </c>
      <c r="D11" s="385">
        <v>8</v>
      </c>
      <c r="E11" s="388" t="s">
        <v>433</v>
      </c>
      <c r="F11" s="389">
        <v>4.8028391167192428</v>
      </c>
      <c r="G11" s="390">
        <v>8</v>
      </c>
      <c r="H11" s="388" t="s">
        <v>427</v>
      </c>
      <c r="I11" s="371">
        <v>17</v>
      </c>
      <c r="J11" s="390">
        <v>8</v>
      </c>
      <c r="K11" s="388" t="s">
        <v>417</v>
      </c>
      <c r="L11" s="391">
        <v>18.084888250973961</v>
      </c>
      <c r="M11" s="395">
        <v>8</v>
      </c>
      <c r="N11" s="388" t="s">
        <v>410</v>
      </c>
      <c r="O11" s="375">
        <v>74.1338890336025</v>
      </c>
      <c r="P11" s="395">
        <v>8</v>
      </c>
      <c r="Q11" s="388" t="s">
        <v>434</v>
      </c>
      <c r="R11" s="375">
        <v>44.755616272009711</v>
      </c>
      <c r="S11" s="395">
        <v>8</v>
      </c>
      <c r="T11" s="388" t="s">
        <v>425</v>
      </c>
      <c r="U11" s="376">
        <v>76.646325959827095</v>
      </c>
      <c r="V11" s="395">
        <v>8</v>
      </c>
      <c r="W11" s="388" t="s">
        <v>435</v>
      </c>
      <c r="X11" s="376">
        <v>73</v>
      </c>
      <c r="Y11" s="395">
        <v>8</v>
      </c>
      <c r="Z11" s="388" t="s">
        <v>424</v>
      </c>
      <c r="AA11" s="376">
        <v>64.8</v>
      </c>
      <c r="AB11" s="397">
        <v>8</v>
      </c>
      <c r="AC11" s="398" t="s">
        <v>405</v>
      </c>
      <c r="AD11" s="379">
        <v>9</v>
      </c>
      <c r="AE11" s="397">
        <v>8</v>
      </c>
      <c r="AF11" s="398" t="s">
        <v>404</v>
      </c>
      <c r="AG11" s="379">
        <v>64.099999999999994</v>
      </c>
      <c r="AH11" s="397">
        <v>8</v>
      </c>
      <c r="AI11" s="398" t="s">
        <v>418</v>
      </c>
      <c r="AJ11" s="379">
        <v>13.2</v>
      </c>
      <c r="AK11" s="397">
        <v>8</v>
      </c>
      <c r="AL11" s="398" t="s">
        <v>431</v>
      </c>
      <c r="AM11" s="380">
        <v>5.47</v>
      </c>
      <c r="AN11" s="399">
        <v>8</v>
      </c>
      <c r="AO11" s="382" t="s">
        <v>407</v>
      </c>
      <c r="AP11" s="380">
        <v>40.61</v>
      </c>
      <c r="AQ11" s="399">
        <v>8</v>
      </c>
      <c r="AR11" s="382" t="s">
        <v>424</v>
      </c>
      <c r="AS11" s="380">
        <v>120.39</v>
      </c>
      <c r="AT11" s="397">
        <v>8</v>
      </c>
      <c r="AU11" s="398" t="s">
        <v>409</v>
      </c>
      <c r="AV11" s="405">
        <v>16.02</v>
      </c>
    </row>
    <row r="12" spans="1:48" s="401" customFormat="1" ht="18" customHeight="1" x14ac:dyDescent="0.2">
      <c r="A12" s="385">
        <v>8</v>
      </c>
      <c r="B12" s="386" t="s">
        <v>414</v>
      </c>
      <c r="C12" s="387">
        <v>926700</v>
      </c>
      <c r="D12" s="385">
        <v>9</v>
      </c>
      <c r="E12" s="388" t="s">
        <v>434</v>
      </c>
      <c r="F12" s="389">
        <v>4.6201657458563536</v>
      </c>
      <c r="G12" s="390">
        <v>9</v>
      </c>
      <c r="H12" s="388" t="s">
        <v>425</v>
      </c>
      <c r="I12" s="371">
        <v>16.600000000000001</v>
      </c>
      <c r="J12" s="390">
        <v>9</v>
      </c>
      <c r="K12" s="388" t="s">
        <v>436</v>
      </c>
      <c r="L12" s="391">
        <v>17.613557438533128</v>
      </c>
      <c r="M12" s="395">
        <v>9</v>
      </c>
      <c r="N12" s="388" t="s">
        <v>425</v>
      </c>
      <c r="O12" s="375">
        <v>73.91304347826086</v>
      </c>
      <c r="P12" s="395">
        <v>9</v>
      </c>
      <c r="Q12" s="388" t="s">
        <v>399</v>
      </c>
      <c r="R12" s="375">
        <v>43.778706500599988</v>
      </c>
      <c r="S12" s="395">
        <v>9</v>
      </c>
      <c r="T12" s="388" t="s">
        <v>412</v>
      </c>
      <c r="U12" s="376">
        <v>76.262083780880772</v>
      </c>
      <c r="V12" s="395">
        <v>9</v>
      </c>
      <c r="W12" s="388" t="s">
        <v>430</v>
      </c>
      <c r="X12" s="376">
        <v>72.099999999999994</v>
      </c>
      <c r="Y12" s="395">
        <v>9</v>
      </c>
      <c r="Z12" s="388" t="s">
        <v>409</v>
      </c>
      <c r="AA12" s="376">
        <v>64.7</v>
      </c>
      <c r="AB12" s="397">
        <v>9</v>
      </c>
      <c r="AC12" s="398" t="s">
        <v>437</v>
      </c>
      <c r="AD12" s="379">
        <v>8.9</v>
      </c>
      <c r="AE12" s="397">
        <v>9</v>
      </c>
      <c r="AF12" s="398" t="s">
        <v>418</v>
      </c>
      <c r="AG12" s="379">
        <v>63.2</v>
      </c>
      <c r="AH12" s="397">
        <v>9</v>
      </c>
      <c r="AI12" s="398" t="s">
        <v>430</v>
      </c>
      <c r="AJ12" s="379">
        <v>13</v>
      </c>
      <c r="AK12" s="397">
        <v>9</v>
      </c>
      <c r="AL12" s="398" t="s">
        <v>438</v>
      </c>
      <c r="AM12" s="380">
        <v>5.44</v>
      </c>
      <c r="AN12" s="399">
        <v>9</v>
      </c>
      <c r="AO12" s="382" t="s">
        <v>413</v>
      </c>
      <c r="AP12" s="380">
        <v>40.369999999999997</v>
      </c>
      <c r="AQ12" s="399">
        <v>9</v>
      </c>
      <c r="AR12" s="382" t="s">
        <v>431</v>
      </c>
      <c r="AS12" s="380">
        <v>120.12</v>
      </c>
      <c r="AT12" s="397">
        <v>9</v>
      </c>
      <c r="AU12" s="398" t="s">
        <v>424</v>
      </c>
      <c r="AV12" s="405">
        <v>15.86</v>
      </c>
    </row>
    <row r="13" spans="1:48" s="401" customFormat="1" ht="18" customHeight="1" x14ac:dyDescent="0.2">
      <c r="A13" s="385">
        <v>10</v>
      </c>
      <c r="B13" s="386" t="s">
        <v>425</v>
      </c>
      <c r="C13" s="387">
        <v>949000</v>
      </c>
      <c r="D13" s="385">
        <v>10</v>
      </c>
      <c r="E13" s="388" t="s">
        <v>421</v>
      </c>
      <c r="F13" s="389">
        <v>4.3013698630136989</v>
      </c>
      <c r="G13" s="390">
        <v>10</v>
      </c>
      <c r="H13" s="388" t="s">
        <v>414</v>
      </c>
      <c r="I13" s="371">
        <v>16.3</v>
      </c>
      <c r="J13" s="390">
        <v>10</v>
      </c>
      <c r="K13" s="388" t="s">
        <v>414</v>
      </c>
      <c r="L13" s="391">
        <v>17.341102838027407</v>
      </c>
      <c r="M13" s="395">
        <v>10</v>
      </c>
      <c r="N13" s="388" t="s">
        <v>401</v>
      </c>
      <c r="O13" s="375">
        <v>73.815309842041316</v>
      </c>
      <c r="P13" s="395">
        <v>10</v>
      </c>
      <c r="Q13" s="388" t="s">
        <v>439</v>
      </c>
      <c r="R13" s="375">
        <v>43.459134058809909</v>
      </c>
      <c r="S13" s="395">
        <v>10</v>
      </c>
      <c r="T13" s="388" t="s">
        <v>400</v>
      </c>
      <c r="U13" s="376">
        <v>76.213924223772395</v>
      </c>
      <c r="V13" s="395">
        <v>10</v>
      </c>
      <c r="W13" s="388" t="s">
        <v>438</v>
      </c>
      <c r="X13" s="376">
        <v>71.599999999999994</v>
      </c>
      <c r="Y13" s="395">
        <v>10</v>
      </c>
      <c r="Z13" s="388" t="s">
        <v>407</v>
      </c>
      <c r="AA13" s="376">
        <v>64.400000000000006</v>
      </c>
      <c r="AB13" s="397">
        <v>10</v>
      </c>
      <c r="AC13" s="398" t="s">
        <v>440</v>
      </c>
      <c r="AD13" s="379">
        <v>8.6</v>
      </c>
      <c r="AE13" s="397">
        <v>10</v>
      </c>
      <c r="AF13" s="398" t="s">
        <v>424</v>
      </c>
      <c r="AG13" s="379">
        <v>63</v>
      </c>
      <c r="AH13" s="397">
        <v>10</v>
      </c>
      <c r="AI13" s="398" t="s">
        <v>424</v>
      </c>
      <c r="AJ13" s="379">
        <v>12.8</v>
      </c>
      <c r="AK13" s="397">
        <v>10</v>
      </c>
      <c r="AL13" s="398" t="s">
        <v>413</v>
      </c>
      <c r="AM13" s="380">
        <v>5.35</v>
      </c>
      <c r="AN13" s="399">
        <v>10</v>
      </c>
      <c r="AO13" s="382" t="s">
        <v>409</v>
      </c>
      <c r="AP13" s="380">
        <v>40.369999999999997</v>
      </c>
      <c r="AQ13" s="399">
        <v>10</v>
      </c>
      <c r="AR13" s="382" t="s">
        <v>409</v>
      </c>
      <c r="AS13" s="380">
        <v>119.99</v>
      </c>
      <c r="AT13" s="397">
        <v>10</v>
      </c>
      <c r="AU13" s="398" t="s">
        <v>411</v>
      </c>
      <c r="AV13" s="405">
        <v>15.77</v>
      </c>
    </row>
    <row r="14" spans="1:48" s="401" customFormat="1" ht="18" customHeight="1" x14ac:dyDescent="0.2">
      <c r="A14" s="385">
        <v>11</v>
      </c>
      <c r="B14" s="386" t="s">
        <v>439</v>
      </c>
      <c r="C14" s="387">
        <v>3384700</v>
      </c>
      <c r="D14" s="385">
        <v>11</v>
      </c>
      <c r="E14" s="388" t="s">
        <v>403</v>
      </c>
      <c r="F14" s="389">
        <v>4.247859763554831</v>
      </c>
      <c r="G14" s="390">
        <v>10</v>
      </c>
      <c r="H14" s="388" t="s">
        <v>441</v>
      </c>
      <c r="I14" s="371">
        <v>16.3</v>
      </c>
      <c r="J14" s="390">
        <v>11</v>
      </c>
      <c r="K14" s="388" t="s">
        <v>442</v>
      </c>
      <c r="L14" s="391">
        <v>16.792712272258509</v>
      </c>
      <c r="M14" s="395">
        <v>11</v>
      </c>
      <c r="N14" s="388" t="s">
        <v>409</v>
      </c>
      <c r="O14" s="375">
        <v>73.208529630547986</v>
      </c>
      <c r="P14" s="395">
        <v>11</v>
      </c>
      <c r="Q14" s="388" t="s">
        <v>419</v>
      </c>
      <c r="R14" s="375">
        <v>42.376258389261743</v>
      </c>
      <c r="S14" s="395">
        <v>11</v>
      </c>
      <c r="T14" s="388" t="s">
        <v>433</v>
      </c>
      <c r="U14" s="376">
        <v>75.945322208414694</v>
      </c>
      <c r="V14" s="395">
        <v>11</v>
      </c>
      <c r="W14" s="388" t="s">
        <v>425</v>
      </c>
      <c r="X14" s="376">
        <v>71.400000000000006</v>
      </c>
      <c r="Y14" s="395">
        <v>11</v>
      </c>
      <c r="Z14" s="388" t="s">
        <v>413</v>
      </c>
      <c r="AA14" s="376">
        <v>63.5</v>
      </c>
      <c r="AB14" s="397">
        <v>11</v>
      </c>
      <c r="AC14" s="398" t="s">
        <v>412</v>
      </c>
      <c r="AD14" s="379">
        <v>8.5</v>
      </c>
      <c r="AE14" s="397">
        <v>11</v>
      </c>
      <c r="AF14" s="398" t="s">
        <v>413</v>
      </c>
      <c r="AG14" s="379">
        <v>62.9</v>
      </c>
      <c r="AH14" s="397">
        <v>11</v>
      </c>
      <c r="AI14" s="398" t="s">
        <v>400</v>
      </c>
      <c r="AJ14" s="379">
        <v>12.7</v>
      </c>
      <c r="AK14" s="397">
        <v>11</v>
      </c>
      <c r="AL14" s="398" t="s">
        <v>418</v>
      </c>
      <c r="AM14" s="380">
        <v>5.34</v>
      </c>
      <c r="AN14" s="399">
        <v>11</v>
      </c>
      <c r="AO14" s="382" t="s">
        <v>438</v>
      </c>
      <c r="AP14" s="380">
        <v>39.700000000000003</v>
      </c>
      <c r="AQ14" s="399">
        <v>11</v>
      </c>
      <c r="AR14" s="382" t="s">
        <v>407</v>
      </c>
      <c r="AS14" s="380">
        <v>119.95</v>
      </c>
      <c r="AT14" s="397">
        <v>11</v>
      </c>
      <c r="AU14" s="398" t="s">
        <v>421</v>
      </c>
      <c r="AV14" s="405">
        <v>15.74</v>
      </c>
    </row>
    <row r="15" spans="1:48" s="401" customFormat="1" ht="18" customHeight="1" x14ac:dyDescent="0.2">
      <c r="A15" s="385">
        <v>11</v>
      </c>
      <c r="B15" s="386" t="s">
        <v>434</v>
      </c>
      <c r="C15" s="387">
        <v>3029800</v>
      </c>
      <c r="D15" s="385">
        <v>11</v>
      </c>
      <c r="E15" s="388" t="s">
        <v>443</v>
      </c>
      <c r="F15" s="389">
        <v>4.1715976331360949</v>
      </c>
      <c r="G15" s="390">
        <v>12</v>
      </c>
      <c r="H15" s="388" t="s">
        <v>436</v>
      </c>
      <c r="I15" s="371">
        <v>16.2</v>
      </c>
      <c r="J15" s="390">
        <v>12</v>
      </c>
      <c r="K15" s="388" t="s">
        <v>425</v>
      </c>
      <c r="L15" s="391">
        <v>16.680716543730242</v>
      </c>
      <c r="M15" s="395">
        <v>12</v>
      </c>
      <c r="N15" s="388" t="s">
        <v>413</v>
      </c>
      <c r="O15" s="375">
        <v>72.911497105045498</v>
      </c>
      <c r="P15" s="395">
        <v>12</v>
      </c>
      <c r="Q15" s="388" t="s">
        <v>444</v>
      </c>
      <c r="R15" s="375">
        <v>41.944947795323152</v>
      </c>
      <c r="S15" s="395">
        <v>12</v>
      </c>
      <c r="T15" s="388" t="s">
        <v>409</v>
      </c>
      <c r="U15" s="376">
        <v>75.663277956855936</v>
      </c>
      <c r="V15" s="395">
        <v>12</v>
      </c>
      <c r="W15" s="388" t="s">
        <v>409</v>
      </c>
      <c r="X15" s="376">
        <v>71.3</v>
      </c>
      <c r="Y15" s="395">
        <v>12</v>
      </c>
      <c r="Z15" s="388" t="s">
        <v>418</v>
      </c>
      <c r="AA15" s="376">
        <v>63.5</v>
      </c>
      <c r="AB15" s="397">
        <v>12</v>
      </c>
      <c r="AC15" s="398" t="s">
        <v>421</v>
      </c>
      <c r="AD15" s="379">
        <v>8.4</v>
      </c>
      <c r="AE15" s="397">
        <v>12</v>
      </c>
      <c r="AF15" s="398" t="s">
        <v>409</v>
      </c>
      <c r="AG15" s="379">
        <v>62.8</v>
      </c>
      <c r="AH15" s="392">
        <v>12</v>
      </c>
      <c r="AI15" s="393" t="s">
        <v>402</v>
      </c>
      <c r="AJ15" s="396">
        <v>12.6</v>
      </c>
      <c r="AK15" s="397">
        <v>12</v>
      </c>
      <c r="AL15" s="398" t="s">
        <v>429</v>
      </c>
      <c r="AM15" s="380">
        <v>5.31</v>
      </c>
      <c r="AN15" s="399">
        <v>12</v>
      </c>
      <c r="AO15" s="382" t="s">
        <v>429</v>
      </c>
      <c r="AP15" s="380">
        <v>38.51</v>
      </c>
      <c r="AQ15" s="399">
        <v>12</v>
      </c>
      <c r="AR15" s="382" t="s">
        <v>413</v>
      </c>
      <c r="AS15" s="380">
        <v>118.87</v>
      </c>
      <c r="AT15" s="397">
        <v>12</v>
      </c>
      <c r="AU15" s="398" t="s">
        <v>412</v>
      </c>
      <c r="AV15" s="405">
        <v>15.67</v>
      </c>
    </row>
    <row r="16" spans="1:48" s="401" customFormat="1" ht="18" customHeight="1" x14ac:dyDescent="0.2">
      <c r="A16" s="385">
        <v>13</v>
      </c>
      <c r="B16" s="386" t="s">
        <v>403</v>
      </c>
      <c r="C16" s="387">
        <v>7671600</v>
      </c>
      <c r="D16" s="385">
        <v>13</v>
      </c>
      <c r="E16" s="388" t="s">
        <v>411</v>
      </c>
      <c r="F16" s="389">
        <v>3.9351851851851856</v>
      </c>
      <c r="G16" s="390">
        <v>13</v>
      </c>
      <c r="H16" s="388" t="s">
        <v>445</v>
      </c>
      <c r="I16" s="371">
        <v>15.9</v>
      </c>
      <c r="J16" s="390">
        <v>13</v>
      </c>
      <c r="K16" s="388" t="s">
        <v>441</v>
      </c>
      <c r="L16" s="391">
        <v>16.422697848020064</v>
      </c>
      <c r="M16" s="395">
        <v>12</v>
      </c>
      <c r="N16" s="388" t="s">
        <v>430</v>
      </c>
      <c r="O16" s="375">
        <v>72.902777777777786</v>
      </c>
      <c r="P16" s="395">
        <v>13</v>
      </c>
      <c r="Q16" s="388" t="s">
        <v>445</v>
      </c>
      <c r="R16" s="375">
        <v>41.288881535407015</v>
      </c>
      <c r="S16" s="395">
        <v>13</v>
      </c>
      <c r="T16" s="388" t="s">
        <v>418</v>
      </c>
      <c r="U16" s="376">
        <v>74.439560439560438</v>
      </c>
      <c r="V16" s="395">
        <v>13</v>
      </c>
      <c r="W16" s="388" t="s">
        <v>433</v>
      </c>
      <c r="X16" s="376">
        <v>71.2</v>
      </c>
      <c r="Y16" s="395">
        <v>13</v>
      </c>
      <c r="Z16" s="388" t="s">
        <v>425</v>
      </c>
      <c r="AA16" s="376">
        <v>62.5</v>
      </c>
      <c r="AB16" s="397">
        <v>13</v>
      </c>
      <c r="AC16" s="398" t="s">
        <v>438</v>
      </c>
      <c r="AD16" s="379">
        <v>8.3000000000000007</v>
      </c>
      <c r="AE16" s="397">
        <v>13</v>
      </c>
      <c r="AF16" s="398" t="s">
        <v>443</v>
      </c>
      <c r="AG16" s="379">
        <v>62.1</v>
      </c>
      <c r="AH16" s="397">
        <v>13</v>
      </c>
      <c r="AI16" s="398" t="s">
        <v>417</v>
      </c>
      <c r="AJ16" s="379">
        <v>12.5</v>
      </c>
      <c r="AK16" s="397">
        <v>13</v>
      </c>
      <c r="AL16" s="398" t="s">
        <v>409</v>
      </c>
      <c r="AM16" s="380">
        <v>5.29</v>
      </c>
      <c r="AN16" s="399">
        <v>13</v>
      </c>
      <c r="AO16" s="382" t="s">
        <v>431</v>
      </c>
      <c r="AP16" s="380">
        <v>38.270000000000003</v>
      </c>
      <c r="AQ16" s="399">
        <v>13</v>
      </c>
      <c r="AR16" s="382" t="s">
        <v>438</v>
      </c>
      <c r="AS16" s="380">
        <v>114.63</v>
      </c>
      <c r="AT16" s="397">
        <v>13</v>
      </c>
      <c r="AU16" s="398" t="s">
        <v>399</v>
      </c>
      <c r="AV16" s="405">
        <v>15.62</v>
      </c>
    </row>
    <row r="17" spans="1:48" s="401" customFormat="1" ht="18" customHeight="1" x14ac:dyDescent="0.2">
      <c r="A17" s="385">
        <v>14</v>
      </c>
      <c r="B17" s="386" t="s">
        <v>415</v>
      </c>
      <c r="C17" s="387">
        <v>4503500</v>
      </c>
      <c r="D17" s="385">
        <v>14</v>
      </c>
      <c r="E17" s="388" t="s">
        <v>438</v>
      </c>
      <c r="F17" s="389">
        <v>3.8142620232172471</v>
      </c>
      <c r="G17" s="390">
        <v>14</v>
      </c>
      <c r="H17" s="388" t="s">
        <v>440</v>
      </c>
      <c r="I17" s="371">
        <v>15.8</v>
      </c>
      <c r="J17" s="390">
        <v>14</v>
      </c>
      <c r="K17" s="388" t="s">
        <v>413</v>
      </c>
      <c r="L17" s="391">
        <v>16.140169169687553</v>
      </c>
      <c r="M17" s="395">
        <v>14</v>
      </c>
      <c r="N17" s="388" t="s">
        <v>433</v>
      </c>
      <c r="O17" s="375">
        <v>72.32380614237529</v>
      </c>
      <c r="P17" s="395">
        <v>14</v>
      </c>
      <c r="Q17" s="388" t="s">
        <v>442</v>
      </c>
      <c r="R17" s="375">
        <v>34.039020340390202</v>
      </c>
      <c r="S17" s="395">
        <v>14</v>
      </c>
      <c r="T17" s="388" t="s">
        <v>414</v>
      </c>
      <c r="U17" s="376">
        <v>74.349881796690312</v>
      </c>
      <c r="V17" s="395">
        <v>14</v>
      </c>
      <c r="W17" s="388" t="s">
        <v>407</v>
      </c>
      <c r="X17" s="376">
        <v>70.400000000000006</v>
      </c>
      <c r="Y17" s="395">
        <v>14</v>
      </c>
      <c r="Z17" s="388" t="s">
        <v>443</v>
      </c>
      <c r="AA17" s="376">
        <v>62.5</v>
      </c>
      <c r="AB17" s="397">
        <v>14</v>
      </c>
      <c r="AC17" s="398" t="s">
        <v>429</v>
      </c>
      <c r="AD17" s="379">
        <v>8.3000000000000007</v>
      </c>
      <c r="AE17" s="397">
        <v>14</v>
      </c>
      <c r="AF17" s="398" t="s">
        <v>433</v>
      </c>
      <c r="AG17" s="379">
        <v>61.1</v>
      </c>
      <c r="AH17" s="397">
        <v>14</v>
      </c>
      <c r="AI17" s="398" t="s">
        <v>421</v>
      </c>
      <c r="AJ17" s="379">
        <v>12.3</v>
      </c>
      <c r="AK17" s="397">
        <v>14</v>
      </c>
      <c r="AL17" s="398" t="s">
        <v>407</v>
      </c>
      <c r="AM17" s="380">
        <v>5.26</v>
      </c>
      <c r="AN17" s="399">
        <v>14</v>
      </c>
      <c r="AO17" s="382" t="s">
        <v>430</v>
      </c>
      <c r="AP17" s="380">
        <v>38.19</v>
      </c>
      <c r="AQ17" s="399">
        <v>14</v>
      </c>
      <c r="AR17" s="382" t="s">
        <v>400</v>
      </c>
      <c r="AS17" s="380">
        <v>111.42</v>
      </c>
      <c r="AT17" s="397">
        <v>14</v>
      </c>
      <c r="AU17" s="398" t="s">
        <v>430</v>
      </c>
      <c r="AV17" s="405">
        <v>15.56</v>
      </c>
    </row>
    <row r="18" spans="1:48" s="401" customFormat="1" ht="18" customHeight="1" x14ac:dyDescent="0.2">
      <c r="A18" s="385">
        <v>15</v>
      </c>
      <c r="B18" s="386" t="s">
        <v>416</v>
      </c>
      <c r="C18" s="387">
        <v>994500</v>
      </c>
      <c r="D18" s="385">
        <v>15</v>
      </c>
      <c r="E18" s="388" t="s">
        <v>439</v>
      </c>
      <c r="F18" s="389">
        <v>3.6344151867728107</v>
      </c>
      <c r="G18" s="390">
        <v>14</v>
      </c>
      <c r="H18" s="388" t="s">
        <v>442</v>
      </c>
      <c r="I18" s="371">
        <v>15.8</v>
      </c>
      <c r="J18" s="390">
        <v>15</v>
      </c>
      <c r="K18" s="388" t="s">
        <v>424</v>
      </c>
      <c r="L18" s="391">
        <v>15.639333258753776</v>
      </c>
      <c r="M18" s="395">
        <v>15</v>
      </c>
      <c r="N18" s="388" t="s">
        <v>405</v>
      </c>
      <c r="O18" s="375">
        <v>71.703815640347571</v>
      </c>
      <c r="P18" s="395">
        <v>15</v>
      </c>
      <c r="Q18" s="388" t="s">
        <v>446</v>
      </c>
      <c r="R18" s="375">
        <v>32.688726543475148</v>
      </c>
      <c r="S18" s="395">
        <v>15</v>
      </c>
      <c r="T18" s="388" t="s">
        <v>401</v>
      </c>
      <c r="U18" s="376">
        <v>73.906439854191987</v>
      </c>
      <c r="V18" s="395">
        <v>15</v>
      </c>
      <c r="W18" s="388" t="s">
        <v>401</v>
      </c>
      <c r="X18" s="376">
        <v>70.2</v>
      </c>
      <c r="Y18" s="395">
        <v>15</v>
      </c>
      <c r="Z18" s="388" t="s">
        <v>433</v>
      </c>
      <c r="AA18" s="376">
        <v>62.2</v>
      </c>
      <c r="AB18" s="397">
        <v>15</v>
      </c>
      <c r="AC18" s="398" t="s">
        <v>447</v>
      </c>
      <c r="AD18" s="379">
        <v>8.1999999999999993</v>
      </c>
      <c r="AE18" s="397">
        <v>15</v>
      </c>
      <c r="AF18" s="398" t="s">
        <v>438</v>
      </c>
      <c r="AG18" s="379">
        <v>61</v>
      </c>
      <c r="AH18" s="397">
        <v>15</v>
      </c>
      <c r="AI18" s="398" t="s">
        <v>407</v>
      </c>
      <c r="AJ18" s="379">
        <v>12.1</v>
      </c>
      <c r="AK18" s="397">
        <v>15</v>
      </c>
      <c r="AL18" s="398" t="s">
        <v>430</v>
      </c>
      <c r="AM18" s="380">
        <v>5.26</v>
      </c>
      <c r="AN18" s="399">
        <v>15</v>
      </c>
      <c r="AO18" s="382" t="s">
        <v>400</v>
      </c>
      <c r="AP18" s="380">
        <v>38.090000000000003</v>
      </c>
      <c r="AQ18" s="399">
        <v>15</v>
      </c>
      <c r="AR18" s="382" t="s">
        <v>443</v>
      </c>
      <c r="AS18" s="380">
        <v>111.22</v>
      </c>
      <c r="AT18" s="397">
        <v>15</v>
      </c>
      <c r="AU18" s="398" t="s">
        <v>429</v>
      </c>
      <c r="AV18" s="405">
        <v>15.46</v>
      </c>
    </row>
    <row r="19" spans="1:48" s="401" customFormat="1" ht="18" customHeight="1" x14ac:dyDescent="0.2">
      <c r="A19" s="385">
        <v>15</v>
      </c>
      <c r="B19" s="386" t="s">
        <v>406</v>
      </c>
      <c r="C19" s="387">
        <v>452600</v>
      </c>
      <c r="D19" s="385">
        <v>16</v>
      </c>
      <c r="E19" s="388" t="s">
        <v>417</v>
      </c>
      <c r="F19" s="389">
        <v>3.545647558386412</v>
      </c>
      <c r="G19" s="390">
        <v>16</v>
      </c>
      <c r="H19" s="388" t="s">
        <v>430</v>
      </c>
      <c r="I19" s="371">
        <v>15.5</v>
      </c>
      <c r="J19" s="390">
        <v>15</v>
      </c>
      <c r="K19" s="388" t="s">
        <v>440</v>
      </c>
      <c r="L19" s="391">
        <v>15.551675215540762</v>
      </c>
      <c r="M19" s="395">
        <v>16</v>
      </c>
      <c r="N19" s="388" t="s">
        <v>414</v>
      </c>
      <c r="O19" s="375">
        <v>71.578670869451017</v>
      </c>
      <c r="P19" s="395">
        <v>16</v>
      </c>
      <c r="Q19" s="388" t="s">
        <v>447</v>
      </c>
      <c r="R19" s="375">
        <v>31.84438040345821</v>
      </c>
      <c r="S19" s="395">
        <v>16</v>
      </c>
      <c r="T19" s="388" t="s">
        <v>431</v>
      </c>
      <c r="U19" s="376">
        <v>73.23747680890537</v>
      </c>
      <c r="V19" s="395">
        <v>16</v>
      </c>
      <c r="W19" s="388" t="s">
        <v>405</v>
      </c>
      <c r="X19" s="376">
        <v>70.2</v>
      </c>
      <c r="Y19" s="395">
        <v>16</v>
      </c>
      <c r="Z19" s="388" t="s">
        <v>438</v>
      </c>
      <c r="AA19" s="376">
        <v>61.6</v>
      </c>
      <c r="AB19" s="397">
        <v>16</v>
      </c>
      <c r="AC19" s="398" t="s">
        <v>418</v>
      </c>
      <c r="AD19" s="379">
        <v>7.8</v>
      </c>
      <c r="AE19" s="397">
        <v>16</v>
      </c>
      <c r="AF19" s="398" t="s">
        <v>425</v>
      </c>
      <c r="AG19" s="379">
        <v>60.9</v>
      </c>
      <c r="AH19" s="397">
        <v>16</v>
      </c>
      <c r="AI19" s="398" t="s">
        <v>406</v>
      </c>
      <c r="AJ19" s="379">
        <v>12.1</v>
      </c>
      <c r="AK19" s="397">
        <v>16</v>
      </c>
      <c r="AL19" s="398" t="s">
        <v>417</v>
      </c>
      <c r="AM19" s="380">
        <v>5.18</v>
      </c>
      <c r="AN19" s="399">
        <v>16</v>
      </c>
      <c r="AO19" s="382" t="s">
        <v>417</v>
      </c>
      <c r="AP19" s="380">
        <v>37.99</v>
      </c>
      <c r="AQ19" s="399">
        <v>16</v>
      </c>
      <c r="AR19" s="382" t="s">
        <v>401</v>
      </c>
      <c r="AS19" s="380">
        <v>110.34</v>
      </c>
      <c r="AT19" s="397">
        <v>16</v>
      </c>
      <c r="AU19" s="398" t="s">
        <v>438</v>
      </c>
      <c r="AV19" s="405">
        <v>15.37</v>
      </c>
    </row>
    <row r="20" spans="1:48" s="401" customFormat="1" ht="18" customHeight="1" x14ac:dyDescent="0.2">
      <c r="A20" s="385">
        <v>15</v>
      </c>
      <c r="B20" s="386" t="s">
        <v>418</v>
      </c>
      <c r="C20" s="387">
        <v>535800</v>
      </c>
      <c r="D20" s="385">
        <v>16</v>
      </c>
      <c r="E20" s="388" t="s">
        <v>426</v>
      </c>
      <c r="F20" s="389">
        <v>3.5379061371841152</v>
      </c>
      <c r="G20" s="390">
        <v>17</v>
      </c>
      <c r="H20" s="388" t="s">
        <v>447</v>
      </c>
      <c r="I20" s="371">
        <v>15.4</v>
      </c>
      <c r="J20" s="390">
        <v>17</v>
      </c>
      <c r="K20" s="388" t="s">
        <v>431</v>
      </c>
      <c r="L20" s="391">
        <v>15.549493374902573</v>
      </c>
      <c r="M20" s="395">
        <v>17</v>
      </c>
      <c r="N20" s="388" t="s">
        <v>431</v>
      </c>
      <c r="O20" s="375">
        <v>70.871985157699442</v>
      </c>
      <c r="P20" s="395">
        <v>16</v>
      </c>
      <c r="Q20" s="388" t="s">
        <v>441</v>
      </c>
      <c r="R20" s="375">
        <v>31.836362360536103</v>
      </c>
      <c r="S20" s="395">
        <v>17</v>
      </c>
      <c r="T20" s="388" t="s">
        <v>443</v>
      </c>
      <c r="U20" s="376">
        <v>71.428571428571431</v>
      </c>
      <c r="V20" s="395">
        <v>17</v>
      </c>
      <c r="W20" s="388" t="s">
        <v>413</v>
      </c>
      <c r="X20" s="376">
        <v>69.900000000000006</v>
      </c>
      <c r="Y20" s="395">
        <v>17</v>
      </c>
      <c r="Z20" s="388" t="s">
        <v>417</v>
      </c>
      <c r="AA20" s="376">
        <v>61.2</v>
      </c>
      <c r="AB20" s="397">
        <v>17</v>
      </c>
      <c r="AC20" s="398" t="s">
        <v>400</v>
      </c>
      <c r="AD20" s="379">
        <v>7.7</v>
      </c>
      <c r="AE20" s="397">
        <v>17</v>
      </c>
      <c r="AF20" s="398" t="s">
        <v>430</v>
      </c>
      <c r="AG20" s="379">
        <v>60.4</v>
      </c>
      <c r="AH20" s="397">
        <v>17</v>
      </c>
      <c r="AI20" s="398" t="s">
        <v>440</v>
      </c>
      <c r="AJ20" s="379">
        <v>12.1</v>
      </c>
      <c r="AK20" s="397">
        <v>17</v>
      </c>
      <c r="AL20" s="398" t="s">
        <v>421</v>
      </c>
      <c r="AM20" s="380">
        <v>5.13</v>
      </c>
      <c r="AN20" s="399">
        <v>17</v>
      </c>
      <c r="AO20" s="382" t="s">
        <v>401</v>
      </c>
      <c r="AP20" s="380">
        <v>37.71</v>
      </c>
      <c r="AQ20" s="399">
        <v>17</v>
      </c>
      <c r="AR20" s="382" t="s">
        <v>429</v>
      </c>
      <c r="AS20" s="380">
        <v>110.04</v>
      </c>
      <c r="AT20" s="397">
        <v>17</v>
      </c>
      <c r="AU20" s="398" t="s">
        <v>401</v>
      </c>
      <c r="AV20" s="405">
        <v>15.35</v>
      </c>
    </row>
    <row r="21" spans="1:48" s="401" customFormat="1" ht="18" customHeight="1" x14ac:dyDescent="0.2">
      <c r="A21" s="385">
        <v>18</v>
      </c>
      <c r="B21" s="386" t="s">
        <v>412</v>
      </c>
      <c r="C21" s="387">
        <v>325400</v>
      </c>
      <c r="D21" s="385">
        <v>16</v>
      </c>
      <c r="E21" s="388" t="s">
        <v>440</v>
      </c>
      <c r="F21" s="389">
        <v>3.5367231638418075</v>
      </c>
      <c r="G21" s="390">
        <v>18</v>
      </c>
      <c r="H21" s="388" t="s">
        <v>424</v>
      </c>
      <c r="I21" s="371">
        <v>15.2</v>
      </c>
      <c r="J21" s="390">
        <v>18</v>
      </c>
      <c r="K21" s="388" t="s">
        <v>448</v>
      </c>
      <c r="L21" s="391">
        <v>15.409956076134701</v>
      </c>
      <c r="M21" s="395">
        <v>18</v>
      </c>
      <c r="N21" s="388" t="s">
        <v>421</v>
      </c>
      <c r="O21" s="375">
        <v>70.71732721912872</v>
      </c>
      <c r="P21" s="395">
        <v>18</v>
      </c>
      <c r="Q21" s="388" t="s">
        <v>440</v>
      </c>
      <c r="R21" s="375">
        <v>30.670470756062766</v>
      </c>
      <c r="S21" s="395">
        <v>18</v>
      </c>
      <c r="T21" s="388" t="s">
        <v>424</v>
      </c>
      <c r="U21" s="376">
        <v>70.665067306410762</v>
      </c>
      <c r="V21" s="395">
        <v>18</v>
      </c>
      <c r="W21" s="388" t="s">
        <v>418</v>
      </c>
      <c r="X21" s="376">
        <v>69.3</v>
      </c>
      <c r="Y21" s="395">
        <v>18</v>
      </c>
      <c r="Z21" s="388" t="s">
        <v>430</v>
      </c>
      <c r="AA21" s="376">
        <v>61.1</v>
      </c>
      <c r="AB21" s="397">
        <v>18</v>
      </c>
      <c r="AC21" s="398" t="s">
        <v>401</v>
      </c>
      <c r="AD21" s="379">
        <v>7.7</v>
      </c>
      <c r="AE21" s="397">
        <v>18</v>
      </c>
      <c r="AF21" s="398" t="s">
        <v>429</v>
      </c>
      <c r="AG21" s="379">
        <v>60.1</v>
      </c>
      <c r="AH21" s="397">
        <v>18</v>
      </c>
      <c r="AI21" s="398" t="s">
        <v>401</v>
      </c>
      <c r="AJ21" s="379">
        <v>12</v>
      </c>
      <c r="AK21" s="397">
        <v>18</v>
      </c>
      <c r="AL21" s="398" t="s">
        <v>400</v>
      </c>
      <c r="AM21" s="380">
        <v>5.12</v>
      </c>
      <c r="AN21" s="399">
        <v>18</v>
      </c>
      <c r="AO21" s="382" t="s">
        <v>405</v>
      </c>
      <c r="AP21" s="380">
        <v>37.65</v>
      </c>
      <c r="AQ21" s="399">
        <v>18</v>
      </c>
      <c r="AR21" s="382" t="s">
        <v>430</v>
      </c>
      <c r="AS21" s="380">
        <v>109.65</v>
      </c>
      <c r="AT21" s="397">
        <v>18</v>
      </c>
      <c r="AU21" s="398" t="s">
        <v>436</v>
      </c>
      <c r="AV21" s="405">
        <v>15.28</v>
      </c>
    </row>
    <row r="22" spans="1:48" s="401" customFormat="1" ht="18" customHeight="1" x14ac:dyDescent="0.2">
      <c r="A22" s="385">
        <v>18</v>
      </c>
      <c r="B22" s="386" t="s">
        <v>401</v>
      </c>
      <c r="C22" s="387">
        <v>422000</v>
      </c>
      <c r="D22" s="385">
        <v>16</v>
      </c>
      <c r="E22" s="388" t="s">
        <v>415</v>
      </c>
      <c r="F22" s="389">
        <v>3.5049413927832682</v>
      </c>
      <c r="G22" s="390">
        <v>19</v>
      </c>
      <c r="H22" s="388" t="s">
        <v>418</v>
      </c>
      <c r="I22" s="371">
        <v>14.8</v>
      </c>
      <c r="J22" s="390">
        <v>18</v>
      </c>
      <c r="K22" s="388" t="s">
        <v>447</v>
      </c>
      <c r="L22" s="391">
        <v>15.390447308567095</v>
      </c>
      <c r="M22" s="395">
        <v>19</v>
      </c>
      <c r="N22" s="388" t="s">
        <v>400</v>
      </c>
      <c r="O22" s="375">
        <v>70.140883600054721</v>
      </c>
      <c r="P22" s="395">
        <v>19</v>
      </c>
      <c r="Q22" s="388" t="s">
        <v>438</v>
      </c>
      <c r="R22" s="375">
        <v>30.257826887661142</v>
      </c>
      <c r="S22" s="395">
        <v>19</v>
      </c>
      <c r="T22" s="388" t="s">
        <v>448</v>
      </c>
      <c r="U22" s="376">
        <v>69.469795740982178</v>
      </c>
      <c r="V22" s="395">
        <v>19</v>
      </c>
      <c r="W22" s="388" t="s">
        <v>417</v>
      </c>
      <c r="X22" s="376">
        <v>69.3</v>
      </c>
      <c r="Y22" s="395">
        <v>19</v>
      </c>
      <c r="Z22" s="388" t="s">
        <v>414</v>
      </c>
      <c r="AA22" s="376">
        <v>60.8</v>
      </c>
      <c r="AB22" s="397">
        <v>19</v>
      </c>
      <c r="AC22" s="398" t="s">
        <v>444</v>
      </c>
      <c r="AD22" s="379">
        <v>7.7</v>
      </c>
      <c r="AE22" s="397">
        <v>19</v>
      </c>
      <c r="AF22" s="398" t="s">
        <v>401</v>
      </c>
      <c r="AG22" s="379">
        <v>59.9</v>
      </c>
      <c r="AH22" s="397">
        <v>19</v>
      </c>
      <c r="AI22" s="398" t="s">
        <v>443</v>
      </c>
      <c r="AJ22" s="379">
        <v>12</v>
      </c>
      <c r="AK22" s="397">
        <v>19</v>
      </c>
      <c r="AL22" s="398" t="s">
        <v>443</v>
      </c>
      <c r="AM22" s="380">
        <v>5.12</v>
      </c>
      <c r="AN22" s="399">
        <v>19</v>
      </c>
      <c r="AO22" s="382" t="s">
        <v>443</v>
      </c>
      <c r="AP22" s="380">
        <v>37.43</v>
      </c>
      <c r="AQ22" s="399">
        <v>19</v>
      </c>
      <c r="AR22" s="382" t="s">
        <v>421</v>
      </c>
      <c r="AS22" s="380">
        <v>109.31</v>
      </c>
      <c r="AT22" s="397">
        <v>19</v>
      </c>
      <c r="AU22" s="398" t="s">
        <v>431</v>
      </c>
      <c r="AV22" s="405">
        <v>15.1</v>
      </c>
    </row>
    <row r="23" spans="1:48" s="401" customFormat="1" ht="18" customHeight="1" x14ac:dyDescent="0.2">
      <c r="A23" s="385">
        <v>20</v>
      </c>
      <c r="B23" s="386" t="s">
        <v>409</v>
      </c>
      <c r="C23" s="387">
        <v>1007900</v>
      </c>
      <c r="D23" s="385">
        <v>20</v>
      </c>
      <c r="E23" s="388" t="s">
        <v>441</v>
      </c>
      <c r="F23" s="389">
        <v>3.357444243520193</v>
      </c>
      <c r="G23" s="390">
        <v>19</v>
      </c>
      <c r="H23" s="388" t="s">
        <v>422</v>
      </c>
      <c r="I23" s="371">
        <v>14.8</v>
      </c>
      <c r="J23" s="390">
        <v>18</v>
      </c>
      <c r="K23" s="388" t="s">
        <v>405</v>
      </c>
      <c r="L23" s="391">
        <v>15.372374283895606</v>
      </c>
      <c r="M23" s="395">
        <v>20</v>
      </c>
      <c r="N23" s="388" t="s">
        <v>418</v>
      </c>
      <c r="O23" s="375">
        <v>69.780219780219781</v>
      </c>
      <c r="P23" s="395">
        <v>20</v>
      </c>
      <c r="Q23" s="388" t="s">
        <v>427</v>
      </c>
      <c r="R23" s="375">
        <v>29.605077574047954</v>
      </c>
      <c r="S23" s="395">
        <v>20</v>
      </c>
      <c r="T23" s="388" t="s">
        <v>399</v>
      </c>
      <c r="U23" s="376">
        <v>68.788016717010805</v>
      </c>
      <c r="V23" s="395">
        <v>20</v>
      </c>
      <c r="W23" s="388" t="s">
        <v>421</v>
      </c>
      <c r="X23" s="376">
        <v>69.2</v>
      </c>
      <c r="Y23" s="395">
        <v>20</v>
      </c>
      <c r="Z23" s="388" t="s">
        <v>401</v>
      </c>
      <c r="AA23" s="376">
        <v>60.8</v>
      </c>
      <c r="AB23" s="397">
        <v>20</v>
      </c>
      <c r="AC23" s="398" t="s">
        <v>431</v>
      </c>
      <c r="AD23" s="379">
        <v>7.7</v>
      </c>
      <c r="AE23" s="397">
        <v>20</v>
      </c>
      <c r="AF23" s="398" t="s">
        <v>431</v>
      </c>
      <c r="AG23" s="379">
        <v>59.5</v>
      </c>
      <c r="AH23" s="397">
        <v>20</v>
      </c>
      <c r="AI23" s="398" t="s">
        <v>423</v>
      </c>
      <c r="AJ23" s="379">
        <v>11.8</v>
      </c>
      <c r="AK23" s="397">
        <v>20</v>
      </c>
      <c r="AL23" s="398" t="s">
        <v>404</v>
      </c>
      <c r="AM23" s="380">
        <v>5.07</v>
      </c>
      <c r="AN23" s="399">
        <v>20</v>
      </c>
      <c r="AO23" s="382" t="s">
        <v>421</v>
      </c>
      <c r="AP23" s="380">
        <v>37.299999999999997</v>
      </c>
      <c r="AQ23" s="399">
        <v>20</v>
      </c>
      <c r="AR23" s="382" t="s">
        <v>417</v>
      </c>
      <c r="AS23" s="380">
        <v>107.48</v>
      </c>
      <c r="AT23" s="397">
        <v>20</v>
      </c>
      <c r="AU23" s="398" t="s">
        <v>405</v>
      </c>
      <c r="AV23" s="405">
        <v>15.07</v>
      </c>
    </row>
    <row r="24" spans="1:48" s="401" customFormat="1" ht="18" customHeight="1" x14ac:dyDescent="0.2">
      <c r="A24" s="385">
        <v>21</v>
      </c>
      <c r="B24" s="386" t="s">
        <v>424</v>
      </c>
      <c r="C24" s="387">
        <v>893900</v>
      </c>
      <c r="D24" s="385">
        <v>20</v>
      </c>
      <c r="E24" s="388" t="s">
        <v>405</v>
      </c>
      <c r="F24" s="389">
        <v>3.3552631578947372</v>
      </c>
      <c r="G24" s="390">
        <v>21</v>
      </c>
      <c r="H24" s="388" t="s">
        <v>405</v>
      </c>
      <c r="I24" s="371">
        <v>14.7</v>
      </c>
      <c r="J24" s="390">
        <v>21</v>
      </c>
      <c r="K24" s="388" t="s">
        <v>430</v>
      </c>
      <c r="L24" s="391">
        <v>15.18097692397798</v>
      </c>
      <c r="M24" s="395">
        <v>21</v>
      </c>
      <c r="N24" s="388" t="s">
        <v>443</v>
      </c>
      <c r="O24" s="375">
        <v>69.164169164169166</v>
      </c>
      <c r="P24" s="395">
        <v>21</v>
      </c>
      <c r="Q24" s="388" t="s">
        <v>436</v>
      </c>
      <c r="R24" s="375">
        <v>29.069373942470389</v>
      </c>
      <c r="S24" s="395">
        <v>21</v>
      </c>
      <c r="T24" s="388" t="s">
        <v>430</v>
      </c>
      <c r="U24" s="376">
        <v>68.625</v>
      </c>
      <c r="V24" s="395">
        <v>21</v>
      </c>
      <c r="W24" s="388" t="s">
        <v>414</v>
      </c>
      <c r="X24" s="376">
        <v>69.099999999999994</v>
      </c>
      <c r="Y24" s="395">
        <v>21</v>
      </c>
      <c r="Z24" s="388" t="s">
        <v>429</v>
      </c>
      <c r="AA24" s="376">
        <v>60.3</v>
      </c>
      <c r="AB24" s="397">
        <v>21</v>
      </c>
      <c r="AC24" s="398" t="s">
        <v>424</v>
      </c>
      <c r="AD24" s="379">
        <v>7.6</v>
      </c>
      <c r="AE24" s="397">
        <v>21</v>
      </c>
      <c r="AF24" s="398" t="s">
        <v>417</v>
      </c>
      <c r="AG24" s="379">
        <v>59.2</v>
      </c>
      <c r="AH24" s="397">
        <v>21</v>
      </c>
      <c r="AI24" s="398" t="s">
        <v>437</v>
      </c>
      <c r="AJ24" s="379">
        <v>11.8</v>
      </c>
      <c r="AK24" s="397">
        <v>21</v>
      </c>
      <c r="AL24" s="398" t="s">
        <v>440</v>
      </c>
      <c r="AM24" s="380">
        <v>5</v>
      </c>
      <c r="AN24" s="399">
        <v>21</v>
      </c>
      <c r="AO24" s="382" t="s">
        <v>433</v>
      </c>
      <c r="AP24" s="380">
        <v>36.880000000000003</v>
      </c>
      <c r="AQ24" s="399">
        <v>21</v>
      </c>
      <c r="AR24" s="382" t="s">
        <v>433</v>
      </c>
      <c r="AS24" s="380">
        <v>106.97</v>
      </c>
      <c r="AT24" s="397">
        <v>21</v>
      </c>
      <c r="AU24" s="398" t="s">
        <v>400</v>
      </c>
      <c r="AV24" s="405">
        <v>15.05</v>
      </c>
    </row>
    <row r="25" spans="1:48" s="401" customFormat="1" ht="18" customHeight="1" x14ac:dyDescent="0.2">
      <c r="A25" s="385">
        <v>21</v>
      </c>
      <c r="B25" s="386" t="s">
        <v>441</v>
      </c>
      <c r="C25" s="387">
        <v>1714700</v>
      </c>
      <c r="D25" s="385">
        <v>22</v>
      </c>
      <c r="E25" s="388" t="s">
        <v>406</v>
      </c>
      <c r="F25" s="389">
        <v>3.0979498861047836</v>
      </c>
      <c r="G25" s="390">
        <v>22</v>
      </c>
      <c r="H25" s="388" t="s">
        <v>433</v>
      </c>
      <c r="I25" s="371">
        <v>14.6</v>
      </c>
      <c r="J25" s="390">
        <v>21</v>
      </c>
      <c r="K25" s="388" t="s">
        <v>422</v>
      </c>
      <c r="L25" s="391">
        <v>15.157471902910133</v>
      </c>
      <c r="M25" s="395">
        <v>22</v>
      </c>
      <c r="N25" s="388" t="s">
        <v>448</v>
      </c>
      <c r="O25" s="375">
        <v>68.383311603650583</v>
      </c>
      <c r="P25" s="395">
        <v>22</v>
      </c>
      <c r="Q25" s="388" t="s">
        <v>429</v>
      </c>
      <c r="R25" s="375">
        <v>28.922495274102079</v>
      </c>
      <c r="S25" s="395">
        <v>21</v>
      </c>
      <c r="T25" s="388" t="s">
        <v>410</v>
      </c>
      <c r="U25" s="376">
        <v>68.585569158635067</v>
      </c>
      <c r="V25" s="395">
        <v>22</v>
      </c>
      <c r="W25" s="388" t="s">
        <v>431</v>
      </c>
      <c r="X25" s="376">
        <v>68.8</v>
      </c>
      <c r="Y25" s="395">
        <v>22</v>
      </c>
      <c r="Z25" s="388" t="s">
        <v>431</v>
      </c>
      <c r="AA25" s="376">
        <v>60</v>
      </c>
      <c r="AB25" s="397">
        <v>22</v>
      </c>
      <c r="AC25" s="398" t="s">
        <v>443</v>
      </c>
      <c r="AD25" s="379">
        <v>7.6</v>
      </c>
      <c r="AE25" s="397">
        <v>22</v>
      </c>
      <c r="AF25" s="398" t="s">
        <v>414</v>
      </c>
      <c r="AG25" s="379">
        <v>59.1</v>
      </c>
      <c r="AH25" s="397">
        <v>22</v>
      </c>
      <c r="AI25" s="398" t="s">
        <v>411</v>
      </c>
      <c r="AJ25" s="379">
        <v>11.7</v>
      </c>
      <c r="AK25" s="397">
        <v>22</v>
      </c>
      <c r="AL25" s="398" t="s">
        <v>401</v>
      </c>
      <c r="AM25" s="380">
        <v>4.99</v>
      </c>
      <c r="AN25" s="399">
        <v>22</v>
      </c>
      <c r="AO25" s="382" t="s">
        <v>425</v>
      </c>
      <c r="AP25" s="380">
        <v>36</v>
      </c>
      <c r="AQ25" s="399">
        <v>22</v>
      </c>
      <c r="AR25" s="382" t="s">
        <v>425</v>
      </c>
      <c r="AS25" s="380">
        <v>106.09</v>
      </c>
      <c r="AT25" s="397">
        <v>22</v>
      </c>
      <c r="AU25" s="398" t="s">
        <v>420</v>
      </c>
      <c r="AV25" s="405">
        <v>14.97</v>
      </c>
    </row>
    <row r="26" spans="1:48" s="401" customFormat="1" ht="18" customHeight="1" x14ac:dyDescent="0.2">
      <c r="A26" s="385">
        <v>23</v>
      </c>
      <c r="B26" s="386" t="s">
        <v>432</v>
      </c>
      <c r="C26" s="387">
        <v>3481800</v>
      </c>
      <c r="D26" s="385">
        <v>23</v>
      </c>
      <c r="E26" s="388" t="s">
        <v>418</v>
      </c>
      <c r="F26" s="389">
        <v>3.0384615384615383</v>
      </c>
      <c r="G26" s="390">
        <v>23</v>
      </c>
      <c r="H26" s="388" t="s">
        <v>431</v>
      </c>
      <c r="I26" s="371">
        <v>14.4</v>
      </c>
      <c r="J26" s="390">
        <v>23</v>
      </c>
      <c r="K26" s="388" t="s">
        <v>445</v>
      </c>
      <c r="L26" s="391">
        <v>15.069546375899909</v>
      </c>
      <c r="M26" s="395">
        <v>23</v>
      </c>
      <c r="N26" s="388" t="s">
        <v>423</v>
      </c>
      <c r="O26" s="375">
        <v>68.335053319573447</v>
      </c>
      <c r="P26" s="395">
        <v>23</v>
      </c>
      <c r="Q26" s="388" t="s">
        <v>423</v>
      </c>
      <c r="R26" s="375">
        <v>28.723770209838325</v>
      </c>
      <c r="S26" s="395">
        <v>22</v>
      </c>
      <c r="T26" s="388" t="s">
        <v>427</v>
      </c>
      <c r="U26" s="376">
        <v>68.519040902679833</v>
      </c>
      <c r="V26" s="395">
        <v>23</v>
      </c>
      <c r="W26" s="388" t="s">
        <v>400</v>
      </c>
      <c r="X26" s="376">
        <v>67.7</v>
      </c>
      <c r="Y26" s="395">
        <v>23</v>
      </c>
      <c r="Z26" s="388" t="s">
        <v>400</v>
      </c>
      <c r="AA26" s="376">
        <v>59.8</v>
      </c>
      <c r="AB26" s="397">
        <v>23</v>
      </c>
      <c r="AC26" s="398" t="s">
        <v>442</v>
      </c>
      <c r="AD26" s="379">
        <v>7.6</v>
      </c>
      <c r="AE26" s="397">
        <v>23</v>
      </c>
      <c r="AF26" s="398" t="s">
        <v>436</v>
      </c>
      <c r="AG26" s="379">
        <v>58.7</v>
      </c>
      <c r="AH26" s="397">
        <v>23</v>
      </c>
      <c r="AI26" s="398" t="s">
        <v>420</v>
      </c>
      <c r="AJ26" s="379">
        <v>11.6</v>
      </c>
      <c r="AK26" s="397">
        <v>23</v>
      </c>
      <c r="AL26" s="398" t="s">
        <v>433</v>
      </c>
      <c r="AM26" s="380">
        <v>4.91</v>
      </c>
      <c r="AN26" s="399">
        <v>23</v>
      </c>
      <c r="AO26" s="382" t="s">
        <v>414</v>
      </c>
      <c r="AP26" s="380">
        <v>35.979999999999997</v>
      </c>
      <c r="AQ26" s="399">
        <v>23</v>
      </c>
      <c r="AR26" s="382" t="s">
        <v>414</v>
      </c>
      <c r="AS26" s="380">
        <v>105.59</v>
      </c>
      <c r="AT26" s="397">
        <v>23</v>
      </c>
      <c r="AU26" s="398" t="s">
        <v>423</v>
      </c>
      <c r="AV26" s="405">
        <v>14.85</v>
      </c>
    </row>
    <row r="27" spans="1:48" s="401" customFormat="1" ht="18" customHeight="1" x14ac:dyDescent="0.2">
      <c r="A27" s="385">
        <v>24</v>
      </c>
      <c r="B27" s="386" t="s">
        <v>430</v>
      </c>
      <c r="C27" s="387">
        <v>853700</v>
      </c>
      <c r="D27" s="385">
        <v>24</v>
      </c>
      <c r="E27" s="388" t="s">
        <v>430</v>
      </c>
      <c r="F27" s="389">
        <v>2.7316486161251503</v>
      </c>
      <c r="G27" s="390">
        <v>24</v>
      </c>
      <c r="H27" s="388" t="s">
        <v>446</v>
      </c>
      <c r="I27" s="371">
        <v>14.3</v>
      </c>
      <c r="J27" s="390">
        <v>24</v>
      </c>
      <c r="K27" s="388" t="s">
        <v>407</v>
      </c>
      <c r="L27" s="391">
        <v>14.972991222147197</v>
      </c>
      <c r="M27" s="395">
        <v>24</v>
      </c>
      <c r="N27" s="388" t="s">
        <v>427</v>
      </c>
      <c r="O27" s="375">
        <v>67.912552891396345</v>
      </c>
      <c r="P27" s="395">
        <v>24</v>
      </c>
      <c r="Q27" s="388" t="s">
        <v>448</v>
      </c>
      <c r="R27" s="375">
        <v>28.531073446327682</v>
      </c>
      <c r="S27" s="395">
        <v>23</v>
      </c>
      <c r="T27" s="388" t="s">
        <v>447</v>
      </c>
      <c r="U27" s="376">
        <v>67.795389048991353</v>
      </c>
      <c r="V27" s="395">
        <v>24</v>
      </c>
      <c r="W27" s="388" t="s">
        <v>436</v>
      </c>
      <c r="X27" s="376">
        <v>67.099999999999994</v>
      </c>
      <c r="Y27" s="395">
        <v>24</v>
      </c>
      <c r="Z27" s="388" t="s">
        <v>441</v>
      </c>
      <c r="AA27" s="376">
        <v>59.8</v>
      </c>
      <c r="AB27" s="397">
        <v>24</v>
      </c>
      <c r="AC27" s="398" t="s">
        <v>414</v>
      </c>
      <c r="AD27" s="379">
        <v>7.4</v>
      </c>
      <c r="AE27" s="397">
        <v>24</v>
      </c>
      <c r="AF27" s="398" t="s">
        <v>400</v>
      </c>
      <c r="AG27" s="379">
        <v>58.5</v>
      </c>
      <c r="AH27" s="397">
        <v>24</v>
      </c>
      <c r="AI27" s="398" t="s">
        <v>425</v>
      </c>
      <c r="AJ27" s="379">
        <v>11.5</v>
      </c>
      <c r="AK27" s="397">
        <v>24</v>
      </c>
      <c r="AL27" s="398" t="s">
        <v>436</v>
      </c>
      <c r="AM27" s="380">
        <v>4.8899999999999997</v>
      </c>
      <c r="AN27" s="399">
        <v>24</v>
      </c>
      <c r="AO27" s="382" t="s">
        <v>441</v>
      </c>
      <c r="AP27" s="380">
        <v>35.97</v>
      </c>
      <c r="AQ27" s="399">
        <v>24</v>
      </c>
      <c r="AR27" s="382" t="s">
        <v>440</v>
      </c>
      <c r="AS27" s="380">
        <v>104.92</v>
      </c>
      <c r="AT27" s="397">
        <v>24</v>
      </c>
      <c r="AU27" s="398" t="s">
        <v>404</v>
      </c>
      <c r="AV27" s="405">
        <v>14.82</v>
      </c>
    </row>
    <row r="28" spans="1:48" s="401" customFormat="1" ht="18" customHeight="1" x14ac:dyDescent="0.2">
      <c r="A28" s="385">
        <v>25</v>
      </c>
      <c r="B28" s="386" t="s">
        <v>438</v>
      </c>
      <c r="C28" s="387">
        <v>626000</v>
      </c>
      <c r="D28" s="385">
        <v>25</v>
      </c>
      <c r="E28" s="388" t="s">
        <v>431</v>
      </c>
      <c r="F28" s="389">
        <v>2.6399999999999997</v>
      </c>
      <c r="G28" s="390">
        <v>25</v>
      </c>
      <c r="H28" s="388" t="s">
        <v>399</v>
      </c>
      <c r="I28" s="371">
        <v>14.1</v>
      </c>
      <c r="J28" s="390">
        <v>25</v>
      </c>
      <c r="K28" s="388" t="s">
        <v>433</v>
      </c>
      <c r="L28" s="391">
        <v>14.839340808187224</v>
      </c>
      <c r="M28" s="395">
        <v>25</v>
      </c>
      <c r="N28" s="388" t="s">
        <v>429</v>
      </c>
      <c r="O28" s="375">
        <v>67.637051039697539</v>
      </c>
      <c r="P28" s="395">
        <v>25</v>
      </c>
      <c r="Q28" s="388" t="s">
        <v>420</v>
      </c>
      <c r="R28" s="375">
        <v>28.440076093849083</v>
      </c>
      <c r="S28" s="395">
        <v>24</v>
      </c>
      <c r="T28" s="388" t="s">
        <v>417</v>
      </c>
      <c r="U28" s="376">
        <v>67.354124748490946</v>
      </c>
      <c r="V28" s="395">
        <v>25</v>
      </c>
      <c r="W28" s="388" t="s">
        <v>441</v>
      </c>
      <c r="X28" s="376">
        <v>67</v>
      </c>
      <c r="Y28" s="395">
        <v>25</v>
      </c>
      <c r="Z28" s="388" t="s">
        <v>436</v>
      </c>
      <c r="AA28" s="376">
        <v>59.5</v>
      </c>
      <c r="AB28" s="397">
        <v>25</v>
      </c>
      <c r="AC28" s="398" t="s">
        <v>425</v>
      </c>
      <c r="AD28" s="379">
        <v>7.3</v>
      </c>
      <c r="AE28" s="397">
        <v>25</v>
      </c>
      <c r="AF28" s="398" t="s">
        <v>440</v>
      </c>
      <c r="AG28" s="379">
        <v>58.1</v>
      </c>
      <c r="AH28" s="397">
        <v>25</v>
      </c>
      <c r="AI28" s="398" t="s">
        <v>447</v>
      </c>
      <c r="AJ28" s="379">
        <v>11.5</v>
      </c>
      <c r="AK28" s="397">
        <v>25</v>
      </c>
      <c r="AL28" s="398" t="s">
        <v>414</v>
      </c>
      <c r="AM28" s="380">
        <v>4.84</v>
      </c>
      <c r="AN28" s="399">
        <v>25</v>
      </c>
      <c r="AO28" s="382" t="s">
        <v>440</v>
      </c>
      <c r="AP28" s="380">
        <v>35.56</v>
      </c>
      <c r="AQ28" s="399">
        <v>25</v>
      </c>
      <c r="AR28" s="382" t="s">
        <v>404</v>
      </c>
      <c r="AS28" s="380">
        <v>104.24</v>
      </c>
      <c r="AT28" s="397">
        <v>25</v>
      </c>
      <c r="AU28" s="398" t="s">
        <v>442</v>
      </c>
      <c r="AV28" s="405">
        <v>14.74</v>
      </c>
    </row>
    <row r="29" spans="1:48" s="401" customFormat="1" ht="18" customHeight="1" x14ac:dyDescent="0.2">
      <c r="A29" s="385">
        <v>26</v>
      </c>
      <c r="B29" s="386" t="s">
        <v>444</v>
      </c>
      <c r="C29" s="387">
        <v>1338300</v>
      </c>
      <c r="D29" s="385">
        <v>25</v>
      </c>
      <c r="E29" s="388" t="s">
        <v>409</v>
      </c>
      <c r="F29" s="389">
        <v>2.6374745417515273</v>
      </c>
      <c r="G29" s="390">
        <v>26</v>
      </c>
      <c r="H29" s="388" t="s">
        <v>412</v>
      </c>
      <c r="I29" s="371">
        <v>13.9</v>
      </c>
      <c r="J29" s="390">
        <v>26</v>
      </c>
      <c r="K29" s="388" t="s">
        <v>416</v>
      </c>
      <c r="L29" s="391">
        <v>14.700854700854702</v>
      </c>
      <c r="M29" s="395">
        <v>25</v>
      </c>
      <c r="N29" s="388" t="s">
        <v>420</v>
      </c>
      <c r="O29" s="375">
        <v>67.564996829422952</v>
      </c>
      <c r="P29" s="395">
        <v>25</v>
      </c>
      <c r="Q29" s="388" t="s">
        <v>417</v>
      </c>
      <c r="R29" s="375">
        <v>28.420523138832998</v>
      </c>
      <c r="S29" s="395">
        <v>25</v>
      </c>
      <c r="T29" s="388" t="s">
        <v>440</v>
      </c>
      <c r="U29" s="376">
        <v>66.969264686811044</v>
      </c>
      <c r="V29" s="395">
        <v>26</v>
      </c>
      <c r="W29" s="388" t="s">
        <v>443</v>
      </c>
      <c r="X29" s="376">
        <v>66.900000000000006</v>
      </c>
      <c r="Y29" s="395">
        <v>26</v>
      </c>
      <c r="Z29" s="388" t="s">
        <v>440</v>
      </c>
      <c r="AA29" s="376">
        <v>58.8</v>
      </c>
      <c r="AB29" s="397">
        <v>26</v>
      </c>
      <c r="AC29" s="398" t="s">
        <v>445</v>
      </c>
      <c r="AD29" s="379">
        <v>7.3</v>
      </c>
      <c r="AE29" s="397">
        <v>26</v>
      </c>
      <c r="AF29" s="398" t="s">
        <v>421</v>
      </c>
      <c r="AG29" s="379">
        <v>57.8</v>
      </c>
      <c r="AH29" s="397">
        <v>26</v>
      </c>
      <c r="AI29" s="398" t="s">
        <v>414</v>
      </c>
      <c r="AJ29" s="379">
        <v>11.1</v>
      </c>
      <c r="AK29" s="397">
        <v>26</v>
      </c>
      <c r="AL29" s="398" t="s">
        <v>425</v>
      </c>
      <c r="AM29" s="380">
        <v>4.83</v>
      </c>
      <c r="AN29" s="399">
        <v>26</v>
      </c>
      <c r="AO29" s="382" t="s">
        <v>404</v>
      </c>
      <c r="AP29" s="380">
        <v>35.21</v>
      </c>
      <c r="AQ29" s="399">
        <v>26</v>
      </c>
      <c r="AR29" s="382" t="s">
        <v>441</v>
      </c>
      <c r="AS29" s="380">
        <v>102.02</v>
      </c>
      <c r="AT29" s="397">
        <v>26</v>
      </c>
      <c r="AU29" s="398" t="s">
        <v>425</v>
      </c>
      <c r="AV29" s="405">
        <v>14.68</v>
      </c>
    </row>
    <row r="30" spans="1:48" s="401" customFormat="1" ht="18" customHeight="1" x14ac:dyDescent="0.2">
      <c r="A30" s="385">
        <v>26</v>
      </c>
      <c r="B30" s="386" t="s">
        <v>422</v>
      </c>
      <c r="C30" s="387">
        <v>4680200</v>
      </c>
      <c r="D30" s="385">
        <v>25</v>
      </c>
      <c r="E30" s="388" t="s">
        <v>445</v>
      </c>
      <c r="F30" s="389">
        <v>2.6327116212338595</v>
      </c>
      <c r="G30" s="390">
        <v>26</v>
      </c>
      <c r="H30" s="388" t="s">
        <v>448</v>
      </c>
      <c r="I30" s="371">
        <v>13.9</v>
      </c>
      <c r="J30" s="390">
        <v>27</v>
      </c>
      <c r="K30" s="388" t="s">
        <v>418</v>
      </c>
      <c r="L30" s="391">
        <v>14.520343411720789</v>
      </c>
      <c r="M30" s="395">
        <v>25</v>
      </c>
      <c r="N30" s="388" t="s">
        <v>417</v>
      </c>
      <c r="O30" s="375">
        <v>67.555331991951704</v>
      </c>
      <c r="P30" s="395">
        <v>25</v>
      </c>
      <c r="Q30" s="388" t="s">
        <v>418</v>
      </c>
      <c r="R30" s="375">
        <v>28.395604395604394</v>
      </c>
      <c r="S30" s="395">
        <v>26</v>
      </c>
      <c r="T30" s="388" t="s">
        <v>423</v>
      </c>
      <c r="U30" s="376">
        <v>66.632266941864458</v>
      </c>
      <c r="V30" s="395">
        <v>27</v>
      </c>
      <c r="W30" s="388" t="s">
        <v>423</v>
      </c>
      <c r="X30" s="376">
        <v>66.5</v>
      </c>
      <c r="Y30" s="395">
        <v>27</v>
      </c>
      <c r="Z30" s="388" t="s">
        <v>437</v>
      </c>
      <c r="AA30" s="376">
        <v>57.8</v>
      </c>
      <c r="AB30" s="397">
        <v>27</v>
      </c>
      <c r="AC30" s="398" t="s">
        <v>436</v>
      </c>
      <c r="AD30" s="379">
        <v>7.3</v>
      </c>
      <c r="AE30" s="397">
        <v>27</v>
      </c>
      <c r="AF30" s="398" t="s">
        <v>437</v>
      </c>
      <c r="AG30" s="379">
        <v>57.8</v>
      </c>
      <c r="AH30" s="397">
        <v>27</v>
      </c>
      <c r="AI30" s="398" t="s">
        <v>441</v>
      </c>
      <c r="AJ30" s="379">
        <v>11.1</v>
      </c>
      <c r="AK30" s="397">
        <v>27</v>
      </c>
      <c r="AL30" s="398" t="s">
        <v>423</v>
      </c>
      <c r="AM30" s="380">
        <v>4.8099999999999996</v>
      </c>
      <c r="AN30" s="399">
        <v>27</v>
      </c>
      <c r="AO30" s="382" t="s">
        <v>436</v>
      </c>
      <c r="AP30" s="380">
        <v>34.39</v>
      </c>
      <c r="AQ30" s="399">
        <v>27</v>
      </c>
      <c r="AR30" s="382" t="s">
        <v>436</v>
      </c>
      <c r="AS30" s="380">
        <v>101.47</v>
      </c>
      <c r="AT30" s="397">
        <v>27</v>
      </c>
      <c r="AU30" s="398" t="s">
        <v>440</v>
      </c>
      <c r="AV30" s="405">
        <v>14.68</v>
      </c>
    </row>
    <row r="31" spans="1:48" s="401" customFormat="1" ht="18" customHeight="1" x14ac:dyDescent="0.2">
      <c r="A31" s="385">
        <v>28</v>
      </c>
      <c r="B31" s="386" t="s">
        <v>428</v>
      </c>
      <c r="C31" s="387">
        <v>2680900</v>
      </c>
      <c r="D31" s="385">
        <v>28</v>
      </c>
      <c r="E31" s="388" t="s">
        <v>448</v>
      </c>
      <c r="F31" s="389">
        <v>2.3220973782771539</v>
      </c>
      <c r="G31" s="390">
        <v>28</v>
      </c>
      <c r="H31" s="388" t="s">
        <v>407</v>
      </c>
      <c r="I31" s="371">
        <v>13.8</v>
      </c>
      <c r="J31" s="390">
        <v>28</v>
      </c>
      <c r="K31" s="388" t="s">
        <v>443</v>
      </c>
      <c r="L31" s="391">
        <v>14.342516330587902</v>
      </c>
      <c r="M31" s="395">
        <v>28</v>
      </c>
      <c r="N31" s="388" t="s">
        <v>436</v>
      </c>
      <c r="O31" s="375">
        <v>67.495769881556683</v>
      </c>
      <c r="P31" s="395">
        <v>28</v>
      </c>
      <c r="Q31" s="388" t="s">
        <v>443</v>
      </c>
      <c r="R31" s="375">
        <v>27.405927405927404</v>
      </c>
      <c r="S31" s="395">
        <v>27</v>
      </c>
      <c r="T31" s="388" t="s">
        <v>420</v>
      </c>
      <c r="U31" s="376">
        <v>66.518706404565634</v>
      </c>
      <c r="V31" s="395">
        <v>28</v>
      </c>
      <c r="W31" s="388" t="s">
        <v>439</v>
      </c>
      <c r="X31" s="376">
        <v>65.7</v>
      </c>
      <c r="Y31" s="395">
        <v>28</v>
      </c>
      <c r="Z31" s="388" t="s">
        <v>421</v>
      </c>
      <c r="AA31" s="376">
        <v>57.5</v>
      </c>
      <c r="AB31" s="397">
        <v>28</v>
      </c>
      <c r="AC31" s="398" t="s">
        <v>406</v>
      </c>
      <c r="AD31" s="379">
        <v>7.2</v>
      </c>
      <c r="AE31" s="397">
        <v>28</v>
      </c>
      <c r="AF31" s="398" t="s">
        <v>441</v>
      </c>
      <c r="AG31" s="379">
        <v>57.7</v>
      </c>
      <c r="AH31" s="397">
        <v>28</v>
      </c>
      <c r="AI31" s="398" t="s">
        <v>438</v>
      </c>
      <c r="AJ31" s="379">
        <v>10.9</v>
      </c>
      <c r="AK31" s="397">
        <v>28</v>
      </c>
      <c r="AL31" s="398" t="s">
        <v>441</v>
      </c>
      <c r="AM31" s="380">
        <v>4.7699999999999996</v>
      </c>
      <c r="AN31" s="399">
        <v>28</v>
      </c>
      <c r="AO31" s="382" t="s">
        <v>432</v>
      </c>
      <c r="AP31" s="380">
        <v>34.03</v>
      </c>
      <c r="AQ31" s="399">
        <v>28</v>
      </c>
      <c r="AR31" s="382" t="s">
        <v>446</v>
      </c>
      <c r="AS31" s="380">
        <v>98.69</v>
      </c>
      <c r="AT31" s="397">
        <v>28</v>
      </c>
      <c r="AU31" s="398" t="s">
        <v>433</v>
      </c>
      <c r="AV31" s="405">
        <v>14.56</v>
      </c>
    </row>
    <row r="32" spans="1:48" s="401" customFormat="1" ht="18" customHeight="1" x14ac:dyDescent="0.2">
      <c r="A32" s="385">
        <v>28</v>
      </c>
      <c r="B32" s="386" t="s">
        <v>429</v>
      </c>
      <c r="C32" s="387">
        <v>617600</v>
      </c>
      <c r="D32" s="385">
        <v>28</v>
      </c>
      <c r="E32" s="388" t="s">
        <v>416</v>
      </c>
      <c r="F32" s="389">
        <v>2.3148148148148149</v>
      </c>
      <c r="G32" s="390">
        <v>28</v>
      </c>
      <c r="H32" s="388" t="s">
        <v>413</v>
      </c>
      <c r="I32" s="371">
        <v>13.8</v>
      </c>
      <c r="J32" s="390">
        <v>28</v>
      </c>
      <c r="K32" s="388" t="s">
        <v>400</v>
      </c>
      <c r="L32" s="391">
        <v>14.338790200859167</v>
      </c>
      <c r="M32" s="395">
        <v>29</v>
      </c>
      <c r="N32" s="388" t="s">
        <v>438</v>
      </c>
      <c r="O32" s="375">
        <v>67.421731123388582</v>
      </c>
      <c r="P32" s="395">
        <v>29</v>
      </c>
      <c r="Q32" s="388" t="s">
        <v>400</v>
      </c>
      <c r="R32" s="375">
        <v>26.808918068663658</v>
      </c>
      <c r="S32" s="395">
        <v>28</v>
      </c>
      <c r="T32" s="388" t="s">
        <v>446</v>
      </c>
      <c r="U32" s="376">
        <v>66.108007448789579</v>
      </c>
      <c r="V32" s="395">
        <v>29</v>
      </c>
      <c r="W32" s="388" t="s">
        <v>448</v>
      </c>
      <c r="X32" s="376">
        <v>65.7</v>
      </c>
      <c r="Y32" s="395">
        <v>29</v>
      </c>
      <c r="Z32" s="388" t="s">
        <v>442</v>
      </c>
      <c r="AA32" s="376">
        <v>57.5</v>
      </c>
      <c r="AB32" s="397">
        <v>29</v>
      </c>
      <c r="AC32" s="398" t="s">
        <v>433</v>
      </c>
      <c r="AD32" s="379">
        <v>7.1</v>
      </c>
      <c r="AE32" s="397">
        <v>29</v>
      </c>
      <c r="AF32" s="398" t="s">
        <v>442</v>
      </c>
      <c r="AG32" s="379">
        <v>57.5</v>
      </c>
      <c r="AH32" s="397">
        <v>29</v>
      </c>
      <c r="AI32" s="398" t="s">
        <v>436</v>
      </c>
      <c r="AJ32" s="379">
        <v>10.9</v>
      </c>
      <c r="AK32" s="397">
        <v>29</v>
      </c>
      <c r="AL32" s="398" t="s">
        <v>442</v>
      </c>
      <c r="AM32" s="380">
        <v>4.7699999999999996</v>
      </c>
      <c r="AN32" s="399">
        <v>29</v>
      </c>
      <c r="AO32" s="382" t="s">
        <v>428</v>
      </c>
      <c r="AP32" s="380">
        <v>33.979999999999997</v>
      </c>
      <c r="AQ32" s="399">
        <v>29</v>
      </c>
      <c r="AR32" s="382" t="s">
        <v>423</v>
      </c>
      <c r="AS32" s="380">
        <v>98.67</v>
      </c>
      <c r="AT32" s="397">
        <v>29</v>
      </c>
      <c r="AU32" s="398" t="s">
        <v>445</v>
      </c>
      <c r="AV32" s="405">
        <v>14.55</v>
      </c>
    </row>
    <row r="33" spans="1:48" s="401" customFormat="1" ht="18" customHeight="1" x14ac:dyDescent="0.2">
      <c r="A33" s="385">
        <v>30</v>
      </c>
      <c r="B33" s="386" t="s">
        <v>410</v>
      </c>
      <c r="C33" s="387">
        <v>485200</v>
      </c>
      <c r="D33" s="385">
        <v>30</v>
      </c>
      <c r="E33" s="388" t="s">
        <v>399</v>
      </c>
      <c r="F33" s="389">
        <v>2.1914816163087005</v>
      </c>
      <c r="G33" s="390">
        <v>30</v>
      </c>
      <c r="H33" s="388" t="s">
        <v>429</v>
      </c>
      <c r="I33" s="371">
        <v>13.7</v>
      </c>
      <c r="J33" s="390">
        <v>30</v>
      </c>
      <c r="K33" s="388" t="s">
        <v>429</v>
      </c>
      <c r="L33" s="391">
        <v>14.119170984455959</v>
      </c>
      <c r="M33" s="395">
        <v>30</v>
      </c>
      <c r="N33" s="388" t="s">
        <v>440</v>
      </c>
      <c r="O33" s="375">
        <v>66.632084035793028</v>
      </c>
      <c r="P33" s="395">
        <v>30</v>
      </c>
      <c r="Q33" s="388" t="s">
        <v>421</v>
      </c>
      <c r="R33" s="375">
        <v>26.367507369800197</v>
      </c>
      <c r="S33" s="395">
        <v>29</v>
      </c>
      <c r="T33" s="388" t="s">
        <v>421</v>
      </c>
      <c r="U33" s="376">
        <v>65.836881755650182</v>
      </c>
      <c r="V33" s="395">
        <v>30</v>
      </c>
      <c r="W33" s="388" t="s">
        <v>434</v>
      </c>
      <c r="X33" s="376">
        <v>65.400000000000006</v>
      </c>
      <c r="Y33" s="395">
        <v>30</v>
      </c>
      <c r="Z33" s="388" t="s">
        <v>423</v>
      </c>
      <c r="AA33" s="376">
        <v>57.3</v>
      </c>
      <c r="AB33" s="397">
        <v>30</v>
      </c>
      <c r="AC33" s="398" t="s">
        <v>416</v>
      </c>
      <c r="AD33" s="379">
        <v>7.1</v>
      </c>
      <c r="AE33" s="397">
        <v>30</v>
      </c>
      <c r="AF33" s="398" t="s">
        <v>423</v>
      </c>
      <c r="AG33" s="379">
        <v>56.8</v>
      </c>
      <c r="AH33" s="397">
        <v>30</v>
      </c>
      <c r="AI33" s="398" t="s">
        <v>442</v>
      </c>
      <c r="AJ33" s="379">
        <v>10.5</v>
      </c>
      <c r="AK33" s="397">
        <v>30</v>
      </c>
      <c r="AL33" s="398" t="s">
        <v>420</v>
      </c>
      <c r="AM33" s="380">
        <v>4.7300000000000004</v>
      </c>
      <c r="AN33" s="399">
        <v>30</v>
      </c>
      <c r="AO33" s="382" t="s">
        <v>442</v>
      </c>
      <c r="AP33" s="380">
        <v>33.97</v>
      </c>
      <c r="AQ33" s="399">
        <v>30</v>
      </c>
      <c r="AR33" s="382" t="s">
        <v>442</v>
      </c>
      <c r="AS33" s="380">
        <v>97.08</v>
      </c>
      <c r="AT33" s="397">
        <v>30</v>
      </c>
      <c r="AU33" s="398" t="s">
        <v>428</v>
      </c>
      <c r="AV33" s="405">
        <v>14.53</v>
      </c>
    </row>
    <row r="34" spans="1:48" s="401" customFormat="1" ht="18" customHeight="1" x14ac:dyDescent="0.2">
      <c r="A34" s="385">
        <v>31</v>
      </c>
      <c r="B34" s="386" t="s">
        <v>431</v>
      </c>
      <c r="C34" s="387">
        <v>256600</v>
      </c>
      <c r="D34" s="385">
        <v>31</v>
      </c>
      <c r="E34" s="388" t="s">
        <v>442</v>
      </c>
      <c r="F34" s="389">
        <v>2.070175438596491</v>
      </c>
      <c r="G34" s="390">
        <v>31</v>
      </c>
      <c r="H34" s="388" t="s">
        <v>416</v>
      </c>
      <c r="I34" s="371">
        <v>13.6</v>
      </c>
      <c r="J34" s="390">
        <v>31</v>
      </c>
      <c r="K34" s="388" t="s">
        <v>412</v>
      </c>
      <c r="L34" s="391">
        <v>13.829133374308544</v>
      </c>
      <c r="M34" s="395">
        <v>31</v>
      </c>
      <c r="N34" s="388" t="s">
        <v>441</v>
      </c>
      <c r="O34" s="375">
        <v>66.009402848922889</v>
      </c>
      <c r="P34" s="395">
        <v>31</v>
      </c>
      <c r="Q34" s="388" t="s">
        <v>414</v>
      </c>
      <c r="R34" s="375">
        <v>25.912792224848964</v>
      </c>
      <c r="S34" s="395">
        <v>29</v>
      </c>
      <c r="T34" s="388" t="s">
        <v>419</v>
      </c>
      <c r="U34" s="376">
        <v>65.81375838926175</v>
      </c>
      <c r="V34" s="395">
        <v>31</v>
      </c>
      <c r="W34" s="388" t="s">
        <v>440</v>
      </c>
      <c r="X34" s="376">
        <v>64.900000000000006</v>
      </c>
      <c r="Y34" s="395">
        <v>31</v>
      </c>
      <c r="Z34" s="388" t="s">
        <v>448</v>
      </c>
      <c r="AA34" s="376">
        <v>57.3</v>
      </c>
      <c r="AB34" s="397">
        <v>31</v>
      </c>
      <c r="AC34" s="398" t="s">
        <v>441</v>
      </c>
      <c r="AD34" s="379">
        <v>7.1</v>
      </c>
      <c r="AE34" s="397">
        <v>31</v>
      </c>
      <c r="AF34" s="398" t="s">
        <v>448</v>
      </c>
      <c r="AG34" s="379">
        <v>56.4</v>
      </c>
      <c r="AH34" s="397">
        <v>31</v>
      </c>
      <c r="AI34" s="398" t="s">
        <v>433</v>
      </c>
      <c r="AJ34" s="379">
        <v>10.3</v>
      </c>
      <c r="AK34" s="397">
        <v>31</v>
      </c>
      <c r="AL34" s="398" t="s">
        <v>447</v>
      </c>
      <c r="AM34" s="380">
        <v>4.67</v>
      </c>
      <c r="AN34" s="399">
        <v>31</v>
      </c>
      <c r="AO34" s="382" t="s">
        <v>423</v>
      </c>
      <c r="AP34" s="380">
        <v>33.630000000000003</v>
      </c>
      <c r="AQ34" s="399">
        <v>31</v>
      </c>
      <c r="AR34" s="382" t="s">
        <v>419</v>
      </c>
      <c r="AS34" s="380">
        <v>96.48</v>
      </c>
      <c r="AT34" s="397">
        <v>31</v>
      </c>
      <c r="AU34" s="398" t="s">
        <v>414</v>
      </c>
      <c r="AV34" s="405">
        <v>14.26</v>
      </c>
    </row>
    <row r="35" spans="1:48" s="401" customFormat="1" ht="18" customHeight="1" x14ac:dyDescent="0.2">
      <c r="A35" s="385">
        <v>32</v>
      </c>
      <c r="B35" s="386" t="s">
        <v>405</v>
      </c>
      <c r="C35" s="387">
        <v>314200</v>
      </c>
      <c r="D35" s="385">
        <v>31</v>
      </c>
      <c r="E35" s="388" t="s">
        <v>422</v>
      </c>
      <c r="F35" s="389">
        <v>2.0540776275621457</v>
      </c>
      <c r="G35" s="390">
        <v>32</v>
      </c>
      <c r="H35" s="388" t="s">
        <v>444</v>
      </c>
      <c r="I35" s="371">
        <v>13.3</v>
      </c>
      <c r="J35" s="390">
        <v>31</v>
      </c>
      <c r="K35" s="388" t="s">
        <v>446</v>
      </c>
      <c r="L35" s="391">
        <v>13.751997050510015</v>
      </c>
      <c r="M35" s="395">
        <v>32</v>
      </c>
      <c r="N35" s="388" t="s">
        <v>447</v>
      </c>
      <c r="O35" s="375">
        <v>64.427233429394818</v>
      </c>
      <c r="P35" s="395">
        <v>32</v>
      </c>
      <c r="Q35" s="388" t="s">
        <v>431</v>
      </c>
      <c r="R35" s="375">
        <v>25.371057513914657</v>
      </c>
      <c r="S35" s="395">
        <v>31</v>
      </c>
      <c r="T35" s="388" t="s">
        <v>429</v>
      </c>
      <c r="U35" s="376">
        <v>65.746691871455582</v>
      </c>
      <c r="V35" s="395">
        <v>32</v>
      </c>
      <c r="W35" s="388" t="s">
        <v>420</v>
      </c>
      <c r="X35" s="376">
        <v>64.900000000000006</v>
      </c>
      <c r="Y35" s="395">
        <v>32</v>
      </c>
      <c r="Z35" s="388" t="s">
        <v>447</v>
      </c>
      <c r="AA35" s="376">
        <v>55.6</v>
      </c>
      <c r="AB35" s="397">
        <v>32</v>
      </c>
      <c r="AC35" s="398" t="s">
        <v>407</v>
      </c>
      <c r="AD35" s="379">
        <v>7</v>
      </c>
      <c r="AE35" s="397">
        <v>32</v>
      </c>
      <c r="AF35" s="398" t="s">
        <v>447</v>
      </c>
      <c r="AG35" s="379">
        <v>54</v>
      </c>
      <c r="AH35" s="397">
        <v>32</v>
      </c>
      <c r="AI35" s="398" t="s">
        <v>445</v>
      </c>
      <c r="AJ35" s="379">
        <v>10.3</v>
      </c>
      <c r="AK35" s="397">
        <v>32</v>
      </c>
      <c r="AL35" s="398" t="s">
        <v>446</v>
      </c>
      <c r="AM35" s="380">
        <v>4.5999999999999996</v>
      </c>
      <c r="AN35" s="399">
        <v>32</v>
      </c>
      <c r="AO35" s="382" t="s">
        <v>419</v>
      </c>
      <c r="AP35" s="380">
        <v>33.619999999999997</v>
      </c>
      <c r="AQ35" s="399">
        <v>32</v>
      </c>
      <c r="AR35" s="382" t="s">
        <v>447</v>
      </c>
      <c r="AS35" s="380">
        <v>96.07</v>
      </c>
      <c r="AT35" s="397">
        <v>32</v>
      </c>
      <c r="AU35" s="398" t="s">
        <v>441</v>
      </c>
      <c r="AV35" s="405">
        <v>14.23</v>
      </c>
    </row>
    <row r="36" spans="1:48" s="401" customFormat="1" ht="18" customHeight="1" x14ac:dyDescent="0.2">
      <c r="A36" s="385">
        <v>33</v>
      </c>
      <c r="B36" s="386" t="s">
        <v>440</v>
      </c>
      <c r="C36" s="387">
        <v>916300</v>
      </c>
      <c r="D36" s="385">
        <v>33</v>
      </c>
      <c r="E36" s="388" t="s">
        <v>436</v>
      </c>
      <c r="F36" s="389">
        <v>1.9688385269121813</v>
      </c>
      <c r="G36" s="390">
        <v>33</v>
      </c>
      <c r="H36" s="388" t="s">
        <v>428</v>
      </c>
      <c r="I36" s="371">
        <v>13</v>
      </c>
      <c r="J36" s="409">
        <v>33</v>
      </c>
      <c r="K36" s="393" t="s">
        <v>402</v>
      </c>
      <c r="L36" s="410">
        <v>13.641462867399595</v>
      </c>
      <c r="M36" s="395">
        <v>33</v>
      </c>
      <c r="N36" s="388" t="s">
        <v>446</v>
      </c>
      <c r="O36" s="375">
        <v>63.114167024781551</v>
      </c>
      <c r="P36" s="395">
        <v>33</v>
      </c>
      <c r="Q36" s="388" t="s">
        <v>405</v>
      </c>
      <c r="R36" s="375">
        <v>25.009444654325652</v>
      </c>
      <c r="S36" s="395">
        <v>32</v>
      </c>
      <c r="T36" s="388" t="s">
        <v>441</v>
      </c>
      <c r="U36" s="376">
        <v>64.514770893270651</v>
      </c>
      <c r="V36" s="395">
        <v>33</v>
      </c>
      <c r="W36" s="388" t="s">
        <v>428</v>
      </c>
      <c r="X36" s="376">
        <v>64.8</v>
      </c>
      <c r="Y36" s="395">
        <v>33</v>
      </c>
      <c r="Z36" s="388" t="s">
        <v>428</v>
      </c>
      <c r="AA36" s="376">
        <v>53.6</v>
      </c>
      <c r="AB36" s="397">
        <v>33</v>
      </c>
      <c r="AC36" s="398" t="s">
        <v>434</v>
      </c>
      <c r="AD36" s="379">
        <v>6.6</v>
      </c>
      <c r="AE36" s="397">
        <v>33</v>
      </c>
      <c r="AF36" s="398" t="s">
        <v>420</v>
      </c>
      <c r="AG36" s="379">
        <v>53.3</v>
      </c>
      <c r="AH36" s="397">
        <v>33</v>
      </c>
      <c r="AI36" s="398" t="s">
        <v>446</v>
      </c>
      <c r="AJ36" s="379">
        <v>10.1</v>
      </c>
      <c r="AK36" s="397">
        <v>33</v>
      </c>
      <c r="AL36" s="398" t="s">
        <v>428</v>
      </c>
      <c r="AM36" s="380">
        <v>4.5599999999999996</v>
      </c>
      <c r="AN36" s="399">
        <v>33</v>
      </c>
      <c r="AO36" s="382" t="s">
        <v>445</v>
      </c>
      <c r="AP36" s="380">
        <v>33.369999999999997</v>
      </c>
      <c r="AQ36" s="399">
        <v>33</v>
      </c>
      <c r="AR36" s="382" t="s">
        <v>432</v>
      </c>
      <c r="AS36" s="380">
        <v>94.04</v>
      </c>
      <c r="AT36" s="411">
        <v>33</v>
      </c>
      <c r="AU36" s="412" t="s">
        <v>443</v>
      </c>
      <c r="AV36" s="413">
        <v>14.17</v>
      </c>
    </row>
    <row r="37" spans="1:48" s="401" customFormat="1" ht="18" customHeight="1" x14ac:dyDescent="0.2">
      <c r="A37" s="385">
        <v>34</v>
      </c>
      <c r="B37" s="386" t="s">
        <v>445</v>
      </c>
      <c r="C37" s="387">
        <v>1430700</v>
      </c>
      <c r="D37" s="385">
        <v>34</v>
      </c>
      <c r="E37" s="388" t="s">
        <v>410</v>
      </c>
      <c r="F37" s="389">
        <v>1.9327731092436973</v>
      </c>
      <c r="G37" s="390">
        <v>34</v>
      </c>
      <c r="H37" s="388" t="s">
        <v>438</v>
      </c>
      <c r="I37" s="371">
        <v>12.9</v>
      </c>
      <c r="J37" s="390">
        <v>34</v>
      </c>
      <c r="K37" s="388" t="s">
        <v>399</v>
      </c>
      <c r="L37" s="391">
        <v>13.529495582787119</v>
      </c>
      <c r="M37" s="395">
        <v>33</v>
      </c>
      <c r="N37" s="388" t="s">
        <v>442</v>
      </c>
      <c r="O37" s="375">
        <v>63.096720630967205</v>
      </c>
      <c r="P37" s="395">
        <v>34</v>
      </c>
      <c r="Q37" s="388" t="s">
        <v>433</v>
      </c>
      <c r="R37" s="375">
        <v>24.729273921533817</v>
      </c>
      <c r="S37" s="395">
        <v>33</v>
      </c>
      <c r="T37" s="388" t="s">
        <v>436</v>
      </c>
      <c r="U37" s="376">
        <v>64.433164128595593</v>
      </c>
      <c r="V37" s="395">
        <v>34</v>
      </c>
      <c r="W37" s="388" t="s">
        <v>449</v>
      </c>
      <c r="X37" s="376">
        <v>64.599999999999994</v>
      </c>
      <c r="Y37" s="395">
        <v>34</v>
      </c>
      <c r="Z37" s="388" t="s">
        <v>420</v>
      </c>
      <c r="AA37" s="376">
        <v>53.6</v>
      </c>
      <c r="AB37" s="397">
        <v>34</v>
      </c>
      <c r="AC37" s="398" t="s">
        <v>448</v>
      </c>
      <c r="AD37" s="379">
        <v>6.6</v>
      </c>
      <c r="AE37" s="397">
        <v>34</v>
      </c>
      <c r="AF37" s="398" t="s">
        <v>446</v>
      </c>
      <c r="AG37" s="379">
        <v>53.1</v>
      </c>
      <c r="AH37" s="397">
        <v>34</v>
      </c>
      <c r="AI37" s="398" t="s">
        <v>429</v>
      </c>
      <c r="AJ37" s="379">
        <v>9.6</v>
      </c>
      <c r="AK37" s="397">
        <v>34</v>
      </c>
      <c r="AL37" s="398" t="s">
        <v>445</v>
      </c>
      <c r="AM37" s="380">
        <v>4.5599999999999996</v>
      </c>
      <c r="AN37" s="399">
        <v>34</v>
      </c>
      <c r="AO37" s="382" t="s">
        <v>446</v>
      </c>
      <c r="AP37" s="380">
        <v>33.22</v>
      </c>
      <c r="AQ37" s="399">
        <v>34</v>
      </c>
      <c r="AR37" s="382" t="s">
        <v>420</v>
      </c>
      <c r="AS37" s="380">
        <v>93.98</v>
      </c>
      <c r="AT37" s="397">
        <v>34</v>
      </c>
      <c r="AU37" s="398" t="s">
        <v>419</v>
      </c>
      <c r="AV37" s="405">
        <v>14.03</v>
      </c>
    </row>
    <row r="38" spans="1:48" s="401" customFormat="1" ht="18" customHeight="1" x14ac:dyDescent="0.2">
      <c r="A38" s="385">
        <v>35</v>
      </c>
      <c r="B38" s="414" t="s">
        <v>436</v>
      </c>
      <c r="C38" s="387">
        <v>719900</v>
      </c>
      <c r="D38" s="385">
        <v>35</v>
      </c>
      <c r="E38" s="388" t="s">
        <v>424</v>
      </c>
      <c r="F38" s="389">
        <v>1.8109339407744875</v>
      </c>
      <c r="G38" s="390">
        <v>35</v>
      </c>
      <c r="H38" s="388" t="s">
        <v>406</v>
      </c>
      <c r="I38" s="371">
        <v>12.8</v>
      </c>
      <c r="J38" s="390">
        <v>35</v>
      </c>
      <c r="K38" s="388" t="s">
        <v>428</v>
      </c>
      <c r="L38" s="391">
        <v>13.435786489611697</v>
      </c>
      <c r="M38" s="395">
        <v>35</v>
      </c>
      <c r="N38" s="388" t="s">
        <v>445</v>
      </c>
      <c r="O38" s="375">
        <v>55.47650562541363</v>
      </c>
      <c r="P38" s="395">
        <v>35</v>
      </c>
      <c r="Q38" s="388" t="s">
        <v>430</v>
      </c>
      <c r="R38" s="375">
        <v>24.611111111111111</v>
      </c>
      <c r="S38" s="395">
        <v>33</v>
      </c>
      <c r="T38" s="388" t="s">
        <v>442</v>
      </c>
      <c r="U38" s="376">
        <v>63.366542133665426</v>
      </c>
      <c r="V38" s="395">
        <v>35</v>
      </c>
      <c r="W38" s="388" t="s">
        <v>447</v>
      </c>
      <c r="X38" s="376">
        <v>63.7</v>
      </c>
      <c r="Y38" s="395">
        <v>35</v>
      </c>
      <c r="Z38" s="388" t="s">
        <v>434</v>
      </c>
      <c r="AA38" s="376">
        <v>53.4</v>
      </c>
      <c r="AB38" s="397">
        <v>35</v>
      </c>
      <c r="AC38" s="398" t="s">
        <v>419</v>
      </c>
      <c r="AD38" s="379">
        <v>6.4</v>
      </c>
      <c r="AE38" s="397">
        <v>35</v>
      </c>
      <c r="AF38" s="398" t="s">
        <v>434</v>
      </c>
      <c r="AG38" s="379">
        <v>52.7</v>
      </c>
      <c r="AH38" s="397">
        <v>35</v>
      </c>
      <c r="AI38" s="398" t="s">
        <v>432</v>
      </c>
      <c r="AJ38" s="379">
        <v>9.1999999999999993</v>
      </c>
      <c r="AK38" s="397">
        <v>35</v>
      </c>
      <c r="AL38" s="398" t="s">
        <v>432</v>
      </c>
      <c r="AM38" s="380">
        <v>4.5</v>
      </c>
      <c r="AN38" s="399">
        <v>35</v>
      </c>
      <c r="AO38" s="382" t="s">
        <v>399</v>
      </c>
      <c r="AP38" s="380">
        <v>33.14</v>
      </c>
      <c r="AQ38" s="399">
        <v>35</v>
      </c>
      <c r="AR38" s="382" t="s">
        <v>448</v>
      </c>
      <c r="AS38" s="380">
        <v>93.84</v>
      </c>
      <c r="AT38" s="397">
        <v>35</v>
      </c>
      <c r="AU38" s="398" t="s">
        <v>432</v>
      </c>
      <c r="AV38" s="405">
        <v>14.02</v>
      </c>
    </row>
    <row r="39" spans="1:48" s="401" customFormat="1" ht="18" customHeight="1" x14ac:dyDescent="0.2">
      <c r="A39" s="385">
        <v>35</v>
      </c>
      <c r="B39" s="386" t="s">
        <v>421</v>
      </c>
      <c r="C39" s="387">
        <v>380700</v>
      </c>
      <c r="D39" s="385">
        <v>36</v>
      </c>
      <c r="E39" s="388" t="s">
        <v>427</v>
      </c>
      <c r="F39" s="389">
        <v>1.6647398843930634</v>
      </c>
      <c r="G39" s="390">
        <v>35</v>
      </c>
      <c r="H39" s="388" t="s">
        <v>443</v>
      </c>
      <c r="I39" s="371">
        <v>12.8</v>
      </c>
      <c r="J39" s="390">
        <v>36</v>
      </c>
      <c r="K39" s="388" t="s">
        <v>406</v>
      </c>
      <c r="L39" s="391">
        <v>13.256738842244808</v>
      </c>
      <c r="M39" s="395">
        <v>36</v>
      </c>
      <c r="N39" s="388" t="s">
        <v>444</v>
      </c>
      <c r="O39" s="375">
        <v>55.328328587453626</v>
      </c>
      <c r="P39" s="395">
        <v>36</v>
      </c>
      <c r="Q39" s="388" t="s">
        <v>401</v>
      </c>
      <c r="R39" s="375">
        <v>24.240583232077764</v>
      </c>
      <c r="S39" s="395">
        <v>35</v>
      </c>
      <c r="T39" s="388" t="s">
        <v>438</v>
      </c>
      <c r="U39" s="376">
        <v>63.020257826887658</v>
      </c>
      <c r="V39" s="395">
        <v>36</v>
      </c>
      <c r="W39" s="388" t="s">
        <v>442</v>
      </c>
      <c r="X39" s="376">
        <v>63.6</v>
      </c>
      <c r="Y39" s="395">
        <v>36</v>
      </c>
      <c r="Z39" s="388" t="s">
        <v>439</v>
      </c>
      <c r="AA39" s="376">
        <v>53</v>
      </c>
      <c r="AB39" s="397">
        <v>36</v>
      </c>
      <c r="AC39" s="398" t="s">
        <v>450</v>
      </c>
      <c r="AD39" s="379">
        <v>6.4</v>
      </c>
      <c r="AE39" s="397">
        <v>36</v>
      </c>
      <c r="AF39" s="398" t="s">
        <v>428</v>
      </c>
      <c r="AG39" s="379">
        <v>52.7</v>
      </c>
      <c r="AH39" s="397">
        <v>36</v>
      </c>
      <c r="AI39" s="398" t="s">
        <v>448</v>
      </c>
      <c r="AJ39" s="379">
        <v>9</v>
      </c>
      <c r="AK39" s="397">
        <v>36</v>
      </c>
      <c r="AL39" s="398" t="s">
        <v>419</v>
      </c>
      <c r="AM39" s="380">
        <v>4.47</v>
      </c>
      <c r="AN39" s="399">
        <v>36</v>
      </c>
      <c r="AO39" s="382" t="s">
        <v>420</v>
      </c>
      <c r="AP39" s="380">
        <v>32.43</v>
      </c>
      <c r="AQ39" s="399">
        <v>36</v>
      </c>
      <c r="AR39" s="382" t="s">
        <v>428</v>
      </c>
      <c r="AS39" s="380">
        <v>92.68</v>
      </c>
      <c r="AT39" s="397">
        <v>36</v>
      </c>
      <c r="AU39" s="398" t="s">
        <v>448</v>
      </c>
      <c r="AV39" s="405">
        <v>13.91</v>
      </c>
    </row>
    <row r="40" spans="1:48" s="401" customFormat="1" ht="18" customHeight="1" x14ac:dyDescent="0.2">
      <c r="A40" s="385">
        <v>37</v>
      </c>
      <c r="B40" s="386" t="s">
        <v>417</v>
      </c>
      <c r="C40" s="387">
        <v>487700</v>
      </c>
      <c r="D40" s="385">
        <v>37</v>
      </c>
      <c r="E40" s="388" t="s">
        <v>444</v>
      </c>
      <c r="F40" s="389">
        <v>1.3863636363636362</v>
      </c>
      <c r="G40" s="409">
        <v>37</v>
      </c>
      <c r="H40" s="393" t="s">
        <v>402</v>
      </c>
      <c r="I40" s="415">
        <v>12.7</v>
      </c>
      <c r="J40" s="390">
        <v>37</v>
      </c>
      <c r="K40" s="388" t="s">
        <v>438</v>
      </c>
      <c r="L40" s="391">
        <v>12.971246006389775</v>
      </c>
      <c r="M40" s="395">
        <v>36</v>
      </c>
      <c r="N40" s="388" t="s">
        <v>419</v>
      </c>
      <c r="O40" s="375">
        <v>55.31669463087249</v>
      </c>
      <c r="P40" s="395">
        <v>37</v>
      </c>
      <c r="Q40" s="388" t="s">
        <v>425</v>
      </c>
      <c r="R40" s="375">
        <v>23.887617594711415</v>
      </c>
      <c r="S40" s="395">
        <v>36</v>
      </c>
      <c r="T40" s="388" t="s">
        <v>439</v>
      </c>
      <c r="U40" s="376">
        <v>59.550821949525357</v>
      </c>
      <c r="V40" s="395">
        <v>37</v>
      </c>
      <c r="W40" s="388" t="s">
        <v>446</v>
      </c>
      <c r="X40" s="376">
        <v>61.9</v>
      </c>
      <c r="Y40" s="395">
        <v>37</v>
      </c>
      <c r="Z40" s="388" t="s">
        <v>446</v>
      </c>
      <c r="AA40" s="376">
        <v>53</v>
      </c>
      <c r="AB40" s="392">
        <v>37</v>
      </c>
      <c r="AC40" s="393" t="s">
        <v>402</v>
      </c>
      <c r="AD40" s="396">
        <v>6.3</v>
      </c>
      <c r="AE40" s="397">
        <v>37</v>
      </c>
      <c r="AF40" s="398" t="s">
        <v>439</v>
      </c>
      <c r="AG40" s="379">
        <v>52.4</v>
      </c>
      <c r="AH40" s="397">
        <v>37</v>
      </c>
      <c r="AI40" s="398" t="s">
        <v>419</v>
      </c>
      <c r="AJ40" s="379">
        <v>8.5</v>
      </c>
      <c r="AK40" s="397">
        <v>37</v>
      </c>
      <c r="AL40" s="398" t="s">
        <v>448</v>
      </c>
      <c r="AM40" s="380">
        <v>4.47</v>
      </c>
      <c r="AN40" s="399">
        <v>37</v>
      </c>
      <c r="AO40" s="382" t="s">
        <v>434</v>
      </c>
      <c r="AP40" s="380">
        <v>32.4</v>
      </c>
      <c r="AQ40" s="416">
        <v>37</v>
      </c>
      <c r="AR40" s="417" t="s">
        <v>445</v>
      </c>
      <c r="AS40" s="418">
        <v>92.64</v>
      </c>
      <c r="AT40" s="397">
        <v>37</v>
      </c>
      <c r="AU40" s="398" t="s">
        <v>444</v>
      </c>
      <c r="AV40" s="405">
        <v>13.77</v>
      </c>
    </row>
    <row r="41" spans="1:48" s="401" customFormat="1" ht="18" customHeight="1" x14ac:dyDescent="0.2">
      <c r="A41" s="385">
        <v>38</v>
      </c>
      <c r="B41" s="386" t="s">
        <v>423</v>
      </c>
      <c r="C41" s="387">
        <v>714300</v>
      </c>
      <c r="D41" s="385">
        <v>38</v>
      </c>
      <c r="E41" s="388" t="s">
        <v>423</v>
      </c>
      <c r="F41" s="389">
        <v>1.3191489361702129</v>
      </c>
      <c r="G41" s="390">
        <v>37</v>
      </c>
      <c r="H41" s="388" t="s">
        <v>434</v>
      </c>
      <c r="I41" s="371">
        <v>12.7</v>
      </c>
      <c r="J41" s="390">
        <v>38</v>
      </c>
      <c r="K41" s="388" t="s">
        <v>444</v>
      </c>
      <c r="L41" s="391">
        <v>12.837181498916536</v>
      </c>
      <c r="M41" s="395">
        <v>38</v>
      </c>
      <c r="N41" s="388" t="s">
        <v>439</v>
      </c>
      <c r="O41" s="375">
        <v>54.804352859458206</v>
      </c>
      <c r="P41" s="395">
        <v>38</v>
      </c>
      <c r="Q41" s="388" t="s">
        <v>416</v>
      </c>
      <c r="R41" s="375">
        <v>23.617197678550276</v>
      </c>
      <c r="S41" s="395">
        <v>37</v>
      </c>
      <c r="T41" s="388" t="s">
        <v>434</v>
      </c>
      <c r="U41" s="376">
        <v>58.73557984213722</v>
      </c>
      <c r="V41" s="395">
        <v>38</v>
      </c>
      <c r="W41" s="388" t="s">
        <v>445</v>
      </c>
      <c r="X41" s="376">
        <v>61.4</v>
      </c>
      <c r="Y41" s="395">
        <v>38</v>
      </c>
      <c r="Z41" s="388" t="s">
        <v>445</v>
      </c>
      <c r="AA41" s="376">
        <v>51.8</v>
      </c>
      <c r="AB41" s="397">
        <v>38</v>
      </c>
      <c r="AC41" s="398" t="s">
        <v>432</v>
      </c>
      <c r="AD41" s="379">
        <v>6.3</v>
      </c>
      <c r="AE41" s="397">
        <v>38</v>
      </c>
      <c r="AF41" s="398" t="s">
        <v>445</v>
      </c>
      <c r="AG41" s="379">
        <v>51.1</v>
      </c>
      <c r="AH41" s="397">
        <v>38</v>
      </c>
      <c r="AI41" s="398" t="s">
        <v>408</v>
      </c>
      <c r="AJ41" s="379">
        <v>7.9</v>
      </c>
      <c r="AK41" s="397">
        <v>38</v>
      </c>
      <c r="AL41" s="398" t="s">
        <v>444</v>
      </c>
      <c r="AM41" s="380">
        <v>4.32</v>
      </c>
      <c r="AN41" s="399">
        <v>38</v>
      </c>
      <c r="AO41" s="382" t="s">
        <v>447</v>
      </c>
      <c r="AP41" s="380">
        <v>31.99</v>
      </c>
      <c r="AQ41" s="399">
        <v>38</v>
      </c>
      <c r="AR41" s="382" t="s">
        <v>399</v>
      </c>
      <c r="AS41" s="380">
        <v>90.16</v>
      </c>
      <c r="AT41" s="397">
        <v>38</v>
      </c>
      <c r="AU41" s="398" t="s">
        <v>434</v>
      </c>
      <c r="AV41" s="405">
        <v>13.76</v>
      </c>
    </row>
    <row r="42" spans="1:48" s="401" customFormat="1" ht="18" customHeight="1" x14ac:dyDescent="0.2">
      <c r="A42" s="385">
        <v>39</v>
      </c>
      <c r="B42" s="386" t="s">
        <v>420</v>
      </c>
      <c r="C42" s="387">
        <v>391600</v>
      </c>
      <c r="D42" s="385">
        <v>39</v>
      </c>
      <c r="E42" s="388" t="s">
        <v>432</v>
      </c>
      <c r="F42" s="389">
        <v>1.2445478336725793</v>
      </c>
      <c r="G42" s="390">
        <v>37</v>
      </c>
      <c r="H42" s="388" t="s">
        <v>426</v>
      </c>
      <c r="I42" s="371">
        <v>12.7</v>
      </c>
      <c r="J42" s="390">
        <v>39</v>
      </c>
      <c r="K42" s="388" t="s">
        <v>426</v>
      </c>
      <c r="L42" s="391">
        <v>12.730512939717961</v>
      </c>
      <c r="M42" s="395">
        <v>39</v>
      </c>
      <c r="N42" s="388" t="s">
        <v>434</v>
      </c>
      <c r="O42" s="375">
        <v>53.142076502732237</v>
      </c>
      <c r="P42" s="395">
        <v>39</v>
      </c>
      <c r="Q42" s="388" t="s">
        <v>413</v>
      </c>
      <c r="R42" s="375">
        <v>23.449131513647643</v>
      </c>
      <c r="S42" s="395">
        <v>38</v>
      </c>
      <c r="T42" s="388" t="s">
        <v>445</v>
      </c>
      <c r="U42" s="376">
        <v>56.245863666446063</v>
      </c>
      <c r="V42" s="395">
        <v>39</v>
      </c>
      <c r="W42" s="388" t="s">
        <v>444</v>
      </c>
      <c r="X42" s="376">
        <v>61.3</v>
      </c>
      <c r="Y42" s="395">
        <v>39</v>
      </c>
      <c r="Z42" s="388" t="s">
        <v>432</v>
      </c>
      <c r="AA42" s="376">
        <v>50.1</v>
      </c>
      <c r="AB42" s="397">
        <v>39</v>
      </c>
      <c r="AC42" s="398" t="s">
        <v>428</v>
      </c>
      <c r="AD42" s="379">
        <v>6.3</v>
      </c>
      <c r="AE42" s="397">
        <v>39</v>
      </c>
      <c r="AF42" s="398" t="s">
        <v>419</v>
      </c>
      <c r="AG42" s="379">
        <v>50.5</v>
      </c>
      <c r="AH42" s="397">
        <v>39</v>
      </c>
      <c r="AI42" s="398" t="s">
        <v>434</v>
      </c>
      <c r="AJ42" s="379">
        <v>7.7</v>
      </c>
      <c r="AK42" s="397">
        <v>39</v>
      </c>
      <c r="AL42" s="398" t="s">
        <v>437</v>
      </c>
      <c r="AM42" s="380">
        <v>4.3099999999999996</v>
      </c>
      <c r="AN42" s="399">
        <v>39</v>
      </c>
      <c r="AO42" s="382" t="s">
        <v>439</v>
      </c>
      <c r="AP42" s="380">
        <v>31.72</v>
      </c>
      <c r="AQ42" s="399">
        <v>39</v>
      </c>
      <c r="AR42" s="382" t="s">
        <v>434</v>
      </c>
      <c r="AS42" s="380">
        <v>89.21</v>
      </c>
      <c r="AT42" s="397">
        <v>39</v>
      </c>
      <c r="AU42" s="398" t="s">
        <v>447</v>
      </c>
      <c r="AV42" s="405">
        <v>13.66</v>
      </c>
    </row>
    <row r="43" spans="1:48" s="401" customFormat="1" ht="18" customHeight="1" x14ac:dyDescent="0.2">
      <c r="A43" s="385">
        <v>39</v>
      </c>
      <c r="B43" s="386" t="s">
        <v>426</v>
      </c>
      <c r="C43" s="387">
        <v>2581200</v>
      </c>
      <c r="D43" s="385">
        <v>39</v>
      </c>
      <c r="E43" s="388" t="s">
        <v>446</v>
      </c>
      <c r="F43" s="389">
        <v>1.2064676616915422</v>
      </c>
      <c r="G43" s="390">
        <v>40</v>
      </c>
      <c r="H43" s="388" t="s">
        <v>432</v>
      </c>
      <c r="I43" s="371">
        <v>12.3</v>
      </c>
      <c r="J43" s="390">
        <v>40</v>
      </c>
      <c r="K43" s="388" t="s">
        <v>434</v>
      </c>
      <c r="L43" s="391">
        <v>12.624595682883358</v>
      </c>
      <c r="M43" s="395">
        <v>40</v>
      </c>
      <c r="N43" s="388" t="s">
        <v>399</v>
      </c>
      <c r="O43" s="375">
        <v>51.955145446269704</v>
      </c>
      <c r="P43" s="395">
        <v>40</v>
      </c>
      <c r="Q43" s="388" t="s">
        <v>409</v>
      </c>
      <c r="R43" s="375">
        <v>23.25812050582693</v>
      </c>
      <c r="S43" s="395">
        <v>39</v>
      </c>
      <c r="T43" s="388" t="s">
        <v>444</v>
      </c>
      <c r="U43" s="376">
        <v>55.405988437311251</v>
      </c>
      <c r="V43" s="395">
        <v>40</v>
      </c>
      <c r="W43" s="388" t="s">
        <v>432</v>
      </c>
      <c r="X43" s="376">
        <v>59.5</v>
      </c>
      <c r="Y43" s="395">
        <v>40</v>
      </c>
      <c r="Z43" s="388" t="s">
        <v>419</v>
      </c>
      <c r="AA43" s="376">
        <v>49.8</v>
      </c>
      <c r="AB43" s="397">
        <v>40</v>
      </c>
      <c r="AC43" s="398" t="s">
        <v>446</v>
      </c>
      <c r="AD43" s="379">
        <v>6.3</v>
      </c>
      <c r="AE43" s="397">
        <v>40</v>
      </c>
      <c r="AF43" s="398" t="s">
        <v>432</v>
      </c>
      <c r="AG43" s="379">
        <v>48.7</v>
      </c>
      <c r="AH43" s="397">
        <v>40</v>
      </c>
      <c r="AI43" s="398" t="s">
        <v>399</v>
      </c>
      <c r="AJ43" s="379">
        <v>7.5</v>
      </c>
      <c r="AK43" s="397">
        <v>40</v>
      </c>
      <c r="AL43" s="398" t="s">
        <v>434</v>
      </c>
      <c r="AM43" s="380">
        <v>4.28</v>
      </c>
      <c r="AN43" s="399">
        <v>40</v>
      </c>
      <c r="AO43" s="382" t="s">
        <v>448</v>
      </c>
      <c r="AP43" s="380">
        <v>31.72</v>
      </c>
      <c r="AQ43" s="399">
        <v>40</v>
      </c>
      <c r="AR43" s="382" t="s">
        <v>437</v>
      </c>
      <c r="AS43" s="380">
        <v>87.93</v>
      </c>
      <c r="AT43" s="397">
        <v>40</v>
      </c>
      <c r="AU43" s="398" t="s">
        <v>446</v>
      </c>
      <c r="AV43" s="405">
        <v>13.53</v>
      </c>
    </row>
    <row r="44" spans="1:48" s="401" customFormat="1" ht="18" customHeight="1" x14ac:dyDescent="0.2">
      <c r="A44" s="385">
        <v>41</v>
      </c>
      <c r="B44" s="386" t="s">
        <v>443</v>
      </c>
      <c r="C44" s="387">
        <v>352100</v>
      </c>
      <c r="D44" s="385">
        <v>41</v>
      </c>
      <c r="E44" s="388" t="s">
        <v>407</v>
      </c>
      <c r="F44" s="389">
        <v>1.0921501706484642</v>
      </c>
      <c r="G44" s="390">
        <v>41</v>
      </c>
      <c r="H44" s="388" t="s">
        <v>400</v>
      </c>
      <c r="I44" s="371">
        <v>11.7</v>
      </c>
      <c r="J44" s="390">
        <v>41</v>
      </c>
      <c r="K44" s="388" t="s">
        <v>411</v>
      </c>
      <c r="L44" s="391">
        <v>12.071269487750556</v>
      </c>
      <c r="M44" s="395">
        <v>41</v>
      </c>
      <c r="N44" s="388" t="s">
        <v>432</v>
      </c>
      <c r="O44" s="375">
        <v>50.983969764107904</v>
      </c>
      <c r="P44" s="395">
        <v>41</v>
      </c>
      <c r="Q44" s="388" t="s">
        <v>424</v>
      </c>
      <c r="R44" s="375">
        <v>23.084099693455951</v>
      </c>
      <c r="S44" s="395">
        <v>40</v>
      </c>
      <c r="T44" s="388" t="s">
        <v>428</v>
      </c>
      <c r="U44" s="376">
        <v>50.080131675834885</v>
      </c>
      <c r="V44" s="395">
        <v>41</v>
      </c>
      <c r="W44" s="388" t="s">
        <v>451</v>
      </c>
      <c r="X44" s="376">
        <v>59</v>
      </c>
      <c r="Y44" s="395">
        <v>41</v>
      </c>
      <c r="Z44" s="388" t="s">
        <v>399</v>
      </c>
      <c r="AA44" s="376">
        <v>48.1</v>
      </c>
      <c r="AB44" s="397">
        <v>41</v>
      </c>
      <c r="AC44" s="398" t="s">
        <v>439</v>
      </c>
      <c r="AD44" s="379">
        <v>6.1</v>
      </c>
      <c r="AE44" s="397">
        <v>41</v>
      </c>
      <c r="AF44" s="398" t="s">
        <v>399</v>
      </c>
      <c r="AG44" s="379">
        <v>46.9</v>
      </c>
      <c r="AH44" s="397">
        <v>41</v>
      </c>
      <c r="AI44" s="398" t="s">
        <v>444</v>
      </c>
      <c r="AJ44" s="379">
        <v>7.5</v>
      </c>
      <c r="AK44" s="397">
        <v>41</v>
      </c>
      <c r="AL44" s="398" t="s">
        <v>439</v>
      </c>
      <c r="AM44" s="380">
        <v>4.26</v>
      </c>
      <c r="AN44" s="399">
        <v>41</v>
      </c>
      <c r="AO44" s="382" t="s">
        <v>444</v>
      </c>
      <c r="AP44" s="380">
        <v>30.47</v>
      </c>
      <c r="AQ44" s="399">
        <v>41</v>
      </c>
      <c r="AR44" s="382" t="s">
        <v>439</v>
      </c>
      <c r="AS44" s="380">
        <v>86.52</v>
      </c>
      <c r="AT44" s="397">
        <v>41</v>
      </c>
      <c r="AU44" s="398" t="s">
        <v>426</v>
      </c>
      <c r="AV44" s="405">
        <v>13.51</v>
      </c>
    </row>
    <row r="45" spans="1:48" s="401" customFormat="1" ht="18" customHeight="1" x14ac:dyDescent="0.2">
      <c r="A45" s="385">
        <v>42</v>
      </c>
      <c r="B45" s="386" t="s">
        <v>447</v>
      </c>
      <c r="C45" s="387">
        <v>659500</v>
      </c>
      <c r="D45" s="385">
        <v>42</v>
      </c>
      <c r="E45" s="388" t="s">
        <v>429</v>
      </c>
      <c r="F45" s="389">
        <v>0.42276422764227639</v>
      </c>
      <c r="G45" s="390">
        <v>42</v>
      </c>
      <c r="H45" s="388" t="s">
        <v>415</v>
      </c>
      <c r="I45" s="371">
        <v>11.2</v>
      </c>
      <c r="J45" s="390">
        <v>42</v>
      </c>
      <c r="K45" s="388" t="s">
        <v>419</v>
      </c>
      <c r="L45" s="391">
        <v>11.980170751858992</v>
      </c>
      <c r="M45" s="395">
        <v>42</v>
      </c>
      <c r="N45" s="388" t="s">
        <v>428</v>
      </c>
      <c r="O45" s="375">
        <v>50.43530991467059</v>
      </c>
      <c r="P45" s="395">
        <v>42</v>
      </c>
      <c r="Q45" s="388" t="s">
        <v>410</v>
      </c>
      <c r="R45" s="375">
        <v>22.115134149518102</v>
      </c>
      <c r="S45" s="395">
        <v>41</v>
      </c>
      <c r="T45" s="388" t="s">
        <v>432</v>
      </c>
      <c r="U45" s="376">
        <v>49.182197315261305</v>
      </c>
      <c r="V45" s="395">
        <v>42</v>
      </c>
      <c r="W45" s="388" t="s">
        <v>419</v>
      </c>
      <c r="X45" s="376">
        <v>58.1</v>
      </c>
      <c r="Y45" s="395">
        <v>42</v>
      </c>
      <c r="Z45" s="388" t="s">
        <v>450</v>
      </c>
      <c r="AA45" s="376">
        <v>46.7</v>
      </c>
      <c r="AB45" s="397">
        <v>42</v>
      </c>
      <c r="AC45" s="398" t="s">
        <v>403</v>
      </c>
      <c r="AD45" s="379">
        <v>5.9</v>
      </c>
      <c r="AE45" s="397">
        <v>42</v>
      </c>
      <c r="AF45" s="398" t="s">
        <v>444</v>
      </c>
      <c r="AG45" s="379">
        <v>45.5</v>
      </c>
      <c r="AH45" s="397">
        <v>42</v>
      </c>
      <c r="AI45" s="398" t="s">
        <v>428</v>
      </c>
      <c r="AJ45" s="379">
        <v>7.3</v>
      </c>
      <c r="AK45" s="397">
        <v>42</v>
      </c>
      <c r="AL45" s="398" t="s">
        <v>399</v>
      </c>
      <c r="AM45" s="380">
        <v>4.24</v>
      </c>
      <c r="AN45" s="399">
        <v>42</v>
      </c>
      <c r="AO45" s="382" t="s">
        <v>426</v>
      </c>
      <c r="AP45" s="380">
        <v>30.2</v>
      </c>
      <c r="AQ45" s="399">
        <v>42</v>
      </c>
      <c r="AR45" s="382" t="s">
        <v>444</v>
      </c>
      <c r="AS45" s="380">
        <v>85.74</v>
      </c>
      <c r="AT45" s="397">
        <v>42</v>
      </c>
      <c r="AU45" s="398" t="s">
        <v>437</v>
      </c>
      <c r="AV45" s="405">
        <v>13.51</v>
      </c>
    </row>
    <row r="46" spans="1:48" s="401" customFormat="1" ht="18" customHeight="1" x14ac:dyDescent="0.2">
      <c r="A46" s="385">
        <v>42</v>
      </c>
      <c r="B46" s="386" t="s">
        <v>446</v>
      </c>
      <c r="C46" s="387">
        <v>813700</v>
      </c>
      <c r="D46" s="385">
        <v>43</v>
      </c>
      <c r="E46" s="388" t="s">
        <v>401</v>
      </c>
      <c r="F46" s="389">
        <v>0</v>
      </c>
      <c r="G46" s="390">
        <v>43</v>
      </c>
      <c r="H46" s="388" t="s">
        <v>403</v>
      </c>
      <c r="I46" s="371">
        <v>11.1</v>
      </c>
      <c r="J46" s="390">
        <v>43</v>
      </c>
      <c r="K46" s="388" t="s">
        <v>432</v>
      </c>
      <c r="L46" s="391">
        <v>11.310241828939056</v>
      </c>
      <c r="M46" s="395">
        <v>43</v>
      </c>
      <c r="N46" s="388" t="s">
        <v>426</v>
      </c>
      <c r="O46" s="375">
        <v>44.269763287181782</v>
      </c>
      <c r="P46" s="395">
        <v>43</v>
      </c>
      <c r="Q46" s="388" t="s">
        <v>407</v>
      </c>
      <c r="R46" s="375">
        <v>21.335992023928217</v>
      </c>
      <c r="S46" s="395">
        <v>42</v>
      </c>
      <c r="T46" s="388" t="s">
        <v>415</v>
      </c>
      <c r="U46" s="376">
        <v>48.942500000000003</v>
      </c>
      <c r="V46" s="395">
        <v>43</v>
      </c>
      <c r="W46" s="388" t="s">
        <v>399</v>
      </c>
      <c r="X46" s="376">
        <v>56.3</v>
      </c>
      <c r="Y46" s="395">
        <v>43</v>
      </c>
      <c r="Z46" s="388" t="s">
        <v>444</v>
      </c>
      <c r="AA46" s="376">
        <v>46.1</v>
      </c>
      <c r="AB46" s="397">
        <v>43</v>
      </c>
      <c r="AC46" s="398" t="s">
        <v>411</v>
      </c>
      <c r="AD46" s="379">
        <v>5.7</v>
      </c>
      <c r="AE46" s="397">
        <v>43</v>
      </c>
      <c r="AF46" s="398" t="s">
        <v>450</v>
      </c>
      <c r="AG46" s="379">
        <v>45.4</v>
      </c>
      <c r="AH46" s="397">
        <v>43</v>
      </c>
      <c r="AI46" s="398" t="s">
        <v>439</v>
      </c>
      <c r="AJ46" s="379">
        <v>7</v>
      </c>
      <c r="AK46" s="397">
        <v>43</v>
      </c>
      <c r="AL46" s="398" t="s">
        <v>426</v>
      </c>
      <c r="AM46" s="380">
        <v>4.07</v>
      </c>
      <c r="AN46" s="399">
        <v>43</v>
      </c>
      <c r="AO46" s="382" t="s">
        <v>437</v>
      </c>
      <c r="AP46" s="380">
        <v>29.63</v>
      </c>
      <c r="AQ46" s="399">
        <v>43</v>
      </c>
      <c r="AR46" s="382" t="s">
        <v>426</v>
      </c>
      <c r="AS46" s="380">
        <v>83.89</v>
      </c>
      <c r="AT46" s="397">
        <v>43</v>
      </c>
      <c r="AU46" s="398" t="s">
        <v>439</v>
      </c>
      <c r="AV46" s="405">
        <v>13.16</v>
      </c>
    </row>
    <row r="47" spans="1:48" s="401" customFormat="1" ht="18" customHeight="1" x14ac:dyDescent="0.2">
      <c r="A47" s="385">
        <v>44</v>
      </c>
      <c r="B47" s="386" t="s">
        <v>442</v>
      </c>
      <c r="C47" s="387">
        <v>581800</v>
      </c>
      <c r="D47" s="385">
        <v>44</v>
      </c>
      <c r="E47" s="388" t="s">
        <v>447</v>
      </c>
      <c r="F47" s="389">
        <v>-7.575757575757576E-2</v>
      </c>
      <c r="G47" s="390">
        <v>44</v>
      </c>
      <c r="H47" s="388" t="s">
        <v>439</v>
      </c>
      <c r="I47" s="371">
        <v>10.9</v>
      </c>
      <c r="J47" s="390">
        <v>44</v>
      </c>
      <c r="K47" s="388" t="s">
        <v>415</v>
      </c>
      <c r="L47" s="391">
        <v>10.762740091040301</v>
      </c>
      <c r="M47" s="395">
        <v>44</v>
      </c>
      <c r="N47" s="388" t="s">
        <v>415</v>
      </c>
      <c r="O47" s="375">
        <v>41.387500000000003</v>
      </c>
      <c r="P47" s="395">
        <v>44</v>
      </c>
      <c r="Q47" s="388" t="s">
        <v>412</v>
      </c>
      <c r="R47" s="375">
        <v>21.195846759756535</v>
      </c>
      <c r="S47" s="395">
        <v>43</v>
      </c>
      <c r="T47" s="388" t="s">
        <v>426</v>
      </c>
      <c r="U47" s="376">
        <v>46.909334524341226</v>
      </c>
      <c r="V47" s="395">
        <v>44</v>
      </c>
      <c r="W47" s="388" t="s">
        <v>422</v>
      </c>
      <c r="X47" s="376">
        <v>54.7</v>
      </c>
      <c r="Y47" s="395">
        <v>44</v>
      </c>
      <c r="Z47" s="388" t="s">
        <v>426</v>
      </c>
      <c r="AA47" s="376">
        <v>42.6</v>
      </c>
      <c r="AB47" s="397">
        <v>44</v>
      </c>
      <c r="AC47" s="398" t="s">
        <v>399</v>
      </c>
      <c r="AD47" s="379">
        <v>5.5</v>
      </c>
      <c r="AE47" s="397">
        <v>44</v>
      </c>
      <c r="AF47" s="398" t="s">
        <v>426</v>
      </c>
      <c r="AG47" s="379">
        <v>42.2</v>
      </c>
      <c r="AH47" s="397">
        <v>44</v>
      </c>
      <c r="AI47" s="398" t="s">
        <v>426</v>
      </c>
      <c r="AJ47" s="379">
        <v>6.7</v>
      </c>
      <c r="AK47" s="397">
        <v>44</v>
      </c>
      <c r="AL47" s="398" t="s">
        <v>422</v>
      </c>
      <c r="AM47" s="380">
        <v>3.93</v>
      </c>
      <c r="AN47" s="399">
        <v>44</v>
      </c>
      <c r="AO47" s="382" t="s">
        <v>450</v>
      </c>
      <c r="AP47" s="380">
        <v>29.59</v>
      </c>
      <c r="AQ47" s="399">
        <v>44</v>
      </c>
      <c r="AR47" s="382" t="s">
        <v>450</v>
      </c>
      <c r="AS47" s="380">
        <v>77.8</v>
      </c>
      <c r="AT47" s="397">
        <v>44</v>
      </c>
      <c r="AU47" s="398" t="s">
        <v>450</v>
      </c>
      <c r="AV47" s="405">
        <v>12.95</v>
      </c>
    </row>
    <row r="48" spans="1:48" s="401" customFormat="1" ht="18" customHeight="1" x14ac:dyDescent="0.2">
      <c r="A48" s="385">
        <v>45</v>
      </c>
      <c r="B48" s="386" t="s">
        <v>448</v>
      </c>
      <c r="C48" s="387">
        <v>546400</v>
      </c>
      <c r="D48" s="385">
        <v>45</v>
      </c>
      <c r="E48" s="388" t="s">
        <v>420</v>
      </c>
      <c r="F48" s="389">
        <v>-0.10204081632653061</v>
      </c>
      <c r="G48" s="390">
        <v>45</v>
      </c>
      <c r="H48" s="388" t="s">
        <v>411</v>
      </c>
      <c r="I48" s="371">
        <v>10.7</v>
      </c>
      <c r="J48" s="390">
        <v>45</v>
      </c>
      <c r="K48" s="388" t="s">
        <v>403</v>
      </c>
      <c r="L48" s="391">
        <v>10.557119766411178</v>
      </c>
      <c r="M48" s="395">
        <v>45</v>
      </c>
      <c r="N48" s="388" t="s">
        <v>422</v>
      </c>
      <c r="O48" s="375">
        <v>40.697792181486733</v>
      </c>
      <c r="P48" s="395">
        <v>45</v>
      </c>
      <c r="Q48" s="388" t="s">
        <v>411</v>
      </c>
      <c r="R48" s="375">
        <v>20.473041709053916</v>
      </c>
      <c r="S48" s="395">
        <v>44</v>
      </c>
      <c r="T48" s="388" t="s">
        <v>422</v>
      </c>
      <c r="U48" s="376">
        <v>41.244683005874009</v>
      </c>
      <c r="V48" s="395">
        <v>45</v>
      </c>
      <c r="W48" s="388" t="s">
        <v>426</v>
      </c>
      <c r="X48" s="376">
        <v>52.8</v>
      </c>
      <c r="Y48" s="395">
        <v>45</v>
      </c>
      <c r="Z48" s="388" t="s">
        <v>422</v>
      </c>
      <c r="AA48" s="376">
        <v>40.9</v>
      </c>
      <c r="AB48" s="397">
        <v>45</v>
      </c>
      <c r="AC48" s="398" t="s">
        <v>422</v>
      </c>
      <c r="AD48" s="379">
        <v>5.4</v>
      </c>
      <c r="AE48" s="397">
        <v>45</v>
      </c>
      <c r="AF48" s="398" t="s">
        <v>422</v>
      </c>
      <c r="AG48" s="379">
        <v>40.6</v>
      </c>
      <c r="AH48" s="397">
        <v>45</v>
      </c>
      <c r="AI48" s="398" t="s">
        <v>450</v>
      </c>
      <c r="AJ48" s="379">
        <v>5.9</v>
      </c>
      <c r="AK48" s="397">
        <v>45</v>
      </c>
      <c r="AL48" s="398" t="s">
        <v>450</v>
      </c>
      <c r="AM48" s="380">
        <v>3.86</v>
      </c>
      <c r="AN48" s="399">
        <v>45</v>
      </c>
      <c r="AO48" s="382" t="s">
        <v>422</v>
      </c>
      <c r="AP48" s="380">
        <v>28.29</v>
      </c>
      <c r="AQ48" s="399">
        <v>45</v>
      </c>
      <c r="AR48" s="382" t="s">
        <v>422</v>
      </c>
      <c r="AS48" s="380">
        <v>76.2</v>
      </c>
      <c r="AT48" s="397">
        <v>45</v>
      </c>
      <c r="AU48" s="398" t="s">
        <v>422</v>
      </c>
      <c r="AV48" s="405">
        <v>12.8</v>
      </c>
    </row>
    <row r="49" spans="1:48" s="401" customFormat="1" ht="18" customHeight="1" x14ac:dyDescent="0.2">
      <c r="A49" s="385">
        <v>46</v>
      </c>
      <c r="B49" s="386" t="s">
        <v>427</v>
      </c>
      <c r="C49" s="387">
        <v>879400</v>
      </c>
      <c r="D49" s="406">
        <v>46</v>
      </c>
      <c r="E49" s="393" t="s">
        <v>402</v>
      </c>
      <c r="F49" s="419">
        <v>-0.29082774049217003</v>
      </c>
      <c r="G49" s="390">
        <v>46</v>
      </c>
      <c r="H49" s="388" t="s">
        <v>408</v>
      </c>
      <c r="I49" s="371">
        <v>10.4</v>
      </c>
      <c r="J49" s="390">
        <v>46</v>
      </c>
      <c r="K49" s="388" t="s">
        <v>408</v>
      </c>
      <c r="L49" s="391">
        <v>10.404535703340484</v>
      </c>
      <c r="M49" s="395">
        <v>46</v>
      </c>
      <c r="N49" s="388" t="s">
        <v>408</v>
      </c>
      <c r="O49" s="375">
        <v>38.786828422876951</v>
      </c>
      <c r="P49" s="395">
        <v>46</v>
      </c>
      <c r="Q49" s="388" t="s">
        <v>406</v>
      </c>
      <c r="R49" s="375">
        <v>19.723714504988486</v>
      </c>
      <c r="S49" s="395">
        <v>45</v>
      </c>
      <c r="T49" s="388" t="s">
        <v>403</v>
      </c>
      <c r="U49" s="376">
        <v>34.954081257806187</v>
      </c>
      <c r="V49" s="395">
        <v>46</v>
      </c>
      <c r="W49" s="388" t="s">
        <v>403</v>
      </c>
      <c r="X49" s="376">
        <v>45</v>
      </c>
      <c r="Y49" s="395">
        <v>46</v>
      </c>
      <c r="Z49" s="388" t="s">
        <v>408</v>
      </c>
      <c r="AA49" s="376">
        <v>32</v>
      </c>
      <c r="AB49" s="397">
        <v>46</v>
      </c>
      <c r="AC49" s="398" t="s">
        <v>426</v>
      </c>
      <c r="AD49" s="379">
        <v>5.4</v>
      </c>
      <c r="AE49" s="397">
        <v>46</v>
      </c>
      <c r="AF49" s="398" t="s">
        <v>408</v>
      </c>
      <c r="AG49" s="379">
        <v>31.8</v>
      </c>
      <c r="AH49" s="397">
        <v>46</v>
      </c>
      <c r="AI49" s="398" t="s">
        <v>422</v>
      </c>
      <c r="AJ49" s="379">
        <v>5.3</v>
      </c>
      <c r="AK49" s="397">
        <v>46</v>
      </c>
      <c r="AL49" s="398" t="s">
        <v>408</v>
      </c>
      <c r="AM49" s="380">
        <v>3.81</v>
      </c>
      <c r="AN49" s="399">
        <v>46</v>
      </c>
      <c r="AO49" s="382" t="s">
        <v>408</v>
      </c>
      <c r="AP49" s="380">
        <v>27.51</v>
      </c>
      <c r="AQ49" s="399">
        <v>46</v>
      </c>
      <c r="AR49" s="382" t="s">
        <v>408</v>
      </c>
      <c r="AS49" s="380">
        <v>75.31</v>
      </c>
      <c r="AT49" s="397">
        <v>46</v>
      </c>
      <c r="AU49" s="398" t="s">
        <v>403</v>
      </c>
      <c r="AV49" s="405">
        <v>12.17</v>
      </c>
    </row>
    <row r="50" spans="1:48" s="401" customFormat="1" ht="18" customHeight="1" x14ac:dyDescent="0.2">
      <c r="A50" s="420">
        <v>47</v>
      </c>
      <c r="B50" s="421" t="s">
        <v>408</v>
      </c>
      <c r="C50" s="422">
        <v>652600</v>
      </c>
      <c r="D50" s="420">
        <v>47</v>
      </c>
      <c r="E50" s="423" t="s">
        <v>428</v>
      </c>
      <c r="F50" s="424">
        <v>-1.9422092172640819</v>
      </c>
      <c r="G50" s="425">
        <v>47</v>
      </c>
      <c r="H50" s="423" t="s">
        <v>419</v>
      </c>
      <c r="I50" s="426">
        <v>9.4</v>
      </c>
      <c r="J50" s="425">
        <v>47</v>
      </c>
      <c r="K50" s="423" t="s">
        <v>439</v>
      </c>
      <c r="L50" s="427">
        <v>10.228380654120011</v>
      </c>
      <c r="M50" s="428">
        <v>47</v>
      </c>
      <c r="N50" s="423" t="s">
        <v>403</v>
      </c>
      <c r="O50" s="429">
        <v>26.756300051428994</v>
      </c>
      <c r="P50" s="430">
        <v>47</v>
      </c>
      <c r="Q50" s="431" t="s">
        <v>402</v>
      </c>
      <c r="R50" s="432">
        <v>17.769671704012506</v>
      </c>
      <c r="S50" s="428">
        <v>46</v>
      </c>
      <c r="T50" s="423" t="s">
        <v>408</v>
      </c>
      <c r="U50" s="433">
        <v>3.4315424610051992</v>
      </c>
      <c r="V50" s="428">
        <v>47</v>
      </c>
      <c r="W50" s="423" t="s">
        <v>408</v>
      </c>
      <c r="X50" s="433">
        <v>44.3</v>
      </c>
      <c r="Y50" s="428">
        <v>47</v>
      </c>
      <c r="Z50" s="423" t="s">
        <v>403</v>
      </c>
      <c r="AA50" s="433">
        <v>30.7</v>
      </c>
      <c r="AB50" s="434">
        <v>47</v>
      </c>
      <c r="AC50" s="435" t="s">
        <v>408</v>
      </c>
      <c r="AD50" s="436">
        <v>4.8</v>
      </c>
      <c r="AE50" s="434">
        <v>47</v>
      </c>
      <c r="AF50" s="435" t="s">
        <v>403</v>
      </c>
      <c r="AG50" s="436">
        <v>29.1</v>
      </c>
      <c r="AH50" s="434">
        <v>47</v>
      </c>
      <c r="AI50" s="435" t="s">
        <v>403</v>
      </c>
      <c r="AJ50" s="436">
        <v>5</v>
      </c>
      <c r="AK50" s="434">
        <v>47</v>
      </c>
      <c r="AL50" s="435" t="s">
        <v>403</v>
      </c>
      <c r="AM50" s="437">
        <v>3.24</v>
      </c>
      <c r="AN50" s="438">
        <v>47</v>
      </c>
      <c r="AO50" s="439" t="s">
        <v>403</v>
      </c>
      <c r="AP50" s="437">
        <v>24.75</v>
      </c>
      <c r="AQ50" s="438">
        <v>47</v>
      </c>
      <c r="AR50" s="439" t="s">
        <v>403</v>
      </c>
      <c r="AS50" s="437">
        <v>65.180000000000007</v>
      </c>
      <c r="AT50" s="434">
        <v>47</v>
      </c>
      <c r="AU50" s="435" t="s">
        <v>408</v>
      </c>
      <c r="AV50" s="440">
        <v>11.14</v>
      </c>
    </row>
  </sheetData>
  <mergeCells count="28">
    <mergeCell ref="V1:V2"/>
    <mergeCell ref="A1:A2"/>
    <mergeCell ref="B1:C2"/>
    <mergeCell ref="D1:D2"/>
    <mergeCell ref="E1:F2"/>
    <mergeCell ref="G1:L1"/>
    <mergeCell ref="M1:M2"/>
    <mergeCell ref="N1:O2"/>
    <mergeCell ref="P1:P2"/>
    <mergeCell ref="Q1:R2"/>
    <mergeCell ref="S1:S2"/>
    <mergeCell ref="T1:U2"/>
    <mergeCell ref="AF1:AG2"/>
    <mergeCell ref="AH1:AH2"/>
    <mergeCell ref="AI1:AJ2"/>
    <mergeCell ref="AK1:AV1"/>
    <mergeCell ref="H2:I2"/>
    <mergeCell ref="K2:L2"/>
    <mergeCell ref="AL2:AM2"/>
    <mergeCell ref="AO2:AP2"/>
    <mergeCell ref="AR2:AS2"/>
    <mergeCell ref="AU2:AV2"/>
    <mergeCell ref="W1:X2"/>
    <mergeCell ref="Y1:Y2"/>
    <mergeCell ref="Z1:AA2"/>
    <mergeCell ref="AB1:AB2"/>
    <mergeCell ref="AC1:AD2"/>
    <mergeCell ref="AE1:AE2"/>
  </mergeCells>
  <phoneticPr fontId="1"/>
  <pageMargins left="0.59055118110236227" right="0.19685039370078741" top="0.59055118110236227" bottom="0.19685039370078741" header="0.31496062992125984" footer="0.19685039370078741"/>
  <pageSetup paperSize="9" scale="91" firstPageNumber="37" fitToWidth="0" orientation="portrait" useFirstPageNumber="1" r:id="rId1"/>
  <headerFooter>
    <oddHeader>&amp;L&amp;"HG丸ｺﾞｼｯｸM-PRO,bold"&amp;16平成30年住宅・土地統計調査【都道府県の主な指標】</oddHeader>
    <oddFooter>&amp;C&amp;12- &amp;P -</oddFooter>
  </headerFooter>
  <colBreaks count="4" manualBreakCount="4">
    <brk id="12" max="49" man="1"/>
    <brk id="24" max="49" man="1"/>
    <brk id="36" max="49" man="1"/>
    <brk id="48" max="49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showGridLines="0" zoomScale="120" zoomScaleNormal="120" workbookViewId="0">
      <selection activeCell="B26" sqref="B26"/>
    </sheetView>
  </sheetViews>
  <sheetFormatPr defaultRowHeight="13.5" x14ac:dyDescent="0.15"/>
  <cols>
    <col min="1" max="1" width="10.25" style="71" customWidth="1"/>
    <col min="2" max="8" width="9" style="71" customWidth="1"/>
    <col min="9" max="16" width="8.75" style="71" customWidth="1"/>
    <col min="17" max="17" width="9" style="71" customWidth="1"/>
    <col min="18" max="16384" width="9" style="71"/>
  </cols>
  <sheetData>
    <row r="1" spans="1:9" ht="16.5" customHeight="1" x14ac:dyDescent="0.15">
      <c r="A1" s="71" t="s">
        <v>40</v>
      </c>
    </row>
    <row r="2" spans="1:9" ht="16.5" customHeight="1" x14ac:dyDescent="0.15">
      <c r="A2" s="72"/>
      <c r="B2" s="73" t="s">
        <v>41</v>
      </c>
      <c r="C2" s="74"/>
      <c r="D2" s="74"/>
      <c r="E2" s="75"/>
      <c r="F2" s="76" t="s">
        <v>42</v>
      </c>
      <c r="G2" s="74"/>
      <c r="H2" s="74"/>
      <c r="I2" s="74"/>
    </row>
    <row r="3" spans="1:9" ht="27" customHeight="1" x14ac:dyDescent="0.15">
      <c r="A3" s="77"/>
      <c r="B3" s="78" t="s">
        <v>16</v>
      </c>
      <c r="C3" s="79" t="s">
        <v>43</v>
      </c>
      <c r="D3" s="79" t="s">
        <v>44</v>
      </c>
      <c r="E3" s="80" t="s">
        <v>45</v>
      </c>
      <c r="F3" s="78" t="s">
        <v>16</v>
      </c>
      <c r="G3" s="79" t="s">
        <v>43</v>
      </c>
      <c r="H3" s="79" t="s">
        <v>44</v>
      </c>
      <c r="I3" s="81" t="s">
        <v>45</v>
      </c>
    </row>
    <row r="4" spans="1:9" ht="18.75" customHeight="1" x14ac:dyDescent="0.15">
      <c r="A4" s="82" t="s">
        <v>46</v>
      </c>
      <c r="B4" s="83">
        <v>339300</v>
      </c>
      <c r="C4" s="84">
        <v>308900</v>
      </c>
      <c r="D4" s="84">
        <v>27000</v>
      </c>
      <c r="E4" s="85">
        <v>3400</v>
      </c>
      <c r="F4" s="86">
        <f>B4/$B$4*100</f>
        <v>100</v>
      </c>
      <c r="G4" s="86">
        <f>C4/$B$4*100</f>
        <v>91.040377247273796</v>
      </c>
      <c r="H4" s="86">
        <f>D4/$B$4*100</f>
        <v>7.957559681697612</v>
      </c>
      <c r="I4" s="86">
        <f>E4/$B$4*100</f>
        <v>1.0020630710285883</v>
      </c>
    </row>
    <row r="5" spans="1:9" ht="18.75" customHeight="1" x14ac:dyDescent="0.15">
      <c r="A5" s="87" t="s">
        <v>47</v>
      </c>
      <c r="B5" s="61">
        <v>351400</v>
      </c>
      <c r="C5" s="88">
        <v>326100</v>
      </c>
      <c r="D5" s="88">
        <v>22900</v>
      </c>
      <c r="E5" s="89">
        <v>2400</v>
      </c>
      <c r="F5" s="90">
        <f>B5/$B$5*100</f>
        <v>100</v>
      </c>
      <c r="G5" s="90">
        <f>C5/$B$5*100</f>
        <v>92.800227660785424</v>
      </c>
      <c r="H5" s="90">
        <f>D5/$B$5*100</f>
        <v>6.5167899829254416</v>
      </c>
      <c r="I5" s="90">
        <f>E5/$B$5*100</f>
        <v>0.68298235628912918</v>
      </c>
    </row>
    <row r="6" spans="1:9" ht="18.75" customHeight="1" x14ac:dyDescent="0.15">
      <c r="A6" s="87" t="s">
        <v>48</v>
      </c>
      <c r="B6" s="61">
        <v>373700</v>
      </c>
      <c r="C6" s="88">
        <v>350500</v>
      </c>
      <c r="D6" s="88">
        <v>21800</v>
      </c>
      <c r="E6" s="89">
        <v>1300</v>
      </c>
      <c r="F6" s="90">
        <f>B6/$B$6*100</f>
        <v>100</v>
      </c>
      <c r="G6" s="90">
        <f>C6/$B$6*100</f>
        <v>93.791811613593794</v>
      </c>
      <c r="H6" s="90">
        <f>D6/$B$6*100</f>
        <v>5.8335563286058338</v>
      </c>
      <c r="I6" s="90">
        <f>E6/$B$6*100</f>
        <v>0.34787262510034783</v>
      </c>
    </row>
    <row r="7" spans="1:9" ht="18.75" customHeight="1" x14ac:dyDescent="0.15">
      <c r="A7" s="87" t="s">
        <v>49</v>
      </c>
      <c r="B7" s="61">
        <v>382300</v>
      </c>
      <c r="C7" s="88">
        <v>365300</v>
      </c>
      <c r="D7" s="88">
        <v>17000</v>
      </c>
      <c r="E7" s="91" t="s">
        <v>50</v>
      </c>
      <c r="F7" s="90">
        <f>B7/$B$7*100</f>
        <v>100</v>
      </c>
      <c r="G7" s="90">
        <f>C7/$B$7*100</f>
        <v>95.553230447292705</v>
      </c>
      <c r="H7" s="90">
        <f>D7/$B$7*100</f>
        <v>4.4467695527072975</v>
      </c>
      <c r="I7" s="92" t="s">
        <v>50</v>
      </c>
    </row>
    <row r="8" spans="1:9" ht="18.75" customHeight="1" x14ac:dyDescent="0.15">
      <c r="A8" s="87" t="s">
        <v>51</v>
      </c>
      <c r="B8" s="61">
        <v>380300</v>
      </c>
      <c r="C8" s="88">
        <v>365200</v>
      </c>
      <c r="D8" s="88">
        <v>15100</v>
      </c>
      <c r="E8" s="91" t="s">
        <v>50</v>
      </c>
      <c r="F8" s="90">
        <f>B8/$B$8*100</f>
        <v>100</v>
      </c>
      <c r="G8" s="90">
        <f>C8/$B$8*100</f>
        <v>96.029450433868007</v>
      </c>
      <c r="H8" s="90">
        <f>D8/$B$8*100</f>
        <v>3.9705495661320014</v>
      </c>
      <c r="I8" s="92" t="s">
        <v>50</v>
      </c>
    </row>
    <row r="9" spans="1:9" ht="18.75" customHeight="1" x14ac:dyDescent="0.15">
      <c r="A9" s="87" t="s">
        <v>33</v>
      </c>
      <c r="B9" s="93">
        <v>389000</v>
      </c>
      <c r="C9" s="88">
        <v>375500</v>
      </c>
      <c r="D9" s="88">
        <v>13500</v>
      </c>
      <c r="E9" s="91" t="s">
        <v>50</v>
      </c>
      <c r="F9" s="90">
        <f>B9/$B$9*100</f>
        <v>100</v>
      </c>
      <c r="G9" s="90">
        <f>C9/$B$9*100</f>
        <v>96.529562982005146</v>
      </c>
      <c r="H9" s="90">
        <f>D9/$B$9*100</f>
        <v>3.4704370179948589</v>
      </c>
      <c r="I9" s="92" t="s">
        <v>50</v>
      </c>
    </row>
    <row r="10" spans="1:9" ht="18.75" customHeight="1" x14ac:dyDescent="0.15">
      <c r="A10" s="87" t="s">
        <v>34</v>
      </c>
      <c r="B10" s="49">
        <v>383800</v>
      </c>
      <c r="C10" s="94">
        <v>371800</v>
      </c>
      <c r="D10" s="94">
        <v>12000</v>
      </c>
      <c r="E10" s="91" t="s">
        <v>50</v>
      </c>
      <c r="F10" s="90">
        <f>B10/$B$10*100</f>
        <v>100</v>
      </c>
      <c r="G10" s="90">
        <f>C10/$B$10*100</f>
        <v>96.873371547681089</v>
      </c>
      <c r="H10" s="90">
        <f>D10/$B$10*100</f>
        <v>3.1266284523189163</v>
      </c>
      <c r="I10" s="92" t="s">
        <v>50</v>
      </c>
    </row>
    <row r="11" spans="1:9" ht="13.5" customHeight="1" x14ac:dyDescent="0.15">
      <c r="A11" s="54" t="s">
        <v>52</v>
      </c>
      <c r="B11" s="93"/>
      <c r="C11" s="88"/>
      <c r="D11" s="88"/>
      <c r="E11" s="91"/>
      <c r="F11" s="90"/>
      <c r="G11" s="90"/>
      <c r="H11" s="90"/>
      <c r="I11" s="92"/>
    </row>
    <row r="12" spans="1:9" ht="18.75" customHeight="1" x14ac:dyDescent="0.15">
      <c r="A12" s="95" t="s">
        <v>53</v>
      </c>
      <c r="B12" s="96">
        <v>53616</v>
      </c>
      <c r="C12" s="97">
        <v>52642</v>
      </c>
      <c r="D12" s="97">
        <v>974</v>
      </c>
      <c r="E12" s="98" t="s">
        <v>50</v>
      </c>
      <c r="F12" s="99">
        <v>100</v>
      </c>
      <c r="G12" s="99">
        <v>98.2</v>
      </c>
      <c r="H12" s="99">
        <v>1.8</v>
      </c>
      <c r="I12" s="100" t="s">
        <v>50</v>
      </c>
    </row>
    <row r="13" spans="1:9" ht="15" customHeight="1" x14ac:dyDescent="0.15">
      <c r="A13" s="1"/>
    </row>
  </sheetData>
  <phoneticPr fontId="1"/>
  <pageMargins left="0.7" right="0.7" top="0.75" bottom="0.75" header="0.3" footer="0.3"/>
  <pageSetup paperSize="9" orientation="portrait" r:id="rId1"/>
  <headerFooter>
    <oddFooter>&amp;C1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showGridLines="0" zoomScale="120" zoomScaleNormal="120" workbookViewId="0">
      <selection activeCell="L5" sqref="L5"/>
    </sheetView>
  </sheetViews>
  <sheetFormatPr defaultRowHeight="13.5" x14ac:dyDescent="0.15"/>
  <cols>
    <col min="1" max="1" width="10.25" style="42" customWidth="1"/>
    <col min="2" max="11" width="7.75" style="42" customWidth="1"/>
    <col min="12" max="12" width="9" style="42" customWidth="1"/>
    <col min="13" max="16384" width="9" style="42"/>
  </cols>
  <sheetData>
    <row r="1" spans="1:11" ht="16.5" customHeight="1" x14ac:dyDescent="0.15">
      <c r="A1" s="101" t="s">
        <v>54</v>
      </c>
    </row>
    <row r="2" spans="1:11" ht="18.75" customHeight="1" x14ac:dyDescent="0.15">
      <c r="A2" s="102"/>
      <c r="B2" s="103" t="s">
        <v>41</v>
      </c>
      <c r="C2" s="103"/>
      <c r="D2" s="103"/>
      <c r="E2" s="103"/>
      <c r="F2" s="103"/>
      <c r="G2" s="104" t="s">
        <v>55</v>
      </c>
      <c r="H2" s="103"/>
      <c r="I2" s="103"/>
      <c r="J2" s="103"/>
      <c r="K2" s="103"/>
    </row>
    <row r="3" spans="1:11" ht="16.5" customHeight="1" x14ac:dyDescent="0.15">
      <c r="A3" s="105"/>
      <c r="B3" s="106" t="s">
        <v>16</v>
      </c>
      <c r="C3" s="106" t="s">
        <v>56</v>
      </c>
      <c r="D3" s="106" t="s">
        <v>57</v>
      </c>
      <c r="E3" s="106" t="s">
        <v>58</v>
      </c>
      <c r="F3" s="107" t="s">
        <v>26</v>
      </c>
      <c r="G3" s="106" t="s">
        <v>16</v>
      </c>
      <c r="H3" s="106" t="s">
        <v>56</v>
      </c>
      <c r="I3" s="106" t="s">
        <v>57</v>
      </c>
      <c r="J3" s="106" t="s">
        <v>58</v>
      </c>
      <c r="K3" s="108" t="s">
        <v>26</v>
      </c>
    </row>
    <row r="4" spans="1:11" ht="18.75" customHeight="1" x14ac:dyDescent="0.15">
      <c r="A4" s="82" t="s">
        <v>46</v>
      </c>
      <c r="B4" s="109">
        <v>339300</v>
      </c>
      <c r="C4" s="110">
        <v>294900</v>
      </c>
      <c r="D4" s="110">
        <v>11500</v>
      </c>
      <c r="E4" s="110">
        <v>31600</v>
      </c>
      <c r="F4" s="111">
        <v>1300</v>
      </c>
      <c r="G4" s="112">
        <f>B4/$B$4*100</f>
        <v>100</v>
      </c>
      <c r="H4" s="113">
        <f>C4/$B$4*100</f>
        <v>86.914235190097259</v>
      </c>
      <c r="I4" s="113">
        <f>D4/$B$4*100</f>
        <v>3.389330975537872</v>
      </c>
      <c r="J4" s="113">
        <f>E4/$B$4*100</f>
        <v>9.3132920719127608</v>
      </c>
      <c r="K4" s="113">
        <f>F4/$B$4*100</f>
        <v>0.38314176245210724</v>
      </c>
    </row>
    <row r="5" spans="1:11" ht="18.75" customHeight="1" x14ac:dyDescent="0.15">
      <c r="A5" s="87" t="s">
        <v>47</v>
      </c>
      <c r="B5" s="114">
        <v>351400</v>
      </c>
      <c r="C5" s="115">
        <v>299400</v>
      </c>
      <c r="D5" s="115">
        <v>8900</v>
      </c>
      <c r="E5" s="115">
        <v>42200</v>
      </c>
      <c r="F5" s="116">
        <v>800</v>
      </c>
      <c r="G5" s="117">
        <f>B5/$B$5*100</f>
        <v>100</v>
      </c>
      <c r="H5" s="118">
        <f>C5/$B$5*100</f>
        <v>85.20204894706886</v>
      </c>
      <c r="I5" s="118">
        <f>D5/$B$5*100</f>
        <v>2.5327262379055209</v>
      </c>
      <c r="J5" s="118">
        <f>E5/$B$5*100</f>
        <v>12.009106431417187</v>
      </c>
      <c r="K5" s="118">
        <f>F5/$B$5*100</f>
        <v>0.22766078542970974</v>
      </c>
    </row>
    <row r="6" spans="1:11" ht="18.75" customHeight="1" x14ac:dyDescent="0.15">
      <c r="A6" s="87" t="s">
        <v>48</v>
      </c>
      <c r="B6" s="114">
        <v>373700</v>
      </c>
      <c r="C6" s="115">
        <v>307100</v>
      </c>
      <c r="D6" s="115">
        <v>9300</v>
      </c>
      <c r="E6" s="115">
        <v>56200</v>
      </c>
      <c r="F6" s="116">
        <v>1100</v>
      </c>
      <c r="G6" s="117">
        <f>B6/$B$6*100</f>
        <v>100</v>
      </c>
      <c r="H6" s="118">
        <f>C6/$B$6*100</f>
        <v>82.178217821782169</v>
      </c>
      <c r="I6" s="118">
        <f>D6/$B$6*100</f>
        <v>2.4886272411024883</v>
      </c>
      <c r="J6" s="118">
        <f>E6/$B$6*100</f>
        <v>15.03880117741504</v>
      </c>
      <c r="K6" s="118">
        <f>F6/$B$6*100</f>
        <v>0.29435375970029437</v>
      </c>
    </row>
    <row r="7" spans="1:11" ht="18.75" customHeight="1" x14ac:dyDescent="0.15">
      <c r="A7" s="87" t="s">
        <v>49</v>
      </c>
      <c r="B7" s="114">
        <v>382300</v>
      </c>
      <c r="C7" s="115">
        <v>313400</v>
      </c>
      <c r="D7" s="115">
        <v>9100</v>
      </c>
      <c r="E7" s="115">
        <v>58800</v>
      </c>
      <c r="F7" s="116">
        <v>1000</v>
      </c>
      <c r="G7" s="117">
        <f>B7/$B$7*100</f>
        <v>100</v>
      </c>
      <c r="H7" s="118">
        <f>C7/$B$7*100</f>
        <v>81.977504577556886</v>
      </c>
      <c r="I7" s="118">
        <f>D7/$B$7*100</f>
        <v>2.3803295840962595</v>
      </c>
      <c r="J7" s="118">
        <f>E7/$B$7*100</f>
        <v>15.380591158775831</v>
      </c>
      <c r="K7" s="118">
        <f>F7/$B$7*100</f>
        <v>0.26157467957101754</v>
      </c>
    </row>
    <row r="8" spans="1:11" ht="18.75" customHeight="1" x14ac:dyDescent="0.15">
      <c r="A8" s="87" t="s">
        <v>51</v>
      </c>
      <c r="B8" s="114">
        <v>380300</v>
      </c>
      <c r="C8" s="115">
        <v>313200</v>
      </c>
      <c r="D8" s="115">
        <v>7700</v>
      </c>
      <c r="E8" s="115">
        <v>58400</v>
      </c>
      <c r="F8" s="116">
        <v>900</v>
      </c>
      <c r="G8" s="117">
        <f>B8/$B$8*100</f>
        <v>100</v>
      </c>
      <c r="H8" s="118">
        <f>C8/$B$8*100</f>
        <v>82.356034709439925</v>
      </c>
      <c r="I8" s="118">
        <f>D8/$B$8*100</f>
        <v>2.0247173284249276</v>
      </c>
      <c r="J8" s="118">
        <f>E8/$B$8*100</f>
        <v>15.356297659742307</v>
      </c>
      <c r="K8" s="118">
        <f>F8/$B$8*100</f>
        <v>0.236655272153563</v>
      </c>
    </row>
    <row r="9" spans="1:11" ht="18" customHeight="1" x14ac:dyDescent="0.15">
      <c r="A9" s="87" t="s">
        <v>33</v>
      </c>
      <c r="B9" s="114">
        <v>389000</v>
      </c>
      <c r="C9" s="115">
        <v>315000</v>
      </c>
      <c r="D9" s="115">
        <v>6200</v>
      </c>
      <c r="E9" s="115">
        <v>67100</v>
      </c>
      <c r="F9" s="116">
        <v>600</v>
      </c>
      <c r="G9" s="117">
        <f>B9/$B$10*100</f>
        <v>101.35487232933819</v>
      </c>
      <c r="H9" s="118">
        <f>C9/$B$9*100</f>
        <v>80.976863753213365</v>
      </c>
      <c r="I9" s="118">
        <f>D9/$B$9*100</f>
        <v>1.5938303341902313</v>
      </c>
      <c r="J9" s="118">
        <f>E9/$B$9*100</f>
        <v>17.249357326478147</v>
      </c>
      <c r="K9" s="118">
        <f>F9/$B$9*100</f>
        <v>0.15424164524421594</v>
      </c>
    </row>
    <row r="10" spans="1:11" ht="18" customHeight="1" x14ac:dyDescent="0.15">
      <c r="A10" s="87" t="s">
        <v>34</v>
      </c>
      <c r="B10" s="114">
        <v>383800</v>
      </c>
      <c r="C10" s="115">
        <v>306200</v>
      </c>
      <c r="D10" s="115">
        <v>8700</v>
      </c>
      <c r="E10" s="115">
        <v>68200</v>
      </c>
      <c r="F10" s="116">
        <v>700</v>
      </c>
      <c r="G10" s="117">
        <f>B10/$B$10*100</f>
        <v>100</v>
      </c>
      <c r="H10" s="118">
        <f>C10/$B$10*100</f>
        <v>79.781136008337668</v>
      </c>
      <c r="I10" s="118">
        <f>D10/$B$10*100</f>
        <v>2.2668056279312143</v>
      </c>
      <c r="J10" s="118">
        <f>E10/$B$10*100</f>
        <v>17.769671704012506</v>
      </c>
      <c r="K10" s="118">
        <f>F10/$B$10*100</f>
        <v>0.18238665971860343</v>
      </c>
    </row>
    <row r="11" spans="1:11" ht="12.75" customHeight="1" x14ac:dyDescent="0.15">
      <c r="A11" s="54" t="s">
        <v>59</v>
      </c>
      <c r="B11" s="115"/>
      <c r="C11" s="115"/>
      <c r="D11" s="115"/>
      <c r="E11" s="115"/>
      <c r="F11" s="116"/>
      <c r="G11" s="118"/>
      <c r="H11" s="118"/>
      <c r="I11" s="118"/>
      <c r="J11" s="118"/>
      <c r="K11" s="118"/>
    </row>
    <row r="12" spans="1:11" ht="18" customHeight="1" x14ac:dyDescent="0.15">
      <c r="A12" s="95" t="s">
        <v>53</v>
      </c>
      <c r="B12" s="119">
        <v>53616</v>
      </c>
      <c r="C12" s="119">
        <v>28759</v>
      </c>
      <c r="D12" s="119">
        <v>1369</v>
      </c>
      <c r="E12" s="119">
        <v>23353</v>
      </c>
      <c r="F12" s="120">
        <v>136</v>
      </c>
      <c r="G12" s="121">
        <v>100</v>
      </c>
      <c r="H12" s="121">
        <v>53.6</v>
      </c>
      <c r="I12" s="121">
        <v>2.6</v>
      </c>
      <c r="J12" s="121">
        <v>43.6</v>
      </c>
      <c r="K12" s="121">
        <v>0.3</v>
      </c>
    </row>
    <row r="13" spans="1:11" x14ac:dyDescent="0.15">
      <c r="A13" s="39"/>
    </row>
  </sheetData>
  <phoneticPr fontId="1"/>
  <pageMargins left="0.7" right="0.7" top="0.75" bottom="0.75" header="0.3" footer="0.3"/>
  <pageSetup paperSize="9" orientation="portrait" r:id="rId1"/>
  <headerFooter>
    <oddFooter>&amp;C1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showGridLines="0" zoomScale="120" zoomScaleNormal="120" workbookViewId="0">
      <selection activeCell="H20" sqref="H20"/>
    </sheetView>
  </sheetViews>
  <sheetFormatPr defaultRowHeight="15.75" customHeight="1" x14ac:dyDescent="0.15"/>
  <cols>
    <col min="1" max="1" width="10.625" style="122" customWidth="1"/>
    <col min="2" max="10" width="9.25" style="122" customWidth="1"/>
    <col min="11" max="11" width="9" style="122" customWidth="1"/>
    <col min="12" max="16384" width="9" style="122"/>
  </cols>
  <sheetData>
    <row r="1" spans="1:10" ht="18" customHeight="1" x14ac:dyDescent="0.15">
      <c r="A1" s="42" t="s">
        <v>60</v>
      </c>
      <c r="B1" s="42"/>
      <c r="C1" s="42"/>
      <c r="D1" s="42"/>
      <c r="E1" s="42"/>
      <c r="F1" s="42"/>
      <c r="G1" s="42"/>
      <c r="H1" s="42"/>
      <c r="I1" s="42"/>
      <c r="J1" s="42"/>
    </row>
    <row r="2" spans="1:10" ht="16.5" customHeight="1" x14ac:dyDescent="0.15">
      <c r="A2" s="123"/>
      <c r="B2" s="124" t="s">
        <v>41</v>
      </c>
      <c r="C2" s="125"/>
      <c r="D2" s="125"/>
      <c r="E2" s="125"/>
      <c r="F2" s="126" t="s">
        <v>55</v>
      </c>
      <c r="G2" s="127"/>
      <c r="H2" s="127"/>
      <c r="I2" s="127"/>
      <c r="J2" s="39"/>
    </row>
    <row r="3" spans="1:10" ht="16.5" customHeight="1" x14ac:dyDescent="0.15">
      <c r="A3" s="128"/>
      <c r="B3" s="129" t="s">
        <v>61</v>
      </c>
      <c r="C3" s="130" t="s">
        <v>62</v>
      </c>
      <c r="D3" s="130" t="s">
        <v>63</v>
      </c>
      <c r="E3" s="131" t="s">
        <v>64</v>
      </c>
      <c r="F3" s="132" t="s">
        <v>61</v>
      </c>
      <c r="G3" s="130" t="s">
        <v>62</v>
      </c>
      <c r="H3" s="130" t="s">
        <v>63</v>
      </c>
      <c r="I3" s="131" t="s">
        <v>65</v>
      </c>
      <c r="J3" s="133"/>
    </row>
    <row r="4" spans="1:10" s="137" customFormat="1" ht="18.75" customHeight="1" x14ac:dyDescent="0.15">
      <c r="A4" s="87" t="s">
        <v>28</v>
      </c>
      <c r="B4" s="134">
        <v>31600</v>
      </c>
      <c r="C4" s="134">
        <v>21800</v>
      </c>
      <c r="D4" s="134">
        <v>8300</v>
      </c>
      <c r="E4" s="134">
        <v>1500</v>
      </c>
      <c r="F4" s="135">
        <v>100</v>
      </c>
      <c r="G4" s="136">
        <f>C4/$B$4*100</f>
        <v>68.987341772151893</v>
      </c>
      <c r="H4" s="136">
        <f>D4/$B$4*100</f>
        <v>26.265822784810126</v>
      </c>
      <c r="I4" s="136">
        <f>E4/$B$4*100</f>
        <v>4.7468354430379751</v>
      </c>
      <c r="J4" s="133"/>
    </row>
    <row r="5" spans="1:10" s="137" customFormat="1" ht="18.75" customHeight="1" x14ac:dyDescent="0.15">
      <c r="A5" s="87" t="s">
        <v>29</v>
      </c>
      <c r="B5" s="61">
        <v>42200</v>
      </c>
      <c r="C5" s="61">
        <v>24200</v>
      </c>
      <c r="D5" s="61">
        <v>15500</v>
      </c>
      <c r="E5" s="61">
        <v>2500</v>
      </c>
      <c r="F5" s="138">
        <v>100</v>
      </c>
      <c r="G5" s="59">
        <f>C5/$B$5*100</f>
        <v>57.345971563981045</v>
      </c>
      <c r="H5" s="59">
        <f>D5/$B$5*100</f>
        <v>36.729857819905213</v>
      </c>
      <c r="I5" s="59">
        <f>E5/$B$5*100</f>
        <v>5.9241706161137442</v>
      </c>
      <c r="J5" s="133"/>
    </row>
    <row r="6" spans="1:10" ht="18.75" customHeight="1" x14ac:dyDescent="0.15">
      <c r="A6" s="139" t="s">
        <v>30</v>
      </c>
      <c r="B6" s="61">
        <v>56200</v>
      </c>
      <c r="C6" s="61">
        <v>38200</v>
      </c>
      <c r="D6" s="61">
        <v>14900</v>
      </c>
      <c r="E6" s="61">
        <v>3200</v>
      </c>
      <c r="F6" s="138">
        <v>100</v>
      </c>
      <c r="G6" s="59">
        <v>67.97153024911033</v>
      </c>
      <c r="H6" s="59">
        <v>26.512455516014231</v>
      </c>
      <c r="I6" s="59">
        <v>5.6939501779359425</v>
      </c>
      <c r="J6" s="59"/>
    </row>
    <row r="7" spans="1:10" ht="18.75" customHeight="1" x14ac:dyDescent="0.15">
      <c r="A7" s="139" t="s">
        <v>31</v>
      </c>
      <c r="B7" s="61">
        <v>58800</v>
      </c>
      <c r="C7" s="61">
        <v>38600</v>
      </c>
      <c r="D7" s="61">
        <v>16500</v>
      </c>
      <c r="E7" s="61">
        <v>3900</v>
      </c>
      <c r="F7" s="138">
        <v>100</v>
      </c>
      <c r="G7" s="59">
        <v>65.646258503401356</v>
      </c>
      <c r="H7" s="59">
        <v>28.061224489795915</v>
      </c>
      <c r="I7" s="59">
        <v>6.6326530612244898</v>
      </c>
      <c r="J7" s="59"/>
    </row>
    <row r="8" spans="1:10" ht="18.75" customHeight="1" x14ac:dyDescent="0.15">
      <c r="A8" s="139" t="s">
        <v>32</v>
      </c>
      <c r="B8" s="61">
        <v>58400</v>
      </c>
      <c r="C8" s="61">
        <v>40600</v>
      </c>
      <c r="D8" s="61">
        <v>14800</v>
      </c>
      <c r="E8" s="61">
        <v>3100</v>
      </c>
      <c r="F8" s="138">
        <v>100</v>
      </c>
      <c r="G8" s="59">
        <v>69.520547945205479</v>
      </c>
      <c r="H8" s="59">
        <v>25.342465753424658</v>
      </c>
      <c r="I8" s="59">
        <v>5.3082191780821919</v>
      </c>
      <c r="J8" s="59"/>
    </row>
    <row r="9" spans="1:10" ht="18.75" customHeight="1" x14ac:dyDescent="0.15">
      <c r="A9" s="139" t="s">
        <v>33</v>
      </c>
      <c r="B9" s="61">
        <v>67100</v>
      </c>
      <c r="C9" s="61">
        <v>42800</v>
      </c>
      <c r="D9" s="61">
        <v>12700</v>
      </c>
      <c r="E9" s="61">
        <v>11500</v>
      </c>
      <c r="F9" s="138">
        <v>100</v>
      </c>
      <c r="G9" s="59">
        <f>C9/$B$9*100</f>
        <v>63.785394932935915</v>
      </c>
      <c r="H9" s="59">
        <f>D9/$B$9*100</f>
        <v>18.926974664679584</v>
      </c>
      <c r="I9" s="59">
        <f>E9/$B$9*100</f>
        <v>17.138599105812222</v>
      </c>
      <c r="J9" s="59"/>
    </row>
    <row r="10" spans="1:10" ht="18.75" customHeight="1" x14ac:dyDescent="0.15">
      <c r="A10" s="139" t="s">
        <v>34</v>
      </c>
      <c r="B10" s="61">
        <v>68200</v>
      </c>
      <c r="C10" s="61">
        <v>47500</v>
      </c>
      <c r="D10" s="61">
        <v>13900</v>
      </c>
      <c r="E10" s="61">
        <v>6600</v>
      </c>
      <c r="F10" s="138">
        <v>100</v>
      </c>
      <c r="G10" s="59">
        <f>C10/$B$10*100</f>
        <v>69.648093841642236</v>
      </c>
      <c r="H10" s="59">
        <f>D10/$B$10*100</f>
        <v>20.381231671554254</v>
      </c>
      <c r="I10" s="59">
        <f>E10/$B$10*100</f>
        <v>9.67741935483871</v>
      </c>
      <c r="J10" s="59"/>
    </row>
    <row r="11" spans="1:10" ht="13.5" customHeight="1" x14ac:dyDescent="0.15">
      <c r="A11" s="140" t="s">
        <v>66</v>
      </c>
      <c r="B11" s="61"/>
      <c r="C11" s="61"/>
      <c r="D11" s="61"/>
      <c r="E11" s="141"/>
      <c r="F11" s="59"/>
      <c r="G11" s="59"/>
      <c r="H11" s="59"/>
      <c r="I11" s="59"/>
      <c r="J11" s="59"/>
    </row>
    <row r="12" spans="1:10" ht="18.75" customHeight="1" x14ac:dyDescent="0.15">
      <c r="A12" s="95" t="s">
        <v>53</v>
      </c>
      <c r="B12" s="142">
        <v>23353</v>
      </c>
      <c r="C12" s="142">
        <v>6237</v>
      </c>
      <c r="D12" s="142">
        <v>8849</v>
      </c>
      <c r="E12" s="143">
        <v>8267</v>
      </c>
      <c r="F12" s="144">
        <v>100</v>
      </c>
      <c r="G12" s="144">
        <v>26.7</v>
      </c>
      <c r="H12" s="144">
        <v>37.9</v>
      </c>
      <c r="I12" s="144">
        <v>35.4</v>
      </c>
      <c r="J12" s="59"/>
    </row>
    <row r="13" spans="1:10" ht="15.75" customHeight="1" x14ac:dyDescent="0.15">
      <c r="A13" s="42"/>
    </row>
  </sheetData>
  <phoneticPr fontId="1"/>
  <pageMargins left="0.7" right="0.7" top="0.75" bottom="0.75" header="0.3" footer="0.3"/>
  <pageSetup paperSize="9" orientation="portrait" r:id="rId1"/>
  <headerFooter>
    <oddFooter>&amp;C1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"/>
  <sheetViews>
    <sheetView showGridLines="0" zoomScale="120" zoomScaleNormal="120" workbookViewId="0">
      <selection activeCell="G10" sqref="G10"/>
    </sheetView>
  </sheetViews>
  <sheetFormatPr defaultRowHeight="13.5" x14ac:dyDescent="0.15"/>
  <cols>
    <col min="1" max="1" width="10.625" style="42" customWidth="1"/>
    <col min="2" max="9" width="9" style="42" customWidth="1"/>
    <col min="10" max="16384" width="9" style="42"/>
  </cols>
  <sheetData>
    <row r="1" spans="1:9" s="147" customFormat="1" ht="15" customHeight="1" x14ac:dyDescent="0.15">
      <c r="A1" s="145" t="s">
        <v>67</v>
      </c>
      <c r="B1" s="146"/>
      <c r="C1" s="146"/>
      <c r="D1" s="146"/>
      <c r="E1" s="146"/>
      <c r="F1" s="146"/>
      <c r="G1" s="146"/>
      <c r="H1" s="146"/>
      <c r="I1" s="146"/>
    </row>
    <row r="2" spans="1:9" s="43" customFormat="1" ht="15" customHeight="1" x14ac:dyDescent="0.15">
      <c r="A2" s="148"/>
      <c r="B2" s="463" t="s">
        <v>16</v>
      </c>
      <c r="C2" s="124" t="s">
        <v>68</v>
      </c>
      <c r="D2" s="125"/>
      <c r="E2" s="125"/>
      <c r="F2" s="124" t="s">
        <v>69</v>
      </c>
      <c r="G2" s="125"/>
      <c r="H2" s="125"/>
      <c r="I2" s="125"/>
    </row>
    <row r="3" spans="1:9" s="43" customFormat="1" ht="27" customHeight="1" x14ac:dyDescent="0.15">
      <c r="A3" s="149"/>
      <c r="B3" s="464"/>
      <c r="C3" s="130" t="s">
        <v>16</v>
      </c>
      <c r="D3" s="150" t="s">
        <v>70</v>
      </c>
      <c r="E3" s="131" t="s">
        <v>71</v>
      </c>
      <c r="F3" s="130" t="s">
        <v>16</v>
      </c>
      <c r="G3" s="151" t="s">
        <v>72</v>
      </c>
      <c r="H3" s="130" t="s">
        <v>73</v>
      </c>
      <c r="I3" s="152" t="s">
        <v>74</v>
      </c>
    </row>
    <row r="4" spans="1:9" s="43" customFormat="1" ht="15" customHeight="1" x14ac:dyDescent="0.15">
      <c r="A4" s="153" t="s">
        <v>27</v>
      </c>
      <c r="B4" s="154"/>
      <c r="C4" s="133"/>
      <c r="D4" s="155"/>
      <c r="E4" s="133"/>
      <c r="F4" s="133"/>
      <c r="G4" s="156"/>
      <c r="H4" s="133"/>
      <c r="I4" s="133"/>
    </row>
    <row r="5" spans="1:9" s="147" customFormat="1" ht="15" customHeight="1" x14ac:dyDescent="0.15">
      <c r="A5" s="87" t="s">
        <v>46</v>
      </c>
      <c r="B5" s="61">
        <v>339300</v>
      </c>
      <c r="C5" s="61">
        <v>318100</v>
      </c>
      <c r="D5" s="61">
        <v>118400</v>
      </c>
      <c r="E5" s="61">
        <v>199700</v>
      </c>
      <c r="F5" s="61">
        <v>21300</v>
      </c>
      <c r="G5" s="61">
        <v>17700</v>
      </c>
      <c r="H5" s="157" t="s">
        <v>50</v>
      </c>
      <c r="I5" s="61">
        <v>3600</v>
      </c>
    </row>
    <row r="6" spans="1:9" s="147" customFormat="1" ht="15" customHeight="1" x14ac:dyDescent="0.15">
      <c r="A6" s="87" t="s">
        <v>47</v>
      </c>
      <c r="B6" s="61">
        <v>351400</v>
      </c>
      <c r="C6" s="61">
        <v>320000</v>
      </c>
      <c r="D6" s="61">
        <v>40100</v>
      </c>
      <c r="E6" s="61">
        <v>279900</v>
      </c>
      <c r="F6" s="61">
        <v>31400</v>
      </c>
      <c r="G6" s="61">
        <v>28200</v>
      </c>
      <c r="H6" s="157" t="s">
        <v>50</v>
      </c>
      <c r="I6" s="61">
        <v>3200</v>
      </c>
    </row>
    <row r="7" spans="1:9" s="147" customFormat="1" ht="15" customHeight="1" x14ac:dyDescent="0.15">
      <c r="A7" s="87" t="s">
        <v>48</v>
      </c>
      <c r="B7" s="61">
        <v>373700</v>
      </c>
      <c r="C7" s="61">
        <v>336400</v>
      </c>
      <c r="D7" s="61">
        <v>13400</v>
      </c>
      <c r="E7" s="61">
        <v>323000</v>
      </c>
      <c r="F7" s="61">
        <v>37200</v>
      </c>
      <c r="G7" s="61">
        <v>34000</v>
      </c>
      <c r="H7" s="157" t="s">
        <v>50</v>
      </c>
      <c r="I7" s="61">
        <v>3200</v>
      </c>
    </row>
    <row r="8" spans="1:9" s="147" customFormat="1" ht="15" customHeight="1" x14ac:dyDescent="0.15">
      <c r="A8" s="87" t="s">
        <v>49</v>
      </c>
      <c r="B8" s="61">
        <v>382300</v>
      </c>
      <c r="C8" s="61">
        <v>342100</v>
      </c>
      <c r="D8" s="61">
        <v>82700</v>
      </c>
      <c r="E8" s="61">
        <v>259400</v>
      </c>
      <c r="F8" s="61">
        <v>40200</v>
      </c>
      <c r="G8" s="61">
        <v>32600</v>
      </c>
      <c r="H8" s="61">
        <v>7000</v>
      </c>
      <c r="I8" s="61">
        <v>600</v>
      </c>
    </row>
    <row r="9" spans="1:9" s="147" customFormat="1" ht="15" customHeight="1" x14ac:dyDescent="0.15">
      <c r="A9" s="87" t="s">
        <v>51</v>
      </c>
      <c r="B9" s="61">
        <v>380300</v>
      </c>
      <c r="C9" s="61">
        <v>337100</v>
      </c>
      <c r="D9" s="61">
        <v>86400</v>
      </c>
      <c r="E9" s="61">
        <v>250800</v>
      </c>
      <c r="F9" s="61">
        <v>43200</v>
      </c>
      <c r="G9" s="61">
        <v>33200</v>
      </c>
      <c r="H9" s="61">
        <v>8800</v>
      </c>
      <c r="I9" s="61">
        <v>1200</v>
      </c>
    </row>
    <row r="10" spans="1:9" s="147" customFormat="1" ht="15" customHeight="1" x14ac:dyDescent="0.15">
      <c r="A10" s="87" t="s">
        <v>33</v>
      </c>
      <c r="B10" s="61">
        <v>389000</v>
      </c>
      <c r="C10" s="61">
        <v>339100</v>
      </c>
      <c r="D10" s="61">
        <v>58200</v>
      </c>
      <c r="E10" s="61">
        <v>280900</v>
      </c>
      <c r="F10" s="61">
        <v>49900</v>
      </c>
      <c r="G10" s="61">
        <v>41500</v>
      </c>
      <c r="H10" s="61">
        <v>8200</v>
      </c>
      <c r="I10" s="61">
        <v>200</v>
      </c>
    </row>
    <row r="11" spans="1:9" s="147" customFormat="1" ht="15" customHeight="1" x14ac:dyDescent="0.15">
      <c r="A11" s="87" t="s">
        <v>34</v>
      </c>
      <c r="B11" s="61">
        <v>383800</v>
      </c>
      <c r="C11" s="61">
        <v>339900</v>
      </c>
      <c r="D11" s="61">
        <v>74900</v>
      </c>
      <c r="E11" s="61">
        <v>265000</v>
      </c>
      <c r="F11" s="61">
        <v>43800</v>
      </c>
      <c r="G11" s="61">
        <v>26400</v>
      </c>
      <c r="H11" s="61">
        <v>16800</v>
      </c>
      <c r="I11" s="61">
        <v>500</v>
      </c>
    </row>
    <row r="12" spans="1:9" s="159" customFormat="1" ht="12" customHeight="1" x14ac:dyDescent="0.15">
      <c r="A12" s="158" t="s">
        <v>75</v>
      </c>
      <c r="B12" s="59"/>
      <c r="C12" s="59"/>
      <c r="D12" s="59"/>
      <c r="E12" s="59"/>
      <c r="F12" s="59"/>
      <c r="G12" s="59"/>
      <c r="H12" s="59"/>
      <c r="I12" s="59"/>
    </row>
    <row r="13" spans="1:9" s="159" customFormat="1" ht="15" customHeight="1" x14ac:dyDescent="0.15">
      <c r="A13" s="160" t="s">
        <v>76</v>
      </c>
      <c r="B13" s="61">
        <v>53616</v>
      </c>
      <c r="C13" s="61">
        <v>30547</v>
      </c>
      <c r="D13" s="61">
        <v>12162</v>
      </c>
      <c r="E13" s="61">
        <v>18385</v>
      </c>
      <c r="F13" s="61">
        <v>23069</v>
      </c>
      <c r="G13" s="61">
        <v>18204</v>
      </c>
      <c r="H13" s="61">
        <v>4744</v>
      </c>
      <c r="I13" s="61">
        <v>122</v>
      </c>
    </row>
    <row r="14" spans="1:9" s="147" customFormat="1" ht="15" customHeight="1" x14ac:dyDescent="0.15">
      <c r="A14" s="161" t="s">
        <v>37</v>
      </c>
      <c r="B14" s="59"/>
      <c r="C14" s="59"/>
      <c r="D14" s="59"/>
      <c r="E14" s="59"/>
      <c r="F14" s="59"/>
      <c r="G14" s="59"/>
      <c r="H14" s="59"/>
      <c r="I14" s="59"/>
    </row>
    <row r="15" spans="1:9" s="147" customFormat="1" ht="15" customHeight="1" x14ac:dyDescent="0.15">
      <c r="A15" s="87" t="s">
        <v>46</v>
      </c>
      <c r="B15" s="59">
        <v>100</v>
      </c>
      <c r="C15" s="59">
        <f>C5/$B$5*100</f>
        <v>93.7518420277041</v>
      </c>
      <c r="D15" s="59">
        <f>D5/$B$5*100</f>
        <v>34.895372826407311</v>
      </c>
      <c r="E15" s="59">
        <f>E5/$B$5*100</f>
        <v>58.85646920129679</v>
      </c>
      <c r="F15" s="59">
        <f>F5/$B$5*100</f>
        <v>6.2776304155614495</v>
      </c>
      <c r="G15" s="59">
        <f>G5/$B$5*100</f>
        <v>5.2166224580017682</v>
      </c>
      <c r="H15" s="157" t="s">
        <v>50</v>
      </c>
      <c r="I15" s="59">
        <f>I5/$B$5*100</f>
        <v>1.0610079575596816</v>
      </c>
    </row>
    <row r="16" spans="1:9" s="147" customFormat="1" ht="15" customHeight="1" x14ac:dyDescent="0.15">
      <c r="A16" s="87" t="s">
        <v>47</v>
      </c>
      <c r="B16" s="59">
        <v>100</v>
      </c>
      <c r="C16" s="59">
        <f>C6/$B$6*100</f>
        <v>91.064314171883893</v>
      </c>
      <c r="D16" s="59">
        <f>D6/$B$6*100</f>
        <v>11.4114968696642</v>
      </c>
      <c r="E16" s="59">
        <f>E6/$B$6*100</f>
        <v>79.652817302219688</v>
      </c>
      <c r="F16" s="59">
        <f>F6/$B$6*100</f>
        <v>8.9356858281161067</v>
      </c>
      <c r="G16" s="59">
        <f>G6/$B$6*100</f>
        <v>8.0250426863972688</v>
      </c>
      <c r="H16" s="157" t="s">
        <v>50</v>
      </c>
      <c r="I16" s="59">
        <f>I6/$B$6*100</f>
        <v>0.91064314171883898</v>
      </c>
    </row>
    <row r="17" spans="1:9" s="147" customFormat="1" ht="15" customHeight="1" x14ac:dyDescent="0.15">
      <c r="A17" s="87" t="s">
        <v>48</v>
      </c>
      <c r="B17" s="59">
        <v>100</v>
      </c>
      <c r="C17" s="59">
        <f>C7/$B$7*100</f>
        <v>90.018731602890028</v>
      </c>
      <c r="D17" s="59">
        <f>D7/$B$7*100</f>
        <v>3.585763981803586</v>
      </c>
      <c r="E17" s="59">
        <f>E7/$B$7*100</f>
        <v>86.432967621086433</v>
      </c>
      <c r="F17" s="59">
        <f>F7/$B$7*100</f>
        <v>9.9545089644099534</v>
      </c>
      <c r="G17" s="59">
        <f>G7/$B$7*100</f>
        <v>9.098207118009098</v>
      </c>
      <c r="H17" s="157" t="s">
        <v>50</v>
      </c>
      <c r="I17" s="59">
        <f>I7/$B$7*100</f>
        <v>0.85630184640085627</v>
      </c>
    </row>
    <row r="18" spans="1:9" s="147" customFormat="1" ht="15" customHeight="1" x14ac:dyDescent="0.15">
      <c r="A18" s="87" t="s">
        <v>49</v>
      </c>
      <c r="B18" s="57">
        <v>100</v>
      </c>
      <c r="C18" s="57">
        <f t="shared" ref="C18:I18" si="0">C8/$B$8*100</f>
        <v>89.484697881245097</v>
      </c>
      <c r="D18" s="57">
        <f t="shared" si="0"/>
        <v>21.632226000523151</v>
      </c>
      <c r="E18" s="57">
        <f t="shared" si="0"/>
        <v>67.852471880721936</v>
      </c>
      <c r="F18" s="57">
        <f t="shared" si="0"/>
        <v>10.515302118754905</v>
      </c>
      <c r="G18" s="57">
        <f t="shared" si="0"/>
        <v>8.5273345540151713</v>
      </c>
      <c r="H18" s="57">
        <f t="shared" si="0"/>
        <v>1.8310227569971229</v>
      </c>
      <c r="I18" s="57">
        <f t="shared" si="0"/>
        <v>0.15694480774261052</v>
      </c>
    </row>
    <row r="19" spans="1:9" s="147" customFormat="1" ht="15" customHeight="1" x14ac:dyDescent="0.15">
      <c r="A19" s="87" t="s">
        <v>51</v>
      </c>
      <c r="B19" s="57">
        <v>100</v>
      </c>
      <c r="C19" s="57">
        <f t="shared" ref="C19:I19" si="1">C9/$B$9*100</f>
        <v>88.640546936628965</v>
      </c>
      <c r="D19" s="57">
        <f t="shared" si="1"/>
        <v>22.718906126742045</v>
      </c>
      <c r="E19" s="57">
        <f t="shared" si="1"/>
        <v>65.94793584012622</v>
      </c>
      <c r="F19" s="57">
        <f t="shared" si="1"/>
        <v>11.359453063371022</v>
      </c>
      <c r="G19" s="57">
        <f t="shared" si="1"/>
        <v>8.7299500394425458</v>
      </c>
      <c r="H19" s="57">
        <f t="shared" si="1"/>
        <v>2.3139626610570603</v>
      </c>
      <c r="I19" s="57">
        <f t="shared" si="1"/>
        <v>0.31554036287141729</v>
      </c>
    </row>
    <row r="20" spans="1:9" s="147" customFormat="1" ht="15" customHeight="1" x14ac:dyDescent="0.15">
      <c r="A20" s="87" t="s">
        <v>33</v>
      </c>
      <c r="B20" s="59">
        <v>100</v>
      </c>
      <c r="C20" s="59">
        <f t="shared" ref="C20:I20" si="2">C10/$B$10*100</f>
        <v>87.172236503856041</v>
      </c>
      <c r="D20" s="59">
        <f t="shared" si="2"/>
        <v>14.961439588688947</v>
      </c>
      <c r="E20" s="59">
        <f t="shared" si="2"/>
        <v>72.210796915167094</v>
      </c>
      <c r="F20" s="59">
        <f t="shared" si="2"/>
        <v>12.827763496143959</v>
      </c>
      <c r="G20" s="59">
        <f t="shared" si="2"/>
        <v>10.668380462724937</v>
      </c>
      <c r="H20" s="59">
        <f t="shared" si="2"/>
        <v>2.1079691516709511</v>
      </c>
      <c r="I20" s="59">
        <f t="shared" si="2"/>
        <v>5.1413881748071974E-2</v>
      </c>
    </row>
    <row r="21" spans="1:9" s="147" customFormat="1" ht="15" customHeight="1" x14ac:dyDescent="0.15">
      <c r="A21" s="87" t="s">
        <v>34</v>
      </c>
      <c r="B21" s="59">
        <v>100</v>
      </c>
      <c r="C21" s="59">
        <f t="shared" ref="C21:I21" si="3">C11/$B$11*100</f>
        <v>88.561750911933302</v>
      </c>
      <c r="D21" s="59">
        <f t="shared" si="3"/>
        <v>19.515372589890568</v>
      </c>
      <c r="E21" s="59">
        <f t="shared" si="3"/>
        <v>69.046378322042727</v>
      </c>
      <c r="F21" s="59">
        <f t="shared" si="3"/>
        <v>11.412193850964043</v>
      </c>
      <c r="G21" s="59">
        <f t="shared" si="3"/>
        <v>6.8785825951016148</v>
      </c>
      <c r="H21" s="59">
        <f t="shared" si="3"/>
        <v>4.3772798332464831</v>
      </c>
      <c r="I21" s="59">
        <f t="shared" si="3"/>
        <v>0.13027618551328818</v>
      </c>
    </row>
    <row r="22" spans="1:9" s="147" customFormat="1" ht="12" customHeight="1" x14ac:dyDescent="0.15">
      <c r="A22" s="158" t="s">
        <v>77</v>
      </c>
      <c r="B22" s="59"/>
      <c r="C22" s="59"/>
      <c r="D22" s="59"/>
      <c r="E22" s="59"/>
      <c r="F22" s="59"/>
      <c r="G22" s="59"/>
      <c r="H22" s="59"/>
      <c r="I22" s="59"/>
    </row>
    <row r="23" spans="1:9" s="147" customFormat="1" ht="15" customHeight="1" x14ac:dyDescent="0.15">
      <c r="A23" s="95" t="s">
        <v>78</v>
      </c>
      <c r="B23" s="144">
        <v>100</v>
      </c>
      <c r="C23" s="144">
        <v>57</v>
      </c>
      <c r="D23" s="144">
        <v>22.7</v>
      </c>
      <c r="E23" s="144">
        <v>34.299999999999997</v>
      </c>
      <c r="F23" s="144">
        <v>43</v>
      </c>
      <c r="G23" s="144">
        <v>34</v>
      </c>
      <c r="H23" s="144">
        <v>8.8000000000000007</v>
      </c>
      <c r="I23" s="144">
        <v>0.2</v>
      </c>
    </row>
    <row r="24" spans="1:9" s="147" customFormat="1" ht="13.5" customHeight="1" x14ac:dyDescent="0.15">
      <c r="A24" s="147" t="s">
        <v>79</v>
      </c>
      <c r="D24" s="162"/>
      <c r="E24" s="162"/>
    </row>
    <row r="25" spans="1:9" s="147" customFormat="1" ht="13.5" customHeight="1" x14ac:dyDescent="0.15">
      <c r="D25" s="162"/>
      <c r="E25" s="162"/>
    </row>
    <row r="26" spans="1:9" s="147" customFormat="1" ht="15.75" customHeight="1" x14ac:dyDescent="0.15">
      <c r="D26" s="162"/>
      <c r="E26" s="162"/>
    </row>
    <row r="28" spans="1:9" ht="16.5" customHeight="1" x14ac:dyDescent="0.15">
      <c r="A28" s="42" t="s">
        <v>80</v>
      </c>
    </row>
    <row r="29" spans="1:9" s="43" customFormat="1" ht="15" customHeight="1" x14ac:dyDescent="0.15">
      <c r="A29" s="148"/>
      <c r="B29" s="463" t="s">
        <v>16</v>
      </c>
      <c r="C29" s="124" t="s">
        <v>68</v>
      </c>
      <c r="D29" s="125"/>
      <c r="E29" s="125"/>
      <c r="F29" s="124" t="s">
        <v>69</v>
      </c>
      <c r="G29" s="125"/>
      <c r="H29" s="125"/>
      <c r="I29" s="125"/>
    </row>
    <row r="30" spans="1:9" s="43" customFormat="1" ht="27" customHeight="1" x14ac:dyDescent="0.15">
      <c r="A30" s="149"/>
      <c r="B30" s="464"/>
      <c r="C30" s="130" t="s">
        <v>16</v>
      </c>
      <c r="D30" s="150" t="s">
        <v>81</v>
      </c>
      <c r="E30" s="131" t="s">
        <v>71</v>
      </c>
      <c r="F30" s="163" t="s">
        <v>16</v>
      </c>
      <c r="G30" s="151" t="s">
        <v>72</v>
      </c>
      <c r="H30" s="130" t="s">
        <v>73</v>
      </c>
      <c r="I30" s="131" t="s">
        <v>82</v>
      </c>
    </row>
    <row r="31" spans="1:9" s="67" customFormat="1" ht="15" customHeight="1" x14ac:dyDescent="0.15">
      <c r="A31" s="153" t="s">
        <v>27</v>
      </c>
      <c r="B31" s="4"/>
      <c r="C31" s="164"/>
      <c r="D31" s="165"/>
      <c r="E31" s="164"/>
      <c r="F31" s="164"/>
      <c r="G31" s="156"/>
      <c r="H31" s="133"/>
      <c r="I31" s="133"/>
    </row>
    <row r="32" spans="1:9" s="168" customFormat="1" ht="15" customHeight="1" x14ac:dyDescent="0.15">
      <c r="A32" s="87" t="s">
        <v>83</v>
      </c>
      <c r="B32" s="166">
        <v>383800</v>
      </c>
      <c r="C32" s="61">
        <v>339900</v>
      </c>
      <c r="D32" s="167">
        <v>74900</v>
      </c>
      <c r="E32" s="61">
        <v>265000</v>
      </c>
      <c r="F32" s="61">
        <v>43800</v>
      </c>
      <c r="G32" s="167">
        <v>26400</v>
      </c>
      <c r="H32" s="61">
        <v>16800</v>
      </c>
      <c r="I32" s="61">
        <v>500</v>
      </c>
    </row>
    <row r="33" spans="1:9" ht="15" customHeight="1" x14ac:dyDescent="0.15">
      <c r="A33" s="87" t="s">
        <v>84</v>
      </c>
      <c r="B33" s="169">
        <v>306200</v>
      </c>
      <c r="C33" s="170">
        <v>303500</v>
      </c>
      <c r="D33" s="61">
        <v>70800</v>
      </c>
      <c r="E33" s="61">
        <v>232600</v>
      </c>
      <c r="F33" s="61">
        <v>2700</v>
      </c>
      <c r="G33" s="53">
        <v>1600</v>
      </c>
      <c r="H33" s="53">
        <v>1100</v>
      </c>
      <c r="I33" s="53">
        <v>100</v>
      </c>
    </row>
    <row r="34" spans="1:9" ht="15" customHeight="1" x14ac:dyDescent="0.15">
      <c r="A34" s="87" t="s">
        <v>85</v>
      </c>
      <c r="B34" s="169">
        <v>8700</v>
      </c>
      <c r="C34" s="170">
        <v>6700</v>
      </c>
      <c r="D34" s="61">
        <v>1300</v>
      </c>
      <c r="E34" s="61">
        <v>5400</v>
      </c>
      <c r="F34" s="61">
        <v>2000</v>
      </c>
      <c r="G34" s="53">
        <v>900</v>
      </c>
      <c r="H34" s="170">
        <v>600</v>
      </c>
      <c r="I34" s="157">
        <v>500</v>
      </c>
    </row>
    <row r="35" spans="1:9" ht="15" customHeight="1" x14ac:dyDescent="0.15">
      <c r="A35" s="87" t="s">
        <v>86</v>
      </c>
      <c r="B35" s="169">
        <v>68200</v>
      </c>
      <c r="C35" s="170">
        <v>29200</v>
      </c>
      <c r="D35" s="61">
        <v>2600</v>
      </c>
      <c r="E35" s="61">
        <v>26700</v>
      </c>
      <c r="F35" s="61">
        <v>38900</v>
      </c>
      <c r="G35" s="53">
        <v>23800</v>
      </c>
      <c r="H35" s="170">
        <v>15100</v>
      </c>
      <c r="I35" s="157">
        <v>0</v>
      </c>
    </row>
    <row r="36" spans="1:9" ht="15" customHeight="1" x14ac:dyDescent="0.15">
      <c r="A36" s="87" t="s">
        <v>87</v>
      </c>
      <c r="B36" s="169">
        <v>700</v>
      </c>
      <c r="C36" s="170">
        <v>500</v>
      </c>
      <c r="D36" s="61">
        <v>200</v>
      </c>
      <c r="E36" s="61">
        <v>300</v>
      </c>
      <c r="F36" s="61">
        <v>200</v>
      </c>
      <c r="G36" s="61">
        <v>100</v>
      </c>
      <c r="H36" s="170">
        <v>100</v>
      </c>
      <c r="I36" s="170">
        <v>0</v>
      </c>
    </row>
    <row r="37" spans="1:9" s="67" customFormat="1" ht="15" customHeight="1" x14ac:dyDescent="0.15">
      <c r="A37" s="153" t="s">
        <v>37</v>
      </c>
      <c r="B37" s="168"/>
      <c r="C37" s="168"/>
      <c r="D37" s="171"/>
      <c r="E37" s="171"/>
      <c r="F37" s="168"/>
      <c r="G37" s="168"/>
      <c r="H37" s="168"/>
      <c r="I37" s="168"/>
    </row>
    <row r="38" spans="1:9" s="43" customFormat="1" ht="15" customHeight="1" x14ac:dyDescent="0.15">
      <c r="A38" s="87" t="s">
        <v>88</v>
      </c>
      <c r="B38" s="57">
        <v>100</v>
      </c>
      <c r="C38" s="57">
        <f t="shared" ref="C38:I38" si="4">C32/$B$32*100</f>
        <v>88.561750911933302</v>
      </c>
      <c r="D38" s="57">
        <f t="shared" si="4"/>
        <v>19.515372589890568</v>
      </c>
      <c r="E38" s="57">
        <f t="shared" si="4"/>
        <v>69.046378322042727</v>
      </c>
      <c r="F38" s="57">
        <f t="shared" si="4"/>
        <v>11.412193850964043</v>
      </c>
      <c r="G38" s="57">
        <f t="shared" si="4"/>
        <v>6.8785825951016148</v>
      </c>
      <c r="H38" s="57">
        <f t="shared" si="4"/>
        <v>4.3772798332464831</v>
      </c>
      <c r="I38" s="57">
        <f t="shared" si="4"/>
        <v>0.13027618551328818</v>
      </c>
    </row>
    <row r="39" spans="1:9" s="43" customFormat="1" ht="15" customHeight="1" x14ac:dyDescent="0.15">
      <c r="A39" s="87" t="s">
        <v>89</v>
      </c>
      <c r="B39" s="57">
        <v>100</v>
      </c>
      <c r="C39" s="57">
        <f t="shared" ref="C39:I39" si="5">C33/$B$33*100</f>
        <v>99.118223383409529</v>
      </c>
      <c r="D39" s="57">
        <f t="shared" si="5"/>
        <v>23.122142390594384</v>
      </c>
      <c r="E39" s="57">
        <f t="shared" si="5"/>
        <v>75.963422599608094</v>
      </c>
      <c r="F39" s="57">
        <f t="shared" si="5"/>
        <v>0.88177661659046369</v>
      </c>
      <c r="G39" s="57">
        <f t="shared" si="5"/>
        <v>0.52253429131286744</v>
      </c>
      <c r="H39" s="57">
        <f t="shared" si="5"/>
        <v>0.35924232527759631</v>
      </c>
      <c r="I39" s="57">
        <f t="shared" si="5"/>
        <v>3.2658393207054215E-2</v>
      </c>
    </row>
    <row r="40" spans="1:9" s="43" customFormat="1" ht="15" customHeight="1" x14ac:dyDescent="0.15">
      <c r="A40" s="87" t="s">
        <v>90</v>
      </c>
      <c r="B40" s="57">
        <v>100</v>
      </c>
      <c r="C40" s="57">
        <f t="shared" ref="C40:I40" si="6">C34/$B$34*100</f>
        <v>77.011494252873561</v>
      </c>
      <c r="D40" s="57">
        <f t="shared" si="6"/>
        <v>14.942528735632186</v>
      </c>
      <c r="E40" s="57">
        <f t="shared" si="6"/>
        <v>62.068965517241381</v>
      </c>
      <c r="F40" s="57">
        <f t="shared" si="6"/>
        <v>22.988505747126435</v>
      </c>
      <c r="G40" s="57">
        <f t="shared" si="6"/>
        <v>10.344827586206897</v>
      </c>
      <c r="H40" s="57">
        <f t="shared" si="6"/>
        <v>6.8965517241379306</v>
      </c>
      <c r="I40" s="57">
        <f t="shared" si="6"/>
        <v>5.7471264367816088</v>
      </c>
    </row>
    <row r="41" spans="1:9" s="43" customFormat="1" ht="15" customHeight="1" x14ac:dyDescent="0.15">
      <c r="A41" s="87" t="s">
        <v>91</v>
      </c>
      <c r="B41" s="57">
        <v>100</v>
      </c>
      <c r="C41" s="57">
        <f t="shared" ref="C41:I41" si="7">C35/$B$35*100</f>
        <v>42.815249266862168</v>
      </c>
      <c r="D41" s="57">
        <f t="shared" si="7"/>
        <v>3.8123167155425222</v>
      </c>
      <c r="E41" s="57">
        <f t="shared" si="7"/>
        <v>39.149560117302052</v>
      </c>
      <c r="F41" s="57">
        <f t="shared" si="7"/>
        <v>57.038123167155433</v>
      </c>
      <c r="G41" s="57">
        <f t="shared" si="7"/>
        <v>34.897360703812318</v>
      </c>
      <c r="H41" s="57">
        <f t="shared" si="7"/>
        <v>22.140762463343108</v>
      </c>
      <c r="I41" s="59">
        <f t="shared" si="7"/>
        <v>0</v>
      </c>
    </row>
    <row r="42" spans="1:9" s="43" customFormat="1" ht="15" customHeight="1" x14ac:dyDescent="0.15">
      <c r="A42" s="172" t="s">
        <v>92</v>
      </c>
      <c r="B42" s="144">
        <v>100</v>
      </c>
      <c r="C42" s="144">
        <f t="shared" ref="C42:I42" si="8">C36/$B$36*100</f>
        <v>71.428571428571431</v>
      </c>
      <c r="D42" s="144">
        <f t="shared" si="8"/>
        <v>28.571428571428569</v>
      </c>
      <c r="E42" s="144">
        <f t="shared" si="8"/>
        <v>42.857142857142854</v>
      </c>
      <c r="F42" s="144">
        <f t="shared" si="8"/>
        <v>28.571428571428569</v>
      </c>
      <c r="G42" s="144">
        <f t="shared" si="8"/>
        <v>14.285714285714285</v>
      </c>
      <c r="H42" s="144">
        <f t="shared" si="8"/>
        <v>14.285714285714285</v>
      </c>
      <c r="I42" s="144">
        <f t="shared" si="8"/>
        <v>0</v>
      </c>
    </row>
    <row r="43" spans="1:9" s="43" customFormat="1" ht="15" customHeight="1" x14ac:dyDescent="0.15">
      <c r="A43" s="173"/>
      <c r="B43" s="174"/>
      <c r="C43" s="174"/>
      <c r="D43" s="174"/>
      <c r="E43" s="174"/>
      <c r="F43" s="174"/>
      <c r="G43" s="174"/>
      <c r="H43" s="174"/>
      <c r="I43" s="174"/>
    </row>
  </sheetData>
  <mergeCells count="2">
    <mergeCell ref="B2:B3"/>
    <mergeCell ref="B29:B30"/>
  </mergeCells>
  <phoneticPr fontId="1"/>
  <pageMargins left="0.7" right="0.7" top="0.75" bottom="0.75" header="0.3" footer="0.3"/>
  <pageSetup paperSize="9" orientation="portrait" r:id="rId1"/>
  <headerFooter>
    <oddFooter>&amp;C1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showGridLines="0" zoomScale="120" zoomScaleNormal="120" workbookViewId="0">
      <selection activeCell="K8" sqref="K8"/>
    </sheetView>
  </sheetViews>
  <sheetFormatPr defaultRowHeight="16.5" customHeight="1" x14ac:dyDescent="0.15"/>
  <cols>
    <col min="1" max="1" width="9.5" style="122" customWidth="1"/>
    <col min="2" max="13" width="7.125" style="122" customWidth="1"/>
    <col min="14" max="16384" width="9" style="122"/>
  </cols>
  <sheetData>
    <row r="1" spans="1:13" s="39" customFormat="1" ht="15" customHeight="1" x14ac:dyDescent="0.15">
      <c r="A1" s="175" t="s">
        <v>93</v>
      </c>
      <c r="B1" s="176"/>
      <c r="C1" s="176"/>
      <c r="D1" s="176"/>
      <c r="E1" s="176"/>
      <c r="F1" s="176"/>
      <c r="G1" s="176"/>
      <c r="H1" s="176"/>
      <c r="I1" s="176"/>
      <c r="J1" s="176"/>
      <c r="K1" s="177"/>
      <c r="L1" s="178"/>
      <c r="M1" s="178"/>
    </row>
    <row r="2" spans="1:13" s="182" customFormat="1" ht="15" customHeight="1" x14ac:dyDescent="0.15">
      <c r="A2" s="465" t="s">
        <v>94</v>
      </c>
      <c r="B2" s="467" t="s">
        <v>95</v>
      </c>
      <c r="C2" s="467" t="s">
        <v>96</v>
      </c>
      <c r="D2" s="179" t="s">
        <v>97</v>
      </c>
      <c r="E2" s="179"/>
      <c r="F2" s="179"/>
      <c r="G2" s="179"/>
      <c r="H2" s="179"/>
      <c r="I2" s="179"/>
      <c r="J2" s="180"/>
      <c r="K2" s="181"/>
      <c r="L2" s="181"/>
      <c r="M2" s="181"/>
    </row>
    <row r="3" spans="1:13" s="187" customFormat="1" ht="21" x14ac:dyDescent="0.15">
      <c r="A3" s="466"/>
      <c r="B3" s="468"/>
      <c r="C3" s="469"/>
      <c r="D3" s="183" t="s">
        <v>98</v>
      </c>
      <c r="E3" s="183" t="s">
        <v>99</v>
      </c>
      <c r="F3" s="183" t="s">
        <v>100</v>
      </c>
      <c r="G3" s="183" t="s">
        <v>101</v>
      </c>
      <c r="H3" s="183" t="s">
        <v>102</v>
      </c>
      <c r="I3" s="183" t="s">
        <v>103</v>
      </c>
      <c r="J3" s="184" t="s">
        <v>104</v>
      </c>
      <c r="K3" s="185" t="s">
        <v>105</v>
      </c>
      <c r="L3" s="186" t="s">
        <v>106</v>
      </c>
      <c r="M3" s="186" t="s">
        <v>107</v>
      </c>
    </row>
    <row r="4" spans="1:13" s="39" customFormat="1" ht="15" customHeight="1" x14ac:dyDescent="0.15">
      <c r="A4" s="188" t="s">
        <v>27</v>
      </c>
      <c r="B4" s="176"/>
      <c r="C4" s="176"/>
      <c r="D4" s="176"/>
      <c r="E4" s="176"/>
      <c r="F4" s="176"/>
      <c r="G4" s="176"/>
      <c r="H4" s="176"/>
      <c r="I4" s="176"/>
      <c r="J4" s="177"/>
      <c r="K4" s="178"/>
      <c r="L4" s="178"/>
      <c r="M4" s="178"/>
    </row>
    <row r="5" spans="1:13" s="39" customFormat="1" ht="15" customHeight="1" x14ac:dyDescent="0.15">
      <c r="A5" s="160" t="s">
        <v>108</v>
      </c>
      <c r="B5" s="189">
        <v>338500</v>
      </c>
      <c r="C5" s="189">
        <v>32300</v>
      </c>
      <c r="D5" s="189">
        <f t="shared" ref="D5:D10" si="0">SUM(E5:M5)</f>
        <v>306200</v>
      </c>
      <c r="E5" s="189">
        <f>31200+73600</f>
        <v>104800</v>
      </c>
      <c r="F5" s="189">
        <v>132400</v>
      </c>
      <c r="G5" s="190">
        <v>69000</v>
      </c>
      <c r="H5" s="191" t="s">
        <v>109</v>
      </c>
      <c r="I5" s="191" t="s">
        <v>109</v>
      </c>
      <c r="J5" s="191" t="s">
        <v>109</v>
      </c>
      <c r="K5" s="191" t="s">
        <v>109</v>
      </c>
      <c r="L5" s="191" t="s">
        <v>109</v>
      </c>
      <c r="M5" s="191" t="s">
        <v>109</v>
      </c>
    </row>
    <row r="6" spans="1:13" s="39" customFormat="1" ht="15" customHeight="1" x14ac:dyDescent="0.15">
      <c r="A6" s="160" t="s">
        <v>110</v>
      </c>
      <c r="B6" s="189">
        <v>349800</v>
      </c>
      <c r="C6" s="189">
        <v>26400</v>
      </c>
      <c r="D6" s="189">
        <f>SUM(E6:M6)</f>
        <v>323300</v>
      </c>
      <c r="E6" s="189">
        <f>27800+62400</f>
        <v>90200</v>
      </c>
      <c r="F6" s="189">
        <v>117700</v>
      </c>
      <c r="G6" s="189">
        <v>92100</v>
      </c>
      <c r="H6" s="190">
        <v>23300</v>
      </c>
      <c r="I6" s="191" t="s">
        <v>109</v>
      </c>
      <c r="J6" s="191" t="s">
        <v>109</v>
      </c>
      <c r="K6" s="191" t="s">
        <v>109</v>
      </c>
      <c r="L6" s="191" t="s">
        <v>109</v>
      </c>
      <c r="M6" s="191" t="s">
        <v>109</v>
      </c>
    </row>
    <row r="7" spans="1:13" s="39" customFormat="1" ht="15" customHeight="1" x14ac:dyDescent="0.15">
      <c r="A7" s="160" t="s">
        <v>111</v>
      </c>
      <c r="B7" s="189">
        <v>370000</v>
      </c>
      <c r="C7" s="189">
        <v>18900</v>
      </c>
      <c r="D7" s="189">
        <f t="shared" si="0"/>
        <v>351200</v>
      </c>
      <c r="E7" s="189">
        <f>23600+55000</f>
        <v>78600</v>
      </c>
      <c r="F7" s="189">
        <v>113200</v>
      </c>
      <c r="G7" s="189">
        <v>91000</v>
      </c>
      <c r="H7" s="189">
        <v>44100</v>
      </c>
      <c r="I7" s="190">
        <v>24300</v>
      </c>
      <c r="J7" s="191" t="s">
        <v>109</v>
      </c>
      <c r="K7" s="191" t="s">
        <v>109</v>
      </c>
      <c r="L7" s="191" t="s">
        <v>109</v>
      </c>
      <c r="M7" s="191" t="s">
        <v>109</v>
      </c>
    </row>
    <row r="8" spans="1:13" s="39" customFormat="1" ht="15" customHeight="1" x14ac:dyDescent="0.15">
      <c r="A8" s="160" t="s">
        <v>112</v>
      </c>
      <c r="B8" s="189">
        <v>376400</v>
      </c>
      <c r="C8" s="189">
        <v>21200</v>
      </c>
      <c r="D8" s="189">
        <f t="shared" si="0"/>
        <v>355300</v>
      </c>
      <c r="E8" s="189">
        <f>16800+45500</f>
        <v>62300</v>
      </c>
      <c r="F8" s="189">
        <v>90200</v>
      </c>
      <c r="G8" s="189">
        <v>90500</v>
      </c>
      <c r="H8" s="189">
        <v>44100</v>
      </c>
      <c r="I8" s="189">
        <v>49000</v>
      </c>
      <c r="J8" s="192">
        <v>19200</v>
      </c>
      <c r="K8" s="191" t="s">
        <v>109</v>
      </c>
      <c r="L8" s="191" t="s">
        <v>109</v>
      </c>
      <c r="M8" s="191" t="s">
        <v>109</v>
      </c>
    </row>
    <row r="9" spans="1:13" s="39" customFormat="1" ht="14.25" customHeight="1" x14ac:dyDescent="0.15">
      <c r="A9" s="160" t="s">
        <v>113</v>
      </c>
      <c r="B9" s="189">
        <v>370000</v>
      </c>
      <c r="C9" s="189">
        <v>18200</v>
      </c>
      <c r="D9" s="189">
        <f t="shared" si="0"/>
        <v>351900</v>
      </c>
      <c r="E9" s="189">
        <f>14600+40900</f>
        <v>55500</v>
      </c>
      <c r="F9" s="189">
        <v>85800</v>
      </c>
      <c r="G9" s="189">
        <v>71700</v>
      </c>
      <c r="H9" s="189">
        <v>39900</v>
      </c>
      <c r="I9" s="189">
        <v>43400</v>
      </c>
      <c r="J9" s="193">
        <v>39300</v>
      </c>
      <c r="K9" s="190">
        <v>16300</v>
      </c>
      <c r="L9" s="191" t="s">
        <v>109</v>
      </c>
      <c r="M9" s="191" t="s">
        <v>109</v>
      </c>
    </row>
    <row r="10" spans="1:13" s="39" customFormat="1" ht="15" customHeight="1" x14ac:dyDescent="0.15">
      <c r="A10" s="160" t="s">
        <v>114</v>
      </c>
      <c r="B10" s="189">
        <v>371400</v>
      </c>
      <c r="C10" s="189">
        <v>16700</v>
      </c>
      <c r="D10" s="189">
        <f t="shared" si="0"/>
        <v>354800</v>
      </c>
      <c r="E10" s="189">
        <f>13000+35100</f>
        <v>48100</v>
      </c>
      <c r="F10" s="189">
        <v>77600</v>
      </c>
      <c r="G10" s="189">
        <v>69700</v>
      </c>
      <c r="H10" s="189">
        <v>37500</v>
      </c>
      <c r="I10" s="189">
        <v>41000</v>
      </c>
      <c r="J10" s="193">
        <v>36500</v>
      </c>
      <c r="K10" s="194">
        <v>33700</v>
      </c>
      <c r="L10" s="190">
        <v>10700</v>
      </c>
      <c r="M10" s="191" t="s">
        <v>109</v>
      </c>
    </row>
    <row r="11" spans="1:13" s="39" customFormat="1" ht="15" customHeight="1" x14ac:dyDescent="0.15">
      <c r="A11" s="160" t="s">
        <v>115</v>
      </c>
      <c r="B11" s="189">
        <v>364500</v>
      </c>
      <c r="C11" s="189">
        <v>14800</v>
      </c>
      <c r="D11" s="189">
        <f>SUM(E11:M11)</f>
        <v>349700</v>
      </c>
      <c r="E11" s="189">
        <v>36300</v>
      </c>
      <c r="F11" s="189">
        <v>68900</v>
      </c>
      <c r="G11" s="189">
        <v>65400</v>
      </c>
      <c r="H11" s="189">
        <v>37800</v>
      </c>
      <c r="I11" s="189">
        <v>41000</v>
      </c>
      <c r="J11" s="193">
        <v>32000</v>
      </c>
      <c r="K11" s="194">
        <v>31200</v>
      </c>
      <c r="L11" s="194">
        <v>15200</v>
      </c>
      <c r="M11" s="190">
        <v>21900</v>
      </c>
    </row>
    <row r="12" spans="1:13" s="39" customFormat="1" ht="12" customHeight="1" x14ac:dyDescent="0.15">
      <c r="A12" s="158" t="s">
        <v>116</v>
      </c>
      <c r="B12" s="195"/>
      <c r="C12" s="195"/>
      <c r="D12" s="195"/>
      <c r="E12" s="195"/>
      <c r="F12" s="195"/>
      <c r="G12" s="195"/>
      <c r="H12" s="195"/>
      <c r="I12" s="195"/>
      <c r="J12" s="195"/>
      <c r="K12" s="195"/>
      <c r="L12" s="195"/>
      <c r="M12" s="195"/>
    </row>
    <row r="13" spans="1:13" s="39" customFormat="1" ht="15" customHeight="1" x14ac:dyDescent="0.15">
      <c r="A13" s="160" t="s">
        <v>117</v>
      </c>
      <c r="B13" s="189">
        <v>48908</v>
      </c>
      <c r="C13" s="189">
        <v>1356</v>
      </c>
      <c r="D13" s="189">
        <v>47552</v>
      </c>
      <c r="E13" s="189">
        <v>3294</v>
      </c>
      <c r="F13" s="189">
        <v>7447</v>
      </c>
      <c r="G13" s="189">
        <v>9123</v>
      </c>
      <c r="H13" s="189">
        <v>5208</v>
      </c>
      <c r="I13" s="189">
        <v>5576</v>
      </c>
      <c r="J13" s="189">
        <v>4969</v>
      </c>
      <c r="K13" s="189">
        <v>5089</v>
      </c>
      <c r="L13" s="189">
        <v>2855</v>
      </c>
      <c r="M13" s="189">
        <v>4077</v>
      </c>
    </row>
    <row r="14" spans="1:13" s="39" customFormat="1" ht="15" customHeight="1" x14ac:dyDescent="0.15">
      <c r="A14" s="196" t="s">
        <v>37</v>
      </c>
      <c r="B14" s="189"/>
      <c r="C14" s="189"/>
      <c r="D14" s="189"/>
      <c r="E14" s="189"/>
      <c r="F14" s="189"/>
      <c r="G14" s="189"/>
      <c r="H14" s="189"/>
      <c r="I14" s="189"/>
      <c r="J14" s="193"/>
      <c r="K14" s="194"/>
      <c r="L14" s="194"/>
      <c r="M14" s="194"/>
    </row>
    <row r="15" spans="1:13" s="39" customFormat="1" ht="15" customHeight="1" x14ac:dyDescent="0.15">
      <c r="A15" s="160" t="s">
        <v>108</v>
      </c>
      <c r="B15" s="195">
        <v>100</v>
      </c>
      <c r="C15" s="195">
        <f t="shared" ref="C15:G15" si="1">C5/$B$5*100</f>
        <v>9.5420974889217138</v>
      </c>
      <c r="D15" s="195">
        <f t="shared" si="1"/>
        <v>90.457902511078288</v>
      </c>
      <c r="E15" s="195">
        <f t="shared" si="1"/>
        <v>30.960118168389954</v>
      </c>
      <c r="F15" s="195">
        <f t="shared" si="1"/>
        <v>39.113737075332352</v>
      </c>
      <c r="G15" s="195">
        <f t="shared" si="1"/>
        <v>20.384047267355982</v>
      </c>
      <c r="H15" s="191" t="s">
        <v>109</v>
      </c>
      <c r="I15" s="191" t="s">
        <v>109</v>
      </c>
      <c r="J15" s="191" t="s">
        <v>109</v>
      </c>
      <c r="K15" s="191" t="s">
        <v>109</v>
      </c>
      <c r="L15" s="191" t="s">
        <v>109</v>
      </c>
      <c r="M15" s="191" t="s">
        <v>109</v>
      </c>
    </row>
    <row r="16" spans="1:13" s="39" customFormat="1" ht="15" customHeight="1" x14ac:dyDescent="0.15">
      <c r="A16" s="160" t="s">
        <v>110</v>
      </c>
      <c r="B16" s="195">
        <v>100</v>
      </c>
      <c r="C16" s="195">
        <f t="shared" ref="C16:H16" si="2">C6/$B$6*100</f>
        <v>7.5471698113207548</v>
      </c>
      <c r="D16" s="195">
        <f t="shared" si="2"/>
        <v>92.424242424242422</v>
      </c>
      <c r="E16" s="195">
        <f>E6/$B$6*100</f>
        <v>25.786163522012579</v>
      </c>
      <c r="F16" s="195">
        <f t="shared" si="2"/>
        <v>33.647798742138363</v>
      </c>
      <c r="G16" s="195">
        <f t="shared" si="2"/>
        <v>26.329331046312177</v>
      </c>
      <c r="H16" s="195">
        <f t="shared" si="2"/>
        <v>6.660949113779302</v>
      </c>
      <c r="I16" s="191" t="s">
        <v>109</v>
      </c>
      <c r="J16" s="191" t="s">
        <v>109</v>
      </c>
      <c r="K16" s="191" t="s">
        <v>109</v>
      </c>
      <c r="L16" s="191" t="s">
        <v>109</v>
      </c>
      <c r="M16" s="191" t="s">
        <v>109</v>
      </c>
    </row>
    <row r="17" spans="1:13" s="39" customFormat="1" ht="15" customHeight="1" x14ac:dyDescent="0.15">
      <c r="A17" s="160" t="s">
        <v>111</v>
      </c>
      <c r="B17" s="195">
        <v>100</v>
      </c>
      <c r="C17" s="195">
        <f t="shared" ref="C17:I17" si="3">C7/$B$7*100</f>
        <v>5.1081081081081079</v>
      </c>
      <c r="D17" s="195">
        <f t="shared" si="3"/>
        <v>94.918918918918919</v>
      </c>
      <c r="E17" s="195">
        <f t="shared" si="3"/>
        <v>21.243243243243242</v>
      </c>
      <c r="F17" s="195">
        <f t="shared" si="3"/>
        <v>30.594594594594593</v>
      </c>
      <c r="G17" s="195">
        <f t="shared" si="3"/>
        <v>24.594594594594597</v>
      </c>
      <c r="H17" s="195">
        <f t="shared" si="3"/>
        <v>11.918918918918919</v>
      </c>
      <c r="I17" s="195">
        <f t="shared" si="3"/>
        <v>6.5675675675675667</v>
      </c>
      <c r="J17" s="191" t="s">
        <v>109</v>
      </c>
      <c r="K17" s="191" t="s">
        <v>109</v>
      </c>
      <c r="L17" s="191" t="s">
        <v>109</v>
      </c>
      <c r="M17" s="191" t="s">
        <v>109</v>
      </c>
    </row>
    <row r="18" spans="1:13" s="39" customFormat="1" ht="15" customHeight="1" x14ac:dyDescent="0.15">
      <c r="A18" s="160" t="s">
        <v>112</v>
      </c>
      <c r="B18" s="195">
        <v>100</v>
      </c>
      <c r="C18" s="195">
        <f t="shared" ref="C18:J18" si="4">C8/$B$8*100</f>
        <v>5.63230605738576</v>
      </c>
      <c r="D18" s="195">
        <f t="shared" si="4"/>
        <v>94.394261424017003</v>
      </c>
      <c r="E18" s="195">
        <f t="shared" si="4"/>
        <v>16.551540913921361</v>
      </c>
      <c r="F18" s="195">
        <f t="shared" si="4"/>
        <v>23.963868225292241</v>
      </c>
      <c r="G18" s="195">
        <f t="shared" si="4"/>
        <v>24.043570669500529</v>
      </c>
      <c r="H18" s="195">
        <f t="shared" si="4"/>
        <v>11.716259298618491</v>
      </c>
      <c r="I18" s="195">
        <f t="shared" si="4"/>
        <v>13.018065887353881</v>
      </c>
      <c r="J18" s="195">
        <f t="shared" si="4"/>
        <v>5.1009564293304992</v>
      </c>
      <c r="K18" s="191" t="s">
        <v>109</v>
      </c>
      <c r="L18" s="191" t="s">
        <v>109</v>
      </c>
      <c r="M18" s="191" t="s">
        <v>109</v>
      </c>
    </row>
    <row r="19" spans="1:13" s="39" customFormat="1" ht="15" customHeight="1" x14ac:dyDescent="0.15">
      <c r="A19" s="160" t="s">
        <v>113</v>
      </c>
      <c r="B19" s="195">
        <v>100</v>
      </c>
      <c r="C19" s="195">
        <f t="shared" ref="C19:K19" si="5">C9/$B$9*100</f>
        <v>4.9189189189189184</v>
      </c>
      <c r="D19" s="195">
        <f t="shared" si="5"/>
        <v>95.108108108108098</v>
      </c>
      <c r="E19" s="195">
        <f t="shared" si="5"/>
        <v>15</v>
      </c>
      <c r="F19" s="195">
        <f t="shared" si="5"/>
        <v>23.189189189189189</v>
      </c>
      <c r="G19" s="195">
        <f t="shared" si="5"/>
        <v>19.378378378378379</v>
      </c>
      <c r="H19" s="195">
        <f t="shared" si="5"/>
        <v>10.783783783783782</v>
      </c>
      <c r="I19" s="195">
        <f t="shared" si="5"/>
        <v>11.72972972972973</v>
      </c>
      <c r="J19" s="195">
        <f t="shared" si="5"/>
        <v>10.621621621621621</v>
      </c>
      <c r="K19" s="195">
        <f t="shared" si="5"/>
        <v>4.4054054054054053</v>
      </c>
      <c r="L19" s="191" t="s">
        <v>109</v>
      </c>
      <c r="M19" s="191" t="s">
        <v>109</v>
      </c>
    </row>
    <row r="20" spans="1:13" s="39" customFormat="1" ht="15" customHeight="1" x14ac:dyDescent="0.15">
      <c r="A20" s="160" t="s">
        <v>114</v>
      </c>
      <c r="B20" s="195">
        <v>100</v>
      </c>
      <c r="C20" s="195">
        <f t="shared" ref="C20:M20" si="6">C11/$B$11*100</f>
        <v>4.0603566529492454</v>
      </c>
      <c r="D20" s="195">
        <f t="shared" si="6"/>
        <v>95.939643347050747</v>
      </c>
      <c r="E20" s="195">
        <f>E11/$B$11*100</f>
        <v>9.9588477366255148</v>
      </c>
      <c r="F20" s="195">
        <f t="shared" si="6"/>
        <v>18.902606310013716</v>
      </c>
      <c r="G20" s="195">
        <f t="shared" si="6"/>
        <v>17.942386831275719</v>
      </c>
      <c r="H20" s="195">
        <f t="shared" si="6"/>
        <v>10.37037037037037</v>
      </c>
      <c r="I20" s="195">
        <f t="shared" si="6"/>
        <v>11.248285322359397</v>
      </c>
      <c r="J20" s="195">
        <f t="shared" si="6"/>
        <v>8.7791495198902592</v>
      </c>
      <c r="K20" s="195">
        <f t="shared" si="6"/>
        <v>8.5596707818930042</v>
      </c>
      <c r="L20" s="195">
        <f t="shared" si="6"/>
        <v>4.1700960219478738</v>
      </c>
      <c r="M20" s="195">
        <f t="shared" si="6"/>
        <v>6.0082304526748977</v>
      </c>
    </row>
    <row r="21" spans="1:13" s="39" customFormat="1" ht="12" customHeight="1" x14ac:dyDescent="0.15">
      <c r="A21" s="158" t="s">
        <v>118</v>
      </c>
      <c r="B21" s="195"/>
      <c r="C21" s="195"/>
      <c r="D21" s="195"/>
      <c r="E21" s="195"/>
      <c r="F21" s="195"/>
      <c r="G21" s="195"/>
      <c r="H21" s="195"/>
      <c r="I21" s="195"/>
      <c r="J21" s="195"/>
      <c r="K21" s="195"/>
      <c r="L21" s="195"/>
      <c r="M21" s="195"/>
    </row>
    <row r="22" spans="1:13" s="39" customFormat="1" ht="15" customHeight="1" x14ac:dyDescent="0.15">
      <c r="A22" s="95" t="s">
        <v>117</v>
      </c>
      <c r="B22" s="197">
        <v>0</v>
      </c>
      <c r="C22" s="197">
        <f>C13/$B$13*100</f>
        <v>2.7725525476404678</v>
      </c>
      <c r="D22" s="197">
        <f>D13/$B$13*100</f>
        <v>97.227447452359527</v>
      </c>
      <c r="E22" s="197">
        <f>E13/$B$13*100</f>
        <v>6.7350944630735254</v>
      </c>
      <c r="F22" s="197">
        <f t="shared" ref="F22:M22" si="7">F13/$B$13*100</f>
        <v>15.226547804040239</v>
      </c>
      <c r="G22" s="197">
        <f t="shared" si="7"/>
        <v>18.653390038439518</v>
      </c>
      <c r="H22" s="197">
        <f t="shared" si="7"/>
        <v>10.648564651999672</v>
      </c>
      <c r="I22" s="197">
        <f t="shared" si="7"/>
        <v>11.400997791772308</v>
      </c>
      <c r="J22" s="197">
        <f t="shared" si="7"/>
        <v>10.159892042201685</v>
      </c>
      <c r="K22" s="197">
        <f t="shared" si="7"/>
        <v>10.405250674736239</v>
      </c>
      <c r="L22" s="197">
        <f t="shared" si="7"/>
        <v>5.8374907990512801</v>
      </c>
      <c r="M22" s="197">
        <f t="shared" si="7"/>
        <v>8.3360595403614965</v>
      </c>
    </row>
    <row r="23" spans="1:13" s="201" customFormat="1" ht="13.5" customHeight="1" x14ac:dyDescent="0.15">
      <c r="A23" s="159" t="s">
        <v>119</v>
      </c>
      <c r="B23" s="198"/>
      <c r="C23" s="198"/>
      <c r="D23" s="198"/>
      <c r="E23" s="198"/>
      <c r="F23" s="198"/>
      <c r="G23" s="198"/>
      <c r="H23" s="198"/>
      <c r="I23" s="198"/>
      <c r="J23" s="198"/>
      <c r="K23" s="199"/>
      <c r="L23" s="200"/>
      <c r="M23" s="200"/>
    </row>
    <row r="24" spans="1:13" s="201" customFormat="1" ht="13.5" customHeight="1" x14ac:dyDescent="0.15">
      <c r="A24" s="159" t="s">
        <v>120</v>
      </c>
      <c r="B24" s="198"/>
      <c r="C24" s="198"/>
      <c r="D24" s="198"/>
      <c r="E24" s="198"/>
      <c r="F24" s="198"/>
      <c r="G24" s="198"/>
      <c r="H24" s="198"/>
      <c r="I24" s="198"/>
      <c r="J24" s="198"/>
      <c r="K24" s="199"/>
      <c r="L24" s="200"/>
      <c r="M24" s="200"/>
    </row>
    <row r="26" spans="1:13" s="39" customFormat="1" ht="15" customHeight="1" x14ac:dyDescent="0.15">
      <c r="A26" s="175"/>
      <c r="B26" s="176"/>
      <c r="C26" s="176"/>
      <c r="D26" s="176"/>
      <c r="E26" s="176"/>
      <c r="F26" s="176"/>
      <c r="G26" s="176"/>
      <c r="H26" s="176"/>
      <c r="I26" s="176"/>
      <c r="J26" s="176"/>
      <c r="K26" s="177"/>
      <c r="L26" s="178"/>
      <c r="M26" s="178"/>
    </row>
  </sheetData>
  <mergeCells count="3">
    <mergeCell ref="A2:A3"/>
    <mergeCell ref="B2:B3"/>
    <mergeCell ref="C2:C3"/>
  </mergeCells>
  <phoneticPr fontId="1"/>
  <pageMargins left="0.78740157480314965" right="0" top="0.98425196850393681" bottom="0" header="0.51181102362204722" footer="0.51181102362204722"/>
  <pageSetup paperSize="9" pageOrder="overThenDown" orientation="portrait" r:id="rId1"/>
  <headerFooter alignWithMargins="0">
    <oddFooter>&amp;C1</oddFooter>
  </headerFooter>
  <colBreaks count="1" manualBreakCount="1">
    <brk id="10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showGridLines="0" zoomScale="120" zoomScaleNormal="120" workbookViewId="0">
      <selection activeCell="R6" sqref="R6"/>
    </sheetView>
  </sheetViews>
  <sheetFormatPr defaultRowHeight="16.5" customHeight="1" x14ac:dyDescent="0.15"/>
  <cols>
    <col min="1" max="1" width="11.25" style="122" customWidth="1"/>
    <col min="2" max="7" width="9.25" style="122" customWidth="1"/>
    <col min="8" max="16384" width="9" style="122"/>
  </cols>
  <sheetData>
    <row r="1" spans="1:7" s="42" customFormat="1" ht="16.5" customHeight="1" x14ac:dyDescent="0.15">
      <c r="A1" s="39" t="s">
        <v>121</v>
      </c>
      <c r="B1" s="41"/>
      <c r="C1" s="40"/>
      <c r="D1" s="40"/>
      <c r="E1" s="40"/>
      <c r="F1" s="40"/>
      <c r="G1" s="40"/>
    </row>
    <row r="2" spans="1:7" s="42" customFormat="1" ht="15" customHeight="1" x14ac:dyDescent="0.15">
      <c r="A2" s="102"/>
      <c r="B2" s="470" t="s">
        <v>122</v>
      </c>
      <c r="C2" s="471" t="s">
        <v>123</v>
      </c>
      <c r="D2" s="471" t="s">
        <v>124</v>
      </c>
      <c r="E2" s="453"/>
      <c r="F2" s="453"/>
      <c r="G2" s="472"/>
    </row>
    <row r="3" spans="1:7" s="42" customFormat="1" ht="15" customHeight="1" x14ac:dyDescent="0.15">
      <c r="A3" s="101"/>
      <c r="B3" s="453"/>
      <c r="C3" s="453"/>
      <c r="D3" s="471" t="s">
        <v>16</v>
      </c>
      <c r="E3" s="473" t="s">
        <v>125</v>
      </c>
      <c r="F3" s="471" t="s">
        <v>126</v>
      </c>
      <c r="G3" s="475" t="s">
        <v>127</v>
      </c>
    </row>
    <row r="4" spans="1:7" s="42" customFormat="1" ht="30" customHeight="1" x14ac:dyDescent="0.15">
      <c r="A4" s="128"/>
      <c r="B4" s="453"/>
      <c r="C4" s="453"/>
      <c r="D4" s="453"/>
      <c r="E4" s="474"/>
      <c r="F4" s="453"/>
      <c r="G4" s="472"/>
    </row>
    <row r="5" spans="1:7" s="42" customFormat="1" ht="15" customHeight="1" x14ac:dyDescent="0.15">
      <c r="A5" s="202" t="s">
        <v>27</v>
      </c>
      <c r="B5" s="203"/>
      <c r="C5" s="203"/>
      <c r="D5" s="203"/>
      <c r="E5" s="204"/>
      <c r="F5" s="203"/>
      <c r="G5" s="203"/>
    </row>
    <row r="6" spans="1:7" s="42" customFormat="1" ht="15" customHeight="1" x14ac:dyDescent="0.15">
      <c r="A6" s="205" t="s">
        <v>128</v>
      </c>
      <c r="B6" s="60">
        <v>383800</v>
      </c>
      <c r="C6" s="60">
        <v>296500</v>
      </c>
      <c r="D6" s="60">
        <v>83000</v>
      </c>
      <c r="E6" s="167">
        <v>12400</v>
      </c>
      <c r="F6" s="60">
        <v>63800</v>
      </c>
      <c r="G6" s="60">
        <v>6800</v>
      </c>
    </row>
    <row r="7" spans="1:7" s="42" customFormat="1" ht="15" customHeight="1" x14ac:dyDescent="0.15">
      <c r="A7" s="205" t="s">
        <v>129</v>
      </c>
      <c r="B7" s="60">
        <v>306200</v>
      </c>
      <c r="C7" s="60">
        <v>290200</v>
      </c>
      <c r="D7" s="60">
        <v>14500</v>
      </c>
      <c r="E7" s="167">
        <v>2000</v>
      </c>
      <c r="F7" s="60">
        <v>11600</v>
      </c>
      <c r="G7" s="60">
        <v>900</v>
      </c>
    </row>
    <row r="8" spans="1:7" s="42" customFormat="1" ht="15" customHeight="1" x14ac:dyDescent="0.15">
      <c r="A8" s="205" t="s">
        <v>130</v>
      </c>
      <c r="B8" s="60">
        <v>8700</v>
      </c>
      <c r="C8" s="60">
        <v>500</v>
      </c>
      <c r="D8" s="60">
        <v>8000</v>
      </c>
      <c r="E8" s="167">
        <v>3900</v>
      </c>
      <c r="F8" s="60">
        <v>3700</v>
      </c>
      <c r="G8" s="60">
        <v>400</v>
      </c>
    </row>
    <row r="9" spans="1:7" s="42" customFormat="1" ht="15" customHeight="1" x14ac:dyDescent="0.15">
      <c r="A9" s="205" t="s">
        <v>131</v>
      </c>
      <c r="B9" s="60">
        <v>68200</v>
      </c>
      <c r="C9" s="60">
        <v>5400</v>
      </c>
      <c r="D9" s="60">
        <v>60400</v>
      </c>
      <c r="E9" s="167">
        <v>6500</v>
      </c>
      <c r="F9" s="60">
        <v>48400</v>
      </c>
      <c r="G9" s="60">
        <v>5500</v>
      </c>
    </row>
    <row r="10" spans="1:7" s="42" customFormat="1" ht="15" customHeight="1" x14ac:dyDescent="0.15">
      <c r="A10" s="205" t="s">
        <v>132</v>
      </c>
      <c r="B10" s="60">
        <v>700</v>
      </c>
      <c r="C10" s="60">
        <v>500</v>
      </c>
      <c r="D10" s="60">
        <v>100</v>
      </c>
      <c r="E10" s="157" t="s">
        <v>50</v>
      </c>
      <c r="F10" s="60">
        <v>0</v>
      </c>
      <c r="G10" s="60">
        <v>100</v>
      </c>
    </row>
    <row r="11" spans="1:7" s="42" customFormat="1" ht="15" customHeight="1" x14ac:dyDescent="0.15">
      <c r="A11" s="206" t="s">
        <v>133</v>
      </c>
      <c r="B11" s="207"/>
      <c r="C11" s="207"/>
      <c r="D11" s="207"/>
      <c r="E11" s="208"/>
      <c r="F11" s="207"/>
      <c r="G11" s="207"/>
    </row>
    <row r="12" spans="1:7" s="42" customFormat="1" ht="15" customHeight="1" x14ac:dyDescent="0.15">
      <c r="A12" s="205" t="s">
        <v>128</v>
      </c>
      <c r="B12" s="58">
        <v>100</v>
      </c>
      <c r="C12" s="58">
        <f>C6/$B$6*100</f>
        <v>77.253778009379886</v>
      </c>
      <c r="D12" s="58">
        <f>D6/$B$6*100</f>
        <v>21.625846795205835</v>
      </c>
      <c r="E12" s="209">
        <f>E6/$B$6*100</f>
        <v>3.2308494007295465</v>
      </c>
      <c r="F12" s="58">
        <f>F6/$B$6*100</f>
        <v>16.623241271495569</v>
      </c>
      <c r="G12" s="58">
        <f>G6/$B$6*100</f>
        <v>1.7717561229807191</v>
      </c>
    </row>
    <row r="13" spans="1:7" s="42" customFormat="1" ht="15" customHeight="1" x14ac:dyDescent="0.15">
      <c r="A13" s="205" t="s">
        <v>129</v>
      </c>
      <c r="B13" s="210">
        <v>100</v>
      </c>
      <c r="C13" s="58">
        <f>C7/$B$7*100</f>
        <v>94.774657086871329</v>
      </c>
      <c r="D13" s="58">
        <f>D7/$B$7*100</f>
        <v>4.735467015022861</v>
      </c>
      <c r="E13" s="209">
        <f>E7/$B$7*100</f>
        <v>0.6531678641410843</v>
      </c>
      <c r="F13" s="58">
        <f>F7/$B$7*100</f>
        <v>3.7883736120182885</v>
      </c>
      <c r="G13" s="58">
        <f>G7/$B$7*100</f>
        <v>0.29392553886348788</v>
      </c>
    </row>
    <row r="14" spans="1:7" s="42" customFormat="1" ht="15" customHeight="1" x14ac:dyDescent="0.15">
      <c r="A14" s="205" t="s">
        <v>130</v>
      </c>
      <c r="B14" s="210">
        <v>100</v>
      </c>
      <c r="C14" s="58">
        <f>C8/$B$8*100</f>
        <v>5.7471264367816088</v>
      </c>
      <c r="D14" s="58">
        <f>D8/$B$8*100</f>
        <v>91.954022988505741</v>
      </c>
      <c r="E14" s="209">
        <f>E8/$B$8*100</f>
        <v>44.827586206896555</v>
      </c>
      <c r="F14" s="58">
        <f>F8/$B$8*100</f>
        <v>42.528735632183903</v>
      </c>
      <c r="G14" s="58">
        <f>G8/$B$8*100</f>
        <v>4.5977011494252871</v>
      </c>
    </row>
    <row r="15" spans="1:7" s="42" customFormat="1" ht="15" customHeight="1" x14ac:dyDescent="0.15">
      <c r="A15" s="205" t="s">
        <v>131</v>
      </c>
      <c r="B15" s="210">
        <v>100</v>
      </c>
      <c r="C15" s="58">
        <f>C9/$B$9*100</f>
        <v>7.9178885630498534</v>
      </c>
      <c r="D15" s="58">
        <f>D9/$B$9*100</f>
        <v>88.563049853372434</v>
      </c>
      <c r="E15" s="209">
        <f>E9/$B$9*100</f>
        <v>9.5307917888563054</v>
      </c>
      <c r="F15" s="58">
        <f>F9/$B$9*100</f>
        <v>70.967741935483872</v>
      </c>
      <c r="G15" s="58">
        <f>G9/$B$9*100</f>
        <v>8.064516129032258</v>
      </c>
    </row>
    <row r="16" spans="1:7" s="42" customFormat="1" ht="15" customHeight="1" x14ac:dyDescent="0.15">
      <c r="A16" s="205" t="s">
        <v>132</v>
      </c>
      <c r="B16" s="210">
        <v>100</v>
      </c>
      <c r="C16" s="58">
        <f>C10/$B$10*100</f>
        <v>71.428571428571431</v>
      </c>
      <c r="D16" s="58">
        <f>D10/$B$10*100</f>
        <v>14.285714285714285</v>
      </c>
      <c r="E16" s="157" t="s">
        <v>50</v>
      </c>
      <c r="F16" s="58">
        <f>F10/$B$10*100</f>
        <v>0</v>
      </c>
      <c r="G16" s="58">
        <f>G10/$B$10*100</f>
        <v>14.285714285714285</v>
      </c>
    </row>
    <row r="17" spans="1:7" s="42" customFormat="1" ht="15" customHeight="1" x14ac:dyDescent="0.15">
      <c r="A17" s="206" t="s">
        <v>134</v>
      </c>
      <c r="B17" s="207"/>
      <c r="C17" s="207"/>
      <c r="D17" s="207"/>
      <c r="E17" s="208"/>
      <c r="F17" s="207"/>
      <c r="G17" s="207"/>
    </row>
    <row r="18" spans="1:7" s="42" customFormat="1" ht="15" customHeight="1" x14ac:dyDescent="0.15">
      <c r="A18" s="205" t="s">
        <v>128</v>
      </c>
      <c r="B18" s="58">
        <v>100</v>
      </c>
      <c r="C18" s="58">
        <v>100</v>
      </c>
      <c r="D18" s="58">
        <v>100</v>
      </c>
      <c r="E18" s="209">
        <v>100</v>
      </c>
      <c r="F18" s="58">
        <v>100</v>
      </c>
      <c r="G18" s="58">
        <v>100</v>
      </c>
    </row>
    <row r="19" spans="1:7" s="42" customFormat="1" ht="15" customHeight="1" x14ac:dyDescent="0.15">
      <c r="A19" s="205" t="s">
        <v>129</v>
      </c>
      <c r="B19" s="210">
        <f>B7/$B$6*100</f>
        <v>79.781136008337668</v>
      </c>
      <c r="C19" s="58">
        <f>C7/$C$6*100</f>
        <v>97.875210792580106</v>
      </c>
      <c r="D19" s="58">
        <f>D7/$D$6*100</f>
        <v>17.46987951807229</v>
      </c>
      <c r="E19" s="209">
        <f>E7/$E$6*100</f>
        <v>16.129032258064516</v>
      </c>
      <c r="F19" s="58">
        <f>F7/$F$6*100</f>
        <v>18.181818181818183</v>
      </c>
      <c r="G19" s="58">
        <f>G7/$G$6*100</f>
        <v>13.23529411764706</v>
      </c>
    </row>
    <row r="20" spans="1:7" s="42" customFormat="1" ht="15" customHeight="1" x14ac:dyDescent="0.15">
      <c r="A20" s="205" t="s">
        <v>130</v>
      </c>
      <c r="B20" s="210">
        <f>B8/$B$6*100</f>
        <v>2.2668056279312143</v>
      </c>
      <c r="C20" s="58">
        <f>C8/$C$6*100</f>
        <v>0.16863406408094433</v>
      </c>
      <c r="D20" s="58">
        <f>D8/$D$6*100</f>
        <v>9.6385542168674707</v>
      </c>
      <c r="E20" s="209">
        <f>E8/$E$6*100</f>
        <v>31.451612903225808</v>
      </c>
      <c r="F20" s="58">
        <f>F8/$F$6*100</f>
        <v>5.7993730407523509</v>
      </c>
      <c r="G20" s="58">
        <f>G8/$G$6*100</f>
        <v>5.8823529411764701</v>
      </c>
    </row>
    <row r="21" spans="1:7" s="42" customFormat="1" ht="15" customHeight="1" x14ac:dyDescent="0.15">
      <c r="A21" s="205" t="s">
        <v>131</v>
      </c>
      <c r="B21" s="210">
        <f>B9/$B$6*100</f>
        <v>17.769671704012506</v>
      </c>
      <c r="C21" s="58">
        <f>C9/$C$6*100</f>
        <v>1.821247892074199</v>
      </c>
      <c r="D21" s="58">
        <f>D9/$D$6*100</f>
        <v>72.771084337349407</v>
      </c>
      <c r="E21" s="209">
        <f>E9/$E$6*100</f>
        <v>52.419354838709673</v>
      </c>
      <c r="F21" s="58">
        <f>F9/$F$6*100</f>
        <v>75.862068965517238</v>
      </c>
      <c r="G21" s="58">
        <f>G9/$G$6*100</f>
        <v>80.882352941176478</v>
      </c>
    </row>
    <row r="22" spans="1:7" s="42" customFormat="1" ht="15" customHeight="1" x14ac:dyDescent="0.15">
      <c r="A22" s="211" t="s">
        <v>132</v>
      </c>
      <c r="B22" s="212">
        <f>B10/$B$6*100</f>
        <v>0.18238665971860343</v>
      </c>
      <c r="C22" s="213">
        <f>C10/$C$6*100</f>
        <v>0.16863406408094433</v>
      </c>
      <c r="D22" s="213">
        <f>D10/$D$6*100</f>
        <v>0.12048192771084339</v>
      </c>
      <c r="E22" s="214" t="s">
        <v>50</v>
      </c>
      <c r="F22" s="213">
        <f>F10/$F$6*100</f>
        <v>0</v>
      </c>
      <c r="G22" s="213">
        <f>G10/$G$6*100</f>
        <v>1.4705882352941175</v>
      </c>
    </row>
    <row r="23" spans="1:7" s="42" customFormat="1" ht="14.25" customHeight="1" x14ac:dyDescent="0.15">
      <c r="A23" s="215" t="s">
        <v>135</v>
      </c>
      <c r="B23" s="203"/>
      <c r="C23" s="203"/>
      <c r="D23" s="203"/>
      <c r="E23" s="204"/>
      <c r="F23" s="203"/>
      <c r="G23" s="203"/>
    </row>
    <row r="24" spans="1:7" s="42" customFormat="1" ht="14.25" customHeight="1" x14ac:dyDescent="0.15">
      <c r="A24" s="215" t="s">
        <v>136</v>
      </c>
      <c r="B24" s="203"/>
      <c r="C24" s="203"/>
      <c r="D24" s="203"/>
      <c r="E24" s="204"/>
      <c r="F24" s="203"/>
      <c r="G24" s="203"/>
    </row>
    <row r="25" spans="1:7" s="42" customFormat="1" ht="14.25" customHeight="1" x14ac:dyDescent="0.15">
      <c r="A25" s="215" t="s">
        <v>137</v>
      </c>
      <c r="B25" s="203"/>
      <c r="C25" s="203"/>
      <c r="D25" s="203"/>
      <c r="E25" s="204"/>
      <c r="F25" s="203"/>
      <c r="G25" s="203"/>
    </row>
  </sheetData>
  <mergeCells count="7">
    <mergeCell ref="B2:B4"/>
    <mergeCell ref="C2:C4"/>
    <mergeCell ref="D2:G2"/>
    <mergeCell ref="D3:D4"/>
    <mergeCell ref="E3:E4"/>
    <mergeCell ref="F3:F4"/>
    <mergeCell ref="G3:G4"/>
  </mergeCells>
  <phoneticPr fontId="1"/>
  <pageMargins left="0.7" right="0.7" top="0.75" bottom="0.75" header="0.3" footer="0.3"/>
  <pageSetup paperSize="9" orientation="portrait" r:id="rId1"/>
  <headerFooter>
    <oddFooter>&amp;C1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showGridLines="0" zoomScale="120" zoomScaleNormal="120" workbookViewId="0">
      <selection activeCell="H4" sqref="H4"/>
    </sheetView>
  </sheetViews>
  <sheetFormatPr defaultRowHeight="16.5" customHeight="1" x14ac:dyDescent="0.15"/>
  <cols>
    <col min="1" max="1" width="10.5" style="217" customWidth="1"/>
    <col min="2" max="5" width="13.125" style="217" customWidth="1"/>
    <col min="6" max="16384" width="9" style="217"/>
  </cols>
  <sheetData>
    <row r="1" spans="1:5" ht="16.5" customHeight="1" x14ac:dyDescent="0.15">
      <c r="A1" s="175" t="s">
        <v>138</v>
      </c>
      <c r="B1" s="216"/>
      <c r="C1" s="216"/>
      <c r="D1" s="216"/>
      <c r="E1" s="216"/>
    </row>
    <row r="2" spans="1:5" ht="40.5" customHeight="1" x14ac:dyDescent="0.15">
      <c r="A2" s="218"/>
      <c r="B2" s="219" t="s">
        <v>139</v>
      </c>
      <c r="C2" s="219" t="s">
        <v>140</v>
      </c>
      <c r="D2" s="152" t="s">
        <v>141</v>
      </c>
      <c r="E2" s="220" t="s">
        <v>142</v>
      </c>
    </row>
    <row r="3" spans="1:5" ht="13.5" customHeight="1" x14ac:dyDescent="0.15">
      <c r="A3" s="82" t="s">
        <v>28</v>
      </c>
      <c r="B3" s="221">
        <v>6.22</v>
      </c>
      <c r="C3" s="222">
        <v>43.92</v>
      </c>
      <c r="D3" s="222">
        <v>136.06</v>
      </c>
      <c r="E3" s="223">
        <v>12.31</v>
      </c>
    </row>
    <row r="4" spans="1:5" ht="13.5" customHeight="1" x14ac:dyDescent="0.15">
      <c r="A4" s="87" t="s">
        <v>29</v>
      </c>
      <c r="B4" s="224">
        <v>6.27</v>
      </c>
      <c r="C4" s="223">
        <v>45.23</v>
      </c>
      <c r="D4" s="223">
        <v>140.94999999999999</v>
      </c>
      <c r="E4" s="223">
        <v>13.24</v>
      </c>
    </row>
    <row r="5" spans="1:5" ht="13.5" customHeight="1" x14ac:dyDescent="0.15">
      <c r="A5" s="87" t="s">
        <v>30</v>
      </c>
      <c r="B5" s="225">
        <v>6.11</v>
      </c>
      <c r="C5" s="226">
        <v>44.68</v>
      </c>
      <c r="D5" s="226">
        <v>138.74</v>
      </c>
      <c r="E5" s="226">
        <v>14.11</v>
      </c>
    </row>
    <row r="6" spans="1:5" ht="13.5" customHeight="1" x14ac:dyDescent="0.15">
      <c r="A6" s="87" t="s">
        <v>31</v>
      </c>
      <c r="B6" s="225">
        <v>6.02</v>
      </c>
      <c r="C6" s="226">
        <v>45.09</v>
      </c>
      <c r="D6" s="226">
        <v>138.61000000000001</v>
      </c>
      <c r="E6" s="226">
        <v>15.05</v>
      </c>
    </row>
    <row r="7" spans="1:5" ht="13.5" customHeight="1" x14ac:dyDescent="0.15">
      <c r="A7" s="87" t="s">
        <v>32</v>
      </c>
      <c r="B7" s="50">
        <v>6.03</v>
      </c>
      <c r="C7" s="50">
        <v>45.86</v>
      </c>
      <c r="D7" s="50">
        <v>139.84</v>
      </c>
      <c r="E7" s="50">
        <v>16.03</v>
      </c>
    </row>
    <row r="8" spans="1:5" ht="13.5" customHeight="1" x14ac:dyDescent="0.15">
      <c r="A8" s="87" t="s">
        <v>33</v>
      </c>
      <c r="B8" s="226">
        <v>5.88</v>
      </c>
      <c r="C8" s="226">
        <v>45.44</v>
      </c>
      <c r="D8" s="226">
        <v>136.58000000000001</v>
      </c>
      <c r="E8" s="226">
        <v>17.23</v>
      </c>
    </row>
    <row r="9" spans="1:5" ht="13.5" customHeight="1" x14ac:dyDescent="0.15">
      <c r="A9" s="87" t="s">
        <v>34</v>
      </c>
      <c r="B9" s="226">
        <v>5.63</v>
      </c>
      <c r="C9" s="226">
        <v>44.35</v>
      </c>
      <c r="D9" s="226">
        <v>130.41</v>
      </c>
      <c r="E9" s="226">
        <v>17.73</v>
      </c>
    </row>
    <row r="10" spans="1:5" ht="13.5" customHeight="1" x14ac:dyDescent="0.15">
      <c r="A10" s="227" t="s">
        <v>38</v>
      </c>
      <c r="B10" s="226"/>
      <c r="C10" s="226"/>
      <c r="D10" s="226"/>
      <c r="E10" s="226"/>
    </row>
    <row r="11" spans="1:5" ht="12.75" customHeight="1" x14ac:dyDescent="0.15">
      <c r="A11" s="95" t="s">
        <v>53</v>
      </c>
      <c r="B11" s="228">
        <v>4.42</v>
      </c>
      <c r="C11" s="229">
        <v>32.909999999999997</v>
      </c>
      <c r="D11" s="229">
        <v>93.04</v>
      </c>
      <c r="E11" s="229">
        <v>14.06</v>
      </c>
    </row>
    <row r="13" spans="1:5" ht="18.75" customHeight="1" x14ac:dyDescent="0.15"/>
    <row r="14" spans="1:5" ht="18.75" customHeight="1" x14ac:dyDescent="0.15"/>
    <row r="15" spans="1:5" ht="15" customHeight="1" x14ac:dyDescent="0.15"/>
    <row r="16" spans="1:5" ht="15" customHeight="1" x14ac:dyDescent="0.15"/>
    <row r="17" ht="15" customHeight="1" x14ac:dyDescent="0.15"/>
  </sheetData>
  <phoneticPr fontId="1"/>
  <pageMargins left="0.78740157480314965" right="0" top="0.98425196850393681" bottom="0" header="0.51181102362204722" footer="0.51181102362204722"/>
  <pageSetup paperSize="9" pageOrder="overThenDown" orientation="portrait" horizontalDpi="300" r:id="rId1"/>
  <headerFooter alignWithMargins="0">
    <oddFooter>&amp;C1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23</vt:i4>
      </vt:variant>
      <vt:variant>
        <vt:lpstr>名前付き一覧</vt:lpstr>
      </vt:variant>
      <vt:variant>
        <vt:i4>1</vt:i4>
      </vt:variant>
    </vt:vector>
  </HeadingPairs>
  <TitlesOfParts>
    <vt:vector size="24" baseType="lpstr">
      <vt:lpstr>表１</vt:lpstr>
      <vt:lpstr>表２</vt:lpstr>
      <vt:lpstr>第３</vt:lpstr>
      <vt:lpstr>表４－１</vt:lpstr>
      <vt:lpstr>表４－２</vt:lpstr>
      <vt:lpstr>表５－１・表５－２</vt:lpstr>
      <vt:lpstr>表６－１</vt:lpstr>
      <vt:lpstr>表７</vt:lpstr>
      <vt:lpstr>表８－１</vt:lpstr>
      <vt:lpstr>表８－２</vt:lpstr>
      <vt:lpstr>表９－１、表９－２</vt:lpstr>
      <vt:lpstr>表９－３</vt:lpstr>
      <vt:lpstr>表１０－１</vt:lpstr>
      <vt:lpstr>表１０－２</vt:lpstr>
      <vt:lpstr>表１１</vt:lpstr>
      <vt:lpstr>表１２－１、表１２－２</vt:lpstr>
      <vt:lpstr>表１３</vt:lpstr>
      <vt:lpstr>表１４</vt:lpstr>
      <vt:lpstr>表１５</vt:lpstr>
      <vt:lpstr>表１６</vt:lpstr>
      <vt:lpstr>表１７</vt:lpstr>
      <vt:lpstr>表１８</vt:lpstr>
      <vt:lpstr>都道府県指標</vt:lpstr>
      <vt:lpstr>都道府県指標!Print_Area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柴田　敏幸</dc:creator>
  <cp:lastModifiedBy>柴田　敏幸</cp:lastModifiedBy>
  <dcterms:created xsi:type="dcterms:W3CDTF">2020-04-22T05:54:45Z</dcterms:created>
  <dcterms:modified xsi:type="dcterms:W3CDTF">2020-05-07T06:49:07Z</dcterms:modified>
</cp:coreProperties>
</file>