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drawings/drawing1.xml" ContentType="application/vnd.openxmlformats-officedocument.drawing+xml"/>
  <Override PartName="/xl/drawings/drawing10.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885" yWindow="-195" windowWidth="10320" windowHeight="8280" tabRatio="660" firstSheet="4" activeTab="8"/>
  </bookViews>
  <sheets>
    <sheet name="表紙" sheetId="1" r:id="rId1"/>
    <sheet name="利用上の注意" sheetId="25" r:id="rId2"/>
    <sheet name="目次" sheetId="2" r:id="rId3"/>
    <sheet name="概要" sheetId="3" r:id="rId4"/>
    <sheet name="(第１表) 発行件数" sheetId="6" r:id="rId5"/>
    <sheet name="(第１表-附表) 種類別発行件数" sheetId="7" r:id="rId6"/>
    <sheet name="(図１) 推移" sheetId="8" r:id="rId7"/>
    <sheet name="(第２表) 年齢別" sheetId="11" r:id="rId8"/>
    <sheet name="(第３表) 男女別" sheetId="13" r:id="rId9"/>
    <sheet name="(第４表) 都道府県別" sheetId="36" r:id="rId10"/>
    <sheet name="(第５表) 受付件数" sheetId="17" r:id="rId11"/>
    <sheet name="（第６表） 窓口別申請受付件数" sheetId="18" r:id="rId12"/>
    <sheet name="(第７表) 市町村別申請" sheetId="33" r:id="rId13"/>
    <sheet name="(第８表) 窓口別交付件数" sheetId="27" r:id="rId14"/>
    <sheet name="(第９表) 市町村別交付件数" sheetId="32" r:id="rId15"/>
    <sheet name="(第10表) 有効旅券数・所持率" sheetId="37" r:id="rId16"/>
    <sheet name="(第11表) 出国率（都道府県別）" sheetId="38" r:id="rId17"/>
    <sheet name="(第11表-附票) 出国者数の推移" sheetId="35" r:id="rId18"/>
    <sheet name="裏表紙（発行元）" sheetId="34" r:id="rId19"/>
    <sheet name="Sheet1" sheetId="4" r:id="rId20"/>
  </sheets>
  <definedNames>
    <definedName name="_xlnm.Print_Area" localSheetId="7">'(第２表) 年齢別'!$A$1:$L$29</definedName>
    <definedName name="_xlnm.Print_Area" localSheetId="6">'(図１) 推移'!$A$1:$H$51</definedName>
    <definedName name="_xlnm.Print_Area" localSheetId="8">'(第３表) 男女別'!$A$1:$T$32</definedName>
    <definedName name="_xlnm.Print_Area" localSheetId="9">'(第４表) 都道府県別'!$B$1:$H$55</definedName>
    <definedName name="_xlnm.Print_Area" localSheetId="10">'(第５表) 受付件数'!$A$1:$L$23</definedName>
    <definedName name="_xlnm.Print_Area" localSheetId="11">'（第６表） 窓口別申請受付件数'!$B$1:$Q$35</definedName>
    <definedName name="_xlnm.Print_Area" localSheetId="12">'(第７表) 市町村別申請'!$A$1:$H$33</definedName>
    <definedName name="_xlnm.Print_Area" localSheetId="13">'(第８表) 窓口別交付件数'!$B$1:$Q$35</definedName>
    <definedName name="_xlnm.Print_Area" localSheetId="14">'(第９表) 市町村別交付件数'!$A$1:$H$33</definedName>
    <definedName name="_xlnm.Print_Area" localSheetId="2">目次!$A$1:$J$44</definedName>
    <definedName name="_xlnm.Print_Area" localSheetId="1">利用上の注意!$A$1:$S$37</definedName>
    <definedName name="_xlnm.Print_Area" localSheetId="18">'裏表紙（発行元）'!$A$1:$N$39</definedName>
    <definedName name="_xlnm.Print_Area" localSheetId="3">概要!$A$1:$J$183</definedName>
    <definedName name="_xlnm.Print_Area" localSheetId="15">'(第10表) 有効旅券数・所持率'!$B$1:$G$55</definedName>
    <definedName name="_xlnm.Print_Area" localSheetId="16">'(第11表) 出国率（都道府県別）'!$B$1:$G$55</definedName>
    <definedName name="_xlnm.Print_Area" localSheetId="17">'(第11表-附票) 出国者数の推移'!$A$1:$H$16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<sst xmlns="http://schemas.openxmlformats.org/spreadsheetml/2006/main" xmlns:r="http://schemas.openxmlformats.org/officeDocument/2006/relationships" count="356" uniqueCount="356">
  <si>
    <t>第　５　表</t>
    <rPh sb="0" eb="1">
      <t>ダイ</t>
    </rPh>
    <rPh sb="4" eb="5">
      <t>ヒョウ</t>
    </rPh>
    <phoneticPr fontId="3"/>
  </si>
  <si>
    <t>出　国　率　（％）</t>
  </si>
  <si>
    <t>長　　野　　県</t>
  </si>
  <si>
    <t>第　２　表</t>
    <rPh sb="0" eb="1">
      <t>ダイ</t>
    </rPh>
    <rPh sb="4" eb="5">
      <t>ヒョウ</t>
    </rPh>
    <phoneticPr fontId="3"/>
  </si>
  <si>
    <t>第 １０ 表</t>
    <rPh sb="0" eb="1">
      <t>ダイ</t>
    </rPh>
    <rPh sb="5" eb="6">
      <t>ヒョウ</t>
    </rPh>
    <phoneticPr fontId="3"/>
  </si>
  <si>
    <t>第　９　表</t>
    <rPh sb="0" eb="1">
      <t>ダイ</t>
    </rPh>
    <rPh sb="4" eb="5">
      <t>ヒョウ</t>
    </rPh>
    <phoneticPr fontId="3"/>
  </si>
  <si>
    <t>Ａ/Ｂ</t>
  </si>
  <si>
    <t>　第 １ 表　               　　一般旅券発行件数</t>
  </si>
  <si>
    <t>滋　　賀　　県</t>
  </si>
  <si>
    <t>全 国</t>
    <rPh sb="0" eb="1">
      <t>アキラ</t>
    </rPh>
    <rPh sb="2" eb="3">
      <t>クニ</t>
    </rPh>
    <phoneticPr fontId="3"/>
  </si>
  <si>
    <t>４～６</t>
  </si>
  <si>
    <t>秋田県生活環境部県民生活課</t>
    <rPh sb="0" eb="3">
      <t>アキタケン</t>
    </rPh>
    <rPh sb="3" eb="5">
      <t>セイカツ</t>
    </rPh>
    <rPh sb="5" eb="8">
      <t>カンキョウブ</t>
    </rPh>
    <rPh sb="8" eb="10">
      <t>ケンミン</t>
    </rPh>
    <rPh sb="10" eb="12">
      <t>セイカツ</t>
    </rPh>
    <rPh sb="12" eb="13">
      <t>カ</t>
    </rPh>
    <phoneticPr fontId="3"/>
  </si>
  <si>
    <t>一般旅券発行件数</t>
    <rPh sb="0" eb="2">
      <t>イッパン</t>
    </rPh>
    <rPh sb="2" eb="4">
      <t>リョケン</t>
    </rPh>
    <rPh sb="4" eb="6">
      <t>ハッコウ</t>
    </rPh>
    <rPh sb="6" eb="8">
      <t>ケンスウ</t>
    </rPh>
    <phoneticPr fontId="3"/>
  </si>
  <si>
    <t>藤　里　町</t>
    <rPh sb="0" eb="1">
      <t>フジ</t>
    </rPh>
    <rPh sb="2" eb="3">
      <t>サト</t>
    </rPh>
    <rPh sb="4" eb="5">
      <t>マチ</t>
    </rPh>
    <phoneticPr fontId="3"/>
  </si>
  <si>
    <t>１～３</t>
  </si>
  <si>
    <t xml:space="preserve">八郎潟町 </t>
  </si>
  <si>
    <t>１２</t>
  </si>
  <si>
    <t>順　　位</t>
    <rPh sb="0" eb="1">
      <t>ジュン</t>
    </rPh>
    <rPh sb="3" eb="4">
      <t>クライ</t>
    </rPh>
    <phoneticPr fontId="3"/>
  </si>
  <si>
    <t>取扱状況の概要</t>
    <rPh sb="0" eb="2">
      <t>トリアツカ</t>
    </rPh>
    <rPh sb="2" eb="4">
      <t>ジョウキョウ</t>
    </rPh>
    <rPh sb="5" eb="7">
      <t>ガイヨウ</t>
    </rPh>
    <phoneticPr fontId="3"/>
  </si>
  <si>
    <t>第 １１ 表</t>
    <rPh sb="0" eb="1">
      <t>ダイ</t>
    </rPh>
    <rPh sb="5" eb="6">
      <t>ヒョウ</t>
    </rPh>
    <phoneticPr fontId="3"/>
  </si>
  <si>
    <t>第　１　表</t>
    <rPh sb="0" eb="1">
      <t>ダイ</t>
    </rPh>
    <rPh sb="4" eb="5">
      <t>ヒョウ</t>
    </rPh>
    <phoneticPr fontId="3"/>
  </si>
  <si>
    <t>奈　　良　　県</t>
    <rPh sb="0" eb="1">
      <t>ナ</t>
    </rPh>
    <rPh sb="3" eb="4">
      <t>リョウ</t>
    </rPh>
    <phoneticPr fontId="3"/>
  </si>
  <si>
    <t>７</t>
  </si>
  <si>
    <t>紛焼失届</t>
    <rPh sb="0" eb="1">
      <t>マギ</t>
    </rPh>
    <rPh sb="1" eb="2">
      <t>ヤキ</t>
    </rPh>
    <rPh sb="2" eb="3">
      <t>シッ</t>
    </rPh>
    <rPh sb="3" eb="4">
      <t>トド</t>
    </rPh>
    <phoneticPr fontId="3"/>
  </si>
  <si>
    <t>第　３　表</t>
    <rPh sb="0" eb="1">
      <t>ダイ</t>
    </rPh>
    <rPh sb="4" eb="5">
      <t>ヒョウ</t>
    </rPh>
    <phoneticPr fontId="3"/>
  </si>
  <si>
    <r>
      <t>　第 ９ 表　　　平成３１年,令和元年 市町村</t>
    </r>
    <r>
      <rPr>
        <b/>
        <sz val="14"/>
        <color auto="1"/>
        <rFont val="ＭＳ Ｐゴシック"/>
      </rPr>
      <t>（申請者の住所）別交付件数</t>
    </r>
    <rPh sb="1" eb="2">
      <t>ダイ</t>
    </rPh>
    <rPh sb="5" eb="6">
      <t>ヒョウ</t>
    </rPh>
    <rPh sb="9" eb="11">
      <t>ヘイセイ</t>
    </rPh>
    <rPh sb="13" eb="14">
      <t>ネン</t>
    </rPh>
    <rPh sb="15" eb="17">
      <t>レイワ</t>
    </rPh>
    <rPh sb="17" eb="19">
      <t>ガンネン</t>
    </rPh>
    <rPh sb="20" eb="23">
      <t>シチョウソン</t>
    </rPh>
    <rPh sb="24" eb="27">
      <t>シンセイシャ</t>
    </rPh>
    <rPh sb="28" eb="30">
      <t>ジュウショ</t>
    </rPh>
    <rPh sb="31" eb="32">
      <t>ベツ</t>
    </rPh>
    <rPh sb="32" eb="34">
      <t>コウフ</t>
    </rPh>
    <rPh sb="34" eb="36">
      <t>ケンスウ</t>
    </rPh>
    <phoneticPr fontId="3"/>
  </si>
  <si>
    <t>にかほ市</t>
    <rPh sb="3" eb="4">
      <t>シ</t>
    </rPh>
    <phoneticPr fontId="63"/>
  </si>
  <si>
    <t>第　６　表</t>
    <rPh sb="0" eb="1">
      <t>ダイ</t>
    </rPh>
    <rPh sb="4" eb="5">
      <t>ヒョウ</t>
    </rPh>
    <phoneticPr fontId="3"/>
  </si>
  <si>
    <t>交 付 件 数</t>
    <rPh sb="0" eb="1">
      <t>コウ</t>
    </rPh>
    <rPh sb="2" eb="3">
      <t>ツキ</t>
    </rPh>
    <rPh sb="4" eb="5">
      <t>ケン</t>
    </rPh>
    <rPh sb="6" eb="7">
      <t>スウ</t>
    </rPh>
    <phoneticPr fontId="3"/>
  </si>
  <si>
    <t>訳</t>
  </si>
  <si>
    <t>８</t>
  </si>
  <si>
    <t>第　４　表</t>
    <rPh sb="0" eb="1">
      <t>ダイ</t>
    </rPh>
    <rPh sb="4" eb="5">
      <t>ヒョウ</t>
    </rPh>
    <phoneticPr fontId="3"/>
  </si>
  <si>
    <t>出　　　国　　　率</t>
    <rPh sb="0" eb="1">
      <t>デ</t>
    </rPh>
    <rPh sb="4" eb="5">
      <t>クニ</t>
    </rPh>
    <rPh sb="8" eb="9">
      <t>リツ</t>
    </rPh>
    <phoneticPr fontId="3"/>
  </si>
  <si>
    <t>都道府県別発行件数とその人口比率</t>
    <rPh sb="0" eb="4">
      <t>トドウフケン</t>
    </rPh>
    <rPh sb="4" eb="5">
      <t>ベツ</t>
    </rPh>
    <rPh sb="5" eb="7">
      <t>ハッコウ</t>
    </rPh>
    <rPh sb="7" eb="9">
      <t>ケンスウ</t>
    </rPh>
    <rPh sb="12" eb="14">
      <t>ジンコウ</t>
    </rPh>
    <rPh sb="14" eb="16">
      <t>ヒリツ</t>
    </rPh>
    <phoneticPr fontId="3"/>
  </si>
  <si>
    <t>計</t>
  </si>
  <si>
    <t>９</t>
  </si>
  <si>
    <t>秋田県の出国者数の推移</t>
    <rPh sb="0" eb="3">
      <t>アキタケン</t>
    </rPh>
    <rPh sb="4" eb="7">
      <t>シュッコクシャ</t>
    </rPh>
    <rPh sb="7" eb="8">
      <t>スウ</t>
    </rPh>
    <rPh sb="9" eb="11">
      <t>スイイ</t>
    </rPh>
    <phoneticPr fontId="3"/>
  </si>
  <si>
    <t>宮　　城　　県</t>
  </si>
  <si>
    <t>山　　形　　県</t>
  </si>
  <si>
    <t>　第１０表　令和元年１２月３１日現在 都道府県別有効旅券数及び所持率</t>
    <rPh sb="6" eb="8">
      <t>レイワ</t>
    </rPh>
    <rPh sb="8" eb="9">
      <t>モト</t>
    </rPh>
    <rPh sb="9" eb="10">
      <t>ネン</t>
    </rPh>
    <rPh sb="12" eb="13">
      <t>ガツ</t>
    </rPh>
    <rPh sb="15" eb="16">
      <t>ニチ</t>
    </rPh>
    <rPh sb="16" eb="18">
      <t>ゲンザイ</t>
    </rPh>
    <rPh sb="24" eb="26">
      <t>ユウコウ</t>
    </rPh>
    <rPh sb="26" eb="28">
      <t>リョケン</t>
    </rPh>
    <rPh sb="28" eb="29">
      <t>スウ</t>
    </rPh>
    <rPh sb="29" eb="30">
      <t>オヨ</t>
    </rPh>
    <rPh sb="31" eb="33">
      <t>ショジ</t>
    </rPh>
    <phoneticPr fontId="3"/>
  </si>
  <si>
    <t>一般旅券申請受付件数</t>
    <rPh sb="0" eb="2">
      <t>イッパン</t>
    </rPh>
    <rPh sb="2" eb="4">
      <t>リョケン</t>
    </rPh>
    <rPh sb="4" eb="6">
      <t>シンセイ</t>
    </rPh>
    <rPh sb="6" eb="8">
      <t>ウケツケ</t>
    </rPh>
    <rPh sb="8" eb="10">
      <t>ケンスウ</t>
    </rPh>
    <phoneticPr fontId="3"/>
  </si>
  <si>
    <t>１０</t>
  </si>
  <si>
    <t>１１</t>
  </si>
  <si>
    <t xml:space="preserve">由利本荘市 </t>
    <rPh sb="0" eb="2">
      <t>ユリ</t>
    </rPh>
    <phoneticPr fontId="63"/>
  </si>
  <si>
    <t>第　７　表</t>
    <rPh sb="0" eb="1">
      <t>ダイ</t>
    </rPh>
    <rPh sb="4" eb="5">
      <t>ヒョウ</t>
    </rPh>
    <phoneticPr fontId="3"/>
  </si>
  <si>
    <t>１５</t>
  </si>
  <si>
    <t>仙　北　市　</t>
    <rPh sb="0" eb="1">
      <t>セン</t>
    </rPh>
    <rPh sb="2" eb="3">
      <t>キタ</t>
    </rPh>
    <rPh sb="4" eb="5">
      <t>シ</t>
    </rPh>
    <phoneticPr fontId="63"/>
  </si>
  <si>
    <t>５月</t>
  </si>
  <si>
    <t>市町村別申請受付件数</t>
    <rPh sb="0" eb="3">
      <t>シチョウソン</t>
    </rPh>
    <rPh sb="3" eb="4">
      <t>ベツ</t>
    </rPh>
    <rPh sb="4" eb="6">
      <t>シンセイ</t>
    </rPh>
    <rPh sb="6" eb="8">
      <t>ウケツケ</t>
    </rPh>
    <rPh sb="8" eb="10">
      <t>ケンスウ</t>
    </rPh>
    <phoneticPr fontId="3"/>
  </si>
  <si>
    <t>小　　　計</t>
    <rPh sb="0" eb="1">
      <t>ショウ</t>
    </rPh>
    <rPh sb="4" eb="5">
      <t>ケイ</t>
    </rPh>
    <phoneticPr fontId="3"/>
  </si>
  <si>
    <t>第　８　表</t>
    <rPh sb="0" eb="1">
      <t>ダイ</t>
    </rPh>
    <rPh sb="4" eb="5">
      <t>ヒョウ</t>
    </rPh>
    <phoneticPr fontId="3"/>
  </si>
  <si>
    <t>１３</t>
  </si>
  <si>
    <t>山　本　郡</t>
    <rPh sb="0" eb="1">
      <t>ヤマ</t>
    </rPh>
    <rPh sb="2" eb="3">
      <t>ホン</t>
    </rPh>
    <rPh sb="4" eb="5">
      <t>グン</t>
    </rPh>
    <phoneticPr fontId="3"/>
  </si>
  <si>
    <t>市町村別交付件数</t>
    <rPh sb="0" eb="3">
      <t>シチョウソン</t>
    </rPh>
    <rPh sb="3" eb="4">
      <t>ベツ</t>
    </rPh>
    <rPh sb="4" eb="6">
      <t>コウフ</t>
    </rPh>
    <rPh sb="6" eb="8">
      <t>ケンスウ</t>
    </rPh>
    <phoneticPr fontId="3"/>
  </si>
  <si>
    <t>１４</t>
  </si>
  <si>
    <t>　種　　　　　　類</t>
    <rPh sb="1" eb="2">
      <t>タネ</t>
    </rPh>
    <rPh sb="8" eb="9">
      <t>タグイ</t>
    </rPh>
    <phoneticPr fontId="3"/>
  </si>
  <si>
    <t>北　　海　　道</t>
  </si>
  <si>
    <t>都道府県別出国者数</t>
    <rPh sb="0" eb="4">
      <t>トドウフケン</t>
    </rPh>
    <rPh sb="4" eb="5">
      <t>ベツ</t>
    </rPh>
    <rPh sb="5" eb="8">
      <t>シュッコクシャ</t>
    </rPh>
    <rPh sb="8" eb="9">
      <t>カズ</t>
    </rPh>
    <phoneticPr fontId="3"/>
  </si>
  <si>
    <t>７月</t>
  </si>
  <si>
    <t>都道府県別有効旅券件数及び所持率</t>
    <rPh sb="0" eb="4">
      <t>トドウフケン</t>
    </rPh>
    <rPh sb="4" eb="5">
      <t>ベツ</t>
    </rPh>
    <rPh sb="5" eb="7">
      <t>ユウコウ</t>
    </rPh>
    <rPh sb="7" eb="9">
      <t>リョケン</t>
    </rPh>
    <rPh sb="9" eb="11">
      <t>ケンスウ</t>
    </rPh>
    <rPh sb="11" eb="12">
      <t>オヨ</t>
    </rPh>
    <rPh sb="13" eb="16">
      <t>ショジリツ</t>
    </rPh>
    <phoneticPr fontId="3"/>
  </si>
  <si>
    <t>３月</t>
  </si>
  <si>
    <t>岐　　阜　　県</t>
  </si>
  <si>
    <t>１６～１７</t>
  </si>
  <si>
    <t>年</t>
    <rPh sb="0" eb="1">
      <t>ネン</t>
    </rPh>
    <phoneticPr fontId="3"/>
  </si>
  <si>
    <t>令和２年３月発行</t>
    <rPh sb="0" eb="2">
      <t>レイワ</t>
    </rPh>
    <rPh sb="3" eb="4">
      <t>ネン</t>
    </rPh>
    <rPh sb="5" eb="6">
      <t>ガツ</t>
    </rPh>
    <rPh sb="6" eb="8">
      <t>ハッコウ</t>
    </rPh>
    <phoneticPr fontId="3"/>
  </si>
  <si>
    <t>　　２９年</t>
    <rPh sb="4" eb="5">
      <t>ネン</t>
    </rPh>
    <phoneticPr fontId="3"/>
  </si>
  <si>
    <t>出国者１人当たり人口 （人） 
Ｂ/Ａ</t>
    <rPh sb="8" eb="10">
      <t>ジンコウ</t>
    </rPh>
    <rPh sb="12" eb="13">
      <t>ニン</t>
    </rPh>
    <phoneticPr fontId="3"/>
  </si>
  <si>
    <t>４月</t>
  </si>
  <si>
    <t xml:space="preserve">目　　　　次   </t>
    <rPh sb="0" eb="1">
      <t>メ</t>
    </rPh>
    <rPh sb="5" eb="6">
      <t>ツギ</t>
    </rPh>
    <phoneticPr fontId="3"/>
  </si>
  <si>
    <t>年齢階層別発行件数</t>
    <rPh sb="0" eb="2">
      <t>ネンレイ</t>
    </rPh>
    <rPh sb="2" eb="4">
      <t>カイソウ</t>
    </rPh>
    <rPh sb="4" eb="5">
      <t>ベツ</t>
    </rPh>
    <rPh sb="5" eb="7">
      <t>ハッコウ</t>
    </rPh>
    <rPh sb="7" eb="9">
      <t>ケンスウ</t>
    </rPh>
    <phoneticPr fontId="3"/>
  </si>
  <si>
    <t>６月</t>
  </si>
  <si>
    <t xml:space="preserve">Ａ　　 （人）  </t>
  </si>
  <si>
    <t>８月</t>
  </si>
  <si>
    <t>１１月</t>
  </si>
  <si>
    <t>-</t>
  </si>
  <si>
    <t>９月</t>
  </si>
  <si>
    <t>１０月</t>
  </si>
  <si>
    <t>１２月</t>
  </si>
  <si>
    <t>全国発行件数</t>
  </si>
  <si>
    <t>対前年比</t>
  </si>
  <si>
    <t>平成</t>
  </si>
  <si>
    <t>計</t>
    <rPh sb="0" eb="1">
      <t>ケイ</t>
    </rPh>
    <phoneticPr fontId="3"/>
  </si>
  <si>
    <t>１月</t>
  </si>
  <si>
    <t>Ａ　　（件）</t>
  </si>
  <si>
    <t>２月</t>
  </si>
  <si>
    <t>区  分</t>
  </si>
  <si>
    <t>全国対前年比</t>
  </si>
  <si>
    <t>そ　の　他</t>
    <rPh sb="0" eb="5">
      <t>ソノタ</t>
    </rPh>
    <phoneticPr fontId="3"/>
  </si>
  <si>
    <t>平成
令和</t>
    <rPh sb="3" eb="5">
      <t>レイワ</t>
    </rPh>
    <phoneticPr fontId="3"/>
  </si>
  <si>
    <t>未成年</t>
    <rPh sb="0" eb="3">
      <t>ミセイネン</t>
    </rPh>
    <phoneticPr fontId="3"/>
  </si>
  <si>
    <t>５年</t>
    <rPh sb="1" eb="2">
      <t>ネン</t>
    </rPh>
    <phoneticPr fontId="3"/>
  </si>
  <si>
    <t>大　人</t>
    <rPh sb="0" eb="1">
      <t>ダイ</t>
    </rPh>
    <rPh sb="2" eb="3">
      <t>ヒト</t>
    </rPh>
    <phoneticPr fontId="3"/>
  </si>
  <si>
    <t>ＦＡＸ ： 018-860-3877</t>
  </si>
  <si>
    <t>子　供</t>
    <rPh sb="0" eb="1">
      <t>コ</t>
    </rPh>
    <rPh sb="2" eb="3">
      <t>トモ</t>
    </rPh>
    <phoneticPr fontId="3"/>
  </si>
  <si>
    <t>徳　　島　　県</t>
  </si>
  <si>
    <t>（注）人口1,000人当たりの件数は、令和元年１０月１日現在の人口 〔出典：「秋田県の人口と世帯（月報）」</t>
    <rPh sb="1" eb="2">
      <t>チュウ</t>
    </rPh>
    <rPh sb="3" eb="5">
      <t>ジンコウ</t>
    </rPh>
    <rPh sb="10" eb="11">
      <t>ニン</t>
    </rPh>
    <rPh sb="11" eb="12">
      <t>ア</t>
    </rPh>
    <rPh sb="15" eb="17">
      <t>ケンスウ</t>
    </rPh>
    <rPh sb="19" eb="21">
      <t>レイワ</t>
    </rPh>
    <rPh sb="21" eb="22">
      <t>ゲン</t>
    </rPh>
    <rPh sb="22" eb="23">
      <t>ネン</t>
    </rPh>
    <rPh sb="25" eb="26">
      <t>ガツ</t>
    </rPh>
    <rPh sb="27" eb="28">
      <t>ニチ</t>
    </rPh>
    <rPh sb="28" eb="30">
      <t>ゲンザイ</t>
    </rPh>
    <rPh sb="31" eb="33">
      <t>ジンコウ</t>
    </rPh>
    <rPh sb="39" eb="42">
      <t>アキタケン</t>
    </rPh>
    <rPh sb="43" eb="45">
      <t>ジンコウ</t>
    </rPh>
    <rPh sb="46" eb="48">
      <t>セタイ</t>
    </rPh>
    <rPh sb="49" eb="51">
      <t>ゲッポウ</t>
    </rPh>
    <phoneticPr fontId="3"/>
  </si>
  <si>
    <t>(全　国)</t>
  </si>
  <si>
    <t>１０　年</t>
    <rPh sb="3" eb="4">
      <t>ネン</t>
    </rPh>
    <phoneticPr fontId="3"/>
  </si>
  <si>
    <t>湯　沢　市</t>
    <rPh sb="0" eb="1">
      <t>ユ</t>
    </rPh>
    <rPh sb="2" eb="3">
      <t>サワ</t>
    </rPh>
    <rPh sb="4" eb="5">
      <t>シ</t>
    </rPh>
    <phoneticPr fontId="3"/>
  </si>
  <si>
    <t>限　　定</t>
    <rPh sb="0" eb="1">
      <t>キリ</t>
    </rPh>
    <rPh sb="3" eb="4">
      <t>サダム</t>
    </rPh>
    <phoneticPr fontId="3"/>
  </si>
  <si>
    <t>五 城 目 町</t>
    <rPh sb="0" eb="1">
      <t>ゴ</t>
    </rPh>
    <rPh sb="2" eb="3">
      <t>シロ</t>
    </rPh>
    <rPh sb="4" eb="5">
      <t>メ</t>
    </rPh>
    <rPh sb="6" eb="7">
      <t>マチ</t>
    </rPh>
    <phoneticPr fontId="3"/>
  </si>
  <si>
    <t xml:space="preserve">40～49歳 </t>
    <rPh sb="5" eb="6">
      <t>サイ</t>
    </rPh>
    <phoneticPr fontId="3"/>
  </si>
  <si>
    <t>窓口別
割　合</t>
    <rPh sb="0" eb="1">
      <t>マド</t>
    </rPh>
    <rPh sb="1" eb="2">
      <t>クチ</t>
    </rPh>
    <rPh sb="2" eb="3">
      <t>ベツ</t>
    </rPh>
    <rPh sb="4" eb="5">
      <t>ワリ</t>
    </rPh>
    <rPh sb="6" eb="7">
      <t>ゴウ</t>
    </rPh>
    <phoneticPr fontId="3"/>
  </si>
  <si>
    <t>北秋田市</t>
    <rPh sb="0" eb="4">
      <t>キタアキタシ</t>
    </rPh>
    <phoneticPr fontId="3"/>
  </si>
  <si>
    <t>県　　　庁</t>
    <rPh sb="0" eb="1">
      <t>ケン</t>
    </rPh>
    <phoneticPr fontId="3"/>
  </si>
  <si>
    <t>旅券発行数</t>
  </si>
  <si>
    <t>女</t>
    <rPh sb="0" eb="1">
      <t>オンナ</t>
    </rPh>
    <phoneticPr fontId="3"/>
  </si>
  <si>
    <t>小　坂　町</t>
    <rPh sb="0" eb="1">
      <t>ショウ</t>
    </rPh>
    <rPh sb="2" eb="3">
      <t>サカ</t>
    </rPh>
    <rPh sb="4" eb="5">
      <t>マチ</t>
    </rPh>
    <phoneticPr fontId="3"/>
  </si>
  <si>
    <t>仙　北　市</t>
    <rPh sb="0" eb="1">
      <t>セン</t>
    </rPh>
    <rPh sb="2" eb="3">
      <t>キタ</t>
    </rPh>
    <rPh sb="4" eb="5">
      <t>シ</t>
    </rPh>
    <phoneticPr fontId="3"/>
  </si>
  <si>
    <t>鹿　角　市</t>
    <rPh sb="0" eb="1">
      <t>シカ</t>
    </rPh>
    <rPh sb="2" eb="3">
      <t>カド</t>
    </rPh>
    <rPh sb="4" eb="5">
      <t>シ</t>
    </rPh>
    <phoneticPr fontId="3"/>
  </si>
  <si>
    <t>12歳未満</t>
    <rPh sb="2" eb="3">
      <t>サイ</t>
    </rPh>
    <rPh sb="3" eb="5">
      <t>ミマン</t>
    </rPh>
    <phoneticPr fontId="3"/>
  </si>
  <si>
    <t>80歳以上</t>
    <rPh sb="2" eb="3">
      <t>サイ</t>
    </rPh>
    <rPh sb="3" eb="5">
      <t>イジョウ</t>
    </rPh>
    <phoneticPr fontId="3"/>
  </si>
  <si>
    <t>Ｈ３０</t>
  </si>
  <si>
    <t>　　　２９年</t>
    <rPh sb="5" eb="6">
      <t>ネン</t>
    </rPh>
    <phoneticPr fontId="3"/>
  </si>
  <si>
    <t>渡航者数</t>
  </si>
  <si>
    <t>　第 ４ 表　　平成３１年,令和元年 都道府県別発行件数とその人口比率</t>
    <rPh sb="8" eb="10">
      <t>ヘイセイ</t>
    </rPh>
    <rPh sb="12" eb="13">
      <t>ネン</t>
    </rPh>
    <rPh sb="14" eb="16">
      <t>レイワ</t>
    </rPh>
    <rPh sb="16" eb="18">
      <t>ガンネン</t>
    </rPh>
    <phoneticPr fontId="3"/>
  </si>
  <si>
    <t>第 ６ 表　　平成３１年,令和元年 県庁・市町村窓口別一般旅券申請受付件数</t>
    <rPh sb="13" eb="15">
      <t>レイワ</t>
    </rPh>
    <rPh sb="15" eb="17">
      <t>ガンネン</t>
    </rPh>
    <rPh sb="18" eb="20">
      <t>ケンチョウ</t>
    </rPh>
    <rPh sb="21" eb="24">
      <t>シチョウソン</t>
    </rPh>
    <rPh sb="24" eb="26">
      <t>マドグチ</t>
    </rPh>
    <rPh sb="26" eb="27">
      <t>ベツ</t>
    </rPh>
    <phoneticPr fontId="3"/>
  </si>
  <si>
    <t>男</t>
    <rPh sb="0" eb="1">
      <t>オトコ</t>
    </rPh>
    <phoneticPr fontId="3"/>
  </si>
  <si>
    <t>全国構成比</t>
    <rPh sb="0" eb="2">
      <t>ゼンコク</t>
    </rPh>
    <rPh sb="2" eb="5">
      <t>コウセイヒ</t>
    </rPh>
    <phoneticPr fontId="3"/>
  </si>
  <si>
    <t>窓</t>
    <rPh sb="0" eb="1">
      <t>マド</t>
    </rPh>
    <phoneticPr fontId="3"/>
  </si>
  <si>
    <t>人口1,000人
当たりの件数</t>
    <rPh sb="0" eb="2">
      <t>ジンコウ</t>
    </rPh>
    <rPh sb="7" eb="8">
      <t>ニン</t>
    </rPh>
    <rPh sb="9" eb="10">
      <t>ア</t>
    </rPh>
    <rPh sb="13" eb="15">
      <t>シンセイケンスウ</t>
    </rPh>
    <phoneticPr fontId="3"/>
  </si>
  <si>
    <r>
      <t>その他</t>
    </r>
    <r>
      <rPr>
        <sz val="9"/>
        <color theme="1"/>
        <rFont val="ＭＳ ゴシック"/>
      </rPr>
      <t>（外国・不詳）</t>
    </r>
    <rPh sb="2" eb="3">
      <t>タ</t>
    </rPh>
    <rPh sb="4" eb="6">
      <t>ガイコク</t>
    </rPh>
    <rPh sb="7" eb="9">
      <t>フショウ</t>
    </rPh>
    <phoneticPr fontId="3"/>
  </si>
  <si>
    <t>２８年</t>
  </si>
  <si>
    <t>鳥　　取　　県</t>
    <rPh sb="0" eb="1">
      <t>トリ</t>
    </rPh>
    <rPh sb="3" eb="4">
      <t>トリ</t>
    </rPh>
    <phoneticPr fontId="3"/>
  </si>
  <si>
    <t>香　　川　　県</t>
  </si>
  <si>
    <t xml:space="preserve">能　代　市 </t>
  </si>
  <si>
    <t>東成瀬村</t>
    <rPh sb="0" eb="4">
      <t>ヒガシナルセムラ</t>
    </rPh>
    <phoneticPr fontId="3"/>
  </si>
  <si>
    <t>山　　口　　県</t>
  </si>
  <si>
    <t>２６年</t>
    <rPh sb="2" eb="3">
      <t>ネン</t>
    </rPh>
    <phoneticPr fontId="3"/>
  </si>
  <si>
    <t>　　　　３０年</t>
  </si>
  <si>
    <t>三　　重　　県</t>
  </si>
  <si>
    <t xml:space="preserve"> 第 ２ 表　　　　　　　　　　　　　　　年齢階層別一般旅券発行件数　</t>
  </si>
  <si>
    <t xml:space="preserve">男　鹿　市 </t>
  </si>
  <si>
    <t>京　　都　　府</t>
  </si>
  <si>
    <t>美　郷　町</t>
    <rPh sb="0" eb="1">
      <t>ビ</t>
    </rPh>
    <rPh sb="2" eb="3">
      <t>ゴウ</t>
    </rPh>
    <rPh sb="4" eb="5">
      <t>チョウ</t>
    </rPh>
    <phoneticPr fontId="3"/>
  </si>
  <si>
    <t>３１年　元年</t>
    <rPh sb="2" eb="3">
      <t>ネン</t>
    </rPh>
    <rPh sb="4" eb="6">
      <t>ガンネン</t>
    </rPh>
    <phoneticPr fontId="3"/>
  </si>
  <si>
    <t>和　歌　山　県</t>
    <rPh sb="0" eb="1">
      <t>ワ</t>
    </rPh>
    <rPh sb="2" eb="3">
      <t>ウタ</t>
    </rPh>
    <rPh sb="4" eb="5">
      <t>ヤマ</t>
    </rPh>
    <phoneticPr fontId="3"/>
  </si>
  <si>
    <t xml:space="preserve">藤　里　町 </t>
  </si>
  <si>
    <t>上小阿仁村</t>
    <rPh sb="0" eb="5">
      <t>カミコアニムラ</t>
    </rPh>
    <phoneticPr fontId="3"/>
  </si>
  <si>
    <t>２３年</t>
    <rPh sb="2" eb="3">
      <t>ネン</t>
    </rPh>
    <phoneticPr fontId="3"/>
  </si>
  <si>
    <t>秋　　田　　県</t>
  </si>
  <si>
    <t>大　　阪　　府</t>
  </si>
  <si>
    <t>２９年</t>
    <rPh sb="2" eb="3">
      <t>ネン</t>
    </rPh>
    <phoneticPr fontId="3"/>
  </si>
  <si>
    <t>60～69歳　</t>
    <rPh sb="5" eb="6">
      <t>サイ</t>
    </rPh>
    <phoneticPr fontId="3"/>
  </si>
  <si>
    <t>口</t>
    <rPh sb="0" eb="1">
      <t>クチ</t>
    </rPh>
    <phoneticPr fontId="3"/>
  </si>
  <si>
    <t>県　　　　　庁</t>
    <rPh sb="0" eb="1">
      <t>ケン</t>
    </rPh>
    <phoneticPr fontId="3"/>
  </si>
  <si>
    <t>に か ほ 市</t>
    <rPh sb="6" eb="7">
      <t>シ</t>
    </rPh>
    <phoneticPr fontId="3"/>
  </si>
  <si>
    <t>申 請 件 数</t>
    <rPh sb="0" eb="1">
      <t>サル</t>
    </rPh>
    <rPh sb="2" eb="3">
      <t>ショウ</t>
    </rPh>
    <rPh sb="4" eb="5">
      <t>ケン</t>
    </rPh>
    <rPh sb="6" eb="7">
      <t>スウ</t>
    </rPh>
    <phoneticPr fontId="3"/>
  </si>
  <si>
    <t>　第 ３ 表　　　　　　　　　　　　　　　男女別一般旅券発行件数　</t>
  </si>
  <si>
    <t>福　　岡　　県</t>
  </si>
  <si>
    <t>男女別発行件数</t>
    <rPh sb="0" eb="3">
      <t>ダンジョベツ</t>
    </rPh>
    <rPh sb="3" eb="5">
      <t>ハッコウ</t>
    </rPh>
    <rPh sb="5" eb="7">
      <t>ケンスウ</t>
    </rPh>
    <phoneticPr fontId="3"/>
  </si>
  <si>
    <t>合計</t>
  </si>
  <si>
    <t>（単位：件、％）　　</t>
  </si>
  <si>
    <t xml:space="preserve">Ａ　　　（件） </t>
  </si>
  <si>
    <t>前年比</t>
  </si>
  <si>
    <t>月</t>
  </si>
  <si>
    <t>区　分</t>
  </si>
  <si>
    <t>別</t>
  </si>
  <si>
    <t>内</t>
  </si>
  <si>
    <t>記載事項変更</t>
    <rPh sb="0" eb="1">
      <t>キ</t>
    </rPh>
    <rPh sb="1" eb="2">
      <t>ミツル</t>
    </rPh>
    <rPh sb="2" eb="3">
      <t>コト</t>
    </rPh>
    <rPh sb="3" eb="4">
      <t>コウ</t>
    </rPh>
    <rPh sb="4" eb="5">
      <t>ヘン</t>
    </rPh>
    <rPh sb="5" eb="6">
      <t>サラ</t>
    </rPh>
    <phoneticPr fontId="3"/>
  </si>
  <si>
    <t>小計</t>
    <rPh sb="0" eb="2">
      <t>ショウケイ</t>
    </rPh>
    <phoneticPr fontId="3"/>
  </si>
  <si>
    <t>数次旅券</t>
    <rPh sb="0" eb="2">
      <t>スウジ</t>
    </rPh>
    <rPh sb="2" eb="4">
      <t>リョケン</t>
    </rPh>
    <phoneticPr fontId="3"/>
  </si>
  <si>
    <t>２２年
（2010）</t>
    <rPh sb="2" eb="3">
      <t>ネン</t>
    </rPh>
    <phoneticPr fontId="3"/>
  </si>
  <si>
    <t>秋田県生活環境部県民生活課旅券班</t>
  </si>
  <si>
    <t>限定旅券</t>
    <rPh sb="0" eb="2">
      <t>ゲンテイ</t>
    </rPh>
    <rPh sb="2" eb="4">
      <t>リョケン</t>
    </rPh>
    <phoneticPr fontId="3"/>
  </si>
  <si>
    <t>市</t>
    <rPh sb="0" eb="1">
      <t>シ</t>
    </rPh>
    <phoneticPr fontId="3"/>
  </si>
  <si>
    <t>由利本荘市</t>
    <rPh sb="0" eb="2">
      <t>ユリ</t>
    </rPh>
    <rPh sb="2" eb="5">
      <t>ホンジョウシ</t>
    </rPh>
    <phoneticPr fontId="3"/>
  </si>
  <si>
    <t>北秋田市</t>
    <rPh sb="0" eb="3">
      <t>キタアキタ</t>
    </rPh>
    <rPh sb="3" eb="4">
      <t>シ</t>
    </rPh>
    <phoneticPr fontId="63"/>
  </si>
  <si>
    <t>２８年</t>
    <rPh sb="2" eb="3">
      <t>ネン</t>
    </rPh>
    <phoneticPr fontId="3"/>
  </si>
  <si>
    <t>北秋田郡</t>
    <rPh sb="0" eb="4">
      <t>キタアキタグン</t>
    </rPh>
    <phoneticPr fontId="3"/>
  </si>
  <si>
    <t>順 位</t>
    <rPh sb="0" eb="1">
      <t>ジュン</t>
    </rPh>
    <rPh sb="2" eb="3">
      <t>クライ</t>
    </rPh>
    <phoneticPr fontId="3"/>
  </si>
  <si>
    <t>南秋田郡</t>
    <rPh sb="0" eb="4">
      <t>ミナミアキタグン</t>
    </rPh>
    <phoneticPr fontId="3"/>
  </si>
  <si>
    <t xml:space="preserve">五城目町 </t>
  </si>
  <si>
    <t>　　３０年</t>
    <rPh sb="4" eb="5">
      <t>ネン</t>
    </rPh>
    <phoneticPr fontId="3"/>
  </si>
  <si>
    <r>
      <t>　</t>
    </r>
    <r>
      <rPr>
        <b/>
        <sz val="12"/>
        <color auto="1"/>
        <rFont val="ＭＳ Ｐゴシック"/>
      </rPr>
      <t>第３表―附表２</t>
    </r>
    <r>
      <rPr>
        <b/>
        <sz val="14"/>
        <color auto="1"/>
        <rFont val="ＭＳ Ｐゴシック"/>
      </rPr>
      <t>　　　男女年齢別構成比　</t>
    </r>
    <rPh sb="6" eb="7">
      <t>ヒョウ</t>
    </rPh>
    <rPh sb="11" eb="13">
      <t>ダンジョ</t>
    </rPh>
    <rPh sb="13" eb="16">
      <t>ネンレイベツ</t>
    </rPh>
    <rPh sb="16" eb="19">
      <t>コウセイヒ</t>
    </rPh>
    <phoneticPr fontId="3"/>
  </si>
  <si>
    <t>（％）</t>
  </si>
  <si>
    <t>　〈 対前年比 〉</t>
    <rPh sb="3" eb="4">
      <t>タイ</t>
    </rPh>
    <rPh sb="4" eb="7">
      <t>ゼンネンヒ</t>
    </rPh>
    <phoneticPr fontId="3"/>
  </si>
  <si>
    <t>２７年</t>
  </si>
  <si>
    <t>Ｈ２７</t>
  </si>
  <si>
    <t>割 合
（％）</t>
    <rPh sb="0" eb="1">
      <t>ワリ</t>
    </rPh>
    <rPh sb="2" eb="3">
      <t>ゴウ</t>
    </rPh>
    <phoneticPr fontId="3"/>
  </si>
  <si>
    <t>栃　　木　　県</t>
  </si>
  <si>
    <t>平成２７年</t>
    <rPh sb="0" eb="2">
      <t>ヘイセイ</t>
    </rPh>
    <rPh sb="4" eb="5">
      <t>ネン</t>
    </rPh>
    <phoneticPr fontId="3"/>
  </si>
  <si>
    <t>岩　　手　　県</t>
  </si>
  <si>
    <t>　（注２）　人口は平成３０年１０月１日現在　〔出典：「人口推計」（総務省統計局）〕</t>
    <rPh sb="2" eb="3">
      <t>チュウ</t>
    </rPh>
    <rPh sb="23" eb="25">
      <t>シュッテン</t>
    </rPh>
    <rPh sb="27" eb="29">
      <t>ジンコウ</t>
    </rPh>
    <rPh sb="29" eb="31">
      <t>スイケイ</t>
    </rPh>
    <rPh sb="33" eb="36">
      <t>ソウムショウ</t>
    </rPh>
    <rPh sb="36" eb="39">
      <t>トウケイキョク</t>
    </rPh>
    <phoneticPr fontId="3"/>
  </si>
  <si>
    <t>渡航先追加</t>
  </si>
  <si>
    <t>（単位：件、％）　</t>
    <rPh sb="4" eb="5">
      <t>ケン</t>
    </rPh>
    <phoneticPr fontId="3"/>
  </si>
  <si>
    <t>12～19歳　</t>
    <rPh sb="5" eb="6">
      <t>サイ</t>
    </rPh>
    <phoneticPr fontId="3"/>
  </si>
  <si>
    <t>暦　　　年</t>
  </si>
  <si>
    <t>日本人人口</t>
    <rPh sb="0" eb="3">
      <t>ニホンジン</t>
    </rPh>
    <phoneticPr fontId="3"/>
  </si>
  <si>
    <t>対 前 年 比</t>
  </si>
  <si>
    <t>暦　　年</t>
  </si>
  <si>
    <r>
      <t>　　</t>
    </r>
    <r>
      <rPr>
        <b/>
        <sz val="12"/>
        <color auto="1"/>
        <rFont val="ＭＳ Ｐゴシック"/>
      </rPr>
      <t xml:space="preserve">第１表 ― 附表2   </t>
    </r>
    <r>
      <rPr>
        <b/>
        <sz val="16"/>
        <color auto="1"/>
        <rFont val="ＭＳ Ｐゴシック"/>
      </rPr>
      <t>　　　</t>
    </r>
    <r>
      <rPr>
        <b/>
        <sz val="14"/>
        <color auto="1"/>
        <rFont val="ＭＳ Ｐゴシック"/>
      </rPr>
      <t>種類別発行件数 (月別）</t>
    </r>
    <rPh sb="8" eb="9">
      <t>フゾク</t>
    </rPh>
    <rPh sb="9" eb="10">
      <t>フヒョウ</t>
    </rPh>
    <rPh sb="17" eb="20">
      <t>シュルイベツ</t>
    </rPh>
    <rPh sb="20" eb="22">
      <t>ハッコウ</t>
    </rPh>
    <rPh sb="22" eb="24">
      <t>ケンスウ</t>
    </rPh>
    <rPh sb="26" eb="28">
      <t>ツキベツ</t>
    </rPh>
    <phoneticPr fontId="3"/>
  </si>
  <si>
    <t>（単位：％）　</t>
  </si>
  <si>
    <t>（単位：件）　</t>
    <rPh sb="4" eb="5">
      <t>ケン</t>
    </rPh>
    <phoneticPr fontId="3"/>
  </si>
  <si>
    <t>（単位：件）　</t>
    <rPh sb="1" eb="3">
      <t>タンイ</t>
    </rPh>
    <rPh sb="4" eb="5">
      <t>ケン</t>
    </rPh>
    <phoneticPr fontId="3"/>
  </si>
  <si>
    <t>（単位：件、％）　</t>
    <rPh sb="1" eb="3">
      <t>タンイ</t>
    </rPh>
    <rPh sb="4" eb="5">
      <t>ケン</t>
    </rPh>
    <phoneticPr fontId="3"/>
  </si>
  <si>
    <t>（単位：件、％）　</t>
  </si>
  <si>
    <t>区　　　　　分</t>
  </si>
  <si>
    <t>件　　数</t>
  </si>
  <si>
    <t>区　　分</t>
  </si>
  <si>
    <t xml:space="preserve">60～69歳 </t>
    <rPh sb="5" eb="6">
      <t>サイ</t>
    </rPh>
    <phoneticPr fontId="3"/>
  </si>
  <si>
    <t>　〈 構 成 比 〉</t>
    <rPh sb="7" eb="8">
      <t>ヒカク</t>
    </rPh>
    <phoneticPr fontId="3"/>
  </si>
  <si>
    <t>福　　島　　県</t>
  </si>
  <si>
    <t>　　２７年</t>
    <rPh sb="4" eb="5">
      <t>ネン</t>
    </rPh>
    <phoneticPr fontId="3"/>
  </si>
  <si>
    <t>　　　平成２７年</t>
    <rPh sb="3" eb="5">
      <t>ヘイセイ</t>
    </rPh>
    <rPh sb="7" eb="8">
      <t>ネン</t>
    </rPh>
    <phoneticPr fontId="3"/>
  </si>
  <si>
    <t>構 成 比</t>
    <rPh sb="0" eb="1">
      <t>カマエ</t>
    </rPh>
    <rPh sb="2" eb="3">
      <t>シゲル</t>
    </rPh>
    <rPh sb="4" eb="5">
      <t>ヒ</t>
    </rPh>
    <phoneticPr fontId="3"/>
  </si>
  <si>
    <t>１月</t>
    <rPh sb="1" eb="2">
      <t>ガツ</t>
    </rPh>
    <phoneticPr fontId="3"/>
  </si>
  <si>
    <t>青　　森　　県</t>
  </si>
  <si>
    <t>茨　　城　　県</t>
  </si>
  <si>
    <t>群　　馬　　県</t>
  </si>
  <si>
    <t>沖　　縄　　県</t>
  </si>
  <si>
    <t>埼　　玉　　県</t>
  </si>
  <si>
    <t>千　　葉　　県</t>
    <rPh sb="0" eb="1">
      <t>セン</t>
    </rPh>
    <rPh sb="3" eb="4">
      <t>ハ</t>
    </rPh>
    <phoneticPr fontId="3"/>
  </si>
  <si>
    <t>東　　京　　都</t>
  </si>
  <si>
    <t>神　奈　川　県</t>
  </si>
  <si>
    <t>新　　潟　　県</t>
  </si>
  <si>
    <t>富　　山　　県</t>
  </si>
  <si>
    <t>潟　上　市　</t>
    <rPh sb="0" eb="1">
      <t>カタ</t>
    </rPh>
    <rPh sb="2" eb="3">
      <t>ウエ</t>
    </rPh>
    <rPh sb="4" eb="5">
      <t>シ</t>
    </rPh>
    <phoneticPr fontId="63"/>
  </si>
  <si>
    <t xml:space="preserve">12～19歳 </t>
    <rPh sb="5" eb="6">
      <t>サイ</t>
    </rPh>
    <phoneticPr fontId="3"/>
  </si>
  <si>
    <t>石　　川　　県</t>
  </si>
  <si>
    <t>県庁・市町村窓口別申請受付件数</t>
    <rPh sb="0" eb="2">
      <t>ケンチョウ</t>
    </rPh>
    <rPh sb="3" eb="6">
      <t>シチョウソン</t>
    </rPh>
    <rPh sb="6" eb="8">
      <t>マドグチ</t>
    </rPh>
    <rPh sb="8" eb="9">
      <t>ベツ</t>
    </rPh>
    <rPh sb="9" eb="11">
      <t>シンセイ</t>
    </rPh>
    <rPh sb="11" eb="13">
      <t>ウケツケ</t>
    </rPh>
    <rPh sb="13" eb="15">
      <t>ケンスウ</t>
    </rPh>
    <phoneticPr fontId="3"/>
  </si>
  <si>
    <t>福　　井　　県</t>
  </si>
  <si>
    <t>山　　梨　　県</t>
  </si>
  <si>
    <t>静　　岡　　県</t>
  </si>
  <si>
    <t>愛　　知　　県</t>
  </si>
  <si>
    <t>兵　　庫　　県</t>
  </si>
  <si>
    <t>千人当たり発行件数</t>
  </si>
  <si>
    <t>島　　根　　県</t>
    <rPh sb="0" eb="1">
      <t>シマ</t>
    </rPh>
    <rPh sb="3" eb="4">
      <t>ネ</t>
    </rPh>
    <phoneticPr fontId="3"/>
  </si>
  <si>
    <t>広　　島　　県</t>
  </si>
  <si>
    <t>愛　　媛　　県</t>
  </si>
  <si>
    <t>高　　知　　県</t>
  </si>
  <si>
    <t>佐　　賀　　県</t>
  </si>
  <si>
    <t>長　　崎　　県</t>
  </si>
  <si>
    <t>熊　　本　　県</t>
  </si>
  <si>
    <r>
      <t>第 ７ 表　　　平成３１年,令和元年 市町村</t>
    </r>
    <r>
      <rPr>
        <b/>
        <sz val="14"/>
        <color auto="1"/>
        <rFont val="ＭＳ Ｐゴシック"/>
      </rPr>
      <t>（申請者の住所）別申請受付件数</t>
    </r>
    <rPh sb="0" eb="1">
      <t>ダイ</t>
    </rPh>
    <rPh sb="4" eb="5">
      <t>ヒョウ</t>
    </rPh>
    <rPh sb="8" eb="10">
      <t>ヘイセイ</t>
    </rPh>
    <rPh sb="12" eb="13">
      <t>ネン</t>
    </rPh>
    <rPh sb="14" eb="16">
      <t>レイワ</t>
    </rPh>
    <rPh sb="16" eb="18">
      <t>ガンネン</t>
    </rPh>
    <rPh sb="19" eb="22">
      <t>シチョウソン</t>
    </rPh>
    <rPh sb="23" eb="26">
      <t>シンセイシャ</t>
    </rPh>
    <rPh sb="27" eb="29">
      <t>ジュウショ</t>
    </rPh>
    <rPh sb="30" eb="31">
      <t>ベツ</t>
    </rPh>
    <rPh sb="31" eb="33">
      <t>シンセイ</t>
    </rPh>
    <rPh sb="33" eb="35">
      <t>ウケツケ</t>
    </rPh>
    <rPh sb="35" eb="37">
      <t>ケンスウ</t>
    </rPh>
    <phoneticPr fontId="3"/>
  </si>
  <si>
    <t>３０年</t>
    <rPh sb="2" eb="3">
      <t>ネン</t>
    </rPh>
    <phoneticPr fontId="3"/>
  </si>
  <si>
    <t>大　　分　　県</t>
  </si>
  <si>
    <t>宮　　崎　　県</t>
  </si>
  <si>
    <t>鹿　児　島　県</t>
    <rPh sb="6" eb="7">
      <t>ケン</t>
    </rPh>
    <phoneticPr fontId="3"/>
  </si>
  <si>
    <t>合　　　　計</t>
  </si>
  <si>
    <t xml:space="preserve"> 取扱官庁</t>
  </si>
  <si>
    <t>区　分　</t>
  </si>
  <si>
    <t>順　　位</t>
  </si>
  <si>
    <r>
      <t>　（注１）　海外渡航者数は平成３０年の出国者数　</t>
    </r>
    <r>
      <rPr>
        <sz val="9"/>
        <color theme="1"/>
        <rFont val="ＭＳ Ｐゴシック"/>
      </rPr>
      <t>〔出典：「出入国管理統計」（法務省）〕</t>
    </r>
    <rPh sb="2" eb="3">
      <t>チュウ</t>
    </rPh>
    <rPh sb="13" eb="15">
      <t>ヘイセイ</t>
    </rPh>
    <rPh sb="17" eb="18">
      <t>ネン</t>
    </rPh>
    <rPh sb="19" eb="21">
      <t>シュッコク</t>
    </rPh>
    <rPh sb="21" eb="22">
      <t>シャ</t>
    </rPh>
    <rPh sb="22" eb="23">
      <t>スウ</t>
    </rPh>
    <rPh sb="23" eb="24">
      <t>ヘイブン</t>
    </rPh>
    <rPh sb="25" eb="27">
      <t>シュッテン</t>
    </rPh>
    <rPh sb="29" eb="32">
      <t>シュツニュウコク</t>
    </rPh>
    <rPh sb="32" eb="34">
      <t>カンリ</t>
    </rPh>
    <rPh sb="34" eb="36">
      <t>トウケイ</t>
    </rPh>
    <rPh sb="38" eb="41">
      <t>ホウムショウ</t>
    </rPh>
    <phoneticPr fontId="3"/>
  </si>
  <si>
    <t>発行件数前年比</t>
    <rPh sb="0" eb="2">
      <t>ハッコウ</t>
    </rPh>
    <rPh sb="2" eb="4">
      <t>ケンスウ</t>
    </rPh>
    <rPh sb="4" eb="7">
      <t>ゼンネンヒ</t>
    </rPh>
    <phoneticPr fontId="3"/>
  </si>
  <si>
    <t>２７年</t>
    <rPh sb="2" eb="3">
      <t>ネン</t>
    </rPh>
    <phoneticPr fontId="3"/>
  </si>
  <si>
    <t>査証欄増補</t>
  </si>
  <si>
    <t>大　仙　市</t>
    <rPh sb="0" eb="1">
      <t>ダイ</t>
    </rPh>
    <rPh sb="2" eb="3">
      <t>セン</t>
    </rPh>
    <rPh sb="4" eb="5">
      <t>シ</t>
    </rPh>
    <phoneticPr fontId="3"/>
  </si>
  <si>
    <t>雄　勝　郡</t>
    <rPh sb="0" eb="1">
      <t>オス</t>
    </rPh>
    <rPh sb="2" eb="3">
      <t>カツ</t>
    </rPh>
    <rPh sb="4" eb="5">
      <t>グン</t>
    </rPh>
    <phoneticPr fontId="3"/>
  </si>
  <si>
    <t>新　　規　　等</t>
    <rPh sb="0" eb="1">
      <t>シン</t>
    </rPh>
    <rPh sb="3" eb="4">
      <t>タダシ</t>
    </rPh>
    <rPh sb="6" eb="7">
      <t>トウ</t>
    </rPh>
    <phoneticPr fontId="3"/>
  </si>
  <si>
    <t>大　館　市</t>
    <rPh sb="0" eb="1">
      <t>ダイ</t>
    </rPh>
    <rPh sb="2" eb="3">
      <t>カン</t>
    </rPh>
    <rPh sb="4" eb="5">
      <t>シ</t>
    </rPh>
    <phoneticPr fontId="3"/>
  </si>
  <si>
    <t xml:space="preserve">井　川　町 </t>
  </si>
  <si>
    <t>能　代　市</t>
    <rPh sb="0" eb="1">
      <t>ノウ</t>
    </rPh>
    <rPh sb="2" eb="3">
      <t>ダイ</t>
    </rPh>
    <rPh sb="4" eb="5">
      <t>シ</t>
    </rPh>
    <phoneticPr fontId="3"/>
  </si>
  <si>
    <t>三　種　町</t>
    <rPh sb="0" eb="1">
      <t>サン</t>
    </rPh>
    <rPh sb="2" eb="3">
      <t>タネ</t>
    </rPh>
    <rPh sb="4" eb="5">
      <t>マチ</t>
    </rPh>
    <phoneticPr fontId="3"/>
  </si>
  <si>
    <t>八　峰　町</t>
    <rPh sb="0" eb="1">
      <t>ハチ</t>
    </rPh>
    <rPh sb="2" eb="3">
      <t>ミネ</t>
    </rPh>
    <rPh sb="4" eb="5">
      <t>マチ</t>
    </rPh>
    <phoneticPr fontId="3"/>
  </si>
  <si>
    <t>美　郷　町</t>
    <rPh sb="0" eb="1">
      <t>ビ</t>
    </rPh>
    <rPh sb="2" eb="3">
      <t>ゴウ</t>
    </rPh>
    <rPh sb="4" eb="5">
      <t>マチ</t>
    </rPh>
    <phoneticPr fontId="3"/>
  </si>
  <si>
    <t>横　手　市</t>
    <rPh sb="0" eb="1">
      <t>ヨコ</t>
    </rPh>
    <rPh sb="2" eb="3">
      <t>テ</t>
    </rPh>
    <rPh sb="4" eb="5">
      <t>シ</t>
    </rPh>
    <phoneticPr fontId="3"/>
  </si>
  <si>
    <t>羽　後　町</t>
    <rPh sb="0" eb="1">
      <t>ハネ</t>
    </rPh>
    <rPh sb="2" eb="3">
      <t>アト</t>
    </rPh>
    <rPh sb="4" eb="5">
      <t>マチ</t>
    </rPh>
    <phoneticPr fontId="3"/>
  </si>
  <si>
    <t>東 成 瀬 村</t>
    <rPh sb="0" eb="1">
      <t>ヒガシ</t>
    </rPh>
    <rPh sb="2" eb="3">
      <t>シゲル</t>
    </rPh>
    <rPh sb="4" eb="5">
      <t>セ</t>
    </rPh>
    <rPh sb="6" eb="7">
      <t>ムラ</t>
    </rPh>
    <phoneticPr fontId="3"/>
  </si>
  <si>
    <t xml:space="preserve">50～59歳 </t>
    <rPh sb="5" eb="6">
      <t>サイ</t>
    </rPh>
    <phoneticPr fontId="3"/>
  </si>
  <si>
    <t>割合</t>
    <rPh sb="0" eb="2">
      <t>ワリアイ</t>
    </rPh>
    <phoneticPr fontId="3"/>
  </si>
  <si>
    <t>町</t>
    <rPh sb="0" eb="1">
      <t>マチ</t>
    </rPh>
    <phoneticPr fontId="3"/>
  </si>
  <si>
    <t>村</t>
    <rPh sb="0" eb="1">
      <t>ムラ</t>
    </rPh>
    <phoneticPr fontId="3"/>
  </si>
  <si>
    <t>市 町 村</t>
    <rPh sb="0" eb="1">
      <t>シ</t>
    </rPh>
    <rPh sb="2" eb="3">
      <t>マチ</t>
    </rPh>
    <rPh sb="4" eb="5">
      <t>ムラ</t>
    </rPh>
    <phoneticPr fontId="3"/>
  </si>
  <si>
    <t>大　仙　市　</t>
    <rPh sb="0" eb="1">
      <t>ダイ</t>
    </rPh>
    <rPh sb="2" eb="3">
      <t>セン</t>
    </rPh>
    <rPh sb="4" eb="5">
      <t>シ</t>
    </rPh>
    <phoneticPr fontId="63"/>
  </si>
  <si>
    <t>Ａ／Ｂ　　（％）　</t>
  </si>
  <si>
    <t xml:space="preserve">三　種　町 </t>
    <rPh sb="0" eb="1">
      <t>ミ</t>
    </rPh>
    <rPh sb="2" eb="3">
      <t>タネ</t>
    </rPh>
    <phoneticPr fontId="63"/>
  </si>
  <si>
    <t xml:space="preserve">八　峰　町 </t>
    <rPh sb="2" eb="3">
      <t>ミネ</t>
    </rPh>
    <phoneticPr fontId="63"/>
  </si>
  <si>
    <t>仙　北　郡</t>
    <rPh sb="0" eb="1">
      <t>セン</t>
    </rPh>
    <rPh sb="2" eb="3">
      <t>キタ</t>
    </rPh>
    <rPh sb="4" eb="5">
      <t>グン</t>
    </rPh>
    <phoneticPr fontId="3"/>
  </si>
  <si>
    <t>（平成31年1月～令和元年12月）</t>
    <rPh sb="1" eb="3">
      <t>ヘイセイ</t>
    </rPh>
    <rPh sb="5" eb="6">
      <t>ネン</t>
    </rPh>
    <rPh sb="7" eb="8">
      <t>ガツ</t>
    </rPh>
    <rPh sb="9" eb="11">
      <t>レイワ</t>
    </rPh>
    <rPh sb="11" eb="13">
      <t>ガンネン</t>
    </rPh>
    <rPh sb="15" eb="16">
      <t>ガツ</t>
    </rPh>
    <phoneticPr fontId="3"/>
  </si>
  <si>
    <t>鹿　角　郡</t>
    <rPh sb="0" eb="1">
      <t>シカ</t>
    </rPh>
    <rPh sb="2" eb="3">
      <t>カド</t>
    </rPh>
    <rPh sb="4" eb="5">
      <t>グン</t>
    </rPh>
    <phoneticPr fontId="3"/>
  </si>
  <si>
    <t>市  町  村  名</t>
    <rPh sb="0" eb="1">
      <t>シ</t>
    </rPh>
    <rPh sb="3" eb="4">
      <t>マチ</t>
    </rPh>
    <rPh sb="6" eb="7">
      <t>ムラ</t>
    </rPh>
    <rPh sb="9" eb="10">
      <t>メイ</t>
    </rPh>
    <phoneticPr fontId="3"/>
  </si>
  <si>
    <t>合　　　　　計</t>
  </si>
  <si>
    <t>区　　　分</t>
  </si>
  <si>
    <t>旅券所持率（旅券１冊当たり人口）</t>
    <rPh sb="0" eb="2">
      <t>リョケン</t>
    </rPh>
    <rPh sb="2" eb="5">
      <t>ショジリツ</t>
    </rPh>
    <rPh sb="6" eb="8">
      <t>リョケン</t>
    </rPh>
    <rPh sb="9" eb="10">
      <t>サツ</t>
    </rPh>
    <rPh sb="10" eb="11">
      <t>ア</t>
    </rPh>
    <rPh sb="13" eb="15">
      <t>ジンコウ</t>
    </rPh>
    <phoneticPr fontId="3"/>
  </si>
  <si>
    <t>B／A　　　（人）</t>
    <rPh sb="7" eb="8">
      <t>ニン</t>
    </rPh>
    <phoneticPr fontId="3"/>
  </si>
  <si>
    <t>県庁・市町村窓口別交付件数</t>
    <rPh sb="0" eb="2">
      <t>ケンチョウ</t>
    </rPh>
    <rPh sb="3" eb="6">
      <t>シチョウソン</t>
    </rPh>
    <rPh sb="6" eb="8">
      <t>マドグチ</t>
    </rPh>
    <rPh sb="8" eb="9">
      <t>ベツ</t>
    </rPh>
    <rPh sb="9" eb="11">
      <t>コウフ</t>
    </rPh>
    <rPh sb="11" eb="13">
      <t>ケンスウ</t>
    </rPh>
    <phoneticPr fontId="3"/>
  </si>
  <si>
    <t xml:space="preserve">30～39歳 </t>
    <rPh sb="5" eb="6">
      <t>サイ</t>
    </rPh>
    <phoneticPr fontId="3"/>
  </si>
  <si>
    <t>B　（千人）</t>
  </si>
  <si>
    <t>　　２８年</t>
    <rPh sb="4" eb="5">
      <t>ネン</t>
    </rPh>
    <phoneticPr fontId="3"/>
  </si>
  <si>
    <t>20～29歳　</t>
    <rPh sb="5" eb="6">
      <t>サイ</t>
    </rPh>
    <phoneticPr fontId="3"/>
  </si>
  <si>
    <t>30～39歳　</t>
    <rPh sb="5" eb="6">
      <t>サイ</t>
    </rPh>
    <phoneticPr fontId="3"/>
  </si>
  <si>
    <t>40～49歳　</t>
    <rPh sb="5" eb="6">
      <t>サイ</t>
    </rPh>
    <phoneticPr fontId="3"/>
  </si>
  <si>
    <t>50～59歳　</t>
    <rPh sb="5" eb="6">
      <t>サイ</t>
    </rPh>
    <phoneticPr fontId="3"/>
  </si>
  <si>
    <t>70～79歳　</t>
    <rPh sb="5" eb="6">
      <t>サイ</t>
    </rPh>
    <phoneticPr fontId="3"/>
  </si>
  <si>
    <t xml:space="preserve">20～29歳 </t>
    <rPh sb="5" eb="6">
      <t>サイ</t>
    </rPh>
    <phoneticPr fontId="3"/>
  </si>
  <si>
    <t xml:space="preserve">70～79歳 </t>
    <rPh sb="5" eb="6">
      <t>サイ</t>
    </rPh>
    <phoneticPr fontId="3"/>
  </si>
  <si>
    <t>月　　別　　内　　訳</t>
    <rPh sb="0" eb="1">
      <t>ゲツ</t>
    </rPh>
    <rPh sb="3" eb="4">
      <t>ベツ</t>
    </rPh>
    <rPh sb="6" eb="7">
      <t>ウチ</t>
    </rPh>
    <rPh sb="9" eb="10">
      <t>ヤク</t>
    </rPh>
    <phoneticPr fontId="3"/>
  </si>
  <si>
    <t>〒010-8570 秋田市山王四丁目１番１号</t>
    <rPh sb="10" eb="13">
      <t>アキタシ</t>
    </rPh>
    <rPh sb="13" eb="15">
      <t>サンノウ</t>
    </rPh>
    <rPh sb="15" eb="16">
      <t>4</t>
    </rPh>
    <rPh sb="16" eb="18">
      <t>チョウメ</t>
    </rPh>
    <rPh sb="19" eb="20">
      <t>バン</t>
    </rPh>
    <rPh sb="21" eb="22">
      <t>ゴウ</t>
    </rPh>
    <phoneticPr fontId="3"/>
  </si>
  <si>
    <r>
      <t>　</t>
    </r>
    <r>
      <rPr>
        <b/>
        <sz val="12"/>
        <color auto="1"/>
        <rFont val="ＭＳ Ｐゴシック"/>
      </rPr>
      <t>第１１表―附表</t>
    </r>
    <rPh sb="6" eb="7">
      <t>フゾク</t>
    </rPh>
    <rPh sb="7" eb="8">
      <t>フヒョウ</t>
    </rPh>
    <phoneticPr fontId="3"/>
  </si>
  <si>
    <t>２７年
（2015）</t>
    <rPh sb="2" eb="3">
      <t>ネン</t>
    </rPh>
    <phoneticPr fontId="3"/>
  </si>
  <si>
    <t>　第１１表　　　平成３０年 都道府県別出国者数</t>
    <rPh sb="8" eb="10">
      <t>ヘイセイ</t>
    </rPh>
    <rPh sb="12" eb="13">
      <t>ネン</t>
    </rPh>
    <rPh sb="14" eb="18">
      <t>トドウフケン</t>
    </rPh>
    <rPh sb="18" eb="19">
      <t>ベツ</t>
    </rPh>
    <rPh sb="19" eb="22">
      <t>シュッコクシャ</t>
    </rPh>
    <rPh sb="22" eb="23">
      <t>スウ</t>
    </rPh>
    <phoneticPr fontId="3"/>
  </si>
  <si>
    <t xml:space="preserve">秋　田　市 </t>
  </si>
  <si>
    <t xml:space="preserve">横　手　市 </t>
  </si>
  <si>
    <t xml:space="preserve">大　館　市 </t>
  </si>
  <si>
    <t xml:space="preserve">湯　沢　市 </t>
  </si>
  <si>
    <t xml:space="preserve">鹿　角　市 </t>
  </si>
  <si>
    <t>　　-</t>
  </si>
  <si>
    <t>　　　　　-</t>
  </si>
  <si>
    <t xml:space="preserve">大　潟　村 </t>
  </si>
  <si>
    <t>電　話 ： 018-860-1112</t>
    <rPh sb="0" eb="1">
      <t>デン</t>
    </rPh>
    <rPh sb="2" eb="3">
      <t>ハナシ</t>
    </rPh>
    <phoneticPr fontId="3"/>
  </si>
  <si>
    <t>　　（秋田県企画振興部調査統計課）〕を基に算出</t>
  </si>
  <si>
    <t>Ｈ２８</t>
  </si>
  <si>
    <t>　　　３０年</t>
    <rPh sb="5" eb="6">
      <t>ネン</t>
    </rPh>
    <phoneticPr fontId="3"/>
  </si>
  <si>
    <t>Ｈ２９</t>
  </si>
  <si>
    <t>２９年</t>
    <rPh sb="2" eb="3">
      <t>ネン</t>
    </rPh>
    <phoneticPr fontId="64"/>
  </si>
  <si>
    <r>
      <t>　</t>
    </r>
    <r>
      <rPr>
        <b/>
        <sz val="12"/>
        <color auto="1"/>
        <rFont val="ＭＳ Ｐゴシック"/>
      </rPr>
      <t>第３表―附表１</t>
    </r>
    <r>
      <rPr>
        <b/>
        <sz val="14"/>
        <color auto="1"/>
        <rFont val="ＭＳ Ｐゴシック"/>
      </rPr>
      <t>　　　男女年齢別件数　</t>
    </r>
    <rPh sb="5" eb="7">
      <t>フヒョウ</t>
    </rPh>
    <rPh sb="11" eb="13">
      <t>ダンジョ</t>
    </rPh>
    <rPh sb="13" eb="16">
      <t>ネンレイベツ</t>
    </rPh>
    <rPh sb="16" eb="18">
      <t>ケンスウ</t>
    </rPh>
    <phoneticPr fontId="3"/>
  </si>
  <si>
    <t>岡　　山　　県</t>
  </si>
  <si>
    <t>　　　　２９年</t>
  </si>
  <si>
    <t xml:space="preserve"> 平成31年･令和元年 旅券統計</t>
    <rPh sb="1" eb="3">
      <t>ヘイセイ</t>
    </rPh>
    <rPh sb="5" eb="6">
      <t>ネン</t>
    </rPh>
    <rPh sb="7" eb="9">
      <t>レイワ</t>
    </rPh>
    <rPh sb="9" eb="11">
      <t>ガンネン</t>
    </rPh>
    <rPh sb="12" eb="14">
      <t>リョケン</t>
    </rPh>
    <rPh sb="14" eb="16">
      <t>トウケイ</t>
    </rPh>
    <phoneticPr fontId="3"/>
  </si>
  <si>
    <t>　　　　２８年</t>
  </si>
  <si>
    <t>３０年</t>
    <rPh sb="2" eb="3">
      <t>ネン</t>
    </rPh>
    <phoneticPr fontId="64"/>
  </si>
  <si>
    <t>有　効　旅　券　数</t>
    <rPh sb="0" eb="1">
      <t>ユウ</t>
    </rPh>
    <rPh sb="2" eb="3">
      <t>コウ</t>
    </rPh>
    <rPh sb="4" eb="5">
      <t>タビ</t>
    </rPh>
    <rPh sb="6" eb="7">
      <t>ケン</t>
    </rPh>
    <rPh sb="8" eb="9">
      <t>スウ</t>
    </rPh>
    <phoneticPr fontId="3"/>
  </si>
  <si>
    <t>Ｂ　（千人）</t>
  </si>
  <si>
    <t>（何人に１人一般旅券を所持しているか）　　</t>
    <rPh sb="1" eb="3">
      <t>ナンニン</t>
    </rPh>
    <rPh sb="4" eb="6">
      <t>ヒトリ</t>
    </rPh>
    <rPh sb="6" eb="8">
      <t>イッパン</t>
    </rPh>
    <rPh sb="8" eb="10">
      <t>リョケン</t>
    </rPh>
    <rPh sb="11" eb="13">
      <t>ショジ</t>
    </rPh>
    <phoneticPr fontId="3"/>
  </si>
  <si>
    <t>A　　（人）</t>
  </si>
  <si>
    <t>１８年</t>
    <rPh sb="2" eb="3">
      <t>ネン</t>
    </rPh>
    <phoneticPr fontId="3"/>
  </si>
  <si>
    <t>　　　　２７年</t>
  </si>
  <si>
    <t>旅　券　発　行　件　数</t>
  </si>
  <si>
    <t>Ｂ 　（千人）</t>
  </si>
  <si>
    <t>Ａ／Ｂ　（件）</t>
  </si>
  <si>
    <t>外　　務　　省</t>
  </si>
  <si>
    <t>（２６年件数）</t>
  </si>
  <si>
    <t xml:space="preserve">海  外  渡  航  者  数 </t>
    <rPh sb="0" eb="1">
      <t>ウミ</t>
    </rPh>
    <rPh sb="3" eb="4">
      <t>ソト</t>
    </rPh>
    <rPh sb="6" eb="7">
      <t>ワタル</t>
    </rPh>
    <rPh sb="9" eb="10">
      <t>ワタル</t>
    </rPh>
    <rPh sb="12" eb="13">
      <t>シャ</t>
    </rPh>
    <rPh sb="15" eb="16">
      <t>スウ</t>
    </rPh>
    <phoneticPr fontId="3"/>
  </si>
  <si>
    <t>Ｂ　　（千人）</t>
  </si>
  <si>
    <t>H31,R1</t>
  </si>
  <si>
    <t>月</t>
    <rPh sb="0" eb="1">
      <t>ツキ</t>
    </rPh>
    <phoneticPr fontId="3"/>
  </si>
  <si>
    <r>
      <t>　　</t>
    </r>
    <r>
      <rPr>
        <b/>
        <sz val="12"/>
        <color auto="1"/>
        <rFont val="ＭＳ Ｐゴシック"/>
      </rPr>
      <t>第１表 ― 附表1</t>
    </r>
    <r>
      <rPr>
        <b/>
        <sz val="16"/>
        <color auto="1"/>
        <rFont val="ＭＳ Ｐゴシック"/>
      </rPr>
      <t xml:space="preserve">　　　  </t>
    </r>
    <r>
      <rPr>
        <b/>
        <sz val="14"/>
        <color auto="1"/>
        <rFont val="ＭＳ Ｐゴシック"/>
      </rPr>
      <t>種類別発行件数 (年次別）</t>
    </r>
    <rPh sb="8" eb="9">
      <t>フゾク</t>
    </rPh>
    <rPh sb="9" eb="10">
      <t>フヒョウ</t>
    </rPh>
    <rPh sb="16" eb="19">
      <t>シュルイベツ</t>
    </rPh>
    <rPh sb="19" eb="21">
      <t>ハッコウ</t>
    </rPh>
    <rPh sb="21" eb="23">
      <t>ケンスウ</t>
    </rPh>
    <rPh sb="25" eb="28">
      <t>ネンジベツ</t>
    </rPh>
    <phoneticPr fontId="3"/>
  </si>
  <si>
    <t>合　　計</t>
    <rPh sb="0" eb="1">
      <t>ア</t>
    </rPh>
    <rPh sb="3" eb="4">
      <t>ケイ</t>
    </rPh>
    <phoneticPr fontId="3"/>
  </si>
  <si>
    <t>31,元年</t>
    <rPh sb="3" eb="4">
      <t>ゲン</t>
    </rPh>
    <rPh sb="4" eb="5">
      <t>ネン</t>
    </rPh>
    <phoneticPr fontId="3"/>
  </si>
  <si>
    <t>　　３１､令和元年</t>
    <rPh sb="5" eb="7">
      <t>レイワ</t>
    </rPh>
    <rPh sb="7" eb="8">
      <t>ゲン</t>
    </rPh>
    <rPh sb="8" eb="9">
      <t>ネン</t>
    </rPh>
    <phoneticPr fontId="3"/>
  </si>
  <si>
    <t>全　国</t>
    <rPh sb="0" eb="1">
      <t>アキラ</t>
    </rPh>
    <rPh sb="2" eb="3">
      <t>クニ</t>
    </rPh>
    <phoneticPr fontId="3"/>
  </si>
  <si>
    <t>　（注２）　人口は平成３０年１０月１日現在　〔出典：「人口推計」（総務省統計局）〕</t>
    <rPh sb="2" eb="3">
      <t>チュウ</t>
    </rPh>
    <rPh sb="6" eb="8">
      <t>ジンコウ</t>
    </rPh>
    <rPh sb="23" eb="25">
      <t>シュッテン</t>
    </rPh>
    <rPh sb="27" eb="29">
      <t>ジンコウ</t>
    </rPh>
    <rPh sb="29" eb="31">
      <t>スイケイ</t>
    </rPh>
    <rPh sb="33" eb="36">
      <t>ソウムショウ</t>
    </rPh>
    <rPh sb="36" eb="39">
      <t>トウケイキョク</t>
    </rPh>
    <phoneticPr fontId="3"/>
  </si>
  <si>
    <t>平成　令和</t>
    <rPh sb="0" eb="2">
      <t>ヘイセイ</t>
    </rPh>
    <rPh sb="3" eb="5">
      <t>レイワ</t>
    </rPh>
    <phoneticPr fontId="3"/>
  </si>
  <si>
    <t>　第 ５ 表　　　　　　　　　一般旅券申請受付件数</t>
  </si>
  <si>
    <t>（３０年件数）</t>
  </si>
  <si>
    <t>　　　２８年</t>
    <rPh sb="5" eb="6">
      <t>ネン</t>
    </rPh>
    <phoneticPr fontId="3"/>
  </si>
  <si>
    <t>３１､令和元年</t>
    <rPh sb="3" eb="5">
      <t>レイワ</t>
    </rPh>
    <rPh sb="5" eb="7">
      <t>ガンネン</t>
    </rPh>
    <phoneticPr fontId="3"/>
  </si>
  <si>
    <t xml:space="preserve"> 平成 ２６年</t>
    <rPh sb="1" eb="3">
      <t>ヘイセイ</t>
    </rPh>
    <phoneticPr fontId="3"/>
  </si>
  <si>
    <t>２１年</t>
    <rPh sb="2" eb="3">
      <t>ネン</t>
    </rPh>
    <phoneticPr fontId="3"/>
  </si>
  <si>
    <t>図－１</t>
    <rPh sb="0" eb="1">
      <t>ズ</t>
    </rPh>
    <phoneticPr fontId="3"/>
  </si>
  <si>
    <t>一般旅券発行件数の推移</t>
    <rPh sb="0" eb="2">
      <t>イッパン</t>
    </rPh>
    <rPh sb="2" eb="4">
      <t>リョケン</t>
    </rPh>
    <rPh sb="4" eb="6">
      <t>ハッコウ</t>
    </rPh>
    <rPh sb="6" eb="7">
      <t>ケン</t>
    </rPh>
    <rPh sb="7" eb="8">
      <t>スウ</t>
    </rPh>
    <rPh sb="9" eb="11">
      <t>スイイ</t>
    </rPh>
    <phoneticPr fontId="3"/>
  </si>
  <si>
    <t>３１年
元 年</t>
    <rPh sb="2" eb="3">
      <t>ネン</t>
    </rPh>
    <rPh sb="4" eb="5">
      <t>モト</t>
    </rPh>
    <rPh sb="6" eb="7">
      <t>トシ</t>
    </rPh>
    <phoneticPr fontId="64"/>
  </si>
  <si>
    <t>第 ８ 表　　平成３１年,令和元年 県庁・市町村窓口別一般旅券交付件数</t>
    <rPh sb="13" eb="15">
      <t>レイワ</t>
    </rPh>
    <rPh sb="15" eb="17">
      <t>ガンネン</t>
    </rPh>
    <rPh sb="18" eb="20">
      <t>ケンチョウ</t>
    </rPh>
    <rPh sb="21" eb="24">
      <t>シチョウソン</t>
    </rPh>
    <rPh sb="24" eb="26">
      <t>マドグチ</t>
    </rPh>
    <rPh sb="26" eb="27">
      <t>ベツ</t>
    </rPh>
    <rPh sb="31" eb="33">
      <t>コウフ</t>
    </rPh>
    <phoneticPr fontId="3"/>
  </si>
  <si>
    <t>　（注１）　有効旅券数　〔出典：「旅券統計（平成３１年１月～令和元年１２月）」（外務省領事局旅券課）〕</t>
    <rPh sb="2" eb="3">
      <t>チュウ</t>
    </rPh>
    <rPh sb="6" eb="8">
      <t>ユウコウ</t>
    </rPh>
    <rPh sb="8" eb="10">
      <t>リョケン</t>
    </rPh>
    <rPh sb="10" eb="11">
      <t>スウ</t>
    </rPh>
    <rPh sb="13" eb="15">
      <t>シュッテン</t>
    </rPh>
    <rPh sb="17" eb="19">
      <t>リョケン</t>
    </rPh>
    <rPh sb="19" eb="21">
      <t>トウケイ</t>
    </rPh>
    <rPh sb="22" eb="24">
      <t>ヘイセイ</t>
    </rPh>
    <rPh sb="26" eb="27">
      <t>ネン</t>
    </rPh>
    <rPh sb="28" eb="29">
      <t>ガツ</t>
    </rPh>
    <rPh sb="30" eb="32">
      <t>レイワ</t>
    </rPh>
    <rPh sb="32" eb="34">
      <t>ガンネン</t>
    </rPh>
    <rPh sb="36" eb="37">
      <t>ガツ</t>
    </rPh>
    <rPh sb="40" eb="43">
      <t>ガイムショウ</t>
    </rPh>
    <rPh sb="43" eb="45">
      <t>リョウジ</t>
    </rPh>
    <rPh sb="45" eb="46">
      <t>キョク</t>
    </rPh>
    <rPh sb="46" eb="49">
      <t>リョケンカ</t>
    </rPh>
    <phoneticPr fontId="3"/>
  </si>
  <si>
    <t>　（注１）　旅券発行件数　〔出典：「旅券統計（平成３1年１月～令和元年１２月）」（外務省領事局旅券課）〕</t>
    <rPh sb="2" eb="3">
      <t>チュウ</t>
    </rPh>
    <rPh sb="6" eb="8">
      <t>リョケン</t>
    </rPh>
    <rPh sb="8" eb="10">
      <t>ハッコウ</t>
    </rPh>
    <rPh sb="10" eb="12">
      <t>ケンスウ</t>
    </rPh>
    <rPh sb="14" eb="16">
      <t>シュッテン</t>
    </rPh>
    <rPh sb="18" eb="20">
      <t>リョケン</t>
    </rPh>
    <rPh sb="20" eb="22">
      <t>トウケイ</t>
    </rPh>
    <rPh sb="23" eb="25">
      <t>ヘイセイ</t>
    </rPh>
    <rPh sb="27" eb="28">
      <t>ネン</t>
    </rPh>
    <rPh sb="29" eb="30">
      <t>ガツ</t>
    </rPh>
    <rPh sb="31" eb="33">
      <t>レイワ</t>
    </rPh>
    <rPh sb="33" eb="35">
      <t>ガンネン</t>
    </rPh>
    <rPh sb="37" eb="38">
      <t>ガツ</t>
    </rPh>
    <rPh sb="41" eb="44">
      <t>ガイムショウ</t>
    </rPh>
    <rPh sb="44" eb="46">
      <t>リョウジ</t>
    </rPh>
    <rPh sb="46" eb="47">
      <t>キョク</t>
    </rPh>
    <rPh sb="47" eb="50">
      <t>リョケンカ</t>
    </rPh>
    <phoneticPr fontId="3"/>
  </si>
  <si>
    <t>　　《発　行》</t>
    <rPh sb="3" eb="4">
      <t>ハツ</t>
    </rPh>
    <rPh sb="5" eb="6">
      <t>ギョウ</t>
    </rPh>
    <phoneticPr fontId="3"/>
  </si>
  <si>
    <t>１７年
（2005）</t>
    <rPh sb="2" eb="3">
      <t>ネン</t>
    </rPh>
    <phoneticPr fontId="3"/>
  </si>
  <si>
    <t>１９年</t>
    <rPh sb="2" eb="3">
      <t>ネン</t>
    </rPh>
    <phoneticPr fontId="3"/>
  </si>
  <si>
    <t>２０年</t>
    <rPh sb="2" eb="3">
      <t>ネン</t>
    </rPh>
    <phoneticPr fontId="3"/>
  </si>
  <si>
    <t>２４年</t>
    <rPh sb="2" eb="3">
      <t>ネン</t>
    </rPh>
    <phoneticPr fontId="3"/>
  </si>
  <si>
    <t>２５年</t>
    <rPh sb="2" eb="3">
      <t>ネン</t>
    </rPh>
    <phoneticPr fontId="3"/>
  </si>
  <si>
    <t>３１/１年</t>
    <rPh sb="4" eb="5">
      <t>ネン</t>
    </rPh>
    <phoneticPr fontId="3"/>
  </si>
  <si>
    <t xml:space="preserve">（単位：件、％）  </t>
  </si>
  <si>
    <t>（ 平成３１年１月 ～ 令和元年１２月 ）</t>
    <rPh sb="2" eb="4">
      <t>ヘイセイ</t>
    </rPh>
    <rPh sb="6" eb="7">
      <t>ネン</t>
    </rPh>
    <rPh sb="8" eb="9">
      <t>ガツ</t>
    </rPh>
    <rPh sb="12" eb="14">
      <t>レイワ</t>
    </rPh>
    <rPh sb="14" eb="16">
      <t>ガンネン</t>
    </rPh>
    <rPh sb="18" eb="19">
      <t>ガツ</t>
    </rPh>
    <phoneticPr fontId="3"/>
  </si>
  <si>
    <t>平成31年･令和元年 旅券統計</t>
    <rPh sb="0" eb="2">
      <t>ヘイセイ</t>
    </rPh>
    <rPh sb="4" eb="5">
      <t>ネン</t>
    </rPh>
    <rPh sb="6" eb="8">
      <t>レイワ</t>
    </rPh>
    <rPh sb="8" eb="10">
      <t>ガンネン</t>
    </rPh>
    <rPh sb="11" eb="12">
      <t>タビ</t>
    </rPh>
    <rPh sb="12" eb="13">
      <t>ケン</t>
    </rPh>
    <rPh sb="13" eb="14">
      <t>オサム</t>
    </rPh>
    <rPh sb="14" eb="15">
      <t>ケイ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</si>
</sst>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4">
    <numFmt numFmtId="184" formatCode="#,##0.00_);[Red]\(#,##0.00\)"/>
    <numFmt numFmtId="182" formatCode="#,##0.0_ "/>
    <numFmt numFmtId="180" formatCode="#,##0.0_);[Red]\(#,##0.0\)"/>
    <numFmt numFmtId="176" formatCode="#,##0_ "/>
    <numFmt numFmtId="181" formatCode="#,##0_ ;[Red]\-#,##0\ "/>
    <numFmt numFmtId="178" formatCode="#,##0_);[Red]\(#,##0\)"/>
    <numFmt numFmtId="179" formatCode="0.0%"/>
    <numFmt numFmtId="189" formatCode="0.0000_);[Red]\(0.0000\)"/>
    <numFmt numFmtId="188" formatCode="0.000_);[Red]\(0.000\)"/>
    <numFmt numFmtId="187" formatCode="0.00_ "/>
    <numFmt numFmtId="185" formatCode="0.00_);[Red]\(0.00\)"/>
    <numFmt numFmtId="183" formatCode="0.0_ "/>
    <numFmt numFmtId="177" formatCode="0.0_);[Red]\(0.0\)"/>
    <numFmt numFmtId="186" formatCode="0_ "/>
  </numFmts>
  <fonts count="65">
    <font>
      <sz val="11"/>
      <color theme="1"/>
      <name val="ＭＳ Ｐゴシック"/>
      <family val="3"/>
      <scheme val="minor"/>
    </font>
    <font>
      <sz val="11"/>
      <color auto="1"/>
      <name val="ＭＳ Ｐゴシック"/>
    </font>
    <font>
      <sz val="11"/>
      <color indexed="8"/>
      <name val="ＭＳ Ｐゴシック"/>
    </font>
    <font>
      <sz val="6"/>
      <color auto="1"/>
      <name val="ＭＳ Ｐゴシック"/>
      <family val="3"/>
      <scheme val="minor"/>
    </font>
    <font>
      <b/>
      <sz val="28"/>
      <color auto="1"/>
      <name val="HG丸ｺﾞｼｯｸM-PRO"/>
      <family val="3"/>
    </font>
    <font>
      <b/>
      <sz val="14"/>
      <color auto="1"/>
      <name val="HG丸ｺﾞｼｯｸM-PRO"/>
      <family val="3"/>
    </font>
    <font>
      <sz val="22"/>
      <color auto="1"/>
      <name val="ＭＳ Ｐゴシック"/>
      <family val="3"/>
    </font>
    <font>
      <b/>
      <sz val="11"/>
      <color theme="1"/>
      <name val="ＭＳ Ｐゴシック"/>
      <family val="3"/>
      <scheme val="minor"/>
    </font>
    <font>
      <sz val="12"/>
      <color theme="2" tint="-0.9"/>
      <name val="ＤＦ平成明朝体W7"/>
      <family val="1"/>
    </font>
    <font>
      <sz val="12"/>
      <color auto="1"/>
      <name val="ＭＳ ゴシック"/>
      <family val="3"/>
    </font>
    <font>
      <b/>
      <sz val="16"/>
      <color auto="1"/>
      <name val="HG丸ｺﾞｼｯｸM-PRO"/>
      <family val="3"/>
    </font>
    <font>
      <sz val="16"/>
      <color auto="1"/>
      <name val="HG丸ｺﾞｼｯｸM-PRO"/>
    </font>
    <font>
      <sz val="12"/>
      <color auto="1"/>
      <name val="HG丸ｺﾞｼｯｸM-PRO"/>
      <family val="3"/>
    </font>
    <font>
      <sz val="6"/>
      <color auto="1"/>
      <name val="游ゴシック"/>
      <family val="3"/>
    </font>
    <font>
      <b/>
      <sz val="14"/>
      <color auto="1"/>
      <name val="ＭＳ Ｐゴシック"/>
      <family val="3"/>
    </font>
    <font>
      <sz val="12"/>
      <color theme="1"/>
      <name val="ＭＳ Ｐゴシック"/>
      <family val="3"/>
      <scheme val="minor"/>
    </font>
    <font>
      <sz val="14"/>
      <color theme="1"/>
      <name val="ＭＳ Ｐゴシック"/>
      <family val="3"/>
      <scheme val="minor"/>
    </font>
    <font>
      <sz val="14"/>
      <color auto="1"/>
      <name val="ＭＳ Ｐゴシック"/>
      <family val="3"/>
    </font>
    <font>
      <sz val="11"/>
      <color rgb="FFFF0000"/>
      <name val="ＭＳ Ｐゴシック"/>
      <family val="3"/>
      <scheme val="minor"/>
    </font>
    <font>
      <b/>
      <sz val="11"/>
      <color auto="1"/>
      <name val="ＭＳ Ｐゴシック"/>
    </font>
    <font>
      <sz val="14"/>
      <color theme="1"/>
      <name val="ＭＳ ゴシック"/>
      <family val="3"/>
    </font>
    <font>
      <sz val="14"/>
      <color auto="1"/>
      <name val="ＭＳ ゴシック"/>
      <family val="3"/>
    </font>
    <font>
      <sz val="11"/>
      <color theme="1"/>
      <name val="ＭＳ Ｐゴシック"/>
      <family val="3"/>
      <scheme val="minor"/>
    </font>
    <font>
      <i/>
      <sz val="11"/>
      <color auto="1"/>
      <name val="ＭＳ Ｐゴシック"/>
      <family val="3"/>
    </font>
    <font>
      <b/>
      <sz val="16"/>
      <color auto="1"/>
      <name val="ＭＳ Ｐゴシック"/>
      <family val="3"/>
    </font>
    <font>
      <sz val="12"/>
      <color indexed="8"/>
      <name val="ＭＳ Ｐゴシック"/>
    </font>
    <font>
      <sz val="12"/>
      <color auto="1"/>
      <name val="ＭＳ Ｐゴシック"/>
      <family val="3"/>
    </font>
    <font>
      <sz val="11"/>
      <color theme="1"/>
      <name val="游ゴシック"/>
    </font>
    <font>
      <sz val="11"/>
      <color rgb="FFC00000"/>
      <name val="ＭＳ Ｐゴシック"/>
      <family val="3"/>
      <scheme val="minor"/>
    </font>
    <font>
      <b/>
      <sz val="12"/>
      <color theme="1"/>
      <name val="ＭＳ Ｐゴシック"/>
      <family val="3"/>
      <scheme val="minor"/>
    </font>
    <font>
      <sz val="12"/>
      <color theme="1"/>
      <name val="ＭＳ ゴシック"/>
    </font>
    <font>
      <b/>
      <sz val="14"/>
      <color theme="1"/>
      <name val="ＭＳ Ｐゴシック"/>
      <family val="3"/>
      <scheme val="minor"/>
    </font>
    <font>
      <b/>
      <sz val="12"/>
      <color theme="1"/>
      <name val="ＭＳ ゴシック"/>
      <family val="3"/>
    </font>
    <font>
      <sz val="11"/>
      <color theme="1"/>
      <name val="ＭＳ ゴシック"/>
      <family val="3"/>
    </font>
    <font>
      <sz val="11"/>
      <color auto="1"/>
      <name val="ＭＳ ゴシック"/>
      <family val="3"/>
    </font>
    <font>
      <sz val="10"/>
      <color theme="1"/>
      <name val="ＭＳ ゴシック"/>
      <family val="3"/>
    </font>
    <font>
      <sz val="10"/>
      <color auto="1"/>
      <name val="ＭＳ Ｐゴシック"/>
      <family val="3"/>
    </font>
    <font>
      <sz val="10"/>
      <color auto="1"/>
      <name val="ＭＳ ゴシック"/>
      <family val="3"/>
    </font>
    <font>
      <sz val="9"/>
      <color theme="1"/>
      <name val="ＭＳ Ｐゴシック"/>
      <scheme val="minor"/>
    </font>
    <font>
      <sz val="9"/>
      <color auto="1"/>
      <name val="ＭＳ Ｐゴシック"/>
    </font>
    <font>
      <sz val="10"/>
      <color theme="1"/>
      <name val="ＭＳ Ｐゴシック"/>
      <family val="3"/>
    </font>
    <font>
      <b/>
      <sz val="12"/>
      <color auto="1"/>
      <name val="ＭＳ Ｐゴシック"/>
    </font>
    <font>
      <b/>
      <sz val="12"/>
      <color auto="1"/>
      <name val="ＭＳ ゴシック"/>
      <family val="3"/>
    </font>
    <font>
      <b/>
      <sz val="15"/>
      <color auto="1"/>
      <name val="ＭＳ Ｐゴシック"/>
      <family val="3"/>
    </font>
    <font>
      <sz val="9"/>
      <color theme="0"/>
      <name val="ＭＳ Ｐゴシック"/>
      <family val="3"/>
    </font>
    <font>
      <sz val="11"/>
      <color theme="0"/>
      <name val="ＭＳ Ｐゴシック"/>
    </font>
    <font>
      <sz val="9"/>
      <color rgb="FFC00000"/>
      <name val="ＭＳ Ｐゴシック"/>
      <family val="3"/>
    </font>
    <font>
      <sz val="8"/>
      <color rgb="FFFF0000"/>
      <name val="ＭＳ Ｐゴシック"/>
      <family val="3"/>
      <scheme val="minor"/>
    </font>
    <font>
      <sz val="12"/>
      <color theme="0"/>
      <name val="ＭＳ Ｐゴシック"/>
    </font>
    <font>
      <sz val="14"/>
      <color theme="0"/>
      <name val="ＭＳ Ｐゴシック"/>
    </font>
    <font>
      <i/>
      <sz val="9"/>
      <color theme="1"/>
      <name val="HG丸ｺﾞｼｯｸM-PRO"/>
      <family val="3"/>
    </font>
    <font>
      <i/>
      <sz val="11"/>
      <color auto="1"/>
      <name val="ＭＳ ゴシック"/>
      <family val="3"/>
    </font>
    <font>
      <b/>
      <sz val="16"/>
      <color theme="2" tint="-0.9"/>
      <name val="ＭＳ Ｐゴシック"/>
      <family val="3"/>
      <scheme val="minor"/>
    </font>
    <font>
      <sz val="12"/>
      <color theme="2" tint="-0.9"/>
      <name val="ＭＳ Ｐゴシック"/>
      <family val="3"/>
    </font>
    <font>
      <sz val="16"/>
      <color theme="2" tint="-0.9"/>
      <name val="ＤＦ平成明朝体W7"/>
    </font>
    <font>
      <sz val="11"/>
      <color theme="2" tint="-0.9"/>
      <name val="ＭＳ Ｐゴシック"/>
      <family val="3"/>
    </font>
    <font>
      <b/>
      <sz val="11"/>
      <color theme="2" tint="-0.9"/>
      <name val="ＤＦ平成明朝体W7"/>
    </font>
    <font>
      <b/>
      <sz val="14"/>
      <color theme="2" tint="-0.9"/>
      <name val="ＭＳ ゴシック"/>
      <family val="3"/>
    </font>
    <font>
      <sz val="14"/>
      <color theme="2" tint="-0.9"/>
      <name val="ＭＳ ゴシック"/>
    </font>
    <font>
      <sz val="11"/>
      <color theme="2" tint="-0.9"/>
      <name val="ＭＳ ゴシック"/>
    </font>
    <font>
      <b/>
      <sz val="10"/>
      <color theme="2" tint="-0.9"/>
      <name val="ＭＳ ゴシック"/>
      <family val="3"/>
    </font>
    <font>
      <b/>
      <sz val="12"/>
      <color theme="2" tint="-0.9"/>
      <name val="ＭＳ ゴシック"/>
      <family val="3"/>
    </font>
    <font>
      <sz val="12"/>
      <color theme="2" tint="-0.9"/>
      <name val="ＭＳ ゴシック"/>
    </font>
    <font>
      <sz val="14"/>
      <color auto="1"/>
      <name val="ＭＳ Ｐゴシック"/>
      <family val="3"/>
    </font>
    <font>
      <sz val="11"/>
      <color auto="1"/>
      <name val="ＭＳ Ｐゴシック"/>
    </font>
  </fonts>
  <fills count="6">
    <fill>
      <patternFill patternType="none"/>
    </fill>
    <fill>
      <patternFill patternType="gray125"/>
    </fill>
    <fill>
      <patternFill patternType="solid">
        <fgColor theme="0"/>
        <bgColor indexed="64"/>
      </patternFill>
    </fill>
    <fill>
      <patternFill patternType="solid">
        <fgColor theme="9" tint="0.8"/>
        <bgColor indexed="64"/>
      </patternFill>
    </fill>
    <fill>
      <patternFill patternType="solid">
        <fgColor theme="9" tint="0.6"/>
        <bgColor indexed="64"/>
      </patternFill>
    </fill>
    <fill>
      <patternFill patternType="solid">
        <fgColor rgb="FFFFFF99"/>
        <bgColor indexed="64"/>
      </patternFill>
    </fill>
  </fills>
  <borders count="224">
    <border>
      <left/>
      <right/>
      <top/>
      <bottom/>
      <diagonal/>
    </border>
    <border>
      <left style="medium">
        <color indexed="64"/>
      </left>
      <right/>
      <top style="medium">
        <color indexed="64"/>
      </top>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double">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double">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bottom style="medium">
        <color indexed="64"/>
      </bottom>
      <diagonal/>
    </border>
    <border>
      <left style="medium">
        <color indexed="64"/>
      </left>
      <right/>
      <top style="dotted">
        <color indexed="64"/>
      </top>
      <bottom style="medium">
        <color indexed="64"/>
      </bottom>
      <diagonal/>
    </border>
    <border>
      <left style="medium">
        <color indexed="64"/>
      </left>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style="thin">
        <color indexed="64"/>
      </right>
      <top/>
      <bottom style="double">
        <color indexed="64"/>
      </bottom>
      <diagonal/>
    </border>
    <border>
      <left style="double">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bottom style="medium">
        <color indexed="64"/>
      </bottom>
      <diagonal/>
    </border>
    <border>
      <left/>
      <right/>
      <top/>
      <bottom style="double">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thin">
        <color indexed="64"/>
      </bottom>
      <diagonal/>
    </border>
    <border>
      <left style="double">
        <color indexed="64"/>
      </left>
      <right style="thin">
        <color indexed="64"/>
      </right>
      <top/>
      <bottom style="dashed">
        <color indexed="64"/>
      </bottom>
      <diagonal/>
    </border>
    <border>
      <left style="double">
        <color indexed="64"/>
      </left>
      <right style="thin">
        <color indexed="64"/>
      </right>
      <top style="dashed">
        <color indexed="64"/>
      </top>
      <bottom style="dashed">
        <color indexed="64"/>
      </bottom>
      <diagonal/>
    </border>
    <border>
      <left style="double">
        <color indexed="64"/>
      </left>
      <right style="thin">
        <color indexed="64"/>
      </right>
      <top style="dashed">
        <color indexed="64"/>
      </top>
      <bottom style="thin">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bottom style="medium">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right/>
      <top/>
      <bottom style="medium">
        <color indexed="64"/>
      </bottom>
      <diagonal/>
    </border>
    <border>
      <left style="thin">
        <color indexed="64"/>
      </left>
      <right style="thin">
        <color indexed="64"/>
      </right>
      <top/>
      <bottom style="double">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tted">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tted">
        <color indexed="64"/>
      </top>
      <bottom style="thin">
        <color indexed="64"/>
      </bottom>
      <diagonal/>
    </border>
    <border>
      <left style="double">
        <color indexed="64"/>
      </left>
      <right/>
      <top style="thin">
        <color indexed="64"/>
      </top>
      <bottom style="double">
        <color indexed="64"/>
      </bottom>
      <diagonal/>
    </border>
    <border>
      <left style="double">
        <color indexed="64"/>
      </left>
      <right/>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medium">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top style="thin">
        <color indexed="64"/>
      </top>
      <bottom style="double">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bottom style="medium">
        <color indexed="64"/>
      </bottom>
      <diagonal/>
    </border>
    <border>
      <left style="dotted">
        <color indexed="64"/>
      </left>
      <right/>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medium">
        <color indexed="64"/>
      </bottom>
      <diagonal/>
    </border>
    <border>
      <left style="dashed">
        <color indexed="64"/>
      </left>
      <right style="thin">
        <color indexed="64"/>
      </right>
      <top style="thin">
        <color indexed="64"/>
      </top>
      <bottom style="double">
        <color indexed="64"/>
      </bottom>
      <diagonal/>
    </border>
    <border>
      <left style="dashed">
        <color indexed="64"/>
      </left>
      <right style="thin">
        <color indexed="64"/>
      </right>
      <top/>
      <bottom style="dotted">
        <color indexed="64"/>
      </bottom>
      <diagonal/>
    </border>
    <border>
      <left style="dashed">
        <color indexed="64"/>
      </left>
      <right style="thin">
        <color indexed="64"/>
      </right>
      <top style="dotted">
        <color indexed="64"/>
      </top>
      <bottom style="dotted">
        <color indexed="64"/>
      </bottom>
      <diagonal/>
    </border>
    <border>
      <left style="dashed">
        <color indexed="64"/>
      </left>
      <right style="thin">
        <color indexed="64"/>
      </right>
      <top style="dotted">
        <color indexed="64"/>
      </top>
      <bottom style="thin">
        <color indexed="64"/>
      </bottom>
      <diagonal/>
    </border>
    <border>
      <left style="dashed">
        <color indexed="64"/>
      </left>
      <right style="thin">
        <color indexed="64"/>
      </right>
      <top/>
      <bottom style="medium">
        <color indexed="64"/>
      </bottom>
      <diagonal/>
    </border>
    <border>
      <left style="thin">
        <color indexed="64"/>
      </left>
      <right style="dashed">
        <color indexed="64"/>
      </right>
      <top style="thin">
        <color indexed="64"/>
      </top>
      <bottom style="double">
        <color indexed="64"/>
      </bottom>
      <diagonal/>
    </border>
    <border>
      <left style="thin">
        <color indexed="64"/>
      </left>
      <right style="dashed">
        <color indexed="64"/>
      </right>
      <top/>
      <bottom style="dotted">
        <color indexed="64"/>
      </bottom>
      <diagonal/>
    </border>
    <border>
      <left style="thin">
        <color indexed="64"/>
      </left>
      <right style="dashed">
        <color indexed="64"/>
      </right>
      <top style="dotted">
        <color indexed="64"/>
      </top>
      <bottom style="dotted">
        <color indexed="64"/>
      </bottom>
      <diagonal/>
    </border>
    <border>
      <left style="thin">
        <color indexed="64"/>
      </left>
      <right style="dashed">
        <color indexed="64"/>
      </right>
      <top style="dotted">
        <color indexed="64"/>
      </top>
      <bottom style="thin">
        <color indexed="64"/>
      </bottom>
      <diagonal/>
    </border>
    <border>
      <left style="thin">
        <color indexed="64"/>
      </left>
      <right style="dashed">
        <color indexed="64"/>
      </right>
      <top/>
      <bottom style="medium">
        <color indexed="64"/>
      </bottom>
      <diagonal/>
    </border>
    <border>
      <left/>
      <right style="medium">
        <color indexed="64"/>
      </right>
      <top style="thin">
        <color indexed="64"/>
      </top>
      <bottom style="double">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top/>
      <bottom/>
      <diagonal/>
    </border>
    <border>
      <left style="double">
        <color indexed="64"/>
      </left>
      <right/>
      <top style="thin">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diagonal/>
    </border>
    <border>
      <left/>
      <right style="medium">
        <color indexed="64"/>
      </right>
      <top style="medium">
        <color indexed="64"/>
      </top>
      <bottom/>
      <diagonal/>
    </border>
    <border>
      <left style="thin">
        <color indexed="64"/>
      </left>
      <right/>
      <top style="dotted">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style="double">
        <color indexed="64"/>
      </bottom>
      <diagonal/>
    </border>
    <border>
      <left/>
      <right style="medium">
        <color indexed="64"/>
      </right>
      <top/>
      <bottom/>
      <diagonal/>
    </border>
    <border>
      <left/>
      <right style="medium">
        <color indexed="64"/>
      </right>
      <top style="dotted">
        <color indexed="64"/>
      </top>
      <bottom style="medium">
        <color indexed="64"/>
      </bottom>
      <diagonal/>
    </border>
    <border>
      <left style="medium">
        <color indexed="64"/>
      </left>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thin">
        <color indexed="64"/>
      </bottom>
      <diagonal/>
    </border>
    <border>
      <left style="thin">
        <color indexed="64"/>
      </left>
      <right/>
      <top style="thin">
        <color indexed="64"/>
      </top>
      <bottom style="dotted">
        <color indexed="64"/>
      </bottom>
      <diagonal/>
    </border>
    <border>
      <left/>
      <right/>
      <top style="double">
        <color indexed="64"/>
      </top>
      <bottom style="medium">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tted">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medium">
        <color indexed="64"/>
      </top>
      <bottom style="double">
        <color indexed="64"/>
      </bottom>
      <diagonal/>
    </border>
    <border>
      <left/>
      <right style="thin">
        <color indexed="64"/>
      </right>
      <top/>
      <bottom style="double">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double">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slantDashDot">
        <color auto="1"/>
      </left>
      <right/>
      <top style="slantDashDot">
        <color auto="1"/>
      </top>
      <bottom/>
      <diagonal/>
    </border>
    <border>
      <left style="slantDashDot">
        <color auto="1"/>
      </left>
      <right/>
      <top/>
      <bottom/>
      <diagonal/>
    </border>
    <border>
      <left style="slantDashDot">
        <color auto="1"/>
      </left>
      <right/>
      <top/>
      <bottom style="slantDashDot">
        <color auto="1"/>
      </bottom>
      <diagonal/>
    </border>
    <border>
      <left/>
      <right/>
      <top style="slantDashDot">
        <color auto="1"/>
      </top>
      <bottom/>
      <diagonal/>
    </border>
    <border>
      <left/>
      <right/>
      <top/>
      <bottom style="slantDashDot">
        <color auto="1"/>
      </bottom>
      <diagonal/>
    </border>
    <border>
      <left/>
      <right style="slantDashDot">
        <color auto="1"/>
      </right>
      <top style="slantDashDot">
        <color auto="1"/>
      </top>
      <bottom/>
      <diagonal/>
    </border>
    <border>
      <left/>
      <right style="slantDashDot">
        <color auto="1"/>
      </right>
      <top/>
      <bottom/>
      <diagonal/>
    </border>
    <border>
      <left/>
      <right style="slantDashDot">
        <color auto="1"/>
      </right>
      <top/>
      <bottom style="slantDashDot">
        <color auto="1"/>
      </bottom>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2" fillId="0" borderId="0">
      <alignment vertical="center"/>
    </xf>
    <xf numFmtId="6" fontId="1" fillId="0" borderId="0" applyFont="0" applyFill="0" applyBorder="0" applyAlignment="0" applyProtection="0">
      <alignment vertical="center"/>
    </xf>
    <xf numFmtId="38" fontId="22" fillId="0" borderId="0" applyFont="0" applyFill="0" applyBorder="0" applyAlignment="0" applyProtection="0">
      <alignment vertical="center"/>
    </xf>
    <xf numFmtId="9" fontId="27" fillId="0" borderId="0" applyFont="0" applyFill="0" applyBorder="0" applyAlignment="0" applyProtection="0">
      <alignment vertical="center"/>
    </xf>
    <xf numFmtId="6" fontId="22" fillId="0" borderId="0" applyFont="0" applyFill="0" applyBorder="0" applyAlignment="0" applyProtection="0">
      <alignment vertical="center"/>
    </xf>
  </cellStyleXfs>
  <cellXfs count="868">
    <xf numFmtId="0" fontId="0" fillId="0" borderId="0" xfId="0">
      <alignment vertical="center"/>
    </xf>
    <xf numFmtId="0" fontId="1" fillId="0" borderId="0" xfId="3">
      <alignment vertical="center"/>
    </xf>
    <xf numFmtId="0" fontId="4" fillId="0" borderId="0" xfId="3" applyFont="1" applyBorder="1" applyAlignment="1">
      <alignment horizontal="center" vertical="center"/>
    </xf>
    <xf numFmtId="0" fontId="5" fillId="0" borderId="0" xfId="3" applyFont="1" applyBorder="1" applyAlignment="1">
      <alignment horizontal="center" vertical="center"/>
    </xf>
    <xf numFmtId="0" fontId="6" fillId="0" borderId="0" xfId="3" applyFont="1" applyBorder="1" applyAlignment="1">
      <alignment horizontal="center" vertical="center"/>
    </xf>
    <xf numFmtId="0" fontId="0" fillId="0" borderId="0" xfId="0" applyFont="1" applyBorder="1" applyAlignment="1">
      <alignment horizontal="center" vertical="center"/>
    </xf>
    <xf numFmtId="0" fontId="7" fillId="0" borderId="0" xfId="0" applyFont="1" applyBorder="1" applyAlignment="1">
      <alignment vertical="center"/>
    </xf>
    <xf numFmtId="0" fontId="0" fillId="0" borderId="0" xfId="0" applyBorder="1" applyAlignment="1">
      <alignment vertical="center"/>
    </xf>
    <xf numFmtId="0" fontId="1" fillId="0" borderId="0" xfId="3" applyFont="1" applyBorder="1">
      <alignment vertical="center"/>
    </xf>
    <xf numFmtId="0" fontId="8" fillId="0" borderId="0" xfId="2" applyFont="1"/>
    <xf numFmtId="0" fontId="5" fillId="0" borderId="0" xfId="2" applyFont="1"/>
    <xf numFmtId="0" fontId="8" fillId="0" borderId="0" xfId="2" applyFont="1" applyBorder="1"/>
    <xf numFmtId="0" fontId="9" fillId="0" borderId="0" xfId="3" applyFont="1">
      <alignment vertical="center"/>
    </xf>
    <xf numFmtId="0" fontId="9" fillId="0" borderId="0" xfId="3" applyFont="1" applyAlignment="1">
      <alignment horizontal="center" vertical="center"/>
    </xf>
    <xf numFmtId="0" fontId="5" fillId="0" borderId="0" xfId="3" applyFont="1">
      <alignment vertical="center"/>
    </xf>
    <xf numFmtId="0" fontId="10" fillId="0" borderId="0" xfId="3" applyFont="1" applyAlignment="1">
      <alignment horizontal="center" vertical="center"/>
    </xf>
    <xf numFmtId="0" fontId="11" fillId="0" borderId="0" xfId="3" applyFont="1" applyAlignment="1">
      <alignment horizontal="center" vertical="center"/>
    </xf>
    <xf numFmtId="0" fontId="12" fillId="0" borderId="0" xfId="3" applyFont="1">
      <alignment vertical="center"/>
    </xf>
    <xf numFmtId="0" fontId="12" fillId="0" borderId="0" xfId="3" applyFont="1" applyBorder="1">
      <alignment vertical="center"/>
    </xf>
    <xf numFmtId="0" fontId="12" fillId="0" borderId="0" xfId="3" applyFont="1" applyAlignment="1">
      <alignment horizontal="center" vertical="center"/>
    </xf>
    <xf numFmtId="49" fontId="12" fillId="0" borderId="0" xfId="3" applyNumberFormat="1" applyFont="1" applyAlignment="1">
      <alignment horizontal="center" vertical="center"/>
    </xf>
    <xf numFmtId="0" fontId="0" fillId="0" borderId="1" xfId="0" applyBorder="1">
      <alignment vertical="center"/>
    </xf>
    <xf numFmtId="0" fontId="0" fillId="0" borderId="0" xfId="0" applyAlignment="1"/>
    <xf numFmtId="0" fontId="14" fillId="0" borderId="0" xfId="0" applyFont="1" applyAlignment="1"/>
    <xf numFmtId="0" fontId="15"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7" fillId="0" borderId="6" xfId="0" applyFont="1" applyFill="1" applyBorder="1" applyAlignment="1">
      <alignment horizontal="center" vertical="center" wrapText="1"/>
    </xf>
    <xf numFmtId="0" fontId="16" fillId="0" borderId="7" xfId="0" applyFont="1" applyFill="1" applyBorder="1" applyAlignment="1">
      <alignment vertical="center" textRotation="255"/>
    </xf>
    <xf numFmtId="0" fontId="16" fillId="0" borderId="8" xfId="0" applyFont="1" applyFill="1" applyBorder="1" applyAlignment="1">
      <alignment vertical="center" textRotation="255"/>
    </xf>
    <xf numFmtId="0" fontId="15" fillId="0" borderId="9" xfId="0" applyFont="1" applyBorder="1" applyAlignment="1">
      <alignment horizontal="center" vertical="center"/>
    </xf>
    <xf numFmtId="0" fontId="16" fillId="0" borderId="1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11"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5" fillId="0" borderId="15" xfId="0" applyFont="1" applyBorder="1" applyAlignment="1">
      <alignment horizontal="center" vertical="center"/>
    </xf>
    <xf numFmtId="176" fontId="17" fillId="0" borderId="16" xfId="0" applyNumberFormat="1" applyFont="1" applyBorder="1" applyAlignment="1">
      <alignment vertical="center"/>
    </xf>
    <xf numFmtId="176" fontId="17" fillId="0" borderId="17" xfId="0" applyNumberFormat="1" applyFont="1" applyBorder="1" applyAlignment="1">
      <alignment vertical="center"/>
    </xf>
    <xf numFmtId="176" fontId="17" fillId="0" borderId="18" xfId="0" applyNumberFormat="1" applyFont="1" applyFill="1" applyBorder="1" applyAlignment="1">
      <alignment vertical="center"/>
    </xf>
    <xf numFmtId="176" fontId="16" fillId="0" borderId="19" xfId="0" applyNumberFormat="1" applyFont="1" applyBorder="1" applyAlignment="1">
      <alignment vertical="center"/>
    </xf>
    <xf numFmtId="176" fontId="16" fillId="0" borderId="20" xfId="0" applyNumberFormat="1" applyFont="1" applyBorder="1" applyAlignment="1">
      <alignment vertical="center"/>
    </xf>
    <xf numFmtId="176" fontId="16" fillId="0" borderId="21" xfId="0" applyNumberFormat="1" applyFont="1" applyBorder="1" applyAlignment="1">
      <alignment vertical="center"/>
    </xf>
    <xf numFmtId="3" fontId="0" fillId="0" borderId="0" xfId="0" applyNumberFormat="1" applyAlignment="1"/>
    <xf numFmtId="0" fontId="18" fillId="0" borderId="0" xfId="0" applyFont="1" applyAlignment="1">
      <alignment horizontal="right"/>
    </xf>
    <xf numFmtId="176" fontId="0" fillId="0" borderId="0" xfId="0" applyNumberFormat="1" applyFont="1" applyAlignment="1"/>
    <xf numFmtId="0" fontId="19" fillId="0" borderId="0" xfId="0" applyFont="1" applyAlignment="1"/>
    <xf numFmtId="0" fontId="15" fillId="0" borderId="22" xfId="0" applyFont="1" applyBorder="1" applyAlignment="1">
      <alignment horizontal="center" vertical="center"/>
    </xf>
    <xf numFmtId="177" fontId="20" fillId="0" borderId="23" xfId="0" applyNumberFormat="1" applyFont="1" applyBorder="1" applyAlignment="1">
      <alignment vertical="center"/>
    </xf>
    <xf numFmtId="177" fontId="20" fillId="0" borderId="24" xfId="0" applyNumberFormat="1" applyFont="1" applyBorder="1" applyAlignment="1">
      <alignment vertical="center"/>
    </xf>
    <xf numFmtId="177" fontId="20" fillId="0" borderId="25" xfId="0" applyNumberFormat="1" applyFont="1" applyBorder="1" applyAlignment="1">
      <alignment vertical="center"/>
    </xf>
    <xf numFmtId="177" fontId="21" fillId="0" borderId="26" xfId="0" applyNumberFormat="1" applyFont="1" applyFill="1" applyBorder="1" applyAlignment="1">
      <alignment vertical="center"/>
    </xf>
    <xf numFmtId="177" fontId="20" fillId="0" borderId="12" xfId="0" quotePrefix="1" applyNumberFormat="1" applyFont="1" applyFill="1" applyBorder="1" applyAlignment="1">
      <alignment vertical="center"/>
    </xf>
    <xf numFmtId="177" fontId="20" fillId="0" borderId="13" xfId="0" quotePrefix="1" applyNumberFormat="1" applyFont="1" applyFill="1" applyBorder="1" applyAlignment="1">
      <alignment vertical="center"/>
    </xf>
    <xf numFmtId="177" fontId="20" fillId="0" borderId="13" xfId="6" applyNumberFormat="1" applyFont="1" applyFill="1" applyBorder="1" applyAlignment="1">
      <alignment vertical="center"/>
    </xf>
    <xf numFmtId="177" fontId="20" fillId="0" borderId="14" xfId="0" applyNumberFormat="1" applyFont="1" applyFill="1" applyBorder="1" applyAlignment="1">
      <alignment vertical="center"/>
    </xf>
    <xf numFmtId="177" fontId="0" fillId="0" borderId="0" xfId="0" applyNumberFormat="1" applyAlignment="1"/>
    <xf numFmtId="178" fontId="17" fillId="0" borderId="3" xfId="0" applyNumberFormat="1" applyFont="1" applyBorder="1" applyAlignment="1">
      <alignment vertical="center"/>
    </xf>
    <xf numFmtId="178" fontId="16" fillId="0" borderId="5" xfId="0" applyNumberFormat="1" applyFont="1" applyBorder="1" applyAlignment="1">
      <alignment vertical="center"/>
    </xf>
    <xf numFmtId="176" fontId="17" fillId="0" borderId="27" xfId="0" applyNumberFormat="1" applyFont="1" applyFill="1" applyBorder="1" applyAlignment="1">
      <alignment vertical="center"/>
    </xf>
    <xf numFmtId="176" fontId="16" fillId="0" borderId="28" xfId="0" applyNumberFormat="1" applyFont="1" applyFill="1" applyBorder="1" applyAlignment="1">
      <alignment vertical="center"/>
    </xf>
    <xf numFmtId="176" fontId="16" fillId="0" borderId="29" xfId="0" applyNumberFormat="1" applyFont="1" applyFill="1" applyBorder="1" applyAlignment="1">
      <alignment vertical="center"/>
    </xf>
    <xf numFmtId="176" fontId="16" fillId="0" borderId="30" xfId="0" applyNumberFormat="1" applyFont="1" applyFill="1" applyBorder="1" applyAlignment="1">
      <alignment vertical="center"/>
    </xf>
    <xf numFmtId="0" fontId="0" fillId="0" borderId="0" xfId="0" applyBorder="1" applyAlignment="1"/>
    <xf numFmtId="0" fontId="0" fillId="0" borderId="0" xfId="0" applyFont="1" applyAlignment="1">
      <alignment horizontal="right"/>
    </xf>
    <xf numFmtId="0" fontId="15" fillId="0" borderId="31" xfId="0" applyFont="1" applyBorder="1" applyAlignment="1">
      <alignment horizontal="center" vertical="center" wrapText="1"/>
    </xf>
    <xf numFmtId="177" fontId="21" fillId="0" borderId="32" xfId="0" applyNumberFormat="1" applyFont="1" applyBorder="1" applyAlignment="1">
      <alignment vertical="center"/>
    </xf>
    <xf numFmtId="177" fontId="21" fillId="0" borderId="24" xfId="0" applyNumberFormat="1" applyFont="1" applyBorder="1" applyAlignment="1">
      <alignment vertical="center"/>
    </xf>
    <xf numFmtId="177" fontId="21" fillId="0" borderId="33" xfId="0" applyNumberFormat="1" applyFont="1" applyBorder="1" applyAlignment="1">
      <alignment vertical="center"/>
    </xf>
    <xf numFmtId="177" fontId="21" fillId="0" borderId="34" xfId="0" applyNumberFormat="1" applyFont="1" applyBorder="1" applyAlignment="1">
      <alignment vertical="center"/>
    </xf>
    <xf numFmtId="177" fontId="21" fillId="0" borderId="35" xfId="6" applyNumberFormat="1" applyFont="1" applyFill="1" applyBorder="1" applyAlignment="1">
      <alignment vertical="center"/>
    </xf>
    <xf numFmtId="177" fontId="20" fillId="0" borderId="36" xfId="0" applyNumberFormat="1" applyFont="1" applyFill="1" applyBorder="1" applyAlignment="1">
      <alignment vertical="center"/>
    </xf>
    <xf numFmtId="177" fontId="20" fillId="0" borderId="37" xfId="0" applyNumberFormat="1" applyFont="1" applyBorder="1" applyAlignment="1">
      <alignment vertical="center"/>
    </xf>
    <xf numFmtId="177" fontId="20" fillId="0" borderId="38" xfId="0" applyNumberFormat="1" applyFont="1" applyFill="1" applyBorder="1" applyAlignment="1">
      <alignment vertical="center"/>
    </xf>
    <xf numFmtId="0" fontId="0" fillId="0" borderId="39" xfId="0" applyFont="1" applyBorder="1" applyAlignment="1"/>
    <xf numFmtId="0" fontId="0" fillId="0" borderId="0" xfId="0" applyBorder="1" applyAlignment="1">
      <alignment horizontal="center"/>
    </xf>
    <xf numFmtId="3" fontId="0" fillId="0" borderId="0" xfId="0" applyNumberFormat="1" applyBorder="1" applyAlignment="1"/>
    <xf numFmtId="0" fontId="23" fillId="0" borderId="0" xfId="0" applyFont="1" applyFill="1" applyAlignment="1"/>
    <xf numFmtId="176" fontId="23" fillId="0" borderId="0" xfId="0" applyNumberFormat="1" applyFont="1" applyFill="1" applyAlignment="1"/>
    <xf numFmtId="38" fontId="1" fillId="0" borderId="0" xfId="6" applyFont="1" applyFill="1" applyAlignment="1"/>
    <xf numFmtId="0" fontId="24" fillId="0" borderId="0" xfId="0" applyFont="1" applyAlignment="1"/>
    <xf numFmtId="0" fontId="2" fillId="0" borderId="0" xfId="4">
      <alignment vertical="center"/>
    </xf>
    <xf numFmtId="38" fontId="2" fillId="0" borderId="0" xfId="6" applyFont="1" applyBorder="1" applyAlignment="1">
      <alignment vertical="center"/>
    </xf>
    <xf numFmtId="3" fontId="2" fillId="0" borderId="0" xfId="4" applyNumberFormat="1" applyBorder="1">
      <alignment vertical="center"/>
    </xf>
    <xf numFmtId="0" fontId="25" fillId="0" borderId="1" xfId="4" applyFont="1" applyBorder="1">
      <alignment vertical="center"/>
    </xf>
    <xf numFmtId="0" fontId="25" fillId="0" borderId="40" xfId="4" applyFont="1" applyBorder="1" applyAlignment="1">
      <alignment horizontal="center" vertical="center"/>
    </xf>
    <xf numFmtId="0" fontId="25" fillId="0" borderId="41" xfId="4" applyFont="1" applyBorder="1" applyAlignment="1">
      <alignment horizontal="right"/>
    </xf>
    <xf numFmtId="0" fontId="25" fillId="0" borderId="42" xfId="4" applyFont="1" applyBorder="1" applyAlignment="1">
      <alignment horizontal="center" vertical="center"/>
    </xf>
    <xf numFmtId="0" fontId="25" fillId="0" borderId="43" xfId="4" applyFont="1" applyBorder="1" applyAlignment="1">
      <alignment horizontal="center" vertical="center"/>
    </xf>
    <xf numFmtId="0" fontId="26" fillId="0" borderId="43" xfId="4" applyFont="1" applyBorder="1" applyAlignment="1">
      <alignment horizontal="center" vertical="center"/>
    </xf>
    <xf numFmtId="0" fontId="26" fillId="0" borderId="44" xfId="4" applyFont="1" applyFill="1" applyBorder="1" applyAlignment="1">
      <alignment horizontal="center" vertical="center"/>
    </xf>
    <xf numFmtId="0" fontId="2" fillId="0" borderId="0" xfId="4" applyBorder="1">
      <alignment vertical="center"/>
    </xf>
    <xf numFmtId="38" fontId="2" fillId="0" borderId="0" xfId="6" applyFont="1" applyBorder="1" applyAlignment="1"/>
    <xf numFmtId="0" fontId="2" fillId="0" borderId="1" xfId="4" applyBorder="1">
      <alignment vertical="center"/>
    </xf>
    <xf numFmtId="0" fontId="2" fillId="0" borderId="41" xfId="4" applyFont="1" applyBorder="1" applyAlignment="1">
      <alignment horizontal="right"/>
    </xf>
    <xf numFmtId="0" fontId="25" fillId="0" borderId="45" xfId="4" applyFont="1" applyBorder="1" applyAlignment="1">
      <alignment horizontal="center" vertical="center"/>
    </xf>
    <xf numFmtId="0" fontId="25" fillId="0" borderId="3" xfId="4" applyFont="1" applyBorder="1" applyAlignment="1">
      <alignment horizontal="center" vertical="center"/>
    </xf>
    <xf numFmtId="0" fontId="2" fillId="0" borderId="46" xfId="4" applyBorder="1" applyAlignment="1">
      <alignment horizontal="center" vertical="center"/>
    </xf>
    <xf numFmtId="38" fontId="2" fillId="0" borderId="0" xfId="6" applyFont="1" applyBorder="1" applyAlignment="1">
      <alignment horizontal="center" vertical="center"/>
    </xf>
    <xf numFmtId="3" fontId="2" fillId="0" borderId="0" xfId="4" applyNumberFormat="1" applyBorder="1" applyAlignment="1">
      <alignment horizontal="center" vertical="center"/>
    </xf>
    <xf numFmtId="0" fontId="25" fillId="0" borderId="47" xfId="4" applyFont="1" applyBorder="1" applyAlignment="1">
      <alignment horizontal="center" vertical="top"/>
    </xf>
    <xf numFmtId="0" fontId="25" fillId="0" borderId="17" xfId="4" applyFont="1" applyBorder="1" applyAlignment="1">
      <alignment horizontal="center" vertical="center"/>
    </xf>
    <xf numFmtId="0" fontId="0" fillId="0" borderId="48" xfId="0" applyFont="1" applyBorder="1" applyAlignment="1">
      <alignment horizontal="center" vertical="center"/>
    </xf>
    <xf numFmtId="176" fontId="25" fillId="0" borderId="19" xfId="4" applyNumberFormat="1" applyFont="1" applyBorder="1" applyAlignment="1">
      <alignment horizontal="right" vertical="center"/>
    </xf>
    <xf numFmtId="176" fontId="25" fillId="0" borderId="20" xfId="4" applyNumberFormat="1" applyFont="1" applyBorder="1" applyAlignment="1">
      <alignment horizontal="right" vertical="center"/>
    </xf>
    <xf numFmtId="176" fontId="26" fillId="0" borderId="20" xfId="4" applyNumberFormat="1" applyFont="1" applyBorder="1" applyAlignment="1">
      <alignment horizontal="right" vertical="center"/>
    </xf>
    <xf numFmtId="176" fontId="26" fillId="0" borderId="49" xfId="4" applyNumberFormat="1" applyFont="1" applyFill="1" applyBorder="1" applyAlignment="1">
      <alignment horizontal="right" vertical="center"/>
    </xf>
    <xf numFmtId="0" fontId="25" fillId="0" borderId="47" xfId="4" applyFont="1" applyBorder="1" applyAlignment="1">
      <alignment horizontal="center" vertical="center"/>
    </xf>
    <xf numFmtId="178" fontId="25" fillId="0" borderId="19" xfId="4" applyNumberFormat="1" applyFont="1" applyBorder="1" applyAlignment="1">
      <alignment vertical="center" shrinkToFit="1"/>
    </xf>
    <xf numFmtId="178" fontId="25" fillId="0" borderId="20" xfId="4" applyNumberFormat="1" applyFont="1" applyBorder="1" applyAlignment="1">
      <alignment vertical="center" shrinkToFit="1"/>
    </xf>
    <xf numFmtId="178" fontId="25" fillId="0" borderId="21" xfId="4" applyNumberFormat="1" applyFont="1" applyBorder="1" applyAlignment="1">
      <alignment vertical="center" shrinkToFit="1"/>
    </xf>
    <xf numFmtId="178" fontId="25" fillId="0" borderId="50" xfId="4" applyNumberFormat="1" applyFont="1" applyBorder="1" applyAlignment="1">
      <alignment vertical="center" shrinkToFit="1"/>
    </xf>
    <xf numFmtId="179" fontId="25" fillId="0" borderId="51" xfId="7" applyNumberFormat="1" applyFont="1" applyBorder="1">
      <alignment vertical="center"/>
    </xf>
    <xf numFmtId="0" fontId="15" fillId="0" borderId="11" xfId="0" applyFont="1" applyBorder="1" applyAlignment="1">
      <alignment horizontal="center" vertical="center"/>
    </xf>
    <xf numFmtId="0" fontId="25" fillId="0" borderId="52" xfId="4" applyFont="1" applyBorder="1" applyAlignment="1">
      <alignment horizontal="center" vertical="center"/>
    </xf>
    <xf numFmtId="3" fontId="25" fillId="0" borderId="53" xfId="4" applyNumberFormat="1" applyFont="1" applyBorder="1" applyAlignment="1">
      <alignment horizontal="center" vertical="center"/>
    </xf>
    <xf numFmtId="176" fontId="25" fillId="0" borderId="54" xfId="4" applyNumberFormat="1" applyFont="1" applyBorder="1" applyAlignment="1">
      <alignment horizontal="right" vertical="center"/>
    </xf>
    <xf numFmtId="176" fontId="25" fillId="0" borderId="55" xfId="4" applyNumberFormat="1" applyFont="1" applyBorder="1" applyAlignment="1">
      <alignment horizontal="right" vertical="center"/>
    </xf>
    <xf numFmtId="176" fontId="26" fillId="0" borderId="55" xfId="4" applyNumberFormat="1" applyFont="1" applyBorder="1" applyAlignment="1">
      <alignment horizontal="right" vertical="center"/>
    </xf>
    <xf numFmtId="176" fontId="26" fillId="0" borderId="56" xfId="4" applyNumberFormat="1" applyFont="1" applyFill="1" applyBorder="1" applyAlignment="1">
      <alignment horizontal="right" vertical="center"/>
    </xf>
    <xf numFmtId="178" fontId="25" fillId="0" borderId="54" xfId="4" applyNumberFormat="1" applyFont="1" applyBorder="1" applyAlignment="1">
      <alignment vertical="center" shrinkToFit="1"/>
    </xf>
    <xf numFmtId="178" fontId="25" fillId="0" borderId="55" xfId="4" applyNumberFormat="1" applyFont="1" applyBorder="1" applyAlignment="1">
      <alignment vertical="center" shrinkToFit="1"/>
    </xf>
    <xf numFmtId="178" fontId="25" fillId="0" borderId="57" xfId="4" applyNumberFormat="1" applyFont="1" applyBorder="1" applyAlignment="1">
      <alignment vertical="center" shrinkToFit="1"/>
    </xf>
    <xf numFmtId="178" fontId="25" fillId="0" borderId="58" xfId="4" applyNumberFormat="1" applyFont="1" applyBorder="1" applyAlignment="1">
      <alignment vertical="center" shrinkToFit="1"/>
    </xf>
    <xf numFmtId="179" fontId="25" fillId="0" borderId="59" xfId="7" applyNumberFormat="1" applyFont="1" applyBorder="1">
      <alignment vertical="center"/>
    </xf>
    <xf numFmtId="180" fontId="2" fillId="0" borderId="0" xfId="6" applyNumberFormat="1" applyFont="1" applyBorder="1" applyAlignment="1">
      <alignment vertical="center"/>
    </xf>
    <xf numFmtId="0" fontId="25" fillId="0" borderId="60" xfId="4" applyFont="1" applyBorder="1" applyAlignment="1">
      <alignment horizontal="center" vertical="center"/>
    </xf>
    <xf numFmtId="3" fontId="25" fillId="0" borderId="61" xfId="4" applyNumberFormat="1" applyFont="1" applyBorder="1" applyAlignment="1">
      <alignment horizontal="center" vertical="center"/>
    </xf>
    <xf numFmtId="0" fontId="25" fillId="0" borderId="62" xfId="4" applyFont="1" applyBorder="1" applyAlignment="1">
      <alignment horizontal="center" vertical="center" textRotation="255"/>
    </xf>
    <xf numFmtId="176" fontId="26" fillId="0" borderId="57" xfId="4" applyNumberFormat="1" applyFont="1" applyBorder="1" applyAlignment="1">
      <alignment horizontal="right" vertical="center"/>
    </xf>
    <xf numFmtId="0" fontId="25" fillId="0" borderId="63" xfId="4" applyFont="1" applyBorder="1" applyAlignment="1">
      <alignment horizontal="center" vertical="center" textRotation="255"/>
    </xf>
    <xf numFmtId="0" fontId="15" fillId="0" borderId="11" xfId="0" applyFont="1" applyBorder="1">
      <alignment vertical="center"/>
    </xf>
    <xf numFmtId="0" fontId="25" fillId="0" borderId="64" xfId="4" applyFont="1" applyBorder="1" applyAlignment="1">
      <alignment horizontal="center" vertical="center"/>
    </xf>
    <xf numFmtId="0" fontId="0" fillId="0" borderId="65" xfId="0" applyFont="1" applyBorder="1" applyAlignment="1">
      <alignment horizontal="center" vertical="center"/>
    </xf>
    <xf numFmtId="176" fontId="25" fillId="0" borderId="12" xfId="4" applyNumberFormat="1" applyFont="1" applyBorder="1" applyAlignment="1">
      <alignment horizontal="right" vertical="center"/>
    </xf>
    <xf numFmtId="176" fontId="25" fillId="0" borderId="13" xfId="4" applyNumberFormat="1" applyFont="1" applyBorder="1" applyAlignment="1">
      <alignment horizontal="right" vertical="center"/>
    </xf>
    <xf numFmtId="176" fontId="26" fillId="0" borderId="13" xfId="4" applyNumberFormat="1" applyFont="1" applyBorder="1" applyAlignment="1">
      <alignment horizontal="right" vertical="center"/>
    </xf>
    <xf numFmtId="176" fontId="26" fillId="0" borderId="66" xfId="4" applyNumberFormat="1" applyFont="1" applyFill="1" applyBorder="1" applyAlignment="1">
      <alignment horizontal="right" vertical="center"/>
    </xf>
    <xf numFmtId="0" fontId="0" fillId="0" borderId="67" xfId="0" applyFont="1" applyBorder="1" applyAlignment="1">
      <alignment horizontal="center" vertical="center"/>
    </xf>
    <xf numFmtId="178" fontId="25" fillId="0" borderId="12" xfId="4" applyNumberFormat="1" applyFont="1" applyBorder="1" applyAlignment="1">
      <alignment vertical="center" shrinkToFit="1"/>
    </xf>
    <xf numFmtId="178" fontId="25" fillId="0" borderId="13" xfId="4" applyNumberFormat="1" applyFont="1" applyBorder="1" applyAlignment="1">
      <alignment vertical="center" shrinkToFit="1"/>
    </xf>
    <xf numFmtId="178" fontId="25" fillId="0" borderId="14" xfId="4" applyNumberFormat="1" applyFont="1" applyBorder="1" applyAlignment="1">
      <alignment vertical="center" shrinkToFit="1"/>
    </xf>
    <xf numFmtId="178" fontId="25" fillId="0" borderId="23" xfId="4" applyNumberFormat="1" applyFont="1" applyBorder="1" applyAlignment="1">
      <alignment vertical="center" shrinkToFit="1"/>
    </xf>
    <xf numFmtId="179" fontId="25" fillId="0" borderId="68" xfId="7" applyNumberFormat="1" applyFont="1" applyBorder="1">
      <alignment vertical="center"/>
    </xf>
    <xf numFmtId="0" fontId="2" fillId="0" borderId="0" xfId="4" applyBorder="1" applyAlignment="1">
      <alignment horizontal="right"/>
    </xf>
    <xf numFmtId="38" fontId="25" fillId="0" borderId="69" xfId="6" applyFont="1" applyBorder="1" applyAlignment="1">
      <alignment vertical="center"/>
    </xf>
    <xf numFmtId="0" fontId="25" fillId="0" borderId="70" xfId="4" applyFont="1" applyBorder="1" applyAlignment="1">
      <alignment horizontal="center" vertical="center"/>
    </xf>
    <xf numFmtId="0" fontId="25" fillId="0" borderId="71" xfId="4" applyFont="1" applyBorder="1" applyAlignment="1">
      <alignment horizontal="center" vertical="center"/>
    </xf>
    <xf numFmtId="176" fontId="25" fillId="0" borderId="72" xfId="4" applyNumberFormat="1" applyFont="1" applyBorder="1" applyAlignment="1">
      <alignment horizontal="right" vertical="center"/>
    </xf>
    <xf numFmtId="176" fontId="25" fillId="0" borderId="73" xfId="4" applyNumberFormat="1" applyFont="1" applyBorder="1" applyAlignment="1">
      <alignment horizontal="right" vertical="center"/>
    </xf>
    <xf numFmtId="176" fontId="26" fillId="0" borderId="73" xfId="4" applyNumberFormat="1" applyFont="1" applyBorder="1" applyAlignment="1">
      <alignment horizontal="right" vertical="center"/>
    </xf>
    <xf numFmtId="176" fontId="26" fillId="0" borderId="74" xfId="4" applyNumberFormat="1" applyFont="1" applyFill="1" applyBorder="1" applyAlignment="1">
      <alignment horizontal="right" vertical="center"/>
    </xf>
    <xf numFmtId="38" fontId="2" fillId="0" borderId="69" xfId="6" applyFont="1" applyBorder="1" applyAlignment="1">
      <alignment vertical="center"/>
    </xf>
    <xf numFmtId="178" fontId="25" fillId="0" borderId="72" xfId="4" applyNumberFormat="1" applyFont="1" applyBorder="1" applyAlignment="1">
      <alignment horizontal="right" vertical="center" shrinkToFit="1"/>
    </xf>
    <xf numFmtId="178" fontId="25" fillId="0" borderId="73" xfId="4" applyNumberFormat="1" applyFont="1" applyBorder="1" applyAlignment="1">
      <alignment horizontal="right" vertical="center" shrinkToFit="1"/>
    </xf>
    <xf numFmtId="178" fontId="25" fillId="0" borderId="75" xfId="4" applyNumberFormat="1" applyFont="1" applyBorder="1" applyAlignment="1">
      <alignment horizontal="right" vertical="center" shrinkToFit="1"/>
    </xf>
    <xf numFmtId="178" fontId="25" fillId="0" borderId="76" xfId="4" applyNumberFormat="1" applyFont="1" applyBorder="1" applyAlignment="1">
      <alignment horizontal="right" vertical="center" shrinkToFit="1"/>
    </xf>
    <xf numFmtId="179" fontId="25" fillId="0" borderId="77" xfId="7" applyNumberFormat="1" applyFont="1" applyBorder="1">
      <alignment vertical="center"/>
    </xf>
    <xf numFmtId="0" fontId="0" fillId="0" borderId="0" xfId="0" applyAlignment="1">
      <alignment vertical="center"/>
    </xf>
    <xf numFmtId="0" fontId="28" fillId="0" borderId="0" xfId="0" applyFont="1" applyAlignment="1">
      <alignment vertical="center"/>
    </xf>
    <xf numFmtId="0" fontId="29" fillId="0" borderId="0" xfId="0" applyFont="1" applyAlignment="1">
      <alignment horizontal="center" vertical="center"/>
    </xf>
    <xf numFmtId="0" fontId="15" fillId="2" borderId="78" xfId="0" applyFont="1" applyFill="1" applyBorder="1" applyAlignment="1">
      <alignment horizontal="center" vertical="center"/>
    </xf>
    <xf numFmtId="0" fontId="15" fillId="2" borderId="79" xfId="0" applyFont="1" applyFill="1" applyBorder="1" applyAlignment="1">
      <alignment horizontal="center" vertical="center"/>
    </xf>
    <xf numFmtId="0" fontId="15" fillId="2" borderId="58" xfId="0" applyFont="1" applyFill="1" applyBorder="1" applyAlignment="1">
      <alignment horizontal="center" vertical="center"/>
    </xf>
    <xf numFmtId="0" fontId="15" fillId="0" borderId="0" xfId="0" applyFont="1" applyBorder="1" applyAlignment="1">
      <alignment horizontal="center" vertical="center"/>
    </xf>
    <xf numFmtId="0" fontId="15" fillId="0" borderId="0" xfId="0" applyFont="1" applyAlignment="1">
      <alignment horizontal="center" vertical="center"/>
    </xf>
    <xf numFmtId="0" fontId="15" fillId="2" borderId="78" xfId="0" quotePrefix="1" applyFont="1" applyFill="1" applyBorder="1" applyAlignment="1">
      <alignment horizontal="center" vertical="center" wrapText="1"/>
    </xf>
    <xf numFmtId="181" fontId="15" fillId="2" borderId="79" xfId="6" applyNumberFormat="1" applyFont="1" applyFill="1" applyBorder="1" applyAlignment="1">
      <alignment vertical="center"/>
    </xf>
    <xf numFmtId="182" fontId="15" fillId="2" borderId="58" xfId="6" applyNumberFormat="1" applyFont="1" applyFill="1" applyBorder="1" applyAlignment="1">
      <alignment horizontal="right" vertical="center"/>
    </xf>
    <xf numFmtId="183" fontId="15" fillId="0" borderId="0" xfId="0" applyNumberFormat="1" applyFont="1" applyBorder="1" applyAlignment="1">
      <alignment vertical="center"/>
    </xf>
    <xf numFmtId="183" fontId="30" fillId="0" borderId="0" xfId="0" applyNumberFormat="1" applyFont="1" applyAlignment="1">
      <alignment vertical="center"/>
    </xf>
    <xf numFmtId="176" fontId="28" fillId="0" borderId="0" xfId="0" applyNumberFormat="1" applyFont="1" applyAlignment="1">
      <alignment vertical="center"/>
    </xf>
    <xf numFmtId="176" fontId="0" fillId="0" borderId="0" xfId="0" applyNumberFormat="1" applyAlignment="1">
      <alignment vertical="center"/>
    </xf>
    <xf numFmtId="0" fontId="31" fillId="0" borderId="0" xfId="0" applyFont="1" applyAlignment="1">
      <alignment horizontal="left" vertical="center"/>
    </xf>
    <xf numFmtId="0" fontId="15" fillId="2" borderId="78" xfId="0" quotePrefix="1" applyFont="1" applyFill="1" applyBorder="1" applyAlignment="1">
      <alignment horizontal="center" vertical="center"/>
    </xf>
    <xf numFmtId="0" fontId="15" fillId="2" borderId="52" xfId="0" quotePrefix="1" applyFont="1" applyFill="1" applyBorder="1" applyAlignment="1">
      <alignment horizontal="center" vertical="center"/>
    </xf>
    <xf numFmtId="0" fontId="0" fillId="0" borderId="1" xfId="0" applyFont="1" applyBorder="1" applyAlignment="1">
      <alignment vertical="center"/>
    </xf>
    <xf numFmtId="0" fontId="0" fillId="0" borderId="25" xfId="0" applyBorder="1" applyAlignment="1">
      <alignment horizontal="center" vertical="center" wrapText="1"/>
    </xf>
    <xf numFmtId="181" fontId="0" fillId="0" borderId="25" xfId="6" applyNumberFormat="1" applyFont="1" applyBorder="1" applyAlignment="1">
      <alignment vertical="center"/>
    </xf>
    <xf numFmtId="183" fontId="0" fillId="0" borderId="25" xfId="0" applyNumberFormat="1" applyBorder="1" applyAlignment="1">
      <alignment vertical="center"/>
    </xf>
    <xf numFmtId="183" fontId="0" fillId="0" borderId="0" xfId="0" applyNumberFormat="1" applyFont="1" applyBorder="1" applyAlignment="1">
      <alignment vertical="center"/>
    </xf>
    <xf numFmtId="0" fontId="0" fillId="0" borderId="25" xfId="0" applyBorder="1" applyAlignment="1">
      <alignment horizontal="center" vertical="center"/>
    </xf>
    <xf numFmtId="181" fontId="0" fillId="0" borderId="0" xfId="6" applyNumberFormat="1" applyFont="1" applyBorder="1" applyAlignment="1">
      <alignment vertical="center"/>
    </xf>
    <xf numFmtId="183" fontId="0" fillId="0" borderId="0" xfId="0" applyNumberFormat="1" applyAlignment="1">
      <alignment vertical="center"/>
    </xf>
    <xf numFmtId="38" fontId="0" fillId="0" borderId="0" xfId="6" applyFont="1" applyAlignment="1">
      <alignment vertical="center"/>
    </xf>
    <xf numFmtId="3" fontId="0" fillId="0" borderId="0" xfId="0" applyNumberFormat="1" applyAlignment="1">
      <alignment vertical="center"/>
    </xf>
    <xf numFmtId="0" fontId="26" fillId="0" borderId="0" xfId="0" applyFont="1" applyAlignment="1"/>
    <xf numFmtId="0" fontId="14" fillId="0" borderId="0" xfId="0" applyFont="1" applyAlignment="1">
      <alignment vertical="center"/>
    </xf>
    <xf numFmtId="0" fontId="24" fillId="0" borderId="0" xfId="0" applyFont="1" applyAlignment="1">
      <alignment vertical="center"/>
    </xf>
    <xf numFmtId="0" fontId="30" fillId="0" borderId="2" xfId="0" applyFont="1" applyBorder="1" applyAlignment="1">
      <alignment horizontal="center" vertical="center"/>
    </xf>
    <xf numFmtId="0" fontId="15" fillId="0" borderId="80" xfId="0" applyFont="1" applyBorder="1" applyAlignment="1">
      <alignment horizontal="center" vertical="center"/>
    </xf>
    <xf numFmtId="0" fontId="26" fillId="0" borderId="81" xfId="0" applyFont="1" applyBorder="1" applyAlignment="1">
      <alignment horizontal="center" vertical="center"/>
    </xf>
    <xf numFmtId="0" fontId="15" fillId="0" borderId="81" xfId="0" applyFont="1" applyBorder="1" applyAlignment="1">
      <alignment horizontal="center" vertical="center"/>
    </xf>
    <xf numFmtId="0" fontId="0" fillId="3" borderId="82" xfId="0" applyFont="1" applyFill="1" applyBorder="1" applyAlignment="1">
      <alignment horizontal="center" vertical="center"/>
    </xf>
    <xf numFmtId="0" fontId="1" fillId="0" borderId="44" xfId="0" applyFont="1" applyBorder="1" applyAlignment="1">
      <alignment horizontal="center" vertical="center"/>
    </xf>
    <xf numFmtId="0" fontId="32" fillId="0" borderId="0" xfId="0" applyFont="1" applyAlignment="1">
      <alignment vertical="center"/>
    </xf>
    <xf numFmtId="0" fontId="1" fillId="0" borderId="0" xfId="0" applyFont="1" applyAlignment="1">
      <alignment horizontal="center" vertical="center"/>
    </xf>
    <xf numFmtId="0" fontId="17" fillId="0" borderId="0" xfId="0" applyFont="1" applyAlignment="1">
      <alignment vertical="center"/>
    </xf>
    <xf numFmtId="178" fontId="15" fillId="0" borderId="83" xfId="0" applyNumberFormat="1" applyFont="1" applyBorder="1" applyAlignment="1">
      <alignment horizontal="right" vertical="center"/>
    </xf>
    <xf numFmtId="178" fontId="15" fillId="0" borderId="84" xfId="0" applyNumberFormat="1" applyFont="1" applyBorder="1" applyAlignment="1">
      <alignment horizontal="right" vertical="center"/>
    </xf>
    <xf numFmtId="178" fontId="15" fillId="3" borderId="85" xfId="0" applyNumberFormat="1" applyFont="1" applyFill="1" applyBorder="1" applyAlignment="1">
      <alignment horizontal="right" vertical="center"/>
    </xf>
    <xf numFmtId="178" fontId="26" fillId="0" borderId="49" xfId="0" applyNumberFormat="1" applyFont="1" applyBorder="1" applyAlignment="1">
      <alignment horizontal="right" vertical="center"/>
    </xf>
    <xf numFmtId="183" fontId="33" fillId="0" borderId="19" xfId="0" applyNumberFormat="1" applyFont="1" applyBorder="1" applyAlignment="1">
      <alignment vertical="center"/>
    </xf>
    <xf numFmtId="183" fontId="34" fillId="0" borderId="20" xfId="0" applyNumberFormat="1" applyFont="1" applyBorder="1" applyAlignment="1">
      <alignment vertical="center"/>
    </xf>
    <xf numFmtId="183" fontId="34" fillId="3" borderId="86" xfId="0" applyNumberFormat="1" applyFont="1" applyFill="1" applyBorder="1" applyAlignment="1">
      <alignment vertical="center"/>
    </xf>
    <xf numFmtId="183" fontId="34" fillId="0" borderId="49" xfId="0" applyNumberFormat="1" applyFont="1" applyBorder="1" applyAlignment="1">
      <alignment vertical="center"/>
    </xf>
    <xf numFmtId="177" fontId="33" fillId="0" borderId="19" xfId="0" applyNumberFormat="1" applyFont="1" applyBorder="1" applyAlignment="1">
      <alignment vertical="center"/>
    </xf>
    <xf numFmtId="177" fontId="34" fillId="0" borderId="20" xfId="0" applyNumberFormat="1" applyFont="1" applyBorder="1" applyAlignment="1">
      <alignment vertical="center"/>
    </xf>
    <xf numFmtId="183" fontId="33" fillId="3" borderId="86" xfId="0" applyNumberFormat="1" applyFont="1" applyFill="1" applyBorder="1" applyAlignment="1">
      <alignment vertical="center"/>
    </xf>
    <xf numFmtId="177" fontId="34" fillId="0" borderId="0" xfId="0" applyNumberFormat="1" applyFont="1" applyAlignment="1">
      <alignment vertical="center"/>
    </xf>
    <xf numFmtId="0" fontId="26" fillId="0" borderId="87" xfId="0" applyFont="1" applyBorder="1" applyAlignment="1">
      <alignment horizontal="right" vertical="center"/>
    </xf>
    <xf numFmtId="178" fontId="15" fillId="0" borderId="88" xfId="0" applyNumberFormat="1" applyFont="1" applyBorder="1" applyAlignment="1">
      <alignment horizontal="right" vertical="center"/>
    </xf>
    <xf numFmtId="178" fontId="15" fillId="0" borderId="89" xfId="0" applyNumberFormat="1" applyFont="1" applyBorder="1" applyAlignment="1">
      <alignment horizontal="right" vertical="center"/>
    </xf>
    <xf numFmtId="178" fontId="15" fillId="3" borderId="90" xfId="0" applyNumberFormat="1" applyFont="1" applyFill="1" applyBorder="1" applyAlignment="1">
      <alignment horizontal="right" vertical="center"/>
    </xf>
    <xf numFmtId="178" fontId="26" fillId="0" borderId="91" xfId="0" applyNumberFormat="1" applyFont="1" applyBorder="1" applyAlignment="1">
      <alignment horizontal="right" vertical="center"/>
    </xf>
    <xf numFmtId="183" fontId="33" fillId="0" borderId="92" xfId="0" applyNumberFormat="1" applyFont="1" applyBorder="1" applyAlignment="1">
      <alignment vertical="center"/>
    </xf>
    <xf numFmtId="183" fontId="34" fillId="0" borderId="55" xfId="0" applyNumberFormat="1" applyFont="1" applyBorder="1" applyAlignment="1">
      <alignment vertical="center"/>
    </xf>
    <xf numFmtId="183" fontId="34" fillId="3" borderId="93" xfId="0" applyNumberFormat="1" applyFont="1" applyFill="1" applyBorder="1" applyAlignment="1">
      <alignment vertical="center"/>
    </xf>
    <xf numFmtId="183" fontId="34" fillId="0" borderId="56" xfId="0" applyNumberFormat="1" applyFont="1" applyBorder="1" applyAlignment="1">
      <alignment vertical="center"/>
    </xf>
    <xf numFmtId="177" fontId="34" fillId="0" borderId="54" xfId="0" applyNumberFormat="1" applyFont="1" applyBorder="1" applyAlignment="1">
      <alignment vertical="center"/>
    </xf>
    <xf numFmtId="177" fontId="34" fillId="0" borderId="55" xfId="0" applyNumberFormat="1" applyFont="1" applyBorder="1" applyAlignment="1">
      <alignment vertical="center"/>
    </xf>
    <xf numFmtId="183" fontId="33" fillId="3" borderId="93" xfId="0" applyNumberFormat="1" applyFont="1" applyFill="1" applyBorder="1" applyAlignment="1">
      <alignment vertical="center"/>
    </xf>
    <xf numFmtId="183" fontId="34" fillId="0" borderId="91" xfId="0" applyNumberFormat="1" applyFont="1" applyBorder="1" applyAlignment="1">
      <alignment vertical="center"/>
    </xf>
    <xf numFmtId="0" fontId="0" fillId="0" borderId="94" xfId="0" applyFont="1" applyBorder="1" applyAlignment="1">
      <alignment vertical="center"/>
    </xf>
    <xf numFmtId="0" fontId="26" fillId="0" borderId="95" xfId="0" applyFont="1" applyBorder="1" applyAlignment="1">
      <alignment horizontal="right" vertical="center"/>
    </xf>
    <xf numFmtId="0" fontId="0" fillId="0" borderId="0" xfId="0" applyFont="1" applyAlignment="1">
      <alignment horizontal="right" vertical="center"/>
    </xf>
    <xf numFmtId="0" fontId="26" fillId="0" borderId="22" xfId="0" applyFont="1" applyBorder="1" applyAlignment="1">
      <alignment horizontal="center" vertical="center"/>
    </xf>
    <xf numFmtId="178" fontId="15" fillId="0" borderId="96" xfId="0" applyNumberFormat="1" applyFont="1" applyBorder="1" applyAlignment="1">
      <alignment horizontal="right" vertical="center"/>
    </xf>
    <xf numFmtId="178" fontId="15" fillId="0" borderId="97" xfId="0" applyNumberFormat="1" applyFont="1" applyBorder="1" applyAlignment="1">
      <alignment horizontal="right" vertical="center"/>
    </xf>
    <xf numFmtId="178" fontId="15" fillId="3" borderId="98" xfId="0" applyNumberFormat="1" applyFont="1" applyFill="1" applyBorder="1" applyAlignment="1">
      <alignment horizontal="right" vertical="center"/>
    </xf>
    <xf numFmtId="178" fontId="26" fillId="0" borderId="94" xfId="0" applyNumberFormat="1" applyFont="1" applyBorder="1" applyAlignment="1">
      <alignment horizontal="right" vertical="center"/>
    </xf>
    <xf numFmtId="183" fontId="33" fillId="0" borderId="99" xfId="0" applyNumberFormat="1" applyFont="1" applyBorder="1" applyAlignment="1">
      <alignment vertical="center"/>
    </xf>
    <xf numFmtId="183" fontId="34" fillId="0" borderId="13" xfId="0" applyNumberFormat="1" applyFont="1" applyBorder="1" applyAlignment="1">
      <alignment vertical="center"/>
    </xf>
    <xf numFmtId="183" fontId="34" fillId="3" borderId="100" xfId="0" applyNumberFormat="1" applyFont="1" applyFill="1" applyBorder="1" applyAlignment="1">
      <alignment vertical="center"/>
    </xf>
    <xf numFmtId="183" fontId="34" fillId="0" borderId="66" xfId="0" applyNumberFormat="1" applyFont="1" applyBorder="1" applyAlignment="1">
      <alignment vertical="center"/>
    </xf>
    <xf numFmtId="177" fontId="34" fillId="0" borderId="12" xfId="0" applyNumberFormat="1" applyFont="1" applyBorder="1" applyAlignment="1">
      <alignment vertical="center"/>
    </xf>
    <xf numFmtId="177" fontId="34" fillId="0" borderId="13" xfId="0" applyNumberFormat="1" applyFont="1" applyBorder="1" applyAlignment="1">
      <alignment vertical="center"/>
    </xf>
    <xf numFmtId="0" fontId="26" fillId="0" borderId="101" xfId="0" applyFont="1" applyBorder="1" applyAlignment="1">
      <alignment horizontal="center" vertical="center"/>
    </xf>
    <xf numFmtId="181" fontId="26" fillId="0" borderId="102" xfId="6" applyNumberFormat="1" applyFont="1" applyBorder="1" applyAlignment="1">
      <alignment horizontal="right" vertical="center"/>
    </xf>
    <xf numFmtId="181" fontId="26" fillId="0" borderId="103" xfId="6" applyNumberFormat="1" applyFont="1" applyBorder="1" applyAlignment="1">
      <alignment horizontal="right" vertical="center"/>
    </xf>
    <xf numFmtId="181" fontId="26" fillId="3" borderId="104" xfId="6" applyNumberFormat="1" applyFont="1" applyFill="1" applyBorder="1" applyAlignment="1">
      <alignment horizontal="right" vertical="center"/>
    </xf>
    <xf numFmtId="181" fontId="26" fillId="0" borderId="74" xfId="6" applyNumberFormat="1" applyFont="1" applyBorder="1" applyAlignment="1">
      <alignment horizontal="right" vertical="center"/>
    </xf>
    <xf numFmtId="183" fontId="33" fillId="0" borderId="72" xfId="0" applyNumberFormat="1" applyFont="1" applyBorder="1" applyAlignment="1">
      <alignment vertical="center"/>
    </xf>
    <xf numFmtId="183" fontId="34" fillId="0" borderId="73" xfId="0" applyNumberFormat="1" applyFont="1" applyBorder="1" applyAlignment="1">
      <alignment vertical="center"/>
    </xf>
    <xf numFmtId="183" fontId="34" fillId="3" borderId="105" xfId="0" applyNumberFormat="1" applyFont="1" applyFill="1" applyBorder="1" applyAlignment="1">
      <alignment vertical="center"/>
    </xf>
    <xf numFmtId="183" fontId="34" fillId="0" borderId="74" xfId="0" applyNumberFormat="1" applyFont="1" applyBorder="1" applyAlignment="1">
      <alignment vertical="center"/>
    </xf>
    <xf numFmtId="177" fontId="34" fillId="0" borderId="72" xfId="0" applyNumberFormat="1" applyFont="1" applyBorder="1" applyAlignment="1">
      <alignment vertical="center"/>
    </xf>
    <xf numFmtId="177" fontId="34" fillId="0" borderId="73" xfId="0" applyNumberFormat="1" applyFont="1" applyBorder="1" applyAlignment="1">
      <alignment vertical="center"/>
    </xf>
    <xf numFmtId="177" fontId="34" fillId="3" borderId="105" xfId="0" applyNumberFormat="1" applyFont="1" applyFill="1" applyBorder="1" applyAlignment="1">
      <alignment vertical="center"/>
    </xf>
    <xf numFmtId="177" fontId="34" fillId="0" borderId="74" xfId="0" applyNumberFormat="1" applyFont="1" applyBorder="1" applyAlignment="1">
      <alignment vertical="center"/>
    </xf>
    <xf numFmtId="0" fontId="26" fillId="0" borderId="0" xfId="0" applyFont="1" applyBorder="1" applyAlignment="1">
      <alignment horizontal="center" vertical="center"/>
    </xf>
    <xf numFmtId="181" fontId="26" fillId="0" borderId="0" xfId="6" applyNumberFormat="1" applyFont="1" applyBorder="1" applyAlignment="1">
      <alignment horizontal="right" vertical="center"/>
    </xf>
    <xf numFmtId="181" fontId="26" fillId="3" borderId="0" xfId="6" applyNumberFormat="1" applyFont="1" applyFill="1" applyBorder="1" applyAlignment="1">
      <alignment horizontal="right" vertical="center"/>
    </xf>
    <xf numFmtId="183" fontId="33" fillId="0" borderId="0" xfId="0" applyNumberFormat="1" applyFont="1" applyBorder="1" applyAlignment="1">
      <alignment vertical="center"/>
    </xf>
    <xf numFmtId="183" fontId="34" fillId="0" borderId="0" xfId="0" applyNumberFormat="1" applyFont="1" applyBorder="1" applyAlignment="1">
      <alignment vertical="center"/>
    </xf>
    <xf numFmtId="183" fontId="34" fillId="3" borderId="0" xfId="0" applyNumberFormat="1" applyFont="1" applyFill="1" applyBorder="1" applyAlignment="1">
      <alignment vertical="center"/>
    </xf>
    <xf numFmtId="177" fontId="34" fillId="0" borderId="0" xfId="0" applyNumberFormat="1" applyFont="1" applyBorder="1" applyAlignment="1">
      <alignment vertical="center"/>
    </xf>
    <xf numFmtId="177" fontId="34" fillId="3" borderId="0" xfId="0" applyNumberFormat="1" applyFont="1" applyFill="1" applyBorder="1" applyAlignment="1">
      <alignment vertical="center"/>
    </xf>
    <xf numFmtId="0" fontId="33" fillId="0" borderId="27" xfId="0" applyFont="1" applyBorder="1" applyAlignment="1">
      <alignment horizontal="center" vertical="center"/>
    </xf>
    <xf numFmtId="0" fontId="33" fillId="0" borderId="106" xfId="0" applyFont="1" applyBorder="1" applyAlignment="1">
      <alignment horizontal="center" vertical="center"/>
    </xf>
    <xf numFmtId="0" fontId="0" fillId="0" borderId="28" xfId="0" applyFont="1" applyBorder="1" applyAlignment="1">
      <alignment horizontal="left" vertical="center"/>
    </xf>
    <xf numFmtId="0" fontId="1" fillId="0" borderId="29" xfId="0" applyFont="1" applyBorder="1" applyAlignment="1">
      <alignment horizontal="center" vertical="center"/>
    </xf>
    <xf numFmtId="0" fontId="0" fillId="0" borderId="107" xfId="0" applyFont="1" applyBorder="1" applyAlignment="1">
      <alignment horizontal="center" vertical="center"/>
    </xf>
    <xf numFmtId="0" fontId="0" fillId="3" borderId="8" xfId="0" applyFont="1" applyFill="1" applyBorder="1" applyAlignment="1">
      <alignment horizontal="center" vertical="center"/>
    </xf>
    <xf numFmtId="0" fontId="33" fillId="0" borderId="6" xfId="0" applyFont="1" applyBorder="1" applyAlignment="1">
      <alignment horizontal="center" vertical="center"/>
    </xf>
    <xf numFmtId="0" fontId="33" fillId="0" borderId="108" xfId="0" applyFont="1" applyBorder="1" applyAlignment="1">
      <alignment horizontal="center" vertical="center"/>
    </xf>
    <xf numFmtId="0" fontId="0" fillId="0" borderId="42" xfId="0" applyFont="1" applyBorder="1" applyAlignment="1">
      <alignment horizontal="center" vertical="center"/>
    </xf>
    <xf numFmtId="0" fontId="1" fillId="0" borderId="43" xfId="0" applyFont="1" applyBorder="1" applyAlignment="1">
      <alignment horizontal="center" vertical="center"/>
    </xf>
    <xf numFmtId="0" fontId="0" fillId="0" borderId="109" xfId="0" applyFont="1" applyBorder="1" applyAlignment="1">
      <alignment horizontal="center" vertical="center"/>
    </xf>
    <xf numFmtId="0" fontId="0" fillId="3" borderId="44" xfId="0" applyFont="1" applyFill="1" applyBorder="1" applyAlignment="1">
      <alignment horizontal="center" vertical="center"/>
    </xf>
    <xf numFmtId="0" fontId="0" fillId="3" borderId="3" xfId="0" applyFont="1" applyFill="1" applyBorder="1" applyAlignment="1">
      <alignment horizontal="center" vertical="center"/>
    </xf>
    <xf numFmtId="0" fontId="35" fillId="0" borderId="44" xfId="0" applyFont="1" applyBorder="1" applyAlignment="1">
      <alignment horizontal="center" vertical="center" shrinkToFit="1"/>
    </xf>
    <xf numFmtId="0" fontId="36" fillId="0" borderId="0" xfId="0" applyFont="1" applyBorder="1" applyAlignment="1">
      <alignment horizontal="right" vertical="center"/>
    </xf>
    <xf numFmtId="0" fontId="33" fillId="0" borderId="26" xfId="0" applyFont="1" applyBorder="1" applyAlignment="1">
      <alignment horizontal="center" vertical="center"/>
    </xf>
    <xf numFmtId="0" fontId="33" fillId="0" borderId="61" xfId="0" applyFont="1" applyBorder="1" applyAlignment="1">
      <alignment horizontal="center" vertical="center"/>
    </xf>
    <xf numFmtId="0" fontId="0" fillId="0" borderId="12" xfId="0" applyFont="1" applyBorder="1" applyAlignment="1">
      <alignment horizontal="left" vertical="center"/>
    </xf>
    <xf numFmtId="0" fontId="1" fillId="0" borderId="13" xfId="0" applyFont="1" applyBorder="1" applyAlignment="1">
      <alignment horizontal="center" vertical="center"/>
    </xf>
    <xf numFmtId="0" fontId="0" fillId="0" borderId="100" xfId="0" applyFont="1" applyBorder="1" applyAlignment="1">
      <alignment horizontal="center" vertical="center"/>
    </xf>
    <xf numFmtId="0" fontId="0" fillId="3" borderId="66" xfId="0" applyFont="1" applyFill="1" applyBorder="1" applyAlignment="1">
      <alignment horizontal="center" vertical="center"/>
    </xf>
    <xf numFmtId="0" fontId="33" fillId="0" borderId="18" xfId="0" applyFont="1" applyBorder="1" applyAlignment="1">
      <alignment horizontal="center" vertical="center"/>
    </xf>
    <xf numFmtId="0" fontId="33" fillId="0" borderId="110" xfId="0" applyFont="1" applyBorder="1" applyAlignment="1">
      <alignment horizontal="center" vertical="center"/>
    </xf>
    <xf numFmtId="176" fontId="1" fillId="0" borderId="111" xfId="0" applyNumberFormat="1" applyFont="1" applyBorder="1" applyAlignment="1">
      <alignment vertical="center"/>
    </xf>
    <xf numFmtId="176" fontId="1" fillId="0" borderId="112" xfId="0" applyNumberFormat="1" applyFont="1" applyBorder="1" applyAlignment="1">
      <alignment vertical="center"/>
    </xf>
    <xf numFmtId="176" fontId="1" fillId="0" borderId="113" xfId="0" applyNumberFormat="1" applyFont="1" applyBorder="1" applyAlignment="1">
      <alignment vertical="center"/>
    </xf>
    <xf numFmtId="176" fontId="1" fillId="3" borderId="114" xfId="0" applyNumberFormat="1" applyFont="1" applyFill="1" applyBorder="1" applyAlignment="1">
      <alignment vertical="center"/>
    </xf>
    <xf numFmtId="182" fontId="35" fillId="0" borderId="111" xfId="0" applyNumberFormat="1" applyFont="1" applyBorder="1" applyAlignment="1">
      <alignment horizontal="right" vertical="center"/>
    </xf>
    <xf numFmtId="182" fontId="35" fillId="0" borderId="112" xfId="0" applyNumberFormat="1" applyFont="1" applyBorder="1" applyAlignment="1">
      <alignment horizontal="right" vertical="center"/>
    </xf>
    <xf numFmtId="182" fontId="35" fillId="0" borderId="113" xfId="0" applyNumberFormat="1" applyFont="1" applyBorder="1" applyAlignment="1">
      <alignment horizontal="right" vertical="center"/>
    </xf>
    <xf numFmtId="182" fontId="35" fillId="3" borderId="115" xfId="0" applyNumberFormat="1" applyFont="1" applyFill="1" applyBorder="1" applyAlignment="1">
      <alignment horizontal="right" vertical="center"/>
    </xf>
    <xf numFmtId="182" fontId="37" fillId="0" borderId="114" xfId="0" applyNumberFormat="1" applyFont="1" applyBorder="1" applyAlignment="1">
      <alignment vertical="center"/>
    </xf>
    <xf numFmtId="183" fontId="1" fillId="0" borderId="0" xfId="0" applyNumberFormat="1" applyFont="1" applyBorder="1" applyAlignment="1">
      <alignment vertical="center"/>
    </xf>
    <xf numFmtId="0" fontId="33" fillId="0" borderId="116" xfId="0" applyFont="1" applyBorder="1" applyAlignment="1">
      <alignment horizontal="center" vertical="center"/>
    </xf>
    <xf numFmtId="178" fontId="0" fillId="0" borderId="111" xfId="0" applyNumberFormat="1" applyFont="1" applyBorder="1" applyAlignment="1">
      <alignment horizontal="right" vertical="center"/>
    </xf>
    <xf numFmtId="178" fontId="0" fillId="0" borderId="20" xfId="0" applyNumberFormat="1" applyFont="1" applyBorder="1" applyAlignment="1">
      <alignment horizontal="right" vertical="center"/>
    </xf>
    <xf numFmtId="178" fontId="0" fillId="0" borderId="86" xfId="0" applyNumberFormat="1" applyFont="1" applyBorder="1" applyAlignment="1">
      <alignment horizontal="right" vertical="center"/>
    </xf>
    <xf numFmtId="178" fontId="0" fillId="3" borderId="49" xfId="0" applyNumberFormat="1" applyFont="1" applyFill="1" applyBorder="1" applyAlignment="1">
      <alignment horizontal="right" vertical="center"/>
    </xf>
    <xf numFmtId="0" fontId="33" fillId="0" borderId="117" xfId="0" applyFont="1" applyBorder="1" applyAlignment="1">
      <alignment horizontal="center" vertical="center"/>
    </xf>
    <xf numFmtId="0" fontId="33" fillId="0" borderId="118" xfId="0" applyFont="1" applyBorder="1" applyAlignment="1">
      <alignment horizontal="center" vertical="center"/>
    </xf>
    <xf numFmtId="176" fontId="1" fillId="0" borderId="119" xfId="0" applyNumberFormat="1" applyFont="1" applyBorder="1" applyAlignment="1">
      <alignment vertical="center"/>
    </xf>
    <xf numFmtId="176" fontId="1" fillId="0" borderId="120" xfId="0" applyNumberFormat="1" applyFont="1" applyBorder="1" applyAlignment="1">
      <alignment vertical="center"/>
    </xf>
    <xf numFmtId="176" fontId="1" fillId="0" borderId="121" xfId="0" applyNumberFormat="1" applyFont="1" applyBorder="1" applyAlignment="1">
      <alignment vertical="center"/>
    </xf>
    <xf numFmtId="176" fontId="1" fillId="3" borderId="122" xfId="0" applyNumberFormat="1" applyFont="1" applyFill="1" applyBorder="1" applyAlignment="1">
      <alignment vertical="center"/>
    </xf>
    <xf numFmtId="182" fontId="35" fillId="0" borderId="119" xfId="0" applyNumberFormat="1" applyFont="1" applyBorder="1" applyAlignment="1">
      <alignment horizontal="right" vertical="center"/>
    </xf>
    <xf numFmtId="182" fontId="35" fillId="0" borderId="120" xfId="0" applyNumberFormat="1" applyFont="1" applyBorder="1" applyAlignment="1">
      <alignment horizontal="right" vertical="center"/>
    </xf>
    <xf numFmtId="182" fontId="35" fillId="0" borderId="121" xfId="0" applyNumberFormat="1" applyFont="1" applyBorder="1" applyAlignment="1">
      <alignment horizontal="right" vertical="center"/>
    </xf>
    <xf numFmtId="182" fontId="35" fillId="3" borderId="123" xfId="0" applyNumberFormat="1" applyFont="1" applyFill="1" applyBorder="1" applyAlignment="1">
      <alignment horizontal="right" vertical="center"/>
    </xf>
    <xf numFmtId="182" fontId="37" fillId="0" borderId="122" xfId="0" applyNumberFormat="1" applyFont="1" applyBorder="1" applyAlignment="1">
      <alignment vertical="center"/>
    </xf>
    <xf numFmtId="0" fontId="33" fillId="0" borderId="53" xfId="0" applyFont="1" applyBorder="1" applyAlignment="1">
      <alignment horizontal="center" vertical="center"/>
    </xf>
    <xf numFmtId="178" fontId="0" fillId="0" borderId="99" xfId="0" applyNumberFormat="1" applyFont="1" applyBorder="1" applyAlignment="1">
      <alignment horizontal="right" vertical="center"/>
    </xf>
    <xf numFmtId="178" fontId="0" fillId="0" borderId="55" xfId="0" applyNumberFormat="1" applyFont="1" applyBorder="1" applyAlignment="1">
      <alignment horizontal="right" vertical="center"/>
    </xf>
    <xf numFmtId="178" fontId="0" fillId="0" borderId="93" xfId="0" applyNumberFormat="1" applyFont="1" applyBorder="1" applyAlignment="1">
      <alignment horizontal="right" vertical="center"/>
    </xf>
    <xf numFmtId="178" fontId="0" fillId="3" borderId="56" xfId="0" applyNumberFormat="1" applyFont="1" applyFill="1" applyBorder="1" applyAlignment="1">
      <alignment horizontal="right" vertical="center"/>
    </xf>
    <xf numFmtId="0" fontId="34" fillId="0" borderId="26" xfId="0" applyFont="1" applyBorder="1" applyAlignment="1">
      <alignment horizontal="right" vertical="center"/>
    </xf>
    <xf numFmtId="0" fontId="33" fillId="0" borderId="124" xfId="0" applyFont="1" applyBorder="1" applyAlignment="1">
      <alignment horizontal="center" vertical="center"/>
    </xf>
    <xf numFmtId="176" fontId="1" fillId="0" borderId="125" xfId="0" applyNumberFormat="1" applyFont="1" applyBorder="1" applyAlignment="1">
      <alignment vertical="center"/>
    </xf>
    <xf numFmtId="176" fontId="1" fillId="0" borderId="126" xfId="0" applyNumberFormat="1" applyFont="1" applyBorder="1" applyAlignment="1">
      <alignment vertical="center"/>
    </xf>
    <xf numFmtId="176" fontId="1" fillId="0" borderId="127" xfId="0" applyNumberFormat="1" applyFont="1" applyBorder="1" applyAlignment="1">
      <alignment vertical="center"/>
    </xf>
    <xf numFmtId="176" fontId="1" fillId="3" borderId="128" xfId="0" applyNumberFormat="1" applyFont="1" applyFill="1" applyBorder="1" applyAlignment="1">
      <alignment vertical="center"/>
    </xf>
    <xf numFmtId="182" fontId="35" fillId="0" borderId="125" xfId="0" applyNumberFormat="1" applyFont="1" applyBorder="1" applyAlignment="1">
      <alignment horizontal="right" vertical="center"/>
    </xf>
    <xf numFmtId="182" fontId="35" fillId="0" borderId="126" xfId="0" applyNumberFormat="1" applyFont="1" applyBorder="1" applyAlignment="1">
      <alignment horizontal="right" vertical="center"/>
    </xf>
    <xf numFmtId="182" fontId="35" fillId="0" borderId="127" xfId="0" applyNumberFormat="1" applyFont="1" applyBorder="1" applyAlignment="1">
      <alignment horizontal="right" vertical="center"/>
    </xf>
    <xf numFmtId="182" fontId="35" fillId="3" borderId="129" xfId="0" applyNumberFormat="1" applyFont="1" applyFill="1" applyBorder="1" applyAlignment="1">
      <alignment horizontal="right" vertical="center"/>
    </xf>
    <xf numFmtId="182" fontId="37" fillId="0" borderId="128" xfId="0" applyNumberFormat="1" applyFont="1" applyBorder="1" applyAlignment="1">
      <alignment vertical="center"/>
    </xf>
    <xf numFmtId="177" fontId="1" fillId="0" borderId="0" xfId="0" applyNumberFormat="1" applyFont="1" applyBorder="1" applyAlignment="1">
      <alignment vertical="center"/>
    </xf>
    <xf numFmtId="178" fontId="0" fillId="0" borderId="92" xfId="0" applyNumberFormat="1" applyFont="1" applyBorder="1" applyAlignment="1">
      <alignment horizontal="right" vertical="center"/>
    </xf>
    <xf numFmtId="0" fontId="34" fillId="0" borderId="130" xfId="0" applyFont="1" applyBorder="1" applyAlignment="1">
      <alignment horizontal="right" vertical="center"/>
    </xf>
    <xf numFmtId="0" fontId="33" fillId="0" borderId="131" xfId="0" applyFont="1" applyBorder="1" applyAlignment="1">
      <alignment horizontal="center" vertical="center"/>
    </xf>
    <xf numFmtId="176" fontId="1" fillId="0" borderId="92" xfId="0" applyNumberFormat="1" applyFont="1" applyBorder="1" applyAlignment="1">
      <alignment vertical="center"/>
    </xf>
    <xf numFmtId="176" fontId="1" fillId="0" borderId="132" xfId="0" applyNumberFormat="1" applyFont="1" applyBorder="1" applyAlignment="1">
      <alignment vertical="center"/>
    </xf>
    <xf numFmtId="176" fontId="1" fillId="0" borderId="133" xfId="0" applyNumberFormat="1" applyFont="1" applyBorder="1" applyAlignment="1">
      <alignment vertical="center"/>
    </xf>
    <xf numFmtId="176" fontId="1" fillId="3" borderId="91" xfId="0" applyNumberFormat="1" applyFont="1" applyFill="1" applyBorder="1" applyAlignment="1">
      <alignment vertical="center"/>
    </xf>
    <xf numFmtId="0" fontId="23" fillId="0" borderId="39" xfId="0" applyFont="1" applyFill="1" applyBorder="1" applyAlignment="1"/>
    <xf numFmtId="182" fontId="35" fillId="0" borderId="92" xfId="0" applyNumberFormat="1" applyFont="1" applyBorder="1" applyAlignment="1">
      <alignment horizontal="right" vertical="center"/>
    </xf>
    <xf numFmtId="182" fontId="35" fillId="0" borderId="132" xfId="0" applyNumberFormat="1" applyFont="1" applyBorder="1" applyAlignment="1">
      <alignment horizontal="right" vertical="center"/>
    </xf>
    <xf numFmtId="182" fontId="35" fillId="0" borderId="133" xfId="0" applyNumberFormat="1" applyFont="1" applyBorder="1" applyAlignment="1">
      <alignment horizontal="right" vertical="center"/>
    </xf>
    <xf numFmtId="182" fontId="35" fillId="3" borderId="134" xfId="0" applyNumberFormat="1" applyFont="1" applyFill="1" applyBorder="1" applyAlignment="1">
      <alignment horizontal="right" vertical="center"/>
    </xf>
    <xf numFmtId="182" fontId="37" fillId="0" borderId="91" xfId="0" applyNumberFormat="1" applyFont="1" applyBorder="1" applyAlignment="1">
      <alignment vertical="center"/>
    </xf>
    <xf numFmtId="178" fontId="0" fillId="0" borderId="12" xfId="0" applyNumberFormat="1" applyFont="1" applyBorder="1" applyAlignment="1">
      <alignment horizontal="right" vertical="center"/>
    </xf>
    <xf numFmtId="0" fontId="34" fillId="0" borderId="11" xfId="0" applyFont="1" applyBorder="1" applyAlignment="1">
      <alignment horizontal="right" vertical="center"/>
    </xf>
    <xf numFmtId="0" fontId="33" fillId="0" borderId="135" xfId="0" applyFont="1" applyBorder="1" applyAlignment="1">
      <alignment horizontal="center" vertical="center"/>
    </xf>
    <xf numFmtId="176" fontId="1" fillId="0" borderId="99" xfId="0" applyNumberFormat="1" applyFont="1" applyBorder="1" applyAlignment="1">
      <alignment vertical="center"/>
    </xf>
    <xf numFmtId="176" fontId="1" fillId="0" borderId="136" xfId="0" applyNumberFormat="1" applyFont="1" applyBorder="1" applyAlignment="1">
      <alignment vertical="center"/>
    </xf>
    <xf numFmtId="176" fontId="1" fillId="0" borderId="137" xfId="0" applyNumberFormat="1" applyFont="1" applyBorder="1" applyAlignment="1">
      <alignment vertical="center"/>
    </xf>
    <xf numFmtId="176" fontId="1" fillId="3" borderId="94" xfId="0" applyNumberFormat="1" applyFont="1" applyFill="1" applyBorder="1" applyAlignment="1">
      <alignment vertical="center"/>
    </xf>
    <xf numFmtId="182" fontId="35" fillId="0" borderId="99" xfId="0" applyNumberFormat="1" applyFont="1" applyBorder="1" applyAlignment="1">
      <alignment horizontal="right" vertical="center"/>
    </xf>
    <xf numFmtId="182" fontId="35" fillId="0" borderId="136" xfId="0" applyNumberFormat="1" applyFont="1" applyBorder="1" applyAlignment="1">
      <alignment horizontal="right" vertical="center"/>
    </xf>
    <xf numFmtId="182" fontId="35" fillId="0" borderId="137" xfId="0" applyNumberFormat="1" applyFont="1" applyBorder="1" applyAlignment="1">
      <alignment horizontal="right" vertical="center"/>
    </xf>
    <xf numFmtId="182" fontId="35" fillId="3" borderId="10" xfId="0" applyNumberFormat="1" applyFont="1" applyFill="1" applyBorder="1" applyAlignment="1">
      <alignment horizontal="right" vertical="center"/>
    </xf>
    <xf numFmtId="182" fontId="37" fillId="0" borderId="94" xfId="0" applyNumberFormat="1" applyFont="1" applyBorder="1" applyAlignment="1">
      <alignment vertical="center"/>
    </xf>
    <xf numFmtId="0" fontId="33" fillId="0" borderId="138" xfId="0" applyFont="1" applyBorder="1" applyAlignment="1">
      <alignment horizontal="center" vertical="center"/>
    </xf>
    <xf numFmtId="176" fontId="1" fillId="0" borderId="139" xfId="0" applyNumberFormat="1" applyFont="1" applyBorder="1" applyAlignment="1">
      <alignment vertical="center"/>
    </xf>
    <xf numFmtId="176" fontId="1" fillId="0" borderId="140" xfId="0" applyNumberFormat="1" applyFont="1" applyBorder="1" applyAlignment="1">
      <alignment vertical="center"/>
    </xf>
    <xf numFmtId="176" fontId="1" fillId="0" borderId="141" xfId="0" applyNumberFormat="1" applyFont="1" applyBorder="1" applyAlignment="1">
      <alignment vertical="center"/>
    </xf>
    <xf numFmtId="176" fontId="1" fillId="3" borderId="142" xfId="0" applyNumberFormat="1" applyFont="1" applyFill="1" applyBorder="1" applyAlignment="1">
      <alignment vertical="center"/>
    </xf>
    <xf numFmtId="182" fontId="35" fillId="0" borderId="139" xfId="0" applyNumberFormat="1" applyFont="1" applyBorder="1" applyAlignment="1">
      <alignment horizontal="right" vertical="center"/>
    </xf>
    <xf numFmtId="182" fontId="35" fillId="0" borderId="140" xfId="0" applyNumberFormat="1" applyFont="1" applyBorder="1" applyAlignment="1">
      <alignment horizontal="right" vertical="center"/>
    </xf>
    <xf numFmtId="182" fontId="35" fillId="0" borderId="141" xfId="0" applyNumberFormat="1" applyFont="1" applyBorder="1" applyAlignment="1">
      <alignment horizontal="right" vertical="center"/>
    </xf>
    <xf numFmtId="182" fontId="35" fillId="3" borderId="143" xfId="0" applyNumberFormat="1" applyFont="1" applyFill="1" applyBorder="1" applyAlignment="1">
      <alignment horizontal="right" vertical="center"/>
    </xf>
    <xf numFmtId="182" fontId="37" fillId="0" borderId="142" xfId="0" applyNumberFormat="1" applyFont="1" applyBorder="1" applyAlignment="1">
      <alignment vertical="center"/>
    </xf>
    <xf numFmtId="0" fontId="18" fillId="0" borderId="0" xfId="2" applyFont="1" applyAlignment="1">
      <alignment vertical="center"/>
    </xf>
    <xf numFmtId="178" fontId="0" fillId="0" borderId="13" xfId="0" applyNumberFormat="1" applyFont="1" applyBorder="1" applyAlignment="1">
      <alignment horizontal="right" vertical="center"/>
    </xf>
    <xf numFmtId="178" fontId="0" fillId="0" borderId="100" xfId="0" applyNumberFormat="1" applyFont="1" applyBorder="1" applyAlignment="1">
      <alignment horizontal="right" vertical="center"/>
    </xf>
    <xf numFmtId="178" fontId="0" fillId="3" borderId="66" xfId="0" applyNumberFormat="1" applyFont="1" applyFill="1" applyBorder="1" applyAlignment="1">
      <alignment horizontal="right" vertical="center"/>
    </xf>
    <xf numFmtId="0" fontId="33" fillId="0" borderId="35" xfId="0" applyFont="1" applyBorder="1" applyAlignment="1">
      <alignment horizontal="center" vertical="center"/>
    </xf>
    <xf numFmtId="0" fontId="33" fillId="0" borderId="144" xfId="0" applyFont="1" applyBorder="1" applyAlignment="1">
      <alignment horizontal="center" vertical="center"/>
    </xf>
    <xf numFmtId="178" fontId="0" fillId="0" borderId="145" xfId="0" applyNumberFormat="1" applyFont="1" applyBorder="1" applyAlignment="1">
      <alignment horizontal="right" vertical="center"/>
    </xf>
    <xf numFmtId="178" fontId="0" fillId="0" borderId="37" xfId="0" applyNumberFormat="1" applyFont="1" applyBorder="1" applyAlignment="1">
      <alignment horizontal="right" vertical="center"/>
    </xf>
    <xf numFmtId="178" fontId="0" fillId="0" borderId="146" xfId="0" applyNumberFormat="1" applyFont="1" applyBorder="1" applyAlignment="1">
      <alignment horizontal="right" vertical="center"/>
    </xf>
    <xf numFmtId="178" fontId="0" fillId="3" borderId="147" xfId="0" applyNumberFormat="1" applyFont="1" applyFill="1" applyBorder="1" applyAlignment="1">
      <alignment horizontal="right" vertical="center"/>
    </xf>
    <xf numFmtId="0" fontId="33" fillId="0" borderId="130" xfId="0" applyFont="1" applyBorder="1" applyAlignment="1">
      <alignment horizontal="center" vertical="center"/>
    </xf>
    <xf numFmtId="177" fontId="0" fillId="0" borderId="92" xfId="0" applyNumberFormat="1" applyFont="1" applyBorder="1" applyAlignment="1">
      <alignment vertical="center"/>
    </xf>
    <xf numFmtId="177" fontId="0" fillId="0" borderId="132" xfId="0" applyNumberFormat="1" applyFont="1" applyBorder="1" applyAlignment="1">
      <alignment vertical="center"/>
    </xf>
    <xf numFmtId="177" fontId="0" fillId="0" borderId="133" xfId="0" applyNumberFormat="1" applyFont="1" applyBorder="1" applyAlignment="1">
      <alignment vertical="center"/>
    </xf>
    <xf numFmtId="177" fontId="0" fillId="3" borderId="91" xfId="0" applyNumberFormat="1" applyFont="1" applyFill="1" applyBorder="1" applyAlignment="1">
      <alignment vertical="center"/>
    </xf>
    <xf numFmtId="177" fontId="0" fillId="0" borderId="12" xfId="0" applyNumberFormat="1" applyFont="1" applyBorder="1" applyAlignment="1">
      <alignment vertical="center"/>
    </xf>
    <xf numFmtId="177" fontId="0" fillId="0" borderId="13" xfId="0" applyNumberFormat="1" applyFont="1" applyBorder="1" applyAlignment="1">
      <alignment vertical="center"/>
    </xf>
    <xf numFmtId="177" fontId="0" fillId="0" borderId="100" xfId="0" applyNumberFormat="1" applyFont="1" applyBorder="1" applyAlignment="1">
      <alignment vertical="center"/>
    </xf>
    <xf numFmtId="177" fontId="0" fillId="3" borderId="66" xfId="0" applyNumberFormat="1" applyFont="1" applyFill="1" applyBorder="1" applyAlignment="1">
      <alignment vertical="center"/>
    </xf>
    <xf numFmtId="0" fontId="33" fillId="0" borderId="148" xfId="0" applyFont="1" applyBorder="1" applyAlignment="1">
      <alignment horizontal="center" vertical="center"/>
    </xf>
    <xf numFmtId="177" fontId="0" fillId="0" borderId="149" xfId="0" applyNumberFormat="1" applyFont="1" applyBorder="1" applyAlignment="1">
      <alignment vertical="center"/>
    </xf>
    <xf numFmtId="177" fontId="0" fillId="0" borderId="150" xfId="0" applyNumberFormat="1" applyFont="1" applyBorder="1" applyAlignment="1">
      <alignment vertical="center"/>
    </xf>
    <xf numFmtId="177" fontId="0" fillId="0" borderId="151" xfId="0" applyNumberFormat="1" applyFont="1" applyBorder="1" applyAlignment="1">
      <alignment vertical="center"/>
    </xf>
    <xf numFmtId="177" fontId="0" fillId="3" borderId="152" xfId="0" applyNumberFormat="1" applyFont="1" applyFill="1" applyBorder="1" applyAlignment="1">
      <alignment vertical="center"/>
    </xf>
    <xf numFmtId="0" fontId="0" fillId="0" borderId="94" xfId="0" applyBorder="1" applyAlignment="1">
      <alignment horizontal="right" vertical="center"/>
    </xf>
    <xf numFmtId="177" fontId="0" fillId="0" borderId="28" xfId="0" applyNumberFormat="1" applyFont="1" applyBorder="1" applyAlignment="1">
      <alignment vertical="center"/>
    </xf>
    <xf numFmtId="177" fontId="0" fillId="0" borderId="29" xfId="0" applyNumberFormat="1" applyFont="1" applyBorder="1" applyAlignment="1">
      <alignment vertical="center"/>
    </xf>
    <xf numFmtId="177" fontId="0" fillId="0" borderId="107" xfId="0" applyNumberFormat="1" applyFont="1" applyBorder="1" applyAlignment="1">
      <alignment vertical="center"/>
    </xf>
    <xf numFmtId="177" fontId="0" fillId="3" borderId="8" xfId="0" applyNumberFormat="1" applyFont="1" applyFill="1" applyBorder="1" applyAlignment="1">
      <alignment vertical="center"/>
    </xf>
    <xf numFmtId="0" fontId="0" fillId="0" borderId="0" xfId="0" applyBorder="1" applyAlignment="1">
      <alignment horizontal="right"/>
    </xf>
    <xf numFmtId="0" fontId="0" fillId="0" borderId="94" xfId="0" applyBorder="1" applyAlignment="1">
      <alignment horizontal="right"/>
    </xf>
    <xf numFmtId="0" fontId="33" fillId="0" borderId="153" xfId="0" applyFont="1" applyBorder="1" applyAlignment="1">
      <alignment horizontal="center" vertical="center"/>
    </xf>
    <xf numFmtId="177" fontId="0" fillId="0" borderId="154" xfId="0" applyNumberFormat="1" applyFont="1" applyBorder="1" applyAlignment="1">
      <alignment vertical="center"/>
    </xf>
    <xf numFmtId="177" fontId="0" fillId="0" borderId="155" xfId="0" applyNumberFormat="1" applyFont="1" applyBorder="1" applyAlignment="1">
      <alignment vertical="center"/>
    </xf>
    <xf numFmtId="177" fontId="0" fillId="0" borderId="156" xfId="0" applyNumberFormat="1" applyFont="1" applyBorder="1" applyAlignment="1">
      <alignment vertical="center"/>
    </xf>
    <xf numFmtId="177" fontId="0" fillId="3" borderId="157" xfId="0" applyNumberFormat="1" applyFont="1" applyFill="1" applyBorder="1" applyAlignment="1">
      <alignment vertical="center"/>
    </xf>
    <xf numFmtId="0" fontId="34" fillId="0" borderId="130" xfId="0" applyFont="1" applyBorder="1" applyAlignment="1">
      <alignment horizontal="center" vertical="center"/>
    </xf>
    <xf numFmtId="182" fontId="35" fillId="0" borderId="125" xfId="0" applyNumberFormat="1" applyFont="1" applyBorder="1" applyAlignment="1">
      <alignment vertical="center"/>
    </xf>
    <xf numFmtId="182" fontId="35" fillId="0" borderId="126" xfId="0" applyNumberFormat="1" applyFont="1" applyBorder="1" applyAlignment="1">
      <alignment vertical="center"/>
    </xf>
    <xf numFmtId="182" fontId="35" fillId="0" borderId="127" xfId="0" applyNumberFormat="1" applyFont="1" applyBorder="1" applyAlignment="1">
      <alignment vertical="center"/>
    </xf>
    <xf numFmtId="182" fontId="35" fillId="3" borderId="129" xfId="0" applyNumberFormat="1" applyFont="1" applyFill="1" applyBorder="1" applyAlignment="1">
      <alignment vertical="center"/>
    </xf>
    <xf numFmtId="177" fontId="0" fillId="0" borderId="36" xfId="0" applyNumberFormat="1" applyFont="1" applyBorder="1" applyAlignment="1">
      <alignment vertical="center"/>
    </xf>
    <xf numFmtId="177" fontId="0" fillId="0" borderId="37" xfId="0" applyNumberFormat="1" applyFont="1" applyBorder="1" applyAlignment="1">
      <alignment vertical="center"/>
    </xf>
    <xf numFmtId="177" fontId="0" fillId="0" borderId="146" xfId="0" applyNumberFormat="1" applyFont="1" applyBorder="1" applyAlignment="1">
      <alignment vertical="center"/>
    </xf>
    <xf numFmtId="177" fontId="0" fillId="3" borderId="147" xfId="0" applyNumberFormat="1" applyFont="1" applyFill="1" applyBorder="1" applyAlignment="1">
      <alignment vertical="center"/>
    </xf>
    <xf numFmtId="0" fontId="34" fillId="0" borderId="35" xfId="0" applyFont="1" applyBorder="1" applyAlignment="1">
      <alignment horizontal="center" vertical="center"/>
    </xf>
    <xf numFmtId="0" fontId="33" fillId="0" borderId="158" xfId="0" applyFont="1" applyBorder="1" applyAlignment="1">
      <alignment horizontal="center" vertical="center"/>
    </xf>
    <xf numFmtId="176" fontId="1" fillId="0" borderId="145" xfId="0" applyNumberFormat="1" applyFont="1" applyBorder="1" applyAlignment="1">
      <alignment vertical="center"/>
    </xf>
    <xf numFmtId="176" fontId="1" fillId="0" borderId="159" xfId="0" applyNumberFormat="1" applyFont="1" applyBorder="1" applyAlignment="1">
      <alignment vertical="center"/>
    </xf>
    <xf numFmtId="176" fontId="1" fillId="0" borderId="160" xfId="0" applyNumberFormat="1" applyFont="1" applyBorder="1" applyAlignment="1">
      <alignment vertical="center"/>
    </xf>
    <xf numFmtId="176" fontId="1" fillId="3" borderId="161" xfId="0" applyNumberFormat="1" applyFont="1" applyFill="1" applyBorder="1" applyAlignment="1">
      <alignment vertical="center"/>
    </xf>
    <xf numFmtId="182" fontId="35" fillId="0" borderId="145" xfId="0" applyNumberFormat="1" applyFont="1" applyBorder="1" applyAlignment="1">
      <alignment vertical="center"/>
    </xf>
    <xf numFmtId="182" fontId="35" fillId="0" borderId="159" xfId="0" applyNumberFormat="1" applyFont="1" applyBorder="1" applyAlignment="1">
      <alignment vertical="center"/>
    </xf>
    <xf numFmtId="182" fontId="35" fillId="0" borderId="160" xfId="0" applyNumberFormat="1" applyFont="1" applyBorder="1" applyAlignment="1">
      <alignment vertical="center"/>
    </xf>
    <xf numFmtId="182" fontId="35" fillId="3" borderId="162" xfId="0" applyNumberFormat="1" applyFont="1" applyFill="1" applyBorder="1" applyAlignment="1">
      <alignment vertical="center"/>
    </xf>
    <xf numFmtId="182" fontId="37" fillId="0" borderId="161" xfId="0" applyNumberFormat="1" applyFont="1" applyBorder="1" applyAlignment="1">
      <alignment vertical="center"/>
    </xf>
    <xf numFmtId="177" fontId="1" fillId="0" borderId="0" xfId="0" applyNumberFormat="1" applyFont="1" applyBorder="1" applyAlignment="1">
      <alignment horizontal="right" vertical="center"/>
    </xf>
    <xf numFmtId="0" fontId="0" fillId="0" borderId="0" xfId="0" applyBorder="1" applyAlignment="1">
      <alignment horizontal="right" vertical="center"/>
    </xf>
    <xf numFmtId="0" fontId="33" fillId="0" borderId="0" xfId="0" applyFont="1" applyBorder="1" applyAlignment="1">
      <alignment horizontal="center" vertical="center"/>
    </xf>
    <xf numFmtId="177" fontId="0" fillId="0" borderId="0" xfId="0" applyNumberFormat="1" applyBorder="1" applyAlignment="1">
      <alignment horizontal="right" vertical="center"/>
    </xf>
    <xf numFmtId="0" fontId="37" fillId="0" borderId="0" xfId="0" applyFont="1" applyBorder="1" applyAlignment="1">
      <alignment horizontal="center" vertical="center"/>
    </xf>
    <xf numFmtId="176" fontId="38" fillId="0" borderId="0" xfId="0" applyNumberFormat="1" applyFont="1" applyBorder="1" applyAlignment="1">
      <alignment horizontal="right" vertical="center"/>
    </xf>
    <xf numFmtId="176" fontId="39" fillId="0" borderId="0" xfId="0" applyNumberFormat="1" applyFont="1" applyBorder="1" applyAlignment="1">
      <alignment vertical="center"/>
    </xf>
    <xf numFmtId="182" fontId="38" fillId="0" borderId="0" xfId="0" applyNumberFormat="1" applyFont="1" applyBorder="1" applyAlignment="1">
      <alignment horizontal="right" vertical="center"/>
    </xf>
    <xf numFmtId="182" fontId="39" fillId="0" borderId="0" xfId="0" applyNumberFormat="1" applyFont="1" applyBorder="1" applyAlignment="1">
      <alignment vertical="center"/>
    </xf>
    <xf numFmtId="176" fontId="0" fillId="0" borderId="0" xfId="0" applyNumberFormat="1" applyBorder="1" applyAlignment="1"/>
    <xf numFmtId="0" fontId="23" fillId="0" borderId="0" xfId="0" applyFont="1" applyFill="1" applyBorder="1" applyAlignment="1"/>
    <xf numFmtId="0" fontId="15" fillId="0" borderId="0" xfId="0" applyFont="1" applyAlignment="1">
      <alignment vertical="center"/>
    </xf>
    <xf numFmtId="0" fontId="14" fillId="0" borderId="0" xfId="0" applyFont="1" applyAlignment="1">
      <alignment horizontal="left" vertical="center"/>
    </xf>
    <xf numFmtId="0" fontId="40" fillId="0" borderId="1" xfId="0" applyFont="1" applyBorder="1" applyAlignment="1">
      <alignment horizontal="right" vertical="center"/>
    </xf>
    <xf numFmtId="0" fontId="40" fillId="0" borderId="41" xfId="0" applyFont="1" applyBorder="1" applyAlignment="1">
      <alignment vertical="center"/>
    </xf>
    <xf numFmtId="6" fontId="34" fillId="0" borderId="40" xfId="8" applyFont="1" applyBorder="1" applyAlignment="1">
      <alignment horizontal="center" vertical="center"/>
    </xf>
    <xf numFmtId="0" fontId="33" fillId="0" borderId="5" xfId="0" applyFont="1" applyBorder="1" applyAlignment="1">
      <alignment horizontal="center" vertical="center"/>
    </xf>
    <xf numFmtId="0" fontId="34" fillId="4" borderId="5" xfId="0" applyFont="1" applyFill="1" applyBorder="1" applyAlignment="1">
      <alignment horizontal="center" vertical="center"/>
    </xf>
    <xf numFmtId="20" fontId="33" fillId="0" borderId="5" xfId="0" applyNumberFormat="1" applyFont="1" applyBorder="1" applyAlignment="1">
      <alignment horizontal="center" vertical="center"/>
    </xf>
    <xf numFmtId="0" fontId="33" fillId="0" borderId="44" xfId="0" applyFont="1" applyBorder="1" applyAlignment="1">
      <alignment horizontal="center" vertical="center"/>
    </xf>
    <xf numFmtId="0" fontId="38" fillId="0" borderId="0" xfId="0" applyFont="1" applyAlignment="1">
      <alignment vertical="center"/>
    </xf>
    <xf numFmtId="0" fontId="41" fillId="0" borderId="0" xfId="0" applyFont="1" applyAlignment="1">
      <alignment horizontal="centerContinuous" vertical="center"/>
    </xf>
    <xf numFmtId="0" fontId="0" fillId="0" borderId="0" xfId="0" applyAlignment="1">
      <alignment horizontal="centerContinuous" vertical="center"/>
    </xf>
    <xf numFmtId="0" fontId="40" fillId="0" borderId="163" xfId="0" applyFont="1" applyBorder="1" applyAlignment="1">
      <alignment horizontal="center" vertical="center"/>
    </xf>
    <xf numFmtId="0" fontId="40" fillId="0" borderId="164" xfId="0" applyFont="1" applyBorder="1" applyAlignment="1">
      <alignment horizontal="right" vertical="center"/>
    </xf>
    <xf numFmtId="178" fontId="26" fillId="0" borderId="165" xfId="0" applyNumberFormat="1" applyFont="1" applyBorder="1" applyAlignment="1">
      <alignment vertical="center"/>
    </xf>
    <xf numFmtId="178" fontId="26" fillId="0" borderId="166" xfId="0" applyNumberFormat="1" applyFont="1" applyBorder="1" applyAlignment="1">
      <alignment vertical="center"/>
    </xf>
    <xf numFmtId="178" fontId="26" fillId="4" borderId="166" xfId="0" applyNumberFormat="1" applyFont="1" applyFill="1" applyBorder="1" applyAlignment="1">
      <alignment vertical="center"/>
    </xf>
    <xf numFmtId="178" fontId="26" fillId="0" borderId="110" xfId="0" applyNumberFormat="1" applyFont="1" applyBorder="1" applyAlignment="1">
      <alignment vertical="center"/>
    </xf>
    <xf numFmtId="178" fontId="26" fillId="0" borderId="114" xfId="0" applyNumberFormat="1" applyFont="1" applyBorder="1" applyAlignment="1">
      <alignment vertical="center"/>
    </xf>
    <xf numFmtId="0" fontId="40" fillId="0" borderId="167" xfId="0" applyFont="1" applyBorder="1" applyAlignment="1">
      <alignment horizontal="center" vertical="center"/>
    </xf>
    <xf numFmtId="0" fontId="40" fillId="0" borderId="53" xfId="0" applyFont="1" applyBorder="1" applyAlignment="1">
      <alignment horizontal="center" vertical="center"/>
    </xf>
    <xf numFmtId="178" fontId="26" fillId="0" borderId="168" xfId="0" applyNumberFormat="1" applyFont="1" applyBorder="1" applyAlignment="1">
      <alignment vertical="center"/>
    </xf>
    <xf numFmtId="178" fontId="26" fillId="0" borderId="169" xfId="0" applyNumberFormat="1" applyFont="1" applyBorder="1" applyAlignment="1">
      <alignment vertical="center"/>
    </xf>
    <xf numFmtId="178" fontId="26" fillId="4" borderId="169" xfId="0" applyNumberFormat="1" applyFont="1" applyFill="1" applyBorder="1" applyAlignment="1">
      <alignment vertical="center"/>
    </xf>
    <xf numFmtId="178" fontId="26" fillId="0" borderId="53" xfId="0" applyNumberFormat="1" applyFont="1" applyBorder="1" applyAlignment="1">
      <alignment vertical="center"/>
    </xf>
    <xf numFmtId="178" fontId="26" fillId="0" borderId="56" xfId="0" applyNumberFormat="1" applyFont="1" applyBorder="1" applyAlignment="1">
      <alignment vertical="center"/>
    </xf>
    <xf numFmtId="0" fontId="38" fillId="0" borderId="170" xfId="0" applyFont="1" applyBorder="1" applyAlignment="1">
      <alignment horizontal="center" vertical="center"/>
    </xf>
    <xf numFmtId="0" fontId="40" fillId="0" borderId="95" xfId="0" applyFont="1" applyBorder="1" applyAlignment="1">
      <alignment horizontal="right" vertical="center"/>
    </xf>
    <xf numFmtId="184" fontId="34" fillId="0" borderId="25" xfId="0" applyNumberFormat="1" applyFont="1" applyBorder="1" applyAlignment="1">
      <alignment horizontal="right" vertical="center"/>
    </xf>
    <xf numFmtId="184" fontId="34" fillId="0" borderId="64" xfId="0" applyNumberFormat="1" applyFont="1" applyBorder="1" applyAlignment="1">
      <alignment horizontal="right" vertical="center"/>
    </xf>
    <xf numFmtId="184" fontId="34" fillId="4" borderId="64" xfId="0" applyNumberFormat="1" applyFont="1" applyFill="1" applyBorder="1" applyAlignment="1">
      <alignment horizontal="right" vertical="center"/>
    </xf>
    <xf numFmtId="184" fontId="34" fillId="0" borderId="61" xfId="0" applyNumberFormat="1" applyFont="1" applyBorder="1" applyAlignment="1">
      <alignment horizontal="right" vertical="center"/>
    </xf>
    <xf numFmtId="184" fontId="34" fillId="0" borderId="56" xfId="0" applyNumberFormat="1" applyFont="1" applyBorder="1" applyAlignment="1">
      <alignment horizontal="right" vertical="center"/>
    </xf>
    <xf numFmtId="0" fontId="40" fillId="0" borderId="39" xfId="0" applyFont="1" applyBorder="1" applyAlignment="1">
      <alignment horizontal="center" vertical="center"/>
    </xf>
    <xf numFmtId="0" fontId="40" fillId="0" borderId="67" xfId="0" applyFont="1" applyBorder="1" applyAlignment="1">
      <alignment horizontal="right" vertical="center"/>
    </xf>
    <xf numFmtId="178" fontId="26" fillId="0" borderId="58" xfId="1" applyNumberFormat="1" applyFont="1" applyFill="1" applyBorder="1" applyAlignment="1"/>
    <xf numFmtId="178" fontId="26" fillId="0" borderId="78" xfId="1" applyNumberFormat="1" applyFont="1" applyFill="1" applyBorder="1" applyAlignment="1"/>
    <xf numFmtId="178" fontId="26" fillId="4" borderId="78" xfId="1" applyNumberFormat="1" applyFont="1" applyFill="1" applyBorder="1" applyAlignment="1"/>
    <xf numFmtId="178" fontId="26" fillId="0" borderId="169" xfId="1" applyNumberFormat="1" applyFont="1" applyFill="1" applyBorder="1" applyAlignment="1"/>
    <xf numFmtId="0" fontId="40" fillId="0" borderId="171" xfId="0" applyFont="1" applyBorder="1" applyAlignment="1">
      <alignment horizontal="center" vertical="center"/>
    </xf>
    <xf numFmtId="0" fontId="40" fillId="0" borderId="65" xfId="0" applyFont="1" applyBorder="1" applyAlignment="1">
      <alignment horizontal="right" vertical="center"/>
    </xf>
    <xf numFmtId="185" fontId="26" fillId="0" borderId="25" xfId="0" applyNumberFormat="1" applyFont="1" applyBorder="1" applyAlignment="1">
      <alignment vertical="center"/>
    </xf>
    <xf numFmtId="185" fontId="26" fillId="0" borderId="64" xfId="0" applyNumberFormat="1" applyFont="1" applyBorder="1" applyAlignment="1">
      <alignment vertical="center"/>
    </xf>
    <xf numFmtId="185" fontId="26" fillId="4" borderId="64" xfId="0" applyNumberFormat="1" applyFont="1" applyFill="1" applyBorder="1" applyAlignment="1">
      <alignment vertical="center"/>
    </xf>
    <xf numFmtId="185" fontId="26" fillId="0" borderId="172" xfId="0" applyNumberFormat="1" applyFont="1" applyBorder="1" applyAlignment="1">
      <alignment vertical="center"/>
    </xf>
    <xf numFmtId="185" fontId="26" fillId="0" borderId="61" xfId="0" applyNumberFormat="1" applyFont="1" applyBorder="1" applyAlignment="1">
      <alignment vertical="center"/>
    </xf>
    <xf numFmtId="185" fontId="26" fillId="0" borderId="66" xfId="0" applyNumberFormat="1" applyFont="1" applyBorder="1" applyAlignment="1">
      <alignment vertical="center"/>
    </xf>
    <xf numFmtId="177" fontId="26" fillId="0" borderId="0" xfId="0" applyNumberFormat="1" applyFont="1" applyBorder="1" applyAlignment="1">
      <alignment vertical="center"/>
    </xf>
    <xf numFmtId="0" fontId="40" fillId="0" borderId="173" xfId="0" applyFont="1" applyBorder="1" applyAlignment="1">
      <alignment horizontal="center" vertical="center"/>
    </xf>
    <xf numFmtId="0" fontId="40" fillId="0" borderId="144" xfId="0" applyFont="1" applyBorder="1" applyAlignment="1">
      <alignment horizontal="center" vertical="center"/>
    </xf>
    <xf numFmtId="186" fontId="26" fillId="0" borderId="33" xfId="0" applyNumberFormat="1" applyFont="1" applyBorder="1" applyAlignment="1">
      <alignment vertical="center"/>
    </xf>
    <xf numFmtId="186" fontId="26" fillId="0" borderId="34" xfId="0" applyNumberFormat="1" applyFont="1" applyBorder="1" applyAlignment="1">
      <alignment vertical="center"/>
    </xf>
    <xf numFmtId="186" fontId="26" fillId="4" borderId="34" xfId="0" applyNumberFormat="1" applyFont="1" applyFill="1" applyBorder="1" applyAlignment="1">
      <alignment vertical="center"/>
    </xf>
    <xf numFmtId="186" fontId="26" fillId="0" borderId="144" xfId="0" applyNumberFormat="1" applyFont="1" applyBorder="1" applyAlignment="1">
      <alignment vertical="center"/>
    </xf>
    <xf numFmtId="186" fontId="26" fillId="0" borderId="147" xfId="0" applyNumberFormat="1" applyFont="1" applyBorder="1" applyAlignment="1">
      <alignment vertical="center"/>
    </xf>
    <xf numFmtId="0" fontId="1" fillId="0" borderId="0" xfId="2"/>
    <xf numFmtId="0" fontId="1" fillId="0" borderId="0" xfId="0" applyFont="1" applyAlignment="1">
      <alignment vertical="center"/>
    </xf>
    <xf numFmtId="0" fontId="26" fillId="0" borderId="1" xfId="2" applyFont="1" applyBorder="1" applyAlignment="1">
      <alignment horizontal="center" vertical="center"/>
    </xf>
    <xf numFmtId="0" fontId="26" fillId="0" borderId="41" xfId="4" applyFont="1" applyFill="1" applyBorder="1" applyAlignment="1">
      <alignment horizontal="center" vertical="center"/>
    </xf>
    <xf numFmtId="0" fontId="1" fillId="0" borderId="3" xfId="2" applyFont="1" applyBorder="1" applyAlignment="1">
      <alignment horizontal="center" vertical="center"/>
    </xf>
    <xf numFmtId="0" fontId="26" fillId="0" borderId="3" xfId="2" applyFont="1" applyBorder="1" applyAlignment="1">
      <alignment vertical="center"/>
    </xf>
    <xf numFmtId="0" fontId="26" fillId="0" borderId="5" xfId="2" applyFont="1" applyBorder="1" applyAlignment="1">
      <alignment vertical="center"/>
    </xf>
    <xf numFmtId="0" fontId="41" fillId="0" borderId="6" xfId="2" applyFont="1" applyFill="1" applyBorder="1" applyAlignment="1">
      <alignment horizontal="center" vertical="center" wrapText="1"/>
    </xf>
    <xf numFmtId="0" fontId="26" fillId="0" borderId="40" xfId="2" applyFont="1" applyBorder="1" applyAlignment="1">
      <alignment horizontal="center" vertical="center"/>
    </xf>
    <xf numFmtId="0" fontId="26" fillId="0" borderId="39" xfId="2" applyFont="1" applyBorder="1" applyAlignment="1">
      <alignment horizontal="center" vertical="center"/>
    </xf>
    <xf numFmtId="0" fontId="26" fillId="0" borderId="67" xfId="2" applyFont="1" applyBorder="1" applyAlignment="1">
      <alignment horizontal="center" vertical="center"/>
    </xf>
    <xf numFmtId="0" fontId="26" fillId="0" borderId="10" xfId="2" applyFont="1" applyBorder="1" applyAlignment="1">
      <alignment horizontal="center" vertical="center"/>
    </xf>
    <xf numFmtId="0" fontId="41" fillId="0" borderId="11" xfId="2" applyFont="1" applyFill="1" applyBorder="1" applyAlignment="1">
      <alignment horizontal="center" vertical="center" wrapText="1"/>
    </xf>
    <xf numFmtId="0" fontId="26" fillId="0" borderId="13" xfId="2" applyFont="1" applyBorder="1" applyAlignment="1">
      <alignment horizontal="center" vertical="center"/>
    </xf>
    <xf numFmtId="0" fontId="26" fillId="0" borderId="14" xfId="2" applyFont="1" applyBorder="1" applyAlignment="1">
      <alignment horizontal="center" vertical="center"/>
    </xf>
    <xf numFmtId="0" fontId="26" fillId="0" borderId="47" xfId="2" applyFont="1" applyBorder="1" applyAlignment="1">
      <alignment horizontal="center" vertical="center"/>
    </xf>
    <xf numFmtId="0" fontId="26" fillId="0" borderId="164" xfId="2" applyFont="1" applyBorder="1" applyAlignment="1">
      <alignment vertical="distributed" textRotation="255" justifyLastLine="1"/>
    </xf>
    <xf numFmtId="176" fontId="26" fillId="0" borderId="50" xfId="2" applyNumberFormat="1" applyFont="1" applyBorder="1" applyAlignment="1" applyProtection="1">
      <alignment vertical="center"/>
      <protection locked="0"/>
    </xf>
    <xf numFmtId="176" fontId="26" fillId="0" borderId="16" xfId="1" applyNumberFormat="1" applyFont="1" applyBorder="1" applyAlignment="1" applyProtection="1">
      <alignment vertical="center"/>
      <protection locked="0"/>
    </xf>
    <xf numFmtId="176" fontId="26" fillId="0" borderId="17" xfId="1" applyNumberFormat="1" applyFont="1" applyBorder="1" applyAlignment="1" applyProtection="1">
      <alignment vertical="center"/>
      <protection locked="0"/>
    </xf>
    <xf numFmtId="176" fontId="41" fillId="0" borderId="47" xfId="1" applyNumberFormat="1" applyFont="1" applyFill="1" applyBorder="1" applyAlignment="1" applyProtection="1">
      <alignment vertical="center"/>
      <protection locked="0"/>
    </xf>
    <xf numFmtId="176" fontId="15" fillId="0" borderId="111" xfId="1" applyNumberFormat="1" applyFont="1" applyBorder="1" applyAlignment="1" applyProtection="1">
      <alignment vertical="center"/>
      <protection locked="0"/>
    </xf>
    <xf numFmtId="176" fontId="15" fillId="0" borderId="112" xfId="1" applyNumberFormat="1" applyFont="1" applyBorder="1" applyAlignment="1" applyProtection="1">
      <alignment vertical="center"/>
      <protection locked="0"/>
    </xf>
    <xf numFmtId="176" fontId="15" fillId="0" borderId="21" xfId="1" applyNumberFormat="1" applyFont="1" applyBorder="1" applyAlignment="1" applyProtection="1">
      <alignment vertical="center"/>
      <protection locked="0"/>
    </xf>
    <xf numFmtId="0" fontId="26" fillId="0" borderId="11" xfId="2" applyFont="1" applyBorder="1" applyAlignment="1">
      <alignment horizontal="center" vertical="center"/>
    </xf>
    <xf numFmtId="0" fontId="26" fillId="0" borderId="65" xfId="2" applyFont="1" applyBorder="1" applyAlignment="1">
      <alignment vertical="distributed" textRotation="255" justifyLastLine="1"/>
    </xf>
    <xf numFmtId="176" fontId="15" fillId="0" borderId="23" xfId="1" applyNumberFormat="1" applyFont="1" applyBorder="1" applyAlignment="1" applyProtection="1">
      <alignment vertical="center"/>
      <protection locked="0"/>
    </xf>
    <xf numFmtId="176" fontId="26" fillId="0" borderId="64" xfId="1" applyNumberFormat="1" applyFont="1" applyBorder="1" applyAlignment="1" applyProtection="1">
      <alignment vertical="center"/>
      <protection locked="0"/>
    </xf>
    <xf numFmtId="176" fontId="41" fillId="0" borderId="26" xfId="1" applyNumberFormat="1" applyFont="1" applyFill="1" applyBorder="1" applyAlignment="1" applyProtection="1">
      <alignment horizontal="right" vertical="center"/>
      <protection locked="0"/>
    </xf>
    <xf numFmtId="176" fontId="15" fillId="0" borderId="12" xfId="1" applyNumberFormat="1" applyFont="1" applyBorder="1" applyAlignment="1" applyProtection="1">
      <alignment horizontal="right" vertical="center"/>
      <protection locked="0"/>
    </xf>
    <xf numFmtId="176" fontId="15" fillId="0" borderId="13" xfId="1" applyNumberFormat="1" applyFont="1" applyBorder="1" applyAlignment="1" applyProtection="1">
      <alignment horizontal="right" vertical="center"/>
      <protection locked="0"/>
    </xf>
    <xf numFmtId="176" fontId="15" fillId="0" borderId="14" xfId="1" applyNumberFormat="1" applyFont="1" applyBorder="1" applyAlignment="1" applyProtection="1">
      <alignment horizontal="right" vertical="center"/>
      <protection locked="0"/>
    </xf>
    <xf numFmtId="0" fontId="1" fillId="0" borderId="0" xfId="2" applyAlignment="1">
      <alignment horizontal="center"/>
    </xf>
    <xf numFmtId="0" fontId="26" fillId="0" borderId="65" xfId="2" applyFont="1" applyBorder="1" applyAlignment="1">
      <alignment horizontal="center" vertical="center" textRotation="255" justifyLastLine="1"/>
    </xf>
    <xf numFmtId="176" fontId="15" fillId="0" borderId="23" xfId="1" applyNumberFormat="1" applyFont="1" applyBorder="1" applyAlignment="1" applyProtection="1">
      <alignment horizontal="right" vertical="center"/>
      <protection locked="0"/>
    </xf>
    <xf numFmtId="176" fontId="26" fillId="0" borderId="52" xfId="1" applyNumberFormat="1" applyFont="1" applyBorder="1" applyAlignment="1" applyProtection="1">
      <alignment horizontal="right" vertical="center"/>
      <protection locked="0"/>
    </xf>
    <xf numFmtId="176" fontId="26" fillId="0" borderId="68" xfId="1" applyNumberFormat="1" applyFont="1" applyBorder="1" applyAlignment="1" applyProtection="1">
      <alignment horizontal="right" vertical="center"/>
      <protection locked="0"/>
    </xf>
    <xf numFmtId="176" fontId="15" fillId="0" borderId="174" xfId="1" applyNumberFormat="1" applyFont="1" applyBorder="1" applyAlignment="1" applyProtection="1">
      <alignment horizontal="right" vertical="center"/>
      <protection locked="0"/>
    </xf>
    <xf numFmtId="176" fontId="15" fillId="0" borderId="55" xfId="1" applyNumberFormat="1" applyFont="1" applyBorder="1" applyAlignment="1" applyProtection="1">
      <alignment horizontal="right" vertical="center"/>
      <protection locked="0"/>
    </xf>
    <xf numFmtId="176" fontId="15" fillId="0" borderId="66" xfId="1" applyNumberFormat="1" applyFont="1" applyBorder="1" applyAlignment="1" applyProtection="1">
      <alignment horizontal="right" vertical="center"/>
      <protection locked="0"/>
    </xf>
    <xf numFmtId="0" fontId="26" fillId="0" borderId="175" xfId="2" applyFont="1" applyBorder="1" applyAlignment="1">
      <alignment horizontal="center" vertical="center"/>
    </xf>
    <xf numFmtId="0" fontId="26" fillId="0" borderId="144" xfId="2" applyFont="1" applyBorder="1" applyAlignment="1">
      <alignment vertical="distributed" textRotation="255" justifyLastLine="1"/>
    </xf>
    <xf numFmtId="176" fontId="15" fillId="0" borderId="32" xfId="1" applyNumberFormat="1" applyFont="1" applyBorder="1" applyAlignment="1" applyProtection="1">
      <alignment vertical="center"/>
      <protection locked="0"/>
    </xf>
    <xf numFmtId="176" fontId="26" fillId="0" borderId="33" xfId="1" applyNumberFormat="1" applyFont="1" applyBorder="1" applyAlignment="1" applyProtection="1">
      <alignment vertical="center"/>
      <protection locked="0"/>
    </xf>
    <xf numFmtId="176" fontId="26" fillId="0" borderId="24" xfId="1" applyNumberFormat="1" applyFont="1" applyBorder="1" applyAlignment="1" applyProtection="1">
      <alignment vertical="center"/>
      <protection locked="0"/>
    </xf>
    <xf numFmtId="176" fontId="26" fillId="0" borderId="34" xfId="1" applyNumberFormat="1" applyFont="1" applyBorder="1" applyAlignment="1" applyProtection="1">
      <alignment vertical="center"/>
      <protection locked="0"/>
    </xf>
    <xf numFmtId="176" fontId="41" fillId="0" borderId="35" xfId="1" applyNumberFormat="1" applyFont="1" applyFill="1" applyBorder="1" applyAlignment="1" applyProtection="1">
      <alignment vertical="center"/>
      <protection locked="0"/>
    </xf>
    <xf numFmtId="176" fontId="15" fillId="0" borderId="36" xfId="1" applyNumberFormat="1" applyFont="1" applyBorder="1" applyAlignment="1" applyProtection="1">
      <alignment vertical="center"/>
      <protection locked="0"/>
    </xf>
    <xf numFmtId="176" fontId="15" fillId="0" borderId="37" xfId="1" applyNumberFormat="1" applyFont="1" applyBorder="1" applyAlignment="1" applyProtection="1">
      <alignment vertical="center"/>
      <protection locked="0"/>
    </xf>
    <xf numFmtId="176" fontId="15" fillId="0" borderId="159" xfId="1" applyNumberFormat="1" applyFont="1" applyBorder="1" applyAlignment="1" applyProtection="1">
      <alignment vertical="center"/>
      <protection locked="0"/>
    </xf>
    <xf numFmtId="176" fontId="15" fillId="0" borderId="38" xfId="1" applyNumberFormat="1" applyFont="1" applyBorder="1" applyAlignment="1" applyProtection="1">
      <alignment vertical="center"/>
      <protection locked="0"/>
    </xf>
    <xf numFmtId="0" fontId="26" fillId="0" borderId="176" xfId="2" applyFont="1" applyBorder="1" applyAlignment="1">
      <alignment horizontal="center" vertical="distributed" textRotation="255" justifyLastLine="1"/>
    </xf>
    <xf numFmtId="0" fontId="26" fillId="0" borderId="177" xfId="2" applyFont="1" applyBorder="1" applyAlignment="1">
      <alignment horizontal="center" vertical="distributed" textRotation="255" justifyLastLine="1"/>
    </xf>
    <xf numFmtId="176" fontId="15" fillId="0" borderId="3" xfId="1" applyNumberFormat="1" applyFont="1" applyBorder="1" applyAlignment="1" applyProtection="1">
      <alignment vertical="center"/>
      <protection locked="0"/>
    </xf>
    <xf numFmtId="176" fontId="26" fillId="0" borderId="40" xfId="1" applyNumberFormat="1" applyFont="1" applyBorder="1" applyAlignment="1" applyProtection="1">
      <alignment vertical="center"/>
      <protection locked="0"/>
    </xf>
    <xf numFmtId="176" fontId="26" fillId="0" borderId="5" xfId="1" applyNumberFormat="1" applyFont="1" applyBorder="1" applyAlignment="1" applyProtection="1">
      <alignment vertical="center"/>
      <protection locked="0"/>
    </xf>
    <xf numFmtId="176" fontId="41" fillId="0" borderId="6" xfId="1" applyNumberFormat="1" applyFont="1" applyFill="1" applyBorder="1" applyAlignment="1" applyProtection="1">
      <alignment vertical="center"/>
      <protection locked="0"/>
    </xf>
    <xf numFmtId="176" fontId="15" fillId="0" borderId="42" xfId="1" applyNumberFormat="1" applyFont="1" applyBorder="1" applyAlignment="1" applyProtection="1">
      <alignment vertical="center"/>
      <protection locked="0"/>
    </xf>
    <xf numFmtId="176" fontId="15" fillId="0" borderId="43" xfId="1" applyNumberFormat="1" applyFont="1" applyBorder="1" applyAlignment="1" applyProtection="1">
      <alignment vertical="center"/>
      <protection locked="0"/>
    </xf>
    <xf numFmtId="176" fontId="15" fillId="0" borderId="45" xfId="1" applyNumberFormat="1" applyFont="1" applyBorder="1" applyAlignment="1" applyProtection="1">
      <alignment vertical="center"/>
      <protection locked="0"/>
    </xf>
    <xf numFmtId="0" fontId="26" fillId="0" borderId="170" xfId="2" applyFont="1" applyBorder="1" applyAlignment="1">
      <alignment horizontal="center" vertical="distributed" textRotation="255" justifyLastLine="1"/>
    </xf>
    <xf numFmtId="0" fontId="26" fillId="0" borderId="95" xfId="2" applyFont="1" applyBorder="1" applyAlignment="1">
      <alignment horizontal="center" vertical="distributed" textRotation="255" justifyLastLine="1"/>
    </xf>
    <xf numFmtId="176" fontId="41" fillId="0" borderId="26" xfId="1" applyNumberFormat="1" applyFont="1" applyFill="1" applyBorder="1" applyAlignment="1" applyProtection="1">
      <alignment vertical="center"/>
      <protection locked="0"/>
    </xf>
    <xf numFmtId="176" fontId="15" fillId="0" borderId="12" xfId="1" applyNumberFormat="1" applyFont="1" applyBorder="1" applyAlignment="1" applyProtection="1">
      <alignment vertical="center"/>
      <protection locked="0"/>
    </xf>
    <xf numFmtId="176" fontId="15" fillId="0" borderId="13" xfId="1" applyNumberFormat="1" applyFont="1" applyBorder="1" applyAlignment="1" applyProtection="1">
      <alignment vertical="center"/>
      <protection locked="0"/>
    </xf>
    <xf numFmtId="176" fontId="15" fillId="0" borderId="14" xfId="1" applyNumberFormat="1" applyFont="1" applyBorder="1" applyAlignment="1" applyProtection="1">
      <alignment vertical="center"/>
      <protection locked="0"/>
    </xf>
    <xf numFmtId="0" fontId="26" fillId="0" borderId="171" xfId="2" applyFont="1" applyBorder="1" applyAlignment="1">
      <alignment horizontal="center" vertical="distributed" textRotation="255" justifyLastLine="1"/>
    </xf>
    <xf numFmtId="0" fontId="26" fillId="0" borderId="65" xfId="2" applyFont="1" applyBorder="1" applyAlignment="1">
      <alignment horizontal="center" vertical="distributed" textRotation="255" justifyLastLine="1"/>
    </xf>
    <xf numFmtId="176" fontId="15" fillId="0" borderId="178" xfId="1" applyNumberFormat="1" applyFont="1" applyBorder="1" applyAlignment="1">
      <alignment vertical="center"/>
    </xf>
    <xf numFmtId="176" fontId="26" fillId="0" borderId="179" xfId="1" applyNumberFormat="1" applyFont="1" applyBorder="1" applyAlignment="1">
      <alignment vertical="center"/>
    </xf>
    <xf numFmtId="176" fontId="41" fillId="0" borderId="27" xfId="1" applyNumberFormat="1" applyFont="1" applyFill="1" applyBorder="1" applyAlignment="1">
      <alignment vertical="center"/>
    </xf>
    <xf numFmtId="176" fontId="15" fillId="0" borderId="28" xfId="1" applyNumberFormat="1" applyFont="1" applyBorder="1" applyAlignment="1">
      <alignment vertical="center"/>
    </xf>
    <xf numFmtId="176" fontId="15" fillId="0" borderId="29" xfId="1" applyNumberFormat="1" applyFont="1" applyBorder="1" applyAlignment="1">
      <alignment vertical="center"/>
    </xf>
    <xf numFmtId="176" fontId="15" fillId="0" borderId="30" xfId="1" applyNumberFormat="1" applyFont="1" applyBorder="1" applyAlignment="1">
      <alignment vertical="center"/>
    </xf>
    <xf numFmtId="0" fontId="26" fillId="0" borderId="0" xfId="2" applyFont="1" applyAlignment="1">
      <alignment horizontal="right"/>
    </xf>
    <xf numFmtId="0" fontId="26" fillId="0" borderId="173" xfId="2" applyFont="1" applyBorder="1" applyAlignment="1">
      <alignment horizontal="center" vertical="distributed" textRotation="255" justifyLastLine="1"/>
    </xf>
    <xf numFmtId="0" fontId="26" fillId="0" borderId="180" xfId="2" applyFont="1" applyBorder="1" applyAlignment="1">
      <alignment horizontal="center" vertical="distributed" textRotation="255" justifyLastLine="1"/>
    </xf>
    <xf numFmtId="183" fontId="9" fillId="0" borderId="162" xfId="2" applyNumberFormat="1" applyFont="1" applyBorder="1" applyAlignment="1">
      <alignment vertical="center"/>
    </xf>
    <xf numFmtId="183" fontId="9" fillId="0" borderId="181" xfId="2" applyNumberFormat="1" applyFont="1" applyBorder="1" applyAlignment="1">
      <alignment vertical="center"/>
    </xf>
    <xf numFmtId="183" fontId="42" fillId="0" borderId="175" xfId="2" applyNumberFormat="1" applyFont="1" applyFill="1" applyBorder="1" applyAlignment="1">
      <alignment vertical="center"/>
    </xf>
    <xf numFmtId="183" fontId="9" fillId="0" borderId="145" xfId="2" applyNumberFormat="1" applyFont="1" applyBorder="1" applyAlignment="1">
      <alignment vertical="center"/>
    </xf>
    <xf numFmtId="183" fontId="9" fillId="0" borderId="159" xfId="2" applyNumberFormat="1" applyFont="1" applyBorder="1" applyAlignment="1">
      <alignment vertical="center"/>
    </xf>
    <xf numFmtId="183" fontId="9" fillId="0" borderId="182" xfId="2" applyNumberFormat="1" applyFont="1" applyBorder="1" applyAlignment="1">
      <alignment vertical="center"/>
    </xf>
    <xf numFmtId="0" fontId="1" fillId="0" borderId="0" xfId="2" applyFont="1" applyAlignment="1"/>
    <xf numFmtId="176" fontId="1" fillId="0" borderId="0" xfId="2" applyNumberFormat="1" applyAlignment="1">
      <alignment vertical="center"/>
    </xf>
    <xf numFmtId="176" fontId="1" fillId="0" borderId="78" xfId="2" applyNumberFormat="1" applyBorder="1" applyAlignment="1">
      <alignment vertical="center"/>
    </xf>
    <xf numFmtId="176" fontId="1" fillId="0" borderId="58" xfId="2" applyNumberFormat="1" applyBorder="1" applyAlignment="1">
      <alignment vertical="center"/>
    </xf>
    <xf numFmtId="0" fontId="1" fillId="0" borderId="25" xfId="2" applyBorder="1" applyAlignment="1">
      <alignment vertical="center"/>
    </xf>
    <xf numFmtId="38" fontId="1" fillId="0" borderId="0" xfId="6" applyFont="1">
      <alignment vertical="center"/>
    </xf>
    <xf numFmtId="0" fontId="43" fillId="0" borderId="0" xfId="4" applyFont="1">
      <alignment vertical="center"/>
    </xf>
    <xf numFmtId="0" fontId="24" fillId="0" borderId="0" xfId="4" applyFont="1">
      <alignment vertical="center"/>
    </xf>
    <xf numFmtId="0" fontId="1" fillId="0" borderId="1" xfId="2" applyBorder="1" applyAlignment="1">
      <alignment horizontal="center" vertical="center"/>
    </xf>
    <xf numFmtId="0" fontId="1" fillId="0" borderId="41" xfId="4" applyFont="1" applyBorder="1" applyAlignment="1">
      <alignment horizontal="center" vertical="center"/>
    </xf>
    <xf numFmtId="0" fontId="1" fillId="0" borderId="183" xfId="2" applyBorder="1" applyAlignment="1">
      <alignment horizontal="center" vertical="center"/>
    </xf>
    <xf numFmtId="0" fontId="1" fillId="0" borderId="40" xfId="2" applyBorder="1" applyAlignment="1">
      <alignment horizontal="centerContinuous" vertical="center"/>
    </xf>
    <xf numFmtId="0" fontId="1" fillId="0" borderId="41" xfId="2" applyBorder="1" applyAlignment="1">
      <alignment horizontal="centerContinuous" vertical="center"/>
    </xf>
    <xf numFmtId="0" fontId="1" fillId="0" borderId="184" xfId="2" applyBorder="1" applyAlignment="1">
      <alignment horizontal="center" vertical="center"/>
    </xf>
    <xf numFmtId="0" fontId="1" fillId="0" borderId="176" xfId="2" applyBorder="1" applyAlignment="1">
      <alignment horizontal="center" vertical="center" textRotation="255"/>
    </xf>
    <xf numFmtId="0" fontId="1" fillId="0" borderId="8" xfId="2" applyBorder="1" applyAlignment="1">
      <alignment horizontal="center" vertical="center" textRotation="255"/>
    </xf>
    <xf numFmtId="0" fontId="14" fillId="0" borderId="0" xfId="0" applyFont="1">
      <alignment vertical="center"/>
    </xf>
    <xf numFmtId="0" fontId="1" fillId="0" borderId="39" xfId="2" applyBorder="1" applyAlignment="1">
      <alignment horizontal="center" vertical="center"/>
    </xf>
    <xf numFmtId="0" fontId="1" fillId="0" borderId="67" xfId="2" applyBorder="1" applyAlignment="1">
      <alignment horizontal="center" vertical="center"/>
    </xf>
    <xf numFmtId="0" fontId="1" fillId="0" borderId="185" xfId="2" applyBorder="1" applyAlignment="1">
      <alignment horizontal="center" vertical="center"/>
    </xf>
    <xf numFmtId="0" fontId="1" fillId="0" borderId="186" xfId="2" applyBorder="1" applyAlignment="1">
      <alignment horizontal="center" vertical="center"/>
    </xf>
    <xf numFmtId="0" fontId="1" fillId="0" borderId="100" xfId="2" applyBorder="1" applyAlignment="1">
      <alignment horizontal="center" vertical="center"/>
    </xf>
    <xf numFmtId="0" fontId="1" fillId="0" borderId="135" xfId="2" applyBorder="1" applyAlignment="1">
      <alignment horizontal="center" vertical="center"/>
    </xf>
    <xf numFmtId="0" fontId="1" fillId="0" borderId="187" xfId="2" applyBorder="1" applyAlignment="1">
      <alignment horizontal="center" vertical="center"/>
    </xf>
    <xf numFmtId="0" fontId="1" fillId="0" borderId="26" xfId="2" applyBorder="1" applyAlignment="1">
      <alignment horizontal="distributed" vertical="center" justifyLastLine="1"/>
    </xf>
    <xf numFmtId="0" fontId="1" fillId="0" borderId="68" xfId="2" applyBorder="1" applyAlignment="1">
      <alignment horizontal="distributed" vertical="center" justifyLastLine="1"/>
    </xf>
    <xf numFmtId="0" fontId="1" fillId="0" borderId="163" xfId="2" applyBorder="1"/>
    <xf numFmtId="0" fontId="1" fillId="0" borderId="110" xfId="2" applyBorder="1" applyAlignment="1">
      <alignment horizontal="center" vertical="center"/>
    </xf>
    <xf numFmtId="0" fontId="15" fillId="0" borderId="188" xfId="1" applyNumberFormat="1" applyFont="1" applyFill="1" applyBorder="1" applyAlignment="1" applyProtection="1">
      <alignment vertical="center" shrinkToFit="1"/>
      <protection locked="0"/>
    </xf>
    <xf numFmtId="0" fontId="15" fillId="0" borderId="189" xfId="1" applyNumberFormat="1" applyFont="1" applyFill="1" applyBorder="1" applyAlignment="1" applyProtection="1">
      <alignment vertical="center" shrinkToFit="1"/>
      <protection locked="0"/>
    </xf>
    <xf numFmtId="0" fontId="15" fillId="0" borderId="20" xfId="1" applyNumberFormat="1" applyFont="1" applyFill="1" applyBorder="1" applyAlignment="1" applyProtection="1">
      <alignment vertical="center" shrinkToFit="1"/>
      <protection locked="0"/>
    </xf>
    <xf numFmtId="0" fontId="15" fillId="0" borderId="86" xfId="1" applyNumberFormat="1" applyFont="1" applyFill="1" applyBorder="1" applyAlignment="1" applyProtection="1">
      <alignment vertical="center" shrinkToFit="1"/>
      <protection locked="0"/>
    </xf>
    <xf numFmtId="0" fontId="15" fillId="0" borderId="164" xfId="1" applyNumberFormat="1" applyFont="1" applyFill="1" applyBorder="1" applyAlignment="1" applyProtection="1">
      <alignment vertical="center" shrinkToFit="1"/>
      <protection locked="0"/>
    </xf>
    <xf numFmtId="38" fontId="15" fillId="0" borderId="114" xfId="6" applyFont="1" applyFill="1" applyBorder="1" applyAlignment="1">
      <alignment vertical="center" shrinkToFit="1"/>
    </xf>
    <xf numFmtId="183" fontId="15" fillId="0" borderId="190" xfId="1" applyNumberFormat="1" applyFont="1" applyFill="1" applyBorder="1" applyAlignment="1">
      <alignment horizontal="right" vertical="center"/>
    </xf>
    <xf numFmtId="183" fontId="26" fillId="0" borderId="51" xfId="2" applyNumberFormat="1" applyFont="1" applyBorder="1" applyAlignment="1">
      <alignment horizontal="right" vertical="center"/>
    </xf>
    <xf numFmtId="183" fontId="1" fillId="0" borderId="0" xfId="2" applyNumberFormat="1"/>
    <xf numFmtId="0" fontId="1" fillId="0" borderId="39" xfId="2" applyBorder="1" applyAlignment="1">
      <alignment vertical="center"/>
    </xf>
    <xf numFmtId="0" fontId="1" fillId="0" borderId="61" xfId="2" applyBorder="1" applyAlignment="1">
      <alignment horizontal="center" vertical="center"/>
    </xf>
    <xf numFmtId="0" fontId="15" fillId="0" borderId="191" xfId="1" applyNumberFormat="1" applyFont="1" applyFill="1" applyBorder="1" applyAlignment="1" applyProtection="1">
      <alignment vertical="center" shrinkToFit="1"/>
      <protection locked="0"/>
    </xf>
    <xf numFmtId="0" fontId="15" fillId="0" borderId="79" xfId="1" applyNumberFormat="1" applyFont="1" applyFill="1" applyBorder="1" applyAlignment="1" applyProtection="1">
      <alignment vertical="center" shrinkToFit="1"/>
      <protection locked="0"/>
    </xf>
    <xf numFmtId="0" fontId="15" fillId="0" borderId="55" xfId="1" applyNumberFormat="1" applyFont="1" applyFill="1" applyBorder="1" applyAlignment="1" applyProtection="1">
      <alignment vertical="center" shrinkToFit="1"/>
      <protection locked="0"/>
    </xf>
    <xf numFmtId="0" fontId="15" fillId="0" borderId="13" xfId="1" applyNumberFormat="1" applyFont="1" applyFill="1" applyBorder="1" applyAlignment="1" applyProtection="1">
      <alignment vertical="center" shrinkToFit="1"/>
      <protection locked="0"/>
    </xf>
    <xf numFmtId="0" fontId="15" fillId="0" borderId="93" xfId="1" applyNumberFormat="1" applyFont="1" applyFill="1" applyBorder="1" applyAlignment="1" applyProtection="1">
      <alignment vertical="center" shrinkToFit="1"/>
      <protection locked="0"/>
    </xf>
    <xf numFmtId="0" fontId="15" fillId="0" borderId="65" xfId="1" applyNumberFormat="1" applyFont="1" applyFill="1" applyBorder="1" applyAlignment="1" applyProtection="1">
      <alignment vertical="center" shrinkToFit="1"/>
      <protection locked="0"/>
    </xf>
    <xf numFmtId="38" fontId="15" fillId="0" borderId="66" xfId="6" applyFont="1" applyFill="1" applyBorder="1" applyAlignment="1">
      <alignment vertical="center" shrinkToFit="1"/>
    </xf>
    <xf numFmtId="183" fontId="15" fillId="0" borderId="52" xfId="1" applyNumberFormat="1" applyFont="1" applyFill="1" applyBorder="1" applyAlignment="1">
      <alignment horizontal="right" vertical="center"/>
    </xf>
    <xf numFmtId="183" fontId="26" fillId="0" borderId="59" xfId="2" applyNumberFormat="1" applyFont="1" applyBorder="1" applyAlignment="1">
      <alignment horizontal="right" vertical="center"/>
    </xf>
    <xf numFmtId="0" fontId="1" fillId="0" borderId="39" xfId="2" applyBorder="1"/>
    <xf numFmtId="0" fontId="15" fillId="0" borderId="192" xfId="1" applyNumberFormat="1" applyFont="1" applyFill="1" applyBorder="1" applyAlignment="1" applyProtection="1">
      <alignment vertical="center" shrinkToFit="1"/>
      <protection locked="0"/>
    </xf>
    <xf numFmtId="0" fontId="15" fillId="0" borderId="54" xfId="1" applyNumberFormat="1" applyFont="1" applyFill="1" applyBorder="1" applyAlignment="1" applyProtection="1">
      <alignment vertical="center" shrinkToFit="1"/>
      <protection locked="0"/>
    </xf>
    <xf numFmtId="0" fontId="15" fillId="0" borderId="132" xfId="1" applyNumberFormat="1" applyFont="1" applyFill="1" applyBorder="1" applyAlignment="1" applyProtection="1">
      <alignment vertical="center" shrinkToFit="1"/>
      <protection locked="0"/>
    </xf>
    <xf numFmtId="0" fontId="15" fillId="0" borderId="186" xfId="1" applyNumberFormat="1" applyFont="1" applyFill="1" applyBorder="1" applyAlignment="1" applyProtection="1">
      <alignment vertical="center" shrinkToFit="1"/>
      <protection locked="0"/>
    </xf>
    <xf numFmtId="0" fontId="15" fillId="0" borderId="100" xfId="1" applyNumberFormat="1" applyFont="1" applyFill="1" applyBorder="1" applyAlignment="1" applyProtection="1">
      <alignment vertical="center" shrinkToFit="1"/>
      <protection locked="0"/>
    </xf>
    <xf numFmtId="183" fontId="26" fillId="0" borderId="68" xfId="2" applyNumberFormat="1" applyFont="1" applyBorder="1" applyAlignment="1">
      <alignment horizontal="right" vertical="center"/>
    </xf>
    <xf numFmtId="38" fontId="1" fillId="0" borderId="39" xfId="6" applyFont="1" applyBorder="1" applyAlignment="1">
      <alignment vertical="center"/>
    </xf>
    <xf numFmtId="38" fontId="1" fillId="0" borderId="0" xfId="6" applyFont="1" applyAlignment="1">
      <alignment vertical="center"/>
    </xf>
    <xf numFmtId="38" fontId="1" fillId="0" borderId="61" xfId="6" applyFont="1" applyBorder="1" applyAlignment="1">
      <alignment horizontal="center" vertical="center"/>
    </xf>
    <xf numFmtId="38" fontId="15" fillId="0" borderId="191" xfId="6" applyFont="1" applyFill="1" applyBorder="1" applyAlignment="1">
      <alignment vertical="center" shrinkToFit="1"/>
    </xf>
    <xf numFmtId="38" fontId="15" fillId="0" borderId="186" xfId="6" applyFont="1" applyFill="1" applyBorder="1" applyAlignment="1">
      <alignment vertical="center" shrinkToFit="1"/>
    </xf>
    <xf numFmtId="38" fontId="15" fillId="0" borderId="13" xfId="6" applyFont="1" applyFill="1" applyBorder="1" applyAlignment="1">
      <alignment vertical="center" shrinkToFit="1"/>
    </xf>
    <xf numFmtId="38" fontId="15" fillId="0" borderId="100" xfId="6" applyFont="1" applyFill="1" applyBorder="1" applyAlignment="1">
      <alignment vertical="center" shrinkToFit="1"/>
    </xf>
    <xf numFmtId="38" fontId="15" fillId="0" borderId="65" xfId="6" applyFont="1" applyFill="1" applyBorder="1" applyAlignment="1">
      <alignment vertical="center" shrinkToFit="1"/>
    </xf>
    <xf numFmtId="183" fontId="15" fillId="0" borderId="52" xfId="6" applyNumberFormat="1" applyFont="1" applyFill="1" applyBorder="1" applyAlignment="1">
      <alignment vertical="center"/>
    </xf>
    <xf numFmtId="183" fontId="26" fillId="0" borderId="68" xfId="6" applyNumberFormat="1" applyFont="1" applyBorder="1" applyAlignment="1">
      <alignment vertical="center"/>
    </xf>
    <xf numFmtId="0" fontId="1" fillId="0" borderId="0" xfId="2" applyAlignment="1">
      <alignment horizontal="right"/>
    </xf>
    <xf numFmtId="0" fontId="39" fillId="0" borderId="193" xfId="2" applyFont="1" applyBorder="1" applyAlignment="1">
      <alignment horizontal="center" vertical="center" wrapText="1"/>
    </xf>
    <xf numFmtId="0" fontId="39" fillId="0" borderId="194" xfId="2" applyFont="1" applyBorder="1" applyAlignment="1">
      <alignment horizontal="center" vertical="center" wrapText="1"/>
    </xf>
    <xf numFmtId="177" fontId="26" fillId="0" borderId="195" xfId="2" applyNumberFormat="1" applyFont="1" applyBorder="1" applyAlignment="1">
      <alignment vertical="center" shrinkToFit="1"/>
    </xf>
    <xf numFmtId="177" fontId="26" fillId="0" borderId="196" xfId="2" applyNumberFormat="1" applyFont="1" applyBorder="1" applyAlignment="1">
      <alignment vertical="center" shrinkToFit="1"/>
    </xf>
    <xf numFmtId="177" fontId="26" fillId="0" borderId="37" xfId="2" applyNumberFormat="1" applyFont="1" applyBorder="1" applyAlignment="1">
      <alignment vertical="center" shrinkToFit="1"/>
    </xf>
    <xf numFmtId="177" fontId="26" fillId="0" borderId="146" xfId="2" applyNumberFormat="1" applyFont="1" applyBorder="1" applyAlignment="1">
      <alignment vertical="center" shrinkToFit="1"/>
    </xf>
    <xf numFmtId="177" fontId="26" fillId="0" borderId="194" xfId="2" applyNumberFormat="1" applyFont="1" applyBorder="1" applyAlignment="1">
      <alignment vertical="center" shrinkToFit="1"/>
    </xf>
    <xf numFmtId="177" fontId="26" fillId="0" borderId="197" xfId="2" applyNumberFormat="1" applyFont="1" applyBorder="1" applyAlignment="1">
      <alignment vertical="center" shrinkToFit="1"/>
    </xf>
    <xf numFmtId="183" fontId="26" fillId="0" borderId="35" xfId="2" applyNumberFormat="1" applyFont="1" applyBorder="1" applyAlignment="1">
      <alignment horizontal="center" vertical="center"/>
    </xf>
    <xf numFmtId="183" fontId="26" fillId="0" borderId="198" xfId="2" applyNumberFormat="1" applyFont="1" applyBorder="1" applyAlignment="1">
      <alignment horizontal="center" vertical="center"/>
    </xf>
    <xf numFmtId="0" fontId="18" fillId="0" borderId="0" xfId="2" applyFont="1" applyAlignment="1">
      <alignment horizontal="right" vertical="center"/>
    </xf>
    <xf numFmtId="177" fontId="1" fillId="0" borderId="0" xfId="2" applyNumberFormat="1" applyAlignment="1">
      <alignment vertical="center"/>
    </xf>
    <xf numFmtId="183" fontId="1" fillId="0" borderId="0" xfId="0" applyNumberFormat="1" applyFont="1" applyAlignment="1">
      <alignment vertical="center"/>
    </xf>
    <xf numFmtId="183" fontId="1" fillId="0" borderId="0" xfId="0" applyNumberFormat="1" applyFont="1">
      <alignment vertical="center"/>
    </xf>
    <xf numFmtId="38" fontId="0" fillId="0" borderId="0" xfId="1" applyFont="1">
      <alignment vertical="center"/>
    </xf>
    <xf numFmtId="0" fontId="26" fillId="0" borderId="2" xfId="2" applyFont="1" applyBorder="1" applyAlignment="1">
      <alignment horizontal="center" vertical="center"/>
    </xf>
    <xf numFmtId="0" fontId="26" fillId="0" borderId="40" xfId="2" applyFont="1" applyBorder="1" applyAlignment="1">
      <alignment horizontal="distributed" vertical="center" justifyLastLine="1"/>
    </xf>
    <xf numFmtId="0" fontId="26" fillId="0" borderId="3" xfId="2" applyFont="1" applyBorder="1" applyAlignment="1">
      <alignment horizontal="distributed" vertical="center" justifyLastLine="1"/>
    </xf>
    <xf numFmtId="0" fontId="26" fillId="0" borderId="4" xfId="2" applyFont="1" applyBorder="1" applyAlignment="1">
      <alignment horizontal="distributed" vertical="center" justifyLastLine="1"/>
    </xf>
    <xf numFmtId="0" fontId="26" fillId="0" borderId="5" xfId="2" applyFont="1" applyBorder="1" applyAlignment="1">
      <alignment horizontal="distributed" vertical="center" justifyLastLine="1"/>
    </xf>
    <xf numFmtId="0" fontId="26" fillId="0" borderId="179" xfId="2" applyFont="1" applyBorder="1" applyAlignment="1">
      <alignment horizontal="distributed" vertical="center" justifyLastLine="1"/>
    </xf>
    <xf numFmtId="0" fontId="26" fillId="0" borderId="7" xfId="2" applyFont="1" applyBorder="1" applyAlignment="1">
      <alignment horizontal="distributed" vertical="center" justifyLastLine="1"/>
    </xf>
    <xf numFmtId="0" fontId="26" fillId="0" borderId="178" xfId="2" applyFont="1" applyBorder="1" applyAlignment="1">
      <alignment horizontal="distributed" vertical="center" justifyLastLine="1"/>
    </xf>
    <xf numFmtId="0" fontId="26" fillId="0" borderId="108" xfId="2" applyFont="1" applyBorder="1" applyAlignment="1">
      <alignment horizontal="distributed" vertical="center" justifyLastLine="1"/>
    </xf>
    <xf numFmtId="0" fontId="26" fillId="0" borderId="184" xfId="2" applyFont="1" applyFill="1" applyBorder="1" applyAlignment="1">
      <alignment horizontal="center" vertical="center"/>
    </xf>
    <xf numFmtId="0" fontId="36" fillId="0" borderId="0" xfId="2" applyFont="1" applyAlignment="1">
      <alignment vertical="center"/>
    </xf>
    <xf numFmtId="0" fontId="36" fillId="0" borderId="0" xfId="2" applyFont="1" applyAlignment="1">
      <alignment vertical="top"/>
    </xf>
    <xf numFmtId="0" fontId="26" fillId="0" borderId="9" xfId="2" applyFont="1" applyBorder="1" applyAlignment="1">
      <alignment horizontal="center" vertical="center"/>
    </xf>
    <xf numFmtId="0" fontId="26" fillId="0" borderId="23" xfId="2" applyFont="1" applyBorder="1" applyAlignment="1">
      <alignment horizontal="distributed" vertical="center" justifyLastLine="1"/>
    </xf>
    <xf numFmtId="0" fontId="26" fillId="0" borderId="52" xfId="2" applyFont="1" applyBorder="1" applyAlignment="1">
      <alignment horizontal="distributed" vertical="center" justifyLastLine="1"/>
    </xf>
    <xf numFmtId="0" fontId="26" fillId="0" borderId="135" xfId="2" applyFont="1" applyBorder="1" applyAlignment="1">
      <alignment horizontal="distributed" vertical="center" justifyLastLine="1"/>
    </xf>
    <xf numFmtId="0" fontId="26" fillId="0" borderId="187" xfId="2" applyFont="1" applyFill="1" applyBorder="1" applyAlignment="1">
      <alignment horizontal="center" vertical="center"/>
    </xf>
    <xf numFmtId="0" fontId="26" fillId="0" borderId="15" xfId="2" applyFont="1" applyBorder="1" applyAlignment="1">
      <alignment horizontal="center" vertical="center"/>
    </xf>
    <xf numFmtId="176" fontId="15" fillId="0" borderId="50" xfId="1" applyNumberFormat="1" applyFont="1" applyBorder="1" applyAlignment="1">
      <alignment vertical="center"/>
    </xf>
    <xf numFmtId="176" fontId="15" fillId="0" borderId="199" xfId="1" applyNumberFormat="1" applyFont="1" applyBorder="1" applyAlignment="1">
      <alignment vertical="center"/>
    </xf>
    <xf numFmtId="176" fontId="15" fillId="0" borderId="17" xfId="1" applyNumberFormat="1" applyFont="1" applyBorder="1" applyAlignment="1">
      <alignment vertical="center"/>
    </xf>
    <xf numFmtId="176" fontId="26" fillId="0" borderId="200" xfId="2" applyNumberFormat="1" applyFont="1" applyFill="1" applyBorder="1" applyAlignment="1">
      <alignment vertical="center"/>
    </xf>
    <xf numFmtId="176" fontId="17" fillId="0" borderId="0" xfId="2" applyNumberFormat="1" applyFont="1" applyFill="1" applyBorder="1" applyAlignment="1">
      <alignment vertical="center"/>
    </xf>
    <xf numFmtId="0" fontId="26" fillId="0" borderId="87" xfId="2" applyFont="1" applyBorder="1" applyAlignment="1">
      <alignment horizontal="center" vertical="center"/>
    </xf>
    <xf numFmtId="187" fontId="9" fillId="0" borderId="58" xfId="2" applyNumberFormat="1" applyFont="1" applyFill="1" applyBorder="1" applyAlignment="1">
      <alignment vertical="center"/>
    </xf>
    <xf numFmtId="187" fontId="9" fillId="0" borderId="78" xfId="2" applyNumberFormat="1" applyFont="1" applyFill="1" applyBorder="1" applyAlignment="1">
      <alignment vertical="center"/>
    </xf>
    <xf numFmtId="187" fontId="9" fillId="0" borderId="95" xfId="2" applyNumberFormat="1" applyFont="1" applyBorder="1" applyAlignment="1">
      <alignment vertical="center"/>
    </xf>
    <xf numFmtId="187" fontId="9" fillId="0" borderId="201" xfId="2" applyNumberFormat="1" applyFont="1" applyFill="1" applyBorder="1" applyAlignment="1">
      <alignment vertical="center"/>
    </xf>
    <xf numFmtId="187" fontId="44" fillId="0" borderId="0" xfId="2" applyNumberFormat="1" applyFont="1" applyFill="1" applyBorder="1" applyAlignment="1">
      <alignment vertical="center"/>
    </xf>
    <xf numFmtId="187" fontId="45" fillId="0" borderId="0" xfId="2" applyNumberFormat="1" applyFont="1" applyAlignment="1">
      <alignment horizontal="right" vertical="center"/>
    </xf>
    <xf numFmtId="186" fontId="26" fillId="0" borderId="23" xfId="2" applyNumberFormat="1" applyFont="1" applyFill="1" applyBorder="1" applyAlignment="1">
      <alignment vertical="center"/>
    </xf>
    <xf numFmtId="186" fontId="26" fillId="0" borderId="52" xfId="2" applyNumberFormat="1" applyFont="1" applyFill="1" applyBorder="1" applyAlignment="1">
      <alignment vertical="center"/>
    </xf>
    <xf numFmtId="186" fontId="26" fillId="0" borderId="25" xfId="2" applyNumberFormat="1" applyFont="1" applyBorder="1" applyAlignment="1">
      <alignment horizontal="center" vertical="center"/>
    </xf>
    <xf numFmtId="186" fontId="26" fillId="0" borderId="202" xfId="2" applyNumberFormat="1" applyFont="1" applyFill="1" applyBorder="1" applyAlignment="1">
      <alignment horizontal="center" vertical="center"/>
    </xf>
    <xf numFmtId="186" fontId="17" fillId="0" borderId="0" xfId="2" applyNumberFormat="1" applyFont="1" applyBorder="1" applyAlignment="1">
      <alignment horizontal="center" vertical="center"/>
    </xf>
    <xf numFmtId="0" fontId="26" fillId="0" borderId="203" xfId="2" applyFont="1" applyBorder="1" applyAlignment="1">
      <alignment horizontal="center" vertical="center" wrapText="1"/>
    </xf>
    <xf numFmtId="187" fontId="15" fillId="0" borderId="178" xfId="1" applyNumberFormat="1" applyFont="1" applyFill="1" applyBorder="1" applyAlignment="1">
      <alignment vertical="center"/>
    </xf>
    <xf numFmtId="187" fontId="15" fillId="0" borderId="204" xfId="1" applyNumberFormat="1" applyFont="1" applyFill="1" applyBorder="1" applyAlignment="1">
      <alignment vertical="center"/>
    </xf>
    <xf numFmtId="187" fontId="15" fillId="0" borderId="179" xfId="1" applyNumberFormat="1" applyFont="1" applyFill="1" applyBorder="1" applyAlignment="1">
      <alignment vertical="center"/>
    </xf>
    <xf numFmtId="187" fontId="15" fillId="0" borderId="177" xfId="1" applyNumberFormat="1" applyFont="1" applyBorder="1" applyAlignment="1">
      <alignment horizontal="center" vertical="center"/>
    </xf>
    <xf numFmtId="187" fontId="15" fillId="0" borderId="205" xfId="1" applyNumberFormat="1" applyFont="1" applyFill="1" applyBorder="1" applyAlignment="1">
      <alignment vertical="center"/>
    </xf>
    <xf numFmtId="187" fontId="16" fillId="0" borderId="0" xfId="1" applyNumberFormat="1" applyFont="1" applyFill="1" applyBorder="1" applyAlignment="1">
      <alignment vertical="center"/>
    </xf>
    <xf numFmtId="0" fontId="26" fillId="0" borderId="31" xfId="0" applyFont="1" applyBorder="1" applyAlignment="1">
      <alignment horizontal="center" vertical="center"/>
    </xf>
    <xf numFmtId="186" fontId="26" fillId="0" borderId="32" xfId="2" applyNumberFormat="1" applyFont="1" applyBorder="1" applyAlignment="1">
      <alignment vertical="center"/>
    </xf>
    <xf numFmtId="186" fontId="26" fillId="0" borderId="24" xfId="2" applyNumberFormat="1" applyFont="1" applyBorder="1" applyAlignment="1">
      <alignment vertical="center"/>
    </xf>
    <xf numFmtId="186" fontId="26" fillId="0" borderId="162" xfId="2" applyNumberFormat="1" applyFont="1" applyBorder="1" applyAlignment="1">
      <alignment vertical="center"/>
    </xf>
    <xf numFmtId="186" fontId="26" fillId="0" borderId="33" xfId="2" applyNumberFormat="1" applyFont="1" applyBorder="1" applyAlignment="1">
      <alignment horizontal="center" vertical="center"/>
    </xf>
    <xf numFmtId="186" fontId="26" fillId="0" borderId="206" xfId="2" applyNumberFormat="1" applyFont="1" applyFill="1" applyBorder="1" applyAlignment="1">
      <alignment horizontal="center" vertical="center"/>
    </xf>
    <xf numFmtId="38" fontId="0" fillId="0" borderId="0" xfId="6" applyFont="1" applyBorder="1" applyAlignment="1">
      <alignment horizontal="center" vertical="center"/>
    </xf>
    <xf numFmtId="38" fontId="37" fillId="0" borderId="0" xfId="1" applyFont="1" applyBorder="1">
      <alignment vertical="center"/>
    </xf>
    <xf numFmtId="38" fontId="0" fillId="0" borderId="0" xfId="1" applyFont="1" applyAlignment="1">
      <alignment horizontal="center"/>
    </xf>
    <xf numFmtId="0" fontId="46" fillId="0" borderId="0" xfId="2" applyFont="1" applyAlignment="1">
      <alignment vertical="center"/>
    </xf>
    <xf numFmtId="3" fontId="1" fillId="0" borderId="0" xfId="2" applyNumberFormat="1"/>
    <xf numFmtId="0" fontId="18" fillId="0" borderId="0" xfId="2" applyFont="1"/>
    <xf numFmtId="0" fontId="47" fillId="0" borderId="0" xfId="0" applyFont="1" applyAlignment="1">
      <alignment vertical="center"/>
    </xf>
    <xf numFmtId="0" fontId="1" fillId="0" borderId="40" xfId="2" applyBorder="1" applyAlignment="1">
      <alignment horizontal="center" vertical="center"/>
    </xf>
    <xf numFmtId="0" fontId="1" fillId="0" borderId="0" xfId="0" applyFont="1" applyBorder="1" applyAlignment="1">
      <alignment horizontal="center" vertical="center"/>
    </xf>
    <xf numFmtId="0" fontId="26" fillId="0" borderId="163" xfId="2" applyFont="1" applyBorder="1"/>
    <xf numFmtId="0" fontId="26" fillId="0" borderId="166" xfId="2" applyFont="1" applyBorder="1" applyAlignment="1">
      <alignment horizontal="center" vertical="center"/>
    </xf>
    <xf numFmtId="38" fontId="15" fillId="0" borderId="188" xfId="6" applyFont="1" applyFill="1" applyBorder="1" applyAlignment="1" applyProtection="1">
      <alignment vertical="center"/>
      <protection locked="0"/>
    </xf>
    <xf numFmtId="0" fontId="15" fillId="0" borderId="189" xfId="1" applyNumberFormat="1" applyFont="1" applyFill="1" applyBorder="1" applyAlignment="1" applyProtection="1">
      <alignment vertical="center"/>
      <protection locked="0"/>
    </xf>
    <xf numFmtId="0" fontId="15" fillId="0" borderId="20" xfId="1" applyNumberFormat="1" applyFont="1" applyFill="1" applyBorder="1" applyAlignment="1" applyProtection="1">
      <alignment vertical="center"/>
      <protection locked="0"/>
    </xf>
    <xf numFmtId="0" fontId="15" fillId="0" borderId="86" xfId="1" applyNumberFormat="1" applyFont="1" applyFill="1" applyBorder="1" applyAlignment="1" applyProtection="1">
      <alignment vertical="center"/>
      <protection locked="0"/>
    </xf>
    <xf numFmtId="38" fontId="15" fillId="0" borderId="164" xfId="6" applyFont="1" applyFill="1" applyBorder="1" applyAlignment="1" applyProtection="1">
      <alignment vertical="center"/>
      <protection locked="0"/>
    </xf>
    <xf numFmtId="38" fontId="15" fillId="0" borderId="114" xfId="6" applyFont="1" applyFill="1" applyBorder="1" applyAlignment="1">
      <alignment vertical="center"/>
    </xf>
    <xf numFmtId="183" fontId="15" fillId="0" borderId="190" xfId="1" applyNumberFormat="1" applyFont="1" applyFill="1" applyBorder="1" applyAlignment="1">
      <alignment vertical="center"/>
    </xf>
    <xf numFmtId="183" fontId="26" fillId="0" borderId="51" xfId="2" applyNumberFormat="1" applyFont="1" applyBorder="1" applyAlignment="1">
      <alignment vertical="center"/>
    </xf>
    <xf numFmtId="0" fontId="26" fillId="0" borderId="39" xfId="2" applyFont="1" applyBorder="1" applyAlignment="1">
      <alignment vertical="center"/>
    </xf>
    <xf numFmtId="0" fontId="26" fillId="0" borderId="64" xfId="2" applyFont="1" applyBorder="1" applyAlignment="1">
      <alignment horizontal="center" vertical="center"/>
    </xf>
    <xf numFmtId="38" fontId="15" fillId="0" borderId="191" xfId="6" applyFont="1" applyFill="1" applyBorder="1" applyAlignment="1" applyProtection="1">
      <alignment vertical="center"/>
      <protection locked="0"/>
    </xf>
    <xf numFmtId="0" fontId="15" fillId="0" borderId="79" xfId="1" applyNumberFormat="1" applyFont="1" applyFill="1" applyBorder="1" applyAlignment="1" applyProtection="1">
      <alignment vertical="center"/>
      <protection locked="0"/>
    </xf>
    <xf numFmtId="0" fontId="15" fillId="0" borderId="55" xfId="1" applyNumberFormat="1" applyFont="1" applyFill="1" applyBorder="1" applyAlignment="1" applyProtection="1">
      <alignment vertical="center"/>
      <protection locked="0"/>
    </xf>
    <xf numFmtId="0" fontId="15" fillId="0" borderId="13" xfId="1" applyNumberFormat="1" applyFont="1" applyFill="1" applyBorder="1" applyAlignment="1" applyProtection="1">
      <alignment vertical="center"/>
      <protection locked="0"/>
    </xf>
    <xf numFmtId="0" fontId="15" fillId="0" borderId="93" xfId="1" applyNumberFormat="1" applyFont="1" applyFill="1" applyBorder="1" applyAlignment="1" applyProtection="1">
      <alignment vertical="center"/>
      <protection locked="0"/>
    </xf>
    <xf numFmtId="38" fontId="15" fillId="0" borderId="65" xfId="6" applyFont="1" applyFill="1" applyBorder="1" applyAlignment="1" applyProtection="1">
      <alignment vertical="center"/>
      <protection locked="0"/>
    </xf>
    <xf numFmtId="38" fontId="15" fillId="0" borderId="66" xfId="6" applyFont="1" applyFill="1" applyBorder="1" applyAlignment="1">
      <alignment vertical="center"/>
    </xf>
    <xf numFmtId="183" fontId="26" fillId="0" borderId="59" xfId="2" applyNumberFormat="1" applyFont="1" applyBorder="1" applyAlignment="1">
      <alignment vertical="center"/>
    </xf>
    <xf numFmtId="0" fontId="26" fillId="0" borderId="39" xfId="2" applyFont="1" applyBorder="1"/>
    <xf numFmtId="0" fontId="15" fillId="0" borderId="192" xfId="1" applyNumberFormat="1" applyFont="1" applyFill="1" applyBorder="1" applyAlignment="1" applyProtection="1">
      <alignment vertical="center"/>
      <protection locked="0"/>
    </xf>
    <xf numFmtId="0" fontId="15" fillId="0" borderId="54" xfId="1" applyNumberFormat="1" applyFont="1" applyFill="1" applyBorder="1" applyAlignment="1" applyProtection="1">
      <alignment vertical="center"/>
      <protection locked="0"/>
    </xf>
    <xf numFmtId="0" fontId="15" fillId="0" borderId="132" xfId="1" applyNumberFormat="1" applyFont="1" applyFill="1" applyBorder="1" applyAlignment="1" applyProtection="1">
      <alignment vertical="center"/>
      <protection locked="0"/>
    </xf>
    <xf numFmtId="0" fontId="15" fillId="0" borderId="186" xfId="1" applyNumberFormat="1" applyFont="1" applyFill="1" applyBorder="1" applyAlignment="1" applyProtection="1">
      <alignment vertical="center"/>
      <protection locked="0"/>
    </xf>
    <xf numFmtId="0" fontId="15" fillId="0" borderId="100" xfId="1" applyNumberFormat="1" applyFont="1" applyFill="1" applyBorder="1" applyAlignment="1" applyProtection="1">
      <alignment vertical="center"/>
      <protection locked="0"/>
    </xf>
    <xf numFmtId="0" fontId="26" fillId="0" borderId="61" xfId="2" applyFont="1" applyBorder="1" applyAlignment="1">
      <alignment horizontal="center" vertical="center"/>
    </xf>
    <xf numFmtId="38" fontId="15" fillId="0" borderId="191" xfId="6" applyFont="1" applyFill="1" applyBorder="1" applyAlignment="1">
      <alignment vertical="center"/>
    </xf>
    <xf numFmtId="0" fontId="15" fillId="0" borderId="186" xfId="1" applyNumberFormat="1" applyFont="1" applyFill="1" applyBorder="1" applyAlignment="1">
      <alignment vertical="center"/>
    </xf>
    <xf numFmtId="0" fontId="15" fillId="0" borderId="13" xfId="1" applyNumberFormat="1" applyFont="1" applyFill="1" applyBorder="1" applyAlignment="1">
      <alignment vertical="center"/>
    </xf>
    <xf numFmtId="0" fontId="15" fillId="0" borderId="100" xfId="1" applyNumberFormat="1" applyFont="1" applyFill="1" applyBorder="1" applyAlignment="1">
      <alignment vertical="center"/>
    </xf>
    <xf numFmtId="38" fontId="15" fillId="0" borderId="65" xfId="6" applyFont="1" applyFill="1" applyBorder="1" applyAlignment="1">
      <alignment vertical="center"/>
    </xf>
    <xf numFmtId="0" fontId="1" fillId="0" borderId="0" xfId="2" applyAlignment="1">
      <alignment horizontal="right" vertical="center"/>
    </xf>
    <xf numFmtId="0" fontId="39" fillId="0" borderId="33" xfId="2" applyFont="1" applyBorder="1" applyAlignment="1">
      <alignment horizontal="center" vertical="center" wrapText="1"/>
    </xf>
    <xf numFmtId="177" fontId="26" fillId="0" borderId="195" xfId="2" applyNumberFormat="1" applyFont="1" applyBorder="1" applyAlignment="1">
      <alignment horizontal="right" vertical="center"/>
    </xf>
    <xf numFmtId="177" fontId="26" fillId="0" borderId="196" xfId="2" applyNumberFormat="1" applyFont="1" applyBorder="1" applyAlignment="1">
      <alignment horizontal="right" vertical="center"/>
    </xf>
    <xf numFmtId="177" fontId="26" fillId="0" borderId="37" xfId="2" applyNumberFormat="1" applyFont="1" applyBorder="1" applyAlignment="1">
      <alignment horizontal="right" vertical="center"/>
    </xf>
    <xf numFmtId="177" fontId="26" fillId="0" borderId="146" xfId="2" applyNumberFormat="1" applyFont="1" applyBorder="1" applyAlignment="1">
      <alignment horizontal="right" vertical="center"/>
    </xf>
    <xf numFmtId="177" fontId="26" fillId="0" borderId="194" xfId="2" applyNumberFormat="1" applyFont="1" applyBorder="1" applyAlignment="1">
      <alignment horizontal="right" vertical="center"/>
    </xf>
    <xf numFmtId="177" fontId="26" fillId="0" borderId="197" xfId="2" applyNumberFormat="1" applyFont="1" applyBorder="1" applyAlignment="1">
      <alignment horizontal="right" vertical="center"/>
    </xf>
    <xf numFmtId="0" fontId="26" fillId="0" borderId="35" xfId="2" applyFont="1" applyBorder="1" applyAlignment="1">
      <alignment horizontal="center" vertical="center"/>
    </xf>
    <xf numFmtId="0" fontId="26" fillId="0" borderId="198" xfId="2" applyFont="1" applyBorder="1" applyAlignment="1">
      <alignment horizontal="center" vertical="center"/>
    </xf>
    <xf numFmtId="0" fontId="47" fillId="0" borderId="0" xfId="0" applyFont="1">
      <alignment vertical="center"/>
    </xf>
    <xf numFmtId="0" fontId="48" fillId="0" borderId="0" xfId="2" applyFont="1" applyFill="1" applyBorder="1" applyAlignment="1">
      <alignment horizontal="center" vertical="center"/>
    </xf>
    <xf numFmtId="178" fontId="15" fillId="0" borderId="50" xfId="1" applyNumberFormat="1" applyFont="1" applyBorder="1" applyAlignment="1">
      <alignment vertical="center"/>
    </xf>
    <xf numFmtId="178" fontId="15" fillId="0" borderId="199" xfId="1" applyNumberFormat="1" applyFont="1" applyBorder="1" applyAlignment="1">
      <alignment vertical="center"/>
    </xf>
    <xf numFmtId="178" fontId="15" fillId="0" borderId="17" xfId="1" applyNumberFormat="1" applyFont="1" applyBorder="1" applyAlignment="1">
      <alignment vertical="center"/>
    </xf>
    <xf numFmtId="178" fontId="26" fillId="0" borderId="200" xfId="2" applyNumberFormat="1" applyFont="1" applyFill="1" applyBorder="1" applyAlignment="1">
      <alignment vertical="center"/>
    </xf>
    <xf numFmtId="178" fontId="49" fillId="0" borderId="0" xfId="2" applyNumberFormat="1" applyFont="1" applyFill="1" applyBorder="1" applyAlignment="1">
      <alignment vertical="center"/>
    </xf>
    <xf numFmtId="184" fontId="9" fillId="0" borderId="58" xfId="2" applyNumberFormat="1" applyFont="1" applyFill="1" applyBorder="1" applyAlignment="1">
      <alignment vertical="center"/>
    </xf>
    <xf numFmtId="184" fontId="9" fillId="0" borderId="78" xfId="2" applyNumberFormat="1" applyFont="1" applyFill="1" applyBorder="1" applyAlignment="1">
      <alignment vertical="center"/>
    </xf>
    <xf numFmtId="184" fontId="9" fillId="0" borderId="95" xfId="2" applyNumberFormat="1" applyFont="1" applyFill="1" applyBorder="1" applyAlignment="1">
      <alignment vertical="center"/>
    </xf>
    <xf numFmtId="184" fontId="9" fillId="0" borderId="201" xfId="2" applyNumberFormat="1" applyFont="1" applyFill="1" applyBorder="1" applyAlignment="1">
      <alignment vertical="center"/>
    </xf>
    <xf numFmtId="184" fontId="44" fillId="0" borderId="0" xfId="2" applyNumberFormat="1" applyFont="1" applyFill="1" applyBorder="1" applyAlignment="1">
      <alignment vertical="center"/>
    </xf>
    <xf numFmtId="184" fontId="45" fillId="0" borderId="0" xfId="2" applyNumberFormat="1" applyFont="1" applyAlignment="1">
      <alignment horizontal="right" vertical="center"/>
    </xf>
    <xf numFmtId="184" fontId="1" fillId="0" borderId="0" xfId="2" applyNumberFormat="1" applyFont="1" applyAlignment="1">
      <alignment horizontal="center"/>
    </xf>
    <xf numFmtId="178" fontId="26" fillId="0" borderId="32" xfId="2" applyNumberFormat="1" applyFont="1" applyBorder="1" applyAlignment="1">
      <alignment vertical="center"/>
    </xf>
    <xf numFmtId="178" fontId="26" fillId="0" borderId="24" xfId="2" applyNumberFormat="1" applyFont="1" applyBorder="1" applyAlignment="1">
      <alignment vertical="center"/>
    </xf>
    <xf numFmtId="178" fontId="26" fillId="0" borderId="33" xfId="2" applyNumberFormat="1" applyFont="1" applyBorder="1" applyAlignment="1">
      <alignment horizontal="center" vertical="center"/>
    </xf>
    <xf numFmtId="178" fontId="26" fillId="0" borderId="206" xfId="2" applyNumberFormat="1" applyFont="1" applyFill="1" applyBorder="1" applyAlignment="1">
      <alignment horizontal="center" vertical="center"/>
    </xf>
    <xf numFmtId="178" fontId="49" fillId="0" borderId="0" xfId="2" applyNumberFormat="1" applyFont="1" applyFill="1" applyBorder="1" applyAlignment="1">
      <alignment horizontal="center" vertical="center"/>
    </xf>
    <xf numFmtId="0" fontId="26" fillId="0" borderId="207" xfId="2" applyFont="1" applyBorder="1" applyAlignment="1">
      <alignment horizontal="center" vertical="center" wrapText="1"/>
    </xf>
    <xf numFmtId="187" fontId="15" fillId="0" borderId="134" xfId="1" applyNumberFormat="1" applyFont="1" applyFill="1" applyBorder="1" applyAlignment="1">
      <alignment vertical="center"/>
    </xf>
    <xf numFmtId="187" fontId="15" fillId="0" borderId="62" xfId="1" applyNumberFormat="1" applyFont="1" applyFill="1" applyBorder="1" applyAlignment="1">
      <alignment vertical="center"/>
    </xf>
    <xf numFmtId="187" fontId="15" fillId="0" borderId="63" xfId="1" applyNumberFormat="1" applyFont="1" applyFill="1" applyBorder="1" applyAlignment="1">
      <alignment vertical="center"/>
    </xf>
    <xf numFmtId="187" fontId="15" fillId="0" borderId="208" xfId="1" applyNumberFormat="1" applyFont="1" applyBorder="1" applyAlignment="1">
      <alignment horizontal="center" vertical="center"/>
    </xf>
    <xf numFmtId="187" fontId="15" fillId="0" borderId="209" xfId="1" applyNumberFormat="1" applyFont="1" applyFill="1" applyBorder="1" applyAlignment="1">
      <alignment vertical="center"/>
    </xf>
    <xf numFmtId="187" fontId="49" fillId="0" borderId="0" xfId="1" applyNumberFormat="1" applyFont="1" applyFill="1" applyBorder="1" applyAlignment="1">
      <alignment vertical="center"/>
    </xf>
    <xf numFmtId="178" fontId="26" fillId="0" borderId="162" xfId="2" applyNumberFormat="1" applyFont="1" applyBorder="1" applyAlignment="1">
      <alignment vertical="center"/>
    </xf>
    <xf numFmtId="0" fontId="46" fillId="0" borderId="0" xfId="2" applyFont="1"/>
    <xf numFmtId="183" fontId="18" fillId="0" borderId="0" xfId="0" applyNumberFormat="1" applyFont="1" applyAlignment="1">
      <alignment vertical="center"/>
    </xf>
    <xf numFmtId="0" fontId="33" fillId="5" borderId="44" xfId="0" applyFont="1" applyFill="1" applyBorder="1" applyAlignment="1">
      <alignment horizontal="center" vertical="center"/>
    </xf>
    <xf numFmtId="178" fontId="26" fillId="5" borderId="114" xfId="0" applyNumberFormat="1" applyFont="1" applyFill="1" applyBorder="1" applyAlignment="1">
      <alignment vertical="center"/>
    </xf>
    <xf numFmtId="178" fontId="26" fillId="5" borderId="56" xfId="0" applyNumberFormat="1" applyFont="1" applyFill="1" applyBorder="1" applyAlignment="1">
      <alignment vertical="center"/>
    </xf>
    <xf numFmtId="178" fontId="26" fillId="0" borderId="52" xfId="1" applyNumberFormat="1" applyFont="1" applyFill="1" applyBorder="1" applyAlignment="1"/>
    <xf numFmtId="188" fontId="26" fillId="0" borderId="64" xfId="0" applyNumberFormat="1" applyFont="1" applyBorder="1" applyAlignment="1">
      <alignment vertical="center"/>
    </xf>
    <xf numFmtId="189" fontId="26" fillId="0" borderId="64" xfId="0" applyNumberFormat="1" applyFont="1" applyBorder="1" applyAlignment="1">
      <alignment vertical="center"/>
    </xf>
    <xf numFmtId="185" fontId="26" fillId="0" borderId="78" xfId="0" applyNumberFormat="1" applyFont="1" applyBorder="1" applyAlignment="1">
      <alignment vertical="center"/>
    </xf>
    <xf numFmtId="185" fontId="26" fillId="5" borderId="66" xfId="0" applyNumberFormat="1" applyFont="1" applyFill="1" applyBorder="1" applyAlignment="1">
      <alignment vertical="center"/>
    </xf>
    <xf numFmtId="0" fontId="50" fillId="0" borderId="0" xfId="0" applyFont="1" applyAlignment="1">
      <alignment horizontal="right" vertical="center"/>
    </xf>
    <xf numFmtId="186" fontId="26" fillId="0" borderId="210" xfId="0" applyNumberFormat="1" applyFont="1" applyBorder="1" applyAlignment="1">
      <alignment vertical="center"/>
    </xf>
    <xf numFmtId="186" fontId="26" fillId="5" borderId="147" xfId="0" applyNumberFormat="1" applyFont="1" applyFill="1" applyBorder="1" applyAlignment="1">
      <alignment vertical="center"/>
    </xf>
    <xf numFmtId="0" fontId="35" fillId="0" borderId="108" xfId="0" applyFont="1" applyFill="1" applyBorder="1" applyAlignment="1">
      <alignment horizontal="right" vertical="center"/>
    </xf>
    <xf numFmtId="185" fontId="34" fillId="0" borderId="25" xfId="0" applyNumberFormat="1" applyFont="1" applyBorder="1" applyAlignment="1">
      <alignment vertical="center"/>
    </xf>
    <xf numFmtId="185" fontId="34" fillId="0" borderId="64" xfId="0" applyNumberFormat="1" applyFont="1" applyBorder="1" applyAlignment="1">
      <alignment vertical="center"/>
    </xf>
    <xf numFmtId="185" fontId="34" fillId="4" borderId="64" xfId="0" applyNumberFormat="1" applyFont="1" applyFill="1" applyBorder="1" applyAlignment="1">
      <alignment vertical="center"/>
    </xf>
    <xf numFmtId="185" fontId="34" fillId="0" borderId="78" xfId="0" applyNumberFormat="1" applyFont="1" applyBorder="1" applyAlignment="1">
      <alignment vertical="center"/>
    </xf>
    <xf numFmtId="188" fontId="34" fillId="0" borderId="64" xfId="0" applyNumberFormat="1" applyFont="1" applyBorder="1" applyAlignment="1">
      <alignment vertical="center"/>
    </xf>
    <xf numFmtId="185" fontId="34" fillId="0" borderId="61" xfId="0" applyNumberFormat="1" applyFont="1" applyBorder="1" applyAlignment="1">
      <alignment vertical="center"/>
    </xf>
    <xf numFmtId="185" fontId="34" fillId="5" borderId="66" xfId="0" applyNumberFormat="1" applyFont="1" applyFill="1" applyBorder="1" applyAlignment="1">
      <alignment vertical="center"/>
    </xf>
    <xf numFmtId="0" fontId="36" fillId="0" borderId="0" xfId="2" applyFont="1"/>
    <xf numFmtId="0" fontId="36" fillId="0" borderId="0" xfId="2" applyFont="1" applyAlignment="1"/>
    <xf numFmtId="0" fontId="41" fillId="0" borderId="0" xfId="0" applyFont="1" applyAlignment="1">
      <alignment horizontal="left" vertical="center"/>
    </xf>
    <xf numFmtId="49" fontId="36" fillId="0" borderId="0" xfId="2" applyNumberFormat="1" applyFont="1" applyBorder="1" applyAlignment="1">
      <alignment vertical="center"/>
    </xf>
    <xf numFmtId="49" fontId="1" fillId="0" borderId="1" xfId="2" applyNumberFormat="1" applyFont="1" applyBorder="1" applyAlignment="1">
      <alignment horizontal="center" vertical="center"/>
    </xf>
    <xf numFmtId="49" fontId="1" fillId="0" borderId="41" xfId="2" applyNumberFormat="1" applyFont="1" applyBorder="1" applyAlignment="1">
      <alignment horizontal="center" vertical="center"/>
    </xf>
    <xf numFmtId="0" fontId="17" fillId="0" borderId="3" xfId="2" applyFont="1" applyBorder="1" applyAlignment="1">
      <alignment vertical="center"/>
    </xf>
    <xf numFmtId="0" fontId="17" fillId="0" borderId="3" xfId="2" applyFont="1" applyBorder="1" applyAlignment="1">
      <alignment horizontal="left" vertical="center"/>
    </xf>
    <xf numFmtId="0" fontId="17" fillId="0" borderId="4" xfId="2" applyFont="1" applyBorder="1" applyAlignment="1">
      <alignment horizontal="left" vertical="center"/>
    </xf>
    <xf numFmtId="0" fontId="17" fillId="0" borderId="46" xfId="2" applyFont="1" applyBorder="1" applyAlignment="1">
      <alignment horizontal="left" vertical="center"/>
    </xf>
    <xf numFmtId="0" fontId="1" fillId="0" borderId="211" xfId="2" applyFont="1" applyBorder="1" applyAlignment="1">
      <alignment horizontal="center" vertical="center"/>
    </xf>
    <xf numFmtId="0" fontId="1" fillId="0" borderId="48" xfId="2" applyFont="1" applyBorder="1" applyAlignment="1">
      <alignment horizontal="right" vertical="center"/>
    </xf>
    <xf numFmtId="178" fontId="26" fillId="0" borderId="50" xfId="2" applyNumberFormat="1" applyFont="1" applyBorder="1" applyAlignment="1">
      <alignment vertical="center"/>
    </xf>
    <xf numFmtId="178" fontId="26" fillId="0" borderId="16" xfId="2" applyNumberFormat="1" applyFont="1" applyBorder="1" applyAlignment="1">
      <alignment vertical="center"/>
    </xf>
    <xf numFmtId="178" fontId="26" fillId="0" borderId="199" xfId="2" applyNumberFormat="1" applyFont="1" applyBorder="1" applyAlignment="1">
      <alignment vertical="center"/>
    </xf>
    <xf numFmtId="178" fontId="26" fillId="0" borderId="51" xfId="2" applyNumberFormat="1" applyFont="1" applyBorder="1" applyAlignment="1">
      <alignment vertical="center"/>
    </xf>
    <xf numFmtId="176" fontId="36" fillId="0" borderId="0" xfId="2" applyNumberFormat="1" applyFont="1" applyBorder="1" applyAlignment="1">
      <alignment vertical="center"/>
    </xf>
    <xf numFmtId="176" fontId="36" fillId="0" borderId="0" xfId="2" applyNumberFormat="1" applyFont="1" applyAlignment="1">
      <alignment vertical="center"/>
    </xf>
    <xf numFmtId="176" fontId="1" fillId="0" borderId="167" xfId="2" applyNumberFormat="1" applyFont="1" applyBorder="1" applyAlignment="1">
      <alignment horizontal="centerContinuous" vertical="center"/>
    </xf>
    <xf numFmtId="49" fontId="1" fillId="0" borderId="208" xfId="2" applyNumberFormat="1" applyFont="1" applyBorder="1" applyAlignment="1">
      <alignment horizontal="right" vertical="center"/>
    </xf>
    <xf numFmtId="180" fontId="9" fillId="0" borderId="134" xfId="2" applyNumberFormat="1" applyFont="1" applyBorder="1" applyAlignment="1">
      <alignment vertical="center"/>
    </xf>
    <xf numFmtId="180" fontId="9" fillId="0" borderId="62" xfId="2" applyNumberFormat="1" applyFont="1" applyBorder="1" applyAlignment="1">
      <alignment vertical="center"/>
    </xf>
    <xf numFmtId="180" fontId="9" fillId="0" borderId="63" xfId="2" applyNumberFormat="1" applyFont="1" applyBorder="1" applyAlignment="1">
      <alignment vertical="center"/>
    </xf>
    <xf numFmtId="180" fontId="9" fillId="0" borderId="212" xfId="2" applyNumberFormat="1" applyFont="1" applyBorder="1" applyAlignment="1">
      <alignment vertical="center"/>
    </xf>
    <xf numFmtId="0" fontId="1" fillId="0" borderId="167" xfId="2" applyFont="1" applyBorder="1" applyAlignment="1">
      <alignment horizontal="center" vertical="center" shrinkToFit="1"/>
    </xf>
    <xf numFmtId="0" fontId="1" fillId="0" borderId="208" xfId="2" applyFont="1" applyBorder="1" applyAlignment="1">
      <alignment horizontal="right" vertical="center"/>
    </xf>
    <xf numFmtId="178" fontId="26" fillId="0" borderId="134" xfId="2" applyNumberFormat="1" applyFont="1" applyBorder="1" applyAlignment="1">
      <alignment vertical="center"/>
    </xf>
    <xf numFmtId="178" fontId="26" fillId="0" borderId="62" xfId="2" applyNumberFormat="1" applyFont="1" applyBorder="1" applyAlignment="1">
      <alignment vertical="center"/>
    </xf>
    <xf numFmtId="178" fontId="26" fillId="0" borderId="213" xfId="2" applyNumberFormat="1" applyFont="1" applyBorder="1" applyAlignment="1">
      <alignment vertical="center"/>
    </xf>
    <xf numFmtId="178" fontId="26" fillId="0" borderId="212" xfId="2" applyNumberFormat="1" applyFont="1" applyBorder="1" applyAlignment="1">
      <alignment vertical="center"/>
    </xf>
    <xf numFmtId="0" fontId="1" fillId="0" borderId="0" xfId="0" applyFont="1" applyBorder="1" applyAlignment="1">
      <alignment vertical="center"/>
    </xf>
    <xf numFmtId="49" fontId="1" fillId="0" borderId="171" xfId="2" applyNumberFormat="1" applyFont="1" applyBorder="1" applyAlignment="1">
      <alignment horizontal="center" vertical="center"/>
    </xf>
    <xf numFmtId="49" fontId="37" fillId="0" borderId="67" xfId="2" applyNumberFormat="1" applyFont="1" applyBorder="1" applyAlignment="1">
      <alignment horizontal="centerContinuous" vertical="center"/>
    </xf>
    <xf numFmtId="184" fontId="9" fillId="0" borderId="213" xfId="2" applyNumberFormat="1" applyFont="1" applyBorder="1" applyAlignment="1">
      <alignment horizontal="right" vertical="center"/>
    </xf>
    <xf numFmtId="184" fontId="9" fillId="0" borderId="63" xfId="2" applyNumberFormat="1" applyFont="1" applyBorder="1" applyAlignment="1">
      <alignment horizontal="right" vertical="center"/>
    </xf>
    <xf numFmtId="184" fontId="9" fillId="0" borderId="62" xfId="2" applyNumberFormat="1" applyFont="1" applyBorder="1" applyAlignment="1">
      <alignment horizontal="right" vertical="center"/>
    </xf>
    <xf numFmtId="184" fontId="9" fillId="0" borderId="212" xfId="2" applyNumberFormat="1" applyFont="1" applyBorder="1" applyAlignment="1">
      <alignment horizontal="right" vertical="center"/>
    </xf>
    <xf numFmtId="49" fontId="1" fillId="0" borderId="39" xfId="2" applyNumberFormat="1" applyFont="1" applyBorder="1" applyAlignment="1">
      <alignment horizontal="center" vertical="center"/>
    </xf>
    <xf numFmtId="40" fontId="1" fillId="0" borderId="61" xfId="6" applyNumberFormat="1" applyFont="1" applyBorder="1" applyAlignment="1">
      <alignment horizontal="center" vertical="center"/>
    </xf>
    <xf numFmtId="40" fontId="51" fillId="0" borderId="58" xfId="6" applyNumberFormat="1" applyFont="1" applyFill="1" applyBorder="1" applyAlignment="1">
      <alignment horizontal="center"/>
    </xf>
    <xf numFmtId="40" fontId="51" fillId="0" borderId="78" xfId="6" applyNumberFormat="1" applyFont="1" applyFill="1" applyBorder="1" applyAlignment="1">
      <alignment horizontal="center"/>
    </xf>
    <xf numFmtId="40" fontId="51" fillId="0" borderId="62" xfId="6" applyNumberFormat="1" applyFont="1" applyBorder="1" applyAlignment="1">
      <alignment horizontal="center"/>
    </xf>
    <xf numFmtId="40" fontId="51" fillId="0" borderId="212" xfId="6" applyNumberFormat="1" applyFont="1" applyBorder="1" applyAlignment="1">
      <alignment horizontal="center"/>
    </xf>
    <xf numFmtId="0" fontId="36" fillId="0" borderId="0" xfId="2" applyFont="1" applyBorder="1"/>
    <xf numFmtId="0" fontId="1" fillId="0" borderId="193" xfId="2" applyFont="1" applyBorder="1" applyAlignment="1">
      <alignment horizontal="center" vertical="center" wrapText="1"/>
    </xf>
    <xf numFmtId="0" fontId="1" fillId="0" borderId="194" xfId="2" applyFont="1" applyBorder="1" applyAlignment="1">
      <alignment horizontal="center" vertical="center"/>
    </xf>
    <xf numFmtId="180" fontId="9" fillId="0" borderId="181" xfId="2" applyNumberFormat="1" applyFont="1" applyBorder="1" applyAlignment="1">
      <alignment horizontal="right" vertical="center"/>
    </xf>
    <xf numFmtId="180" fontId="9" fillId="0" borderId="210" xfId="2" applyNumberFormat="1" applyFont="1" applyBorder="1" applyAlignment="1">
      <alignment horizontal="right" vertical="center"/>
    </xf>
    <xf numFmtId="180" fontId="9" fillId="0" borderId="214" xfId="2" applyNumberFormat="1" applyFont="1" applyBorder="1" applyAlignment="1">
      <alignment horizontal="right" vertical="center"/>
    </xf>
    <xf numFmtId="180" fontId="9" fillId="0" borderId="215" xfId="2" applyNumberFormat="1" applyFont="1" applyBorder="1" applyAlignment="1">
      <alignment horizontal="right" vertical="center"/>
    </xf>
    <xf numFmtId="0" fontId="52" fillId="0" borderId="0" xfId="2" applyFont="1" applyBorder="1"/>
    <xf numFmtId="0" fontId="53" fillId="0" borderId="0" xfId="2" applyFont="1" applyBorder="1" applyAlignment="1">
      <alignment vertical="center"/>
    </xf>
    <xf numFmtId="0" fontId="53" fillId="0" borderId="0" xfId="2" applyFont="1" applyBorder="1"/>
    <xf numFmtId="0" fontId="54" fillId="0" borderId="0" xfId="2" applyFont="1" applyBorder="1"/>
    <xf numFmtId="0" fontId="55" fillId="0" borderId="216" xfId="2" applyFont="1" applyBorder="1" applyAlignment="1">
      <alignment vertical="center"/>
    </xf>
    <xf numFmtId="0" fontId="55" fillId="0" borderId="217" xfId="0" applyFont="1" applyBorder="1" applyAlignment="1">
      <alignment vertical="center"/>
    </xf>
    <xf numFmtId="0" fontId="53" fillId="0" borderId="217" xfId="0" applyFont="1" applyBorder="1" applyAlignment="1">
      <alignment vertical="center"/>
    </xf>
    <xf numFmtId="0" fontId="56" fillId="0" borderId="218" xfId="2" applyFont="1" applyBorder="1" applyAlignment="1">
      <alignment vertical="center"/>
    </xf>
    <xf numFmtId="0" fontId="56" fillId="0" borderId="0" xfId="0" applyFont="1" applyBorder="1" applyAlignment="1">
      <alignment vertical="center"/>
    </xf>
    <xf numFmtId="0" fontId="8" fillId="0" borderId="0" xfId="2" applyFont="1" applyBorder="1" applyAlignment="1"/>
    <xf numFmtId="0" fontId="55" fillId="0" borderId="219" xfId="0" applyFont="1" applyBorder="1" applyAlignment="1">
      <alignment vertical="center"/>
    </xf>
    <xf numFmtId="0" fontId="57" fillId="0" borderId="0" xfId="0" applyFont="1" applyBorder="1" applyAlignment="1">
      <alignment horizontal="center" vertical="center"/>
    </xf>
    <xf numFmtId="0" fontId="58" fillId="0" borderId="0" xfId="0" applyFont="1" applyBorder="1" applyAlignment="1">
      <alignment horizontal="center" vertical="center"/>
    </xf>
    <xf numFmtId="0" fontId="55" fillId="0" borderId="0" xfId="0" applyFont="1" applyBorder="1" applyAlignment="1">
      <alignment vertical="center"/>
    </xf>
    <xf numFmtId="0" fontId="59" fillId="0" borderId="0" xfId="0" applyFont="1" applyBorder="1" applyAlignment="1">
      <alignment vertical="center"/>
    </xf>
    <xf numFmtId="0" fontId="59" fillId="0" borderId="0" xfId="0" applyFont="1" applyBorder="1" applyAlignment="1">
      <alignment horizontal="right" vertical="center"/>
    </xf>
    <xf numFmtId="0" fontId="59" fillId="0" borderId="0" xfId="0" applyFont="1" applyBorder="1" applyAlignment="1">
      <alignment horizontal="center" vertical="center"/>
    </xf>
    <xf numFmtId="0" fontId="56" fillId="0" borderId="220" xfId="0" applyFont="1" applyBorder="1" applyAlignment="1">
      <alignment vertical="center"/>
    </xf>
    <xf numFmtId="0" fontId="60" fillId="0" borderId="0" xfId="0" applyFont="1" applyBorder="1" applyAlignment="1">
      <alignment horizontal="center" vertical="center"/>
    </xf>
    <xf numFmtId="0" fontId="61" fillId="0" borderId="0" xfId="0" applyFont="1" applyBorder="1" applyAlignment="1">
      <alignment horizontal="center" vertical="center"/>
    </xf>
    <xf numFmtId="0" fontId="62" fillId="0" borderId="0" xfId="0" applyFont="1" applyBorder="1" applyAlignment="1">
      <alignment horizontal="center" vertical="center"/>
    </xf>
    <xf numFmtId="0" fontId="55" fillId="0" borderId="221" xfId="0" applyFont="1" applyBorder="1" applyAlignment="1">
      <alignment vertical="center"/>
    </xf>
    <xf numFmtId="0" fontId="55" fillId="0" borderId="222" xfId="0" applyFont="1" applyBorder="1" applyAlignment="1">
      <alignment vertical="center"/>
    </xf>
    <xf numFmtId="0" fontId="56" fillId="0" borderId="223" xfId="0" applyFont="1" applyBorder="1" applyAlignment="1">
      <alignment vertical="center"/>
    </xf>
  </cellXfs>
  <cellStyles count="9">
    <cellStyle name="桁区切り 3" xfId="1"/>
    <cellStyle name="標準" xfId="0" builtinId="0"/>
    <cellStyle name="標準 2" xfId="2"/>
    <cellStyle name="標準_22年旅券統計・表紙" xfId="3"/>
    <cellStyle name="標準_Sheet1" xfId="4"/>
    <cellStyle name="通貨 2" xfId="5"/>
    <cellStyle name="桁区切り" xfId="6" builtinId="6"/>
    <cellStyle name="パーセント" xfId="7" builtinId="5"/>
    <cellStyle name="通貨" xfId="8" builtinId="7"/>
  </cellStyles>
  <tableStyles count="0" defaultTableStyle="TableStyleMedium2" defaultPivotStyle="PivotStyleLight16"/>
  <colors>
    <mruColors>
      <color rgb="FF000000"/>
      <color rgb="FFFFFF99"/>
      <color rgb="FFFFFFCC"/>
      <color rgb="FFFF99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theme" Target="theme/theme1.xml" /><Relationship Id="rId22" Type="http://schemas.openxmlformats.org/officeDocument/2006/relationships/sharedStrings" Target="sharedStrings.xml" /><Relationship Id="rId23"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5.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87443267776096"/>
          <c:y val="9.5406360424028266e-002"/>
          <c:w val="0.85779122541603636"/>
          <c:h val="0.8180212014134276"/>
        </c:manualLayout>
      </c:layout>
      <c:barChart>
        <c:barDir val="col"/>
        <c:grouping val="stacked"/>
        <c:varyColors val="0"/>
        <c:ser>
          <c:idx val="0"/>
          <c:order val="0"/>
          <c:spPr>
            <a:solidFill>
              <a:srgbClr val="8080FF"/>
            </a:solidFill>
            <a:ln w="12700">
              <a:solidFill>
                <a:srgbClr val="000000"/>
              </a:solidFill>
              <a:prstDash val="solid"/>
            </a:ln>
          </c:spPr>
          <c:invertIfNegative val="0"/>
          <c:val>
            <c:numRef>
              <c:f>'(図１) 推移'!$G$53:$P$53</c:f>
              <c:numCache>
                <c:formatCode>General</c:formatCode>
                <c:ptCount val="10"/>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1"/>
          <c:order val="1"/>
          <c:spPr>
            <a:solidFill>
              <a:schemeClr val="accent6">
                <a:lumMod val="60000"/>
                <a:lumOff val="40000"/>
              </a:schemeClr>
            </a:solidFill>
            <a:ln w="9525" cap="flat" cmpd="sng">
              <a:solidFill>
                <a:schemeClr val="accent2">
                  <a:lumMod val="50000"/>
                </a:schemeClr>
              </a:solidFill>
              <a:prstDash val="solid"/>
              <a:bevel/>
            </a:ln>
            <a:effectLst/>
          </c:spPr>
          <c:invertIfNegative val="0"/>
          <c:val>
            <c:numRef>
              <c:f/>
              <c:numCache>
                <c:formatCode>General</c:formatCode>
                <c:ptCount val="1"/>
                <c:pt idx="0">
                  <c:v>0</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60"/>
        <c:overlap val="100"/>
        <c:axId val="1"/>
        <c:axId val="2"/>
      </c:barChart>
      <c:catAx>
        <c:axId val="1"/>
        <c:scaling>
          <c:orientation val="minMax"/>
        </c:scaling>
        <c:delete val="0"/>
        <c:axPos val="b"/>
        <c:numFmt formatCode="General" sourceLinked="1"/>
        <c:majorTickMark val="in"/>
        <c:minorTickMark val="none"/>
        <c:tickLblPos val="nextTo"/>
        <c:spPr>
          <a:ln w="12700">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2"/>
        <c:crosses val="autoZero"/>
        <c:auto val="0"/>
        <c:lblAlgn val="ctr"/>
        <c:lblOffset val="100"/>
        <c:noMultiLvlLbl val="0"/>
      </c:catAx>
      <c:valAx>
        <c:axId val="2"/>
        <c:scaling>
          <c:orientation val="minMax"/>
        </c:scaling>
        <c:delete val="0"/>
        <c:axPos val="l"/>
        <c:numFmt formatCode="#,##0_);[Red]\(#,##0\)" sourceLinked="0"/>
        <c:majorTickMark val="in"/>
        <c:minorTickMark val="none"/>
        <c:tickLblPos val="nextTo"/>
        <c:spPr>
          <a:ln w="12700">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1"/>
        <c:crosses val="autoZero"/>
        <c:crossBetween val="between"/>
      </c:valAx>
      <c:spPr>
        <a:ln w="25400">
          <a:noFill/>
        </a:ln>
      </c:spPr>
    </c:plotArea>
    <c:plotVisOnly val="1"/>
    <c:dispBlanksAs val="gap"/>
    <c:showDLblsOverMax val="0"/>
  </c:chart>
  <c:spPr>
    <a:noFill/>
    <a:ln w="12700">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5" r="0.75" t="1" b="1" header="0.51200000000000001" footer="0.51200000000000001"/>
    <c:pageSetup paperSize="9" orientation="landscape" horizontalDpi="400" verticalDpi="400"/>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4.xml.rels><?xml version="1.0" encoding="UTF-8"?><Relationships xmlns="http://schemas.openxmlformats.org/package/2006/relationships"><Relationship Id="rId1" Type="http://schemas.openxmlformats.org/officeDocument/2006/relationships/chart" Target="../charts/chart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0</xdr:row>
      <xdr:rowOff>0</xdr:rowOff>
    </xdr:from>
    <xdr:to xmlns:xdr="http://schemas.openxmlformats.org/drawingml/2006/spreadsheetDrawing">
      <xdr:col>4</xdr:col>
      <xdr:colOff>0</xdr:colOff>
      <xdr:row>0</xdr:row>
      <xdr:rowOff>0</xdr:rowOff>
    </xdr:to>
    <xdr:sp macro="" textlink="">
      <xdr:nvSpPr>
        <xdr:cNvPr id="2" name="Line 1"/>
        <xdr:cNvSpPr>
          <a:spLocks noChangeShapeType="1"/>
        </xdr:cNvSpPr>
      </xdr:nvSpPr>
      <xdr:spPr>
        <a:xfrm>
          <a:off x="885825" y="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4</xdr:col>
      <xdr:colOff>0</xdr:colOff>
      <xdr:row>0</xdr:row>
      <xdr:rowOff>0</xdr:rowOff>
    </xdr:from>
    <xdr:to xmlns:xdr="http://schemas.openxmlformats.org/drawingml/2006/spreadsheetDrawing">
      <xdr:col>4</xdr:col>
      <xdr:colOff>0</xdr:colOff>
      <xdr:row>0</xdr:row>
      <xdr:rowOff>0</xdr:rowOff>
    </xdr:to>
    <xdr:sp macro="" textlink="">
      <xdr:nvSpPr>
        <xdr:cNvPr id="3" name="Line 2"/>
        <xdr:cNvSpPr>
          <a:spLocks noChangeShapeType="1"/>
        </xdr:cNvSpPr>
      </xdr:nvSpPr>
      <xdr:spPr>
        <a:xfrm>
          <a:off x="885825" y="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68580</xdr:colOff>
      <xdr:row>20</xdr:row>
      <xdr:rowOff>29210</xdr:rowOff>
    </xdr:from>
    <xdr:to xmlns:xdr="http://schemas.openxmlformats.org/drawingml/2006/spreadsheetDrawing">
      <xdr:col>18</xdr:col>
      <xdr:colOff>447675</xdr:colOff>
      <xdr:row>36</xdr:row>
      <xdr:rowOff>125730</xdr:rowOff>
    </xdr:to>
    <xdr:sp macro="" textlink="">
      <xdr:nvSpPr>
        <xdr:cNvPr id="4" name="テキスト 3"/>
        <xdr:cNvSpPr txBox="1"/>
      </xdr:nvSpPr>
      <xdr:spPr>
        <a:xfrm>
          <a:off x="192405" y="5363210"/>
          <a:ext cx="6303645" cy="4363720"/>
        </a:xfrm>
        <a:prstGeom prst="rect">
          <a:avLst/>
        </a:prstGeom>
        <a:ln w="12700" cmpd="sng">
          <a:headEnd/>
          <a:tailEnd/>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400"/>
            <a:t/>
          </a:r>
          <a:endParaRPr kumimoji="1" lang="ja-JP" altLang="en-US" sz="1100"/>
        </a:p>
        <a:p>
          <a:r>
            <a:rPr kumimoji="1" lang="ja-JP" altLang="en-US" sz="1400"/>
            <a:t>　</a:t>
          </a:r>
          <a:r>
            <a:rPr kumimoji="1" lang="ja-JP" altLang="en-US" sz="1400" b="0"/>
            <a:t>《統計資料利用上の注意》</a:t>
          </a:r>
          <a:endParaRPr kumimoji="1" lang="ja-JP" altLang="en-US" sz="1400" b="0"/>
        </a:p>
        <a:p>
          <a:endParaRPr kumimoji="1" lang="ja-JP" altLang="en-US" sz="1100"/>
        </a:p>
        <a:p>
          <a:r>
            <a:rPr kumimoji="1" lang="ja-JP" altLang="en-US" sz="1100">
              <a:latin typeface="HG丸ｺﾞｼｯｸM-PRO"/>
              <a:ea typeface="HG丸ｺﾞｼｯｸM-PRO"/>
            </a:rPr>
            <a:t>　◎　申請受付件数とは、新規、記載事項変更、渡航先追加、査証欄増補の申請及び</a:t>
          </a:r>
          <a:endParaRPr kumimoji="1" lang="ja-JP" altLang="en-US" sz="1100">
            <a:latin typeface="HG丸ｺﾞｼｯｸM-PRO"/>
            <a:ea typeface="HG丸ｺﾞｼｯｸM-PRO"/>
          </a:endParaRPr>
        </a:p>
        <a:p>
          <a:r>
            <a:rPr kumimoji="1" lang="ja-JP" altLang="en-US" sz="1100">
              <a:latin typeface="HG丸ｺﾞｼｯｸM-PRO"/>
              <a:ea typeface="HG丸ｺﾞｼｯｸM-PRO"/>
            </a:rPr>
            <a:t>　　紛失等の届出を受理した件数。</a:t>
          </a:r>
          <a:endParaRPr kumimoji="1" lang="ja-JP" altLang="en-US" sz="1100">
            <a:latin typeface="HG丸ｺﾞｼｯｸM-PRO"/>
            <a:ea typeface="HG丸ｺﾞｼｯｸM-PRO"/>
          </a:endParaRPr>
        </a:p>
        <a:p>
          <a:endParaRPr kumimoji="1" lang="ja-JP" altLang="en-US" sz="1100">
            <a:latin typeface="HG丸ｺﾞｼｯｸM-PRO"/>
            <a:ea typeface="HG丸ｺﾞｼｯｸM-PRO"/>
          </a:endParaRPr>
        </a:p>
        <a:p>
          <a:r>
            <a:rPr kumimoji="1" lang="ja-JP" altLang="en-US" sz="1100">
              <a:latin typeface="HG丸ｺﾞｼｯｸM-PRO"/>
              <a:ea typeface="HG丸ｺﾞｼｯｸM-PRO"/>
            </a:rPr>
            <a:t>　◎　発行件数とは、新規及び記載事項変更申請に基づき、新たに旅券を発行した</a:t>
          </a:r>
          <a:r>
            <a:rPr kumimoji="1" lang="ja-JP" altLang="en-US" sz="1100">
              <a:latin typeface="HG丸ｺﾞｼｯｸM-PRO"/>
              <a:ea typeface="HG丸ｺﾞｼｯｸM-PRO"/>
            </a:rPr>
            <a:t>件</a:t>
          </a:r>
          <a:endParaRPr kumimoji="1" lang="ja-JP" altLang="en-US" sz="1100">
            <a:latin typeface="HG丸ｺﾞｼｯｸM-PRO"/>
            <a:ea typeface="HG丸ｺﾞｼｯｸM-PRO"/>
          </a:endParaRPr>
        </a:p>
        <a:p>
          <a:r>
            <a:rPr kumimoji="1" lang="ja-JP" altLang="en-US" sz="1100">
              <a:latin typeface="HG丸ｺﾞｼｯｸM-PRO"/>
              <a:ea typeface="HG丸ｺﾞｼｯｸM-PRO"/>
            </a:rPr>
            <a:t>　　数で、渡航先追加、査証欄増補は含まない。</a:t>
          </a:r>
          <a:endParaRPr kumimoji="1" lang="ja-JP" altLang="en-US" sz="1100">
            <a:latin typeface="HG丸ｺﾞｼｯｸM-PRO"/>
            <a:ea typeface="HG丸ｺﾞｼｯｸM-PRO"/>
          </a:endParaRPr>
        </a:p>
        <a:p>
          <a:endParaRPr kumimoji="1" lang="ja-JP" altLang="en-US" sz="1100">
            <a:latin typeface="HG丸ｺﾞｼｯｸM-PRO"/>
            <a:ea typeface="HG丸ｺﾞｼｯｸM-PRO"/>
          </a:endParaRPr>
        </a:p>
        <a:p>
          <a:r>
            <a:rPr kumimoji="1" lang="ja-JP" altLang="en-US" sz="1100">
              <a:latin typeface="HG丸ｺﾞｼｯｸM-PRO"/>
              <a:ea typeface="HG丸ｺﾞｼｯｸM-PRO"/>
            </a:rPr>
            <a:t>　◎　交付件数とは、新規、記載事項変更、渡航先追加、査証欄増補の申請に基づき、</a:t>
          </a:r>
          <a:endParaRPr kumimoji="1" lang="ja-JP" altLang="en-US" sz="1100">
            <a:latin typeface="HG丸ｺﾞｼｯｸM-PRO"/>
            <a:ea typeface="HG丸ｺﾞｼｯｸM-PRO"/>
          </a:endParaRPr>
        </a:p>
        <a:p>
          <a:r>
            <a:rPr kumimoji="1" lang="ja-JP" altLang="en-US" sz="1100">
              <a:latin typeface="HG丸ｺﾞｼｯｸM-PRO"/>
              <a:ea typeface="HG丸ｺﾞｼｯｸM-PRO"/>
            </a:rPr>
            <a:t>　　申請者に旅券を交付した件数。</a:t>
          </a:r>
          <a:endParaRPr kumimoji="1" lang="ja-JP" altLang="en-US" sz="1100">
            <a:latin typeface="HG丸ｺﾞｼｯｸM-PRO"/>
            <a:ea typeface="HG丸ｺﾞｼｯｸM-PRO"/>
          </a:endParaRPr>
        </a:p>
        <a:p>
          <a:endParaRPr kumimoji="1" lang="ja-JP" altLang="en-US" sz="1100">
            <a:latin typeface="HG丸ｺﾞｼｯｸM-PRO"/>
            <a:ea typeface="HG丸ｺﾞｼｯｸM-PRO"/>
          </a:endParaRPr>
        </a:p>
        <a:p>
          <a:r>
            <a:rPr kumimoji="1" lang="ja-JP" altLang="en-US" sz="1100">
              <a:latin typeface="HG丸ｺﾞｼｯｸM-PRO"/>
              <a:ea typeface="HG丸ｺﾞｼｯｸM-PRO"/>
            </a:rPr>
            <a:t>　★「申請受付件数」「発行件数」「交付件数」は、それぞれ対象と処理日が異なる</a:t>
          </a:r>
          <a:endParaRPr kumimoji="1" lang="ja-JP" altLang="en-US" sz="1100">
            <a:latin typeface="HG丸ｺﾞｼｯｸM-PRO"/>
            <a:ea typeface="HG丸ｺﾞｼｯｸM-PRO"/>
          </a:endParaRPr>
        </a:p>
        <a:p>
          <a:r>
            <a:rPr kumimoji="1" lang="ja-JP" altLang="en-US" sz="1100">
              <a:latin typeface="HG丸ｺﾞｼｯｸM-PRO"/>
              <a:ea typeface="HG丸ｺﾞｼｯｸM-PRO"/>
            </a:rPr>
            <a:t>　　ことから、年間合計の数値は一致しない。</a:t>
          </a:r>
          <a:endParaRPr kumimoji="1" lang="ja-JP" altLang="en-US" sz="1100">
            <a:latin typeface="HG丸ｺﾞｼｯｸM-PRO"/>
            <a:ea typeface="HG丸ｺﾞｼｯｸM-PRO"/>
          </a:endParaRPr>
        </a:p>
        <a:p>
          <a:endParaRPr kumimoji="1" lang="ja-JP" altLang="en-US" sz="1100">
            <a:latin typeface="HG丸ｺﾞｼｯｸM-PRO"/>
            <a:ea typeface="HG丸ｺﾞｼｯｸM-PRO"/>
          </a:endParaRPr>
        </a:p>
        <a:p>
          <a:endParaRPr kumimoji="1" lang="ja-JP" altLang="en-US" sz="1100">
            <a:latin typeface="HG丸ｺﾞｼｯｸM-PRO"/>
            <a:ea typeface="HG丸ｺﾞｼｯｸM-PRO"/>
          </a:endParaRPr>
        </a:p>
        <a:p>
          <a:r>
            <a:rPr kumimoji="1" lang="ja-JP" altLang="en-US" sz="1100">
              <a:latin typeface="HG丸ｺﾞｼｯｸM-PRO"/>
              <a:ea typeface="HG丸ｺﾞｼｯｸM-PRO"/>
            </a:rPr>
            <a:t>〔人　　口〕※平成３０年１０月１日現在</a:t>
          </a:r>
          <a:endParaRPr kumimoji="1" lang="ja-JP" altLang="en-US" sz="1100">
            <a:latin typeface="HG丸ｺﾞｼｯｸM-PRO"/>
            <a:ea typeface="HG丸ｺﾞｼｯｸM-PRO"/>
          </a:endParaRPr>
        </a:p>
        <a:p>
          <a:r>
            <a:rPr kumimoji="1" lang="ja-JP" altLang="en-US" sz="1100">
              <a:latin typeface="HG丸ｺﾞｼｯｸM-PRO"/>
              <a:ea typeface="HG丸ｺﾞｼｯｸM-PRO"/>
            </a:rPr>
            <a:t>　　「人口統計」(総務省統計局)が翌年４月中旬公表のため、前年の人口を使っている。</a:t>
          </a:r>
          <a:endParaRPr kumimoji="1" lang="ja-JP" altLang="en-US" sz="1100">
            <a:latin typeface="HG丸ｺﾞｼｯｸM-PRO"/>
            <a:ea typeface="HG丸ｺﾞｼｯｸM-PRO"/>
          </a:endParaRPr>
        </a:p>
        <a:p>
          <a:r>
            <a:rPr kumimoji="1" lang="ja-JP" altLang="en-US" sz="1100">
              <a:latin typeface="HG丸ｺﾞｼｯｸM-PRO"/>
              <a:ea typeface="HG丸ｺﾞｼｯｸM-PRO"/>
            </a:rPr>
            <a:t>〔出国者数〕※平成３０年１０月１日現在</a:t>
          </a:r>
          <a:endParaRPr kumimoji="1" lang="ja-JP" altLang="en-US" sz="1100">
            <a:latin typeface="HG丸ｺﾞｼｯｸM-PRO"/>
            <a:ea typeface="HG丸ｺﾞｼｯｸM-PRO"/>
          </a:endParaRPr>
        </a:p>
        <a:p>
          <a:r>
            <a:rPr kumimoji="1" lang="ja-JP" altLang="en-US" sz="1100">
              <a:latin typeface="HG丸ｺﾞｼｯｸM-PRO"/>
              <a:ea typeface="HG丸ｺﾞｼｯｸM-PRO"/>
            </a:rPr>
            <a:t>　　「出入国管理統計」(法務省)が翌年7月下旬公表のため、前年の人数を使っている。</a:t>
          </a:r>
          <a:endParaRPr kumimoji="1" lang="ja-JP" altLang="en-US" sz="1100">
            <a:latin typeface="HG丸ｺﾞｼｯｸM-PRO"/>
            <a:ea typeface="HG丸ｺﾞｼｯｸM-PRO"/>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0</xdr:row>
      <xdr:rowOff>0</xdr:rowOff>
    </xdr:from>
    <xdr:to xmlns:xdr="http://schemas.openxmlformats.org/drawingml/2006/spreadsheetDrawing">
      <xdr:col>4</xdr:col>
      <xdr:colOff>0</xdr:colOff>
      <xdr:row>0</xdr:row>
      <xdr:rowOff>0</xdr:rowOff>
    </xdr:to>
    <xdr:sp macro="" textlink="">
      <xdr:nvSpPr>
        <xdr:cNvPr id="2" name="Line 1"/>
        <xdr:cNvSpPr>
          <a:spLocks noChangeShapeType="1"/>
        </xdr:cNvSpPr>
      </xdr:nvSpPr>
      <xdr:spPr>
        <a:xfrm>
          <a:off x="1743075" y="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4</xdr:col>
      <xdr:colOff>0</xdr:colOff>
      <xdr:row>0</xdr:row>
      <xdr:rowOff>0</xdr:rowOff>
    </xdr:from>
    <xdr:to xmlns:xdr="http://schemas.openxmlformats.org/drawingml/2006/spreadsheetDrawing">
      <xdr:col>4</xdr:col>
      <xdr:colOff>0</xdr:colOff>
      <xdr:row>0</xdr:row>
      <xdr:rowOff>0</xdr:rowOff>
    </xdr:to>
    <xdr:sp macro="" textlink="">
      <xdr:nvSpPr>
        <xdr:cNvPr id="3" name="Line 2"/>
        <xdr:cNvSpPr>
          <a:spLocks noChangeShapeType="1"/>
        </xdr:cNvSpPr>
      </xdr:nvSpPr>
      <xdr:spPr>
        <a:xfrm>
          <a:off x="1743075" y="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185420</xdr:colOff>
      <xdr:row>35</xdr:row>
      <xdr:rowOff>137795</xdr:rowOff>
    </xdr:from>
    <xdr:to xmlns:xdr="http://schemas.openxmlformats.org/drawingml/2006/spreadsheetDrawing">
      <xdr:col>8</xdr:col>
      <xdr:colOff>0</xdr:colOff>
      <xdr:row>35</xdr:row>
      <xdr:rowOff>137795</xdr:rowOff>
    </xdr:to>
    <xdr:sp macro="" textlink="">
      <xdr:nvSpPr>
        <xdr:cNvPr id="2" name="Line 1"/>
        <xdr:cNvSpPr>
          <a:spLocks noChangeShapeType="1"/>
        </xdr:cNvSpPr>
      </xdr:nvSpPr>
      <xdr:spPr>
        <a:xfrm>
          <a:off x="4738370" y="8424545"/>
          <a:ext cx="471805" cy="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5</xdr:col>
      <xdr:colOff>349250</xdr:colOff>
      <xdr:row>38</xdr:row>
      <xdr:rowOff>116840</xdr:rowOff>
    </xdr:from>
    <xdr:to xmlns:xdr="http://schemas.openxmlformats.org/drawingml/2006/spreadsheetDrawing">
      <xdr:col>7</xdr:col>
      <xdr:colOff>635000</xdr:colOff>
      <xdr:row>38</xdr:row>
      <xdr:rowOff>117475</xdr:rowOff>
    </xdr:to>
    <xdr:sp macro="" textlink="">
      <xdr:nvSpPr>
        <xdr:cNvPr id="3" name="Line 2"/>
        <xdr:cNvSpPr>
          <a:spLocks noChangeShapeType="1"/>
        </xdr:cNvSpPr>
      </xdr:nvSpPr>
      <xdr:spPr>
        <a:xfrm>
          <a:off x="3587750" y="9089390"/>
          <a:ext cx="1600200" cy="635"/>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5</xdr:col>
      <xdr:colOff>247650</xdr:colOff>
      <xdr:row>32</xdr:row>
      <xdr:rowOff>137795</xdr:rowOff>
    </xdr:from>
    <xdr:to xmlns:xdr="http://schemas.openxmlformats.org/drawingml/2006/spreadsheetDrawing">
      <xdr:col>8</xdr:col>
      <xdr:colOff>0</xdr:colOff>
      <xdr:row>32</xdr:row>
      <xdr:rowOff>137795</xdr:rowOff>
    </xdr:to>
    <xdr:sp macro="" textlink="">
      <xdr:nvSpPr>
        <xdr:cNvPr id="4" name="Line 3"/>
        <xdr:cNvSpPr>
          <a:spLocks noChangeShapeType="1"/>
        </xdr:cNvSpPr>
      </xdr:nvSpPr>
      <xdr:spPr>
        <a:xfrm>
          <a:off x="3486150" y="7738745"/>
          <a:ext cx="1724025" cy="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6</xdr:col>
      <xdr:colOff>381000</xdr:colOff>
      <xdr:row>29</xdr:row>
      <xdr:rowOff>127000</xdr:rowOff>
    </xdr:from>
    <xdr:to xmlns:xdr="http://schemas.openxmlformats.org/drawingml/2006/spreadsheetDrawing">
      <xdr:col>7</xdr:col>
      <xdr:colOff>657225</xdr:colOff>
      <xdr:row>29</xdr:row>
      <xdr:rowOff>135255</xdr:rowOff>
    </xdr:to>
    <xdr:sp macro="" textlink="">
      <xdr:nvSpPr>
        <xdr:cNvPr id="5" name="Line 4"/>
        <xdr:cNvSpPr>
          <a:spLocks noChangeShapeType="1"/>
        </xdr:cNvSpPr>
      </xdr:nvSpPr>
      <xdr:spPr>
        <a:xfrm flipV="1">
          <a:off x="4276725" y="7042150"/>
          <a:ext cx="933450" cy="8255"/>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7</xdr:col>
      <xdr:colOff>9525</xdr:colOff>
      <xdr:row>23</xdr:row>
      <xdr:rowOff>130175</xdr:rowOff>
    </xdr:from>
    <xdr:to xmlns:xdr="http://schemas.openxmlformats.org/drawingml/2006/spreadsheetDrawing">
      <xdr:col>7</xdr:col>
      <xdr:colOff>655955</xdr:colOff>
      <xdr:row>23</xdr:row>
      <xdr:rowOff>137795</xdr:rowOff>
    </xdr:to>
    <xdr:sp macro="" textlink="">
      <xdr:nvSpPr>
        <xdr:cNvPr id="6" name="Line 5"/>
        <xdr:cNvSpPr>
          <a:spLocks noChangeShapeType="1"/>
        </xdr:cNvSpPr>
      </xdr:nvSpPr>
      <xdr:spPr>
        <a:xfrm>
          <a:off x="4562475" y="5673725"/>
          <a:ext cx="646430" cy="762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7</xdr:col>
      <xdr:colOff>177800</xdr:colOff>
      <xdr:row>17</xdr:row>
      <xdr:rowOff>128270</xdr:rowOff>
    </xdr:from>
    <xdr:to xmlns:xdr="http://schemas.openxmlformats.org/drawingml/2006/spreadsheetDrawing">
      <xdr:col>7</xdr:col>
      <xdr:colOff>657225</xdr:colOff>
      <xdr:row>17</xdr:row>
      <xdr:rowOff>128270</xdr:rowOff>
    </xdr:to>
    <xdr:sp macro="" textlink="">
      <xdr:nvSpPr>
        <xdr:cNvPr id="7" name="Line 6"/>
        <xdr:cNvSpPr>
          <a:spLocks noChangeShapeType="1"/>
        </xdr:cNvSpPr>
      </xdr:nvSpPr>
      <xdr:spPr>
        <a:xfrm>
          <a:off x="4730750" y="4300220"/>
          <a:ext cx="479425" cy="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5</xdr:col>
      <xdr:colOff>42545</xdr:colOff>
      <xdr:row>14</xdr:row>
      <xdr:rowOff>127000</xdr:rowOff>
    </xdr:from>
    <xdr:to xmlns:xdr="http://schemas.openxmlformats.org/drawingml/2006/spreadsheetDrawing">
      <xdr:col>7</xdr:col>
      <xdr:colOff>655955</xdr:colOff>
      <xdr:row>14</xdr:row>
      <xdr:rowOff>128270</xdr:rowOff>
    </xdr:to>
    <xdr:sp macro="" textlink="">
      <xdr:nvSpPr>
        <xdr:cNvPr id="8" name="Line 7"/>
        <xdr:cNvSpPr>
          <a:spLocks noChangeShapeType="1"/>
        </xdr:cNvSpPr>
      </xdr:nvSpPr>
      <xdr:spPr>
        <a:xfrm>
          <a:off x="3281045" y="3613150"/>
          <a:ext cx="1927860" cy="127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3</xdr:col>
      <xdr:colOff>295275</xdr:colOff>
      <xdr:row>5</xdr:row>
      <xdr:rowOff>125730</xdr:rowOff>
    </xdr:from>
    <xdr:to xmlns:xdr="http://schemas.openxmlformats.org/drawingml/2006/spreadsheetDrawing">
      <xdr:col>8</xdr:col>
      <xdr:colOff>0</xdr:colOff>
      <xdr:row>5</xdr:row>
      <xdr:rowOff>125730</xdr:rowOff>
    </xdr:to>
    <xdr:sp macro="" textlink="">
      <xdr:nvSpPr>
        <xdr:cNvPr id="9" name="Line 8"/>
        <xdr:cNvSpPr>
          <a:spLocks noChangeShapeType="1"/>
        </xdr:cNvSpPr>
      </xdr:nvSpPr>
      <xdr:spPr>
        <a:xfrm>
          <a:off x="2219325" y="1554480"/>
          <a:ext cx="2990850" cy="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5</xdr:col>
      <xdr:colOff>508000</xdr:colOff>
      <xdr:row>26</xdr:row>
      <xdr:rowOff>116840</xdr:rowOff>
    </xdr:from>
    <xdr:to xmlns:xdr="http://schemas.openxmlformats.org/drawingml/2006/spreadsheetDrawing">
      <xdr:col>8</xdr:col>
      <xdr:colOff>10160</xdr:colOff>
      <xdr:row>26</xdr:row>
      <xdr:rowOff>117475</xdr:rowOff>
    </xdr:to>
    <xdr:sp macro="" textlink="">
      <xdr:nvSpPr>
        <xdr:cNvPr id="10" name="Line 9"/>
        <xdr:cNvSpPr>
          <a:spLocks noChangeShapeType="1"/>
        </xdr:cNvSpPr>
      </xdr:nvSpPr>
      <xdr:spPr>
        <a:xfrm>
          <a:off x="3746500" y="6346190"/>
          <a:ext cx="1473835" cy="635"/>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5</xdr:col>
      <xdr:colOff>497205</xdr:colOff>
      <xdr:row>20</xdr:row>
      <xdr:rowOff>137795</xdr:rowOff>
    </xdr:from>
    <xdr:to xmlns:xdr="http://schemas.openxmlformats.org/drawingml/2006/spreadsheetDrawing">
      <xdr:col>7</xdr:col>
      <xdr:colOff>655955</xdr:colOff>
      <xdr:row>20</xdr:row>
      <xdr:rowOff>137795</xdr:rowOff>
    </xdr:to>
    <xdr:sp macro="" textlink="">
      <xdr:nvSpPr>
        <xdr:cNvPr id="11" name="Line 10"/>
        <xdr:cNvSpPr>
          <a:spLocks noChangeShapeType="1"/>
        </xdr:cNvSpPr>
      </xdr:nvSpPr>
      <xdr:spPr>
        <a:xfrm>
          <a:off x="3735705" y="4995545"/>
          <a:ext cx="1473200" cy="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5</xdr:col>
      <xdr:colOff>317500</xdr:colOff>
      <xdr:row>11</xdr:row>
      <xdr:rowOff>116840</xdr:rowOff>
    </xdr:from>
    <xdr:to xmlns:xdr="http://schemas.openxmlformats.org/drawingml/2006/spreadsheetDrawing">
      <xdr:col>7</xdr:col>
      <xdr:colOff>614045</xdr:colOff>
      <xdr:row>11</xdr:row>
      <xdr:rowOff>116840</xdr:rowOff>
    </xdr:to>
    <xdr:sp macro="" textlink="">
      <xdr:nvSpPr>
        <xdr:cNvPr id="12" name="Line 11"/>
        <xdr:cNvSpPr>
          <a:spLocks noChangeShapeType="1"/>
        </xdr:cNvSpPr>
      </xdr:nvSpPr>
      <xdr:spPr>
        <a:xfrm>
          <a:off x="3556000" y="2917190"/>
          <a:ext cx="1610995" cy="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5</xdr:col>
      <xdr:colOff>247650</xdr:colOff>
      <xdr:row>8</xdr:row>
      <xdr:rowOff>118110</xdr:rowOff>
    </xdr:from>
    <xdr:to xmlns:xdr="http://schemas.openxmlformats.org/drawingml/2006/spreadsheetDrawing">
      <xdr:col>8</xdr:col>
      <xdr:colOff>0</xdr:colOff>
      <xdr:row>8</xdr:row>
      <xdr:rowOff>118110</xdr:rowOff>
    </xdr:to>
    <xdr:sp macro="" textlink="">
      <xdr:nvSpPr>
        <xdr:cNvPr id="13" name="Line 12"/>
        <xdr:cNvSpPr>
          <a:spLocks noChangeShapeType="1"/>
        </xdr:cNvSpPr>
      </xdr:nvSpPr>
      <xdr:spPr>
        <a:xfrm>
          <a:off x="3486150" y="2232660"/>
          <a:ext cx="1724025" cy="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0</xdr:col>
      <xdr:colOff>66675</xdr:colOff>
      <xdr:row>0</xdr:row>
      <xdr:rowOff>33655</xdr:rowOff>
    </xdr:from>
    <xdr:to xmlns:xdr="http://schemas.openxmlformats.org/drawingml/2006/spreadsheetDrawing">
      <xdr:col>9</xdr:col>
      <xdr:colOff>350520</xdr:colOff>
      <xdr:row>43</xdr:row>
      <xdr:rowOff>79375</xdr:rowOff>
    </xdr:to>
    <xdr:sp macro="" textlink="">
      <xdr:nvSpPr>
        <xdr:cNvPr id="14" name="図形 13"/>
        <xdr:cNvSpPr/>
      </xdr:nvSpPr>
      <xdr:spPr>
        <a:xfrm>
          <a:off x="66675" y="33655"/>
          <a:ext cx="6379845" cy="10113645"/>
        </a:xfrm>
        <a:prstGeom prst="roundRect">
          <a:avLst>
            <a:gd name="adj" fmla="val 3935"/>
          </a:avLst>
        </a:prstGeom>
        <a:noFill/>
        <a:ln w="6350" cap="flat" cmpd="dbl" algn="ctr">
          <a:solidFill>
            <a:srgbClr val="0000FF"/>
          </a:solidFill>
          <a:prstDash val="soli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9525</xdr:colOff>
      <xdr:row>0</xdr:row>
      <xdr:rowOff>44450</xdr:rowOff>
    </xdr:from>
    <xdr:to xmlns:xdr="http://schemas.openxmlformats.org/drawingml/2006/spreadsheetDrawing">
      <xdr:col>9</xdr:col>
      <xdr:colOff>436245</xdr:colOff>
      <xdr:row>60</xdr:row>
      <xdr:rowOff>106680</xdr:rowOff>
    </xdr:to>
    <xdr:sp macro="" textlink="">
      <xdr:nvSpPr>
        <xdr:cNvPr id="2" name="図形 1"/>
        <xdr:cNvSpPr/>
      </xdr:nvSpPr>
      <xdr:spPr>
        <a:xfrm>
          <a:off x="9525" y="44450"/>
          <a:ext cx="6598920" cy="10358755"/>
        </a:xfrm>
        <a:prstGeom prst="roundRect">
          <a:avLst>
            <a:gd name="adj" fmla="val 2202"/>
          </a:avLst>
        </a:prstGeom>
        <a:solidFill>
          <a:schemeClr val="bg1"/>
        </a:solidFill>
        <a:ln w="12700" cap="flat" cmpd="sng" algn="ctr">
          <a:solidFill>
            <a:schemeClr val="tx1"/>
          </a:solidFill>
          <a:prstDash val="soli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518160</xdr:colOff>
      <xdr:row>1</xdr:row>
      <xdr:rowOff>81915</xdr:rowOff>
    </xdr:from>
    <xdr:to xmlns:xdr="http://schemas.openxmlformats.org/drawingml/2006/spreadsheetDrawing">
      <xdr:col>8</xdr:col>
      <xdr:colOff>661035</xdr:colOff>
      <xdr:row>3</xdr:row>
      <xdr:rowOff>48260</xdr:rowOff>
    </xdr:to>
    <xdr:sp macro="" textlink="">
      <xdr:nvSpPr>
        <xdr:cNvPr id="3" name="テキスト 2"/>
        <xdr:cNvSpPr txBox="1"/>
      </xdr:nvSpPr>
      <xdr:spPr>
        <a:xfrm>
          <a:off x="518160" y="253365"/>
          <a:ext cx="5629275" cy="30924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t"/>
        <a:lstStyle/>
        <a:p>
          <a:pPr algn="ctr"/>
          <a:r>
            <a:rPr kumimoji="1" lang="ja-JP" altLang="en-US"/>
            <a:t> </a:t>
          </a:r>
          <a:r>
            <a:rPr kumimoji="1" lang="ja-JP" altLang="en-US" sz="1600" b="1">
              <a:latin typeface="HG丸ｺﾞｼｯｸM-PRO"/>
              <a:ea typeface="HG丸ｺﾞｼｯｸM-PRO"/>
            </a:rPr>
            <a:t>取 扱 状 況 の 概 要</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0</xdr:col>
      <xdr:colOff>153035</xdr:colOff>
      <xdr:row>5</xdr:row>
      <xdr:rowOff>78105</xdr:rowOff>
    </xdr:from>
    <xdr:to xmlns:xdr="http://schemas.openxmlformats.org/drawingml/2006/spreadsheetDrawing">
      <xdr:col>9</xdr:col>
      <xdr:colOff>323215</xdr:colOff>
      <xdr:row>60</xdr:row>
      <xdr:rowOff>41910</xdr:rowOff>
    </xdr:to>
    <xdr:sp macro="" textlink="">
      <xdr:nvSpPr>
        <xdr:cNvPr id="4" name="テキスト 3"/>
        <xdr:cNvSpPr txBox="1"/>
      </xdr:nvSpPr>
      <xdr:spPr>
        <a:xfrm>
          <a:off x="153035" y="935355"/>
          <a:ext cx="6342380" cy="940308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a:latin typeface="ＭＳ Ｐゴシック"/>
              <a:ea typeface="ＭＳ Ｐゴシック"/>
            </a:rPr>
            <a:t>１ 発行件数</a:t>
          </a:r>
          <a:r>
            <a:rPr kumimoji="1" lang="ja-JP" altLang="en-US" sz="1200">
              <a:latin typeface="ＭＳ Ｐゴシック"/>
              <a:ea typeface="ＭＳ Ｐゴシック"/>
            </a:rPr>
            <a:t>                                          　　　　　　　　　　　　　　　　　　    </a:t>
          </a:r>
          <a:r>
            <a:rPr kumimoji="1" lang="ja-JP" altLang="en-US" sz="1200">
              <a:latin typeface="ＭＳ Ｐゴシック"/>
              <a:ea typeface="ＭＳ Ｐゴシック"/>
            </a:rPr>
            <a:t> （第１表）</a:t>
          </a:r>
          <a:endParaRPr kumimoji="1" lang="ja-JP" altLang="en-US" sz="1200">
            <a:latin typeface="ＭＳ Ｐゴシック"/>
            <a:ea typeface="ＭＳ Ｐゴシック"/>
          </a:endParaRPr>
        </a:p>
        <a:p>
          <a:r>
            <a:rPr kumimoji="1" lang="ja-JP" altLang="en-US" sz="1200">
              <a:latin typeface="ＭＳ Ｐ明朝"/>
              <a:ea typeface="ＭＳ Ｐ明朝"/>
            </a:rPr>
            <a:t>　　　</a:t>
          </a:r>
          <a:r>
            <a:rPr kumimoji="1" lang="ja-JP" altLang="en-US" sz="1200">
              <a:latin typeface="ＭＳ Ｐ明朝"/>
              <a:ea typeface="ＭＳ Ｐ明朝"/>
            </a:rPr>
            <a:t>本県の平成31年1月～令和元年12月の一般旅券(公用旅券以外の旅券)発行</a:t>
          </a:r>
          <a:r>
            <a:rPr kumimoji="1" lang="ja-JP" altLang="en-US" sz="1200">
              <a:latin typeface="ＭＳ Ｐ明朝"/>
              <a:ea typeface="ＭＳ Ｐ明朝"/>
            </a:rPr>
            <a:t>件数</a:t>
          </a:r>
          <a:endParaRPr kumimoji="1" lang="ja-JP" altLang="en-US" sz="1200">
            <a:latin typeface="ＭＳ Ｐ明朝"/>
            <a:ea typeface="ＭＳ Ｐ明朝"/>
          </a:endParaRPr>
        </a:p>
        <a:p>
          <a:r>
            <a:rPr kumimoji="1" lang="ja-JP" altLang="en-US" sz="1200">
              <a:latin typeface="ＭＳ Ｐ明朝"/>
              <a:ea typeface="ＭＳ Ｐ明朝"/>
            </a:rPr>
            <a:t>　　は、</a:t>
          </a:r>
          <a:r>
            <a:rPr kumimoji="1" lang="ja-JP" altLang="en-US" sz="1200">
              <a:latin typeface="ＭＳ Ｐ明朝"/>
              <a:ea typeface="ＭＳ Ｐ明朝"/>
            </a:rPr>
            <a:t>13,020</a:t>
          </a:r>
          <a:r>
            <a:rPr kumimoji="1" lang="ja-JP" altLang="en-US" sz="1200">
              <a:latin typeface="ＭＳ Ｐ明朝"/>
              <a:ea typeface="ＭＳ Ｐ明朝"/>
            </a:rPr>
            <a:t>件</a:t>
          </a:r>
          <a:r>
            <a:rPr kumimoji="1" lang="ja-JP" altLang="en-US" sz="1200">
              <a:latin typeface="ＭＳ Ｐ明朝"/>
              <a:ea typeface="ＭＳ Ｐ明朝"/>
            </a:rPr>
            <a:t>で、対</a:t>
          </a:r>
          <a:r>
            <a:rPr kumimoji="1" lang="ja-JP" altLang="en-US" sz="1200">
              <a:latin typeface="ＭＳ Ｐ明朝"/>
              <a:ea typeface="ＭＳ Ｐ明朝"/>
            </a:rPr>
            <a:t>前年比106.4％と増加しまし</a:t>
          </a:r>
          <a:r>
            <a:rPr kumimoji="1" lang="ja-JP" altLang="en-US" sz="1200">
              <a:latin typeface="ＭＳ 明朝"/>
              <a:ea typeface="ＭＳ 明朝"/>
            </a:rPr>
            <a:t>た。</a:t>
          </a:r>
          <a:endParaRPr kumimoji="1" lang="ja-JP" altLang="en-US" sz="1200">
            <a:latin typeface="ＭＳ 明朝"/>
            <a:ea typeface="ＭＳ 明朝"/>
          </a:endParaRPr>
        </a:p>
        <a:p>
          <a:endParaRPr kumimoji="1" lang="ja-JP" altLang="en-US" sz="1200">
            <a:latin typeface="ＭＳ Ｐ明朝"/>
            <a:ea typeface="ＭＳ Ｐ明朝"/>
          </a:endParaRPr>
        </a:p>
        <a:p>
          <a:r>
            <a:rPr kumimoji="1" lang="ja-JP" altLang="en-US" sz="1200">
              <a:latin typeface="ＭＳ Ｐゴシック"/>
              <a:ea typeface="ＭＳ Ｐゴシック"/>
            </a:rPr>
            <a:t>２ 年齢階層別、男女別件数</a:t>
          </a:r>
          <a:r>
            <a:rPr kumimoji="1" lang="ja-JP" altLang="en-US" sz="1200">
              <a:latin typeface="ＭＳ Ｐゴシック"/>
              <a:ea typeface="ＭＳ Ｐゴシック"/>
            </a:rPr>
            <a:t>            　　　　　　　　　　　　　　　     　</a:t>
          </a:r>
          <a:r>
            <a:rPr kumimoji="1" lang="ja-JP" altLang="en-US" sz="1200">
              <a:latin typeface="ＭＳ Ｐゴシック"/>
              <a:ea typeface="ＭＳ Ｐゴシック"/>
            </a:rPr>
            <a:t>（第２表）（第３表）</a:t>
          </a:r>
          <a:endParaRPr kumimoji="1" lang="ja-JP" altLang="en-US" sz="1200">
            <a:latin typeface="ＭＳ Ｐゴシック"/>
            <a:ea typeface="ＭＳ Ｐゴシック"/>
          </a:endParaRPr>
        </a:p>
        <a:p>
          <a:r>
            <a:rPr kumimoji="1" lang="ja-JP" altLang="en-US" sz="1200">
              <a:latin typeface="ＭＳ Ｐ明朝"/>
              <a:ea typeface="ＭＳ Ｐ明朝"/>
            </a:rPr>
            <a:t> </a:t>
          </a:r>
          <a:r>
            <a:rPr kumimoji="1" lang="ja-JP" altLang="en-US" sz="1200">
              <a:latin typeface="ＭＳ Ｐ明朝"/>
              <a:ea typeface="ＭＳ Ｐ明朝"/>
            </a:rPr>
            <a:t>(１) 年齢別構成では、20歳代が2,570件(19.7％) 〔全国構成比 20.3％〕</a:t>
          </a:r>
          <a:r>
            <a:rPr kumimoji="1" lang="ja-JP" altLang="en-US" sz="1200">
              <a:latin typeface="ＭＳ Ｐ明朝"/>
              <a:ea typeface="ＭＳ Ｐ明朝"/>
            </a:rPr>
            <a:t>と最も多く</a:t>
          </a:r>
          <a:r>
            <a:rPr kumimoji="1" lang="ja-JP" altLang="en-US" sz="1200">
              <a:latin typeface="ＭＳ Ｐ明朝"/>
              <a:ea typeface="ＭＳ Ｐ明朝"/>
            </a:rPr>
            <a:t>、</a:t>
          </a:r>
          <a:r>
            <a:rPr kumimoji="1" lang="ja-JP" altLang="en-US" sz="1200">
              <a:latin typeface="ＭＳ Ｐ明朝"/>
              <a:ea typeface="ＭＳ Ｐ明朝"/>
            </a:rPr>
            <a:t>次い</a:t>
          </a:r>
          <a:endParaRPr kumimoji="1" lang="ja-JP" altLang="en-US" sz="1200">
            <a:latin typeface="ＭＳ Ｐ明朝"/>
            <a:ea typeface="ＭＳ Ｐ明朝"/>
          </a:endParaRPr>
        </a:p>
        <a:p>
          <a:r>
            <a:rPr kumimoji="1" lang="ja-JP" altLang="en-US" sz="1200">
              <a:latin typeface="ＭＳ Ｐ明朝"/>
              <a:ea typeface="ＭＳ Ｐ明朝"/>
            </a:rPr>
            <a:t>      で60歳代が2,051件(15.8％)、50歳代が1,868件(14.4％)となっ</a:t>
          </a:r>
          <a:r>
            <a:rPr kumimoji="1" lang="ja-JP" altLang="en-US" sz="1200">
              <a:latin typeface="ＭＳ Ｐ明朝"/>
              <a:ea typeface="ＭＳ Ｐ明朝"/>
            </a:rPr>
            <a:t>ています。</a:t>
          </a:r>
          <a:endParaRPr kumimoji="1" lang="ja-JP" altLang="en-US" sz="1200">
            <a:latin typeface="ＭＳ Ｐ明朝"/>
            <a:ea typeface="ＭＳ Ｐ明朝"/>
          </a:endParaRPr>
        </a:p>
        <a:p>
          <a:r>
            <a:rPr kumimoji="1" lang="ja-JP" altLang="en-US" sz="1200">
              <a:latin typeface="ＭＳ Ｐ明朝"/>
              <a:ea typeface="ＭＳ Ｐ明朝"/>
            </a:rPr>
            <a:t> (２) 男女別構成では、男性6,463件(49.6％)、女性6,557件(50.4％)となっていま</a:t>
          </a:r>
          <a:r>
            <a:rPr kumimoji="1" lang="ja-JP" altLang="en-US" sz="1200">
              <a:latin typeface="ＭＳ Ｐ明朝"/>
              <a:ea typeface="ＭＳ Ｐ明朝"/>
            </a:rPr>
            <a:t>す。</a:t>
          </a:r>
          <a:endParaRPr kumimoji="1" lang="ja-JP" altLang="en-US" sz="1200">
            <a:latin typeface="ＭＳ Ｐ明朝"/>
            <a:ea typeface="ＭＳ Ｐ明朝"/>
          </a:endParaRPr>
        </a:p>
        <a:p>
          <a:r>
            <a:rPr kumimoji="1" lang="ja-JP" altLang="en-US" sz="1200">
              <a:latin typeface="ＭＳ Ｐ明朝"/>
              <a:ea typeface="ＭＳ Ｐ明朝"/>
            </a:rPr>
            <a:t>　　  〔全国構成比　男性46.4％　女性53.6％〕</a:t>
          </a:r>
          <a:endParaRPr kumimoji="1" lang="ja-JP" altLang="en-US" sz="1200">
            <a:latin typeface="ＭＳ Ｐ明朝"/>
            <a:ea typeface="ＭＳ Ｐ明朝"/>
          </a:endParaRPr>
        </a:p>
        <a:p>
          <a:endParaRPr kumimoji="1" lang="ja-JP" altLang="en-US" sz="1200">
            <a:latin typeface="ＭＳ Ｐ明朝"/>
            <a:ea typeface="ＭＳ Ｐ明朝"/>
          </a:endParaRPr>
        </a:p>
        <a:p>
          <a:r>
            <a:rPr kumimoji="1" lang="ja-JP" altLang="en-US" sz="1200">
              <a:latin typeface="ＭＳ Ｐゴシック"/>
              <a:ea typeface="ＭＳ Ｐゴシック"/>
            </a:rPr>
            <a:t>３ 都道府県別発行件数</a:t>
          </a:r>
          <a:r>
            <a:rPr kumimoji="1" lang="ja-JP" altLang="en-US" sz="1200">
              <a:latin typeface="ＭＳ Ｐゴシック"/>
              <a:ea typeface="ＭＳ Ｐゴシック"/>
            </a:rPr>
            <a:t> </a:t>
          </a:r>
          <a:r>
            <a:rPr kumimoji="1" lang="ja-JP" altLang="en-US" sz="1200">
              <a:latin typeface="ＭＳ Ｐゴシック"/>
              <a:ea typeface="ＭＳ Ｐゴシック"/>
            </a:rPr>
            <a:t>                         　　　　　　　　　　　　　　　　　    </a:t>
          </a:r>
          <a:r>
            <a:rPr kumimoji="1" lang="ja-JP" altLang="en-US" sz="1200">
              <a:latin typeface="ＭＳ Ｐゴシック"/>
              <a:ea typeface="ＭＳ Ｐゴシック"/>
            </a:rPr>
            <a:t>  （第４表）</a:t>
          </a:r>
          <a:endParaRPr kumimoji="1" lang="ja-JP" altLang="en-US" sz="1200">
            <a:latin typeface="ＭＳ Ｐゴシック"/>
            <a:ea typeface="ＭＳ Ｐゴシック"/>
          </a:endParaRPr>
        </a:p>
        <a:p>
          <a:r>
            <a:rPr kumimoji="1" lang="ja-JP" altLang="en-US" sz="1200">
              <a:latin typeface="ＭＳ 明朝"/>
              <a:ea typeface="ＭＳ 明朝"/>
            </a:rPr>
            <a:t>　</a:t>
          </a:r>
          <a:r>
            <a:rPr kumimoji="1" lang="ja-JP" altLang="en-US" sz="1200">
              <a:latin typeface="ＭＳ Ｐ明朝"/>
              <a:ea typeface="ＭＳ Ｐ明朝"/>
            </a:rPr>
            <a:t>　 </a:t>
          </a:r>
          <a:r>
            <a:rPr kumimoji="1" lang="ja-JP" altLang="en-US" sz="1200">
              <a:latin typeface="ＭＳ Ｐ明朝"/>
              <a:ea typeface="ＭＳ Ｐ明朝"/>
            </a:rPr>
            <a:t> 全国の発行件数合計は436万5,290件で、対前年比104.4％と増加しました。</a:t>
          </a:r>
          <a:endParaRPr kumimoji="1" lang="ja-JP" altLang="en-US" sz="1200">
            <a:latin typeface="ＭＳ Ｐ明朝"/>
            <a:ea typeface="ＭＳ Ｐ明朝"/>
          </a:endParaRPr>
        </a:p>
        <a:p>
          <a:r>
            <a:rPr kumimoji="1" lang="ja-JP" altLang="en-US" sz="1200">
              <a:latin typeface="ＭＳ Ｐ明朝"/>
              <a:ea typeface="ＭＳ Ｐ明朝"/>
            </a:rPr>
            <a:t>　     本県の発行件数を都道府県別でみると、前年より順位を上げ44位で、人口1000</a:t>
          </a:r>
          <a:endParaRPr kumimoji="1" lang="ja-JP" altLang="en-US" sz="1200">
            <a:latin typeface="ＭＳ Ｐ明朝"/>
            <a:ea typeface="ＭＳ Ｐ明朝"/>
          </a:endParaRPr>
        </a:p>
        <a:p>
          <a:r>
            <a:rPr kumimoji="1" lang="ja-JP" altLang="en-US" sz="1200">
              <a:latin typeface="ＭＳ Ｐ明朝"/>
              <a:ea typeface="ＭＳ Ｐ明朝"/>
            </a:rPr>
            <a:t>　　　人</a:t>
          </a:r>
          <a:r>
            <a:rPr kumimoji="1" lang="ja-JP" altLang="en-US" sz="1200">
              <a:latin typeface="ＭＳ Ｐ明朝"/>
              <a:ea typeface="ＭＳ Ｐ明朝"/>
            </a:rPr>
            <a:t>当たり</a:t>
          </a:r>
          <a:r>
            <a:rPr kumimoji="1" lang="ja-JP" altLang="en-US" sz="1200">
              <a:latin typeface="ＭＳ Ｐ明朝"/>
              <a:ea typeface="ＭＳ Ｐ明朝"/>
            </a:rPr>
            <a:t>発</a:t>
          </a:r>
          <a:r>
            <a:rPr kumimoji="1" lang="ja-JP" altLang="en-US" sz="1200">
              <a:latin typeface="ＭＳ Ｐ明朝"/>
              <a:ea typeface="ＭＳ Ｐ明朝"/>
            </a:rPr>
            <a:t>行件数では13.3件で、前年(12.3</a:t>
          </a:r>
          <a:r>
            <a:rPr kumimoji="1" lang="ja-JP" altLang="en-US" sz="1200">
              <a:latin typeface="ＭＳ Ｐ明朝"/>
              <a:ea typeface="ＭＳ Ｐ明朝"/>
            </a:rPr>
            <a:t>件)と同順位の47位でした。</a:t>
          </a:r>
          <a:endParaRPr kumimoji="1" lang="ja-JP" altLang="en-US" sz="1200">
            <a:latin typeface="ＭＳ Ｐ明朝"/>
            <a:ea typeface="ＭＳ Ｐ明朝"/>
          </a:endParaRPr>
        </a:p>
        <a:p>
          <a:endParaRPr kumimoji="1" lang="ja-JP" altLang="en-US" sz="1200">
            <a:latin typeface="ＭＳ Ｐ明朝"/>
            <a:ea typeface="ＭＳ Ｐ明朝"/>
          </a:endParaRPr>
        </a:p>
        <a:p>
          <a:r>
            <a:rPr kumimoji="1" lang="ja-JP" altLang="en-US" sz="1200">
              <a:latin typeface="ＭＳ Ｐゴシック"/>
              <a:ea typeface="ＭＳ Ｐゴシック"/>
            </a:rPr>
            <a:t>４ 申請受付件数</a:t>
          </a:r>
          <a:r>
            <a:rPr kumimoji="1" lang="ja-JP" altLang="en-US" sz="1200">
              <a:latin typeface="ＭＳ Ｐ明朝"/>
              <a:ea typeface="ＭＳ Ｐ明朝"/>
            </a:rPr>
            <a:t>　　　             　　　　　　　　　　　　　　　  </a:t>
          </a:r>
          <a:r>
            <a:rPr kumimoji="1" lang="ja-JP" altLang="en-US" sz="1200">
              <a:latin typeface="ＭＳ Ｐゴシック"/>
              <a:ea typeface="ＭＳ Ｐゴシック"/>
            </a:rPr>
            <a:t> （第５表）（第６表）（第７表）</a:t>
          </a:r>
          <a:endParaRPr kumimoji="1" lang="ja-JP" altLang="en-US" sz="1200">
            <a:latin typeface="ＭＳ Ｐ明朝"/>
            <a:ea typeface="ＭＳ Ｐ明朝"/>
          </a:endParaRPr>
        </a:p>
        <a:p>
          <a:r>
            <a:rPr kumimoji="1" lang="ja-JP" altLang="en-US" sz="1200">
              <a:latin typeface="ＭＳ Ｐ明朝"/>
              <a:ea typeface="ＭＳ Ｐ明朝"/>
            </a:rPr>
            <a:t> (１) 申請受付件数は13,127件で、対前年比106.7％と増加しました。</a:t>
          </a:r>
          <a:endParaRPr kumimoji="1" lang="ja-JP" altLang="en-US" sz="1200">
            <a:latin typeface="ＭＳ Ｐ明朝"/>
            <a:ea typeface="ＭＳ Ｐ明朝"/>
          </a:endParaRPr>
        </a:p>
        <a:p>
          <a:r>
            <a:rPr kumimoji="1" lang="ja-JP" altLang="en-US" sz="1200">
              <a:latin typeface="ＭＳ Ｐ明朝"/>
              <a:ea typeface="ＭＳ Ｐ明朝"/>
            </a:rPr>
            <a:t>　　　これを県庁・市町村窓口別でみると、県庁が7,213件(対前年比109.5％、</a:t>
          </a:r>
          <a:r>
            <a:rPr kumimoji="1" lang="ja-JP" altLang="en-US" sz="1200">
              <a:latin typeface="ＭＳ Ｐ明朝"/>
              <a:ea typeface="ＭＳ Ｐ明朝"/>
            </a:rPr>
            <a:t>前年6,588</a:t>
          </a:r>
          <a:endParaRPr kumimoji="1" lang="ja-JP" altLang="en-US" sz="1200">
            <a:latin typeface="ＭＳ Ｐ明朝"/>
            <a:ea typeface="ＭＳ Ｐ明朝"/>
          </a:endParaRPr>
        </a:p>
        <a:p>
          <a:r>
            <a:rPr kumimoji="1" lang="ja-JP" altLang="en-US" sz="1200">
              <a:latin typeface="ＭＳ Ｐ明朝"/>
              <a:ea typeface="ＭＳ Ｐ明朝"/>
            </a:rPr>
            <a:t>　　　件)、市町村窓口が5,914件(対前年比103.5％、前年5,716件)となって</a:t>
          </a:r>
          <a:r>
            <a:rPr kumimoji="1" lang="ja-JP" altLang="en-US" sz="1200">
              <a:latin typeface="ＭＳ Ｐ明朝"/>
              <a:ea typeface="ＭＳ Ｐ明朝"/>
            </a:rPr>
            <a:t>います。</a:t>
          </a:r>
          <a:endParaRPr kumimoji="1" lang="ja-JP" altLang="en-US" sz="1200">
            <a:latin typeface="ＭＳ Ｐ明朝"/>
            <a:ea typeface="ＭＳ Ｐ明朝"/>
          </a:endParaRPr>
        </a:p>
        <a:p>
          <a:r>
            <a:rPr kumimoji="1" lang="ja-JP" altLang="en-US" sz="1200">
              <a:latin typeface="ＭＳ Ｐ明朝"/>
              <a:ea typeface="ＭＳ Ｐ明朝"/>
            </a:rPr>
            <a:t>　　　また、窓口</a:t>
          </a:r>
          <a:r>
            <a:rPr kumimoji="1" lang="ja-JP" altLang="en-US" sz="1200">
              <a:latin typeface="ＭＳ Ｐ明朝"/>
              <a:ea typeface="ＭＳ Ｐ明朝"/>
            </a:rPr>
            <a:t>別の割合は、県庁が54.9％、市町村が45.1％となっています。</a:t>
          </a:r>
          <a:endParaRPr kumimoji="1" lang="ja-JP" altLang="en-US" sz="1200">
            <a:latin typeface="ＭＳ Ｐ明朝"/>
            <a:ea typeface="ＭＳ Ｐ明朝"/>
          </a:endParaRPr>
        </a:p>
        <a:p>
          <a:r>
            <a:rPr kumimoji="1" lang="ja-JP" altLang="en-US" sz="1200">
              <a:latin typeface="ＭＳ Ｐ明朝"/>
              <a:ea typeface="ＭＳ Ｐ明朝"/>
            </a:rPr>
            <a:t> (２) 市町村別申請受付件数では、人口1,000人当たりの件数の開きが約6.7倍となって</a:t>
          </a:r>
          <a:endParaRPr kumimoji="1" lang="ja-JP" altLang="en-US" sz="1200">
            <a:latin typeface="ＭＳ Ｐ明朝"/>
            <a:ea typeface="ＭＳ Ｐ明朝"/>
          </a:endParaRPr>
        </a:p>
        <a:p>
          <a:r>
            <a:rPr kumimoji="1" lang="ja-JP" altLang="en-US" sz="1200">
              <a:latin typeface="ＭＳ Ｐ明朝"/>
              <a:ea typeface="ＭＳ Ｐ明朝"/>
            </a:rPr>
            <a:t>　　　います。</a:t>
          </a:r>
          <a:endParaRPr kumimoji="1" lang="ja-JP" altLang="en-US" sz="1200">
            <a:latin typeface="ＭＳ Ｐ明朝"/>
            <a:ea typeface="ＭＳ Ｐ明朝"/>
          </a:endParaRPr>
        </a:p>
        <a:p>
          <a:endParaRPr kumimoji="1" lang="ja-JP" altLang="en-US" sz="1200">
            <a:latin typeface="ＭＳ Ｐ明朝"/>
            <a:ea typeface="ＭＳ Ｐ明朝"/>
          </a:endParaRPr>
        </a:p>
        <a:p>
          <a:r>
            <a:rPr kumimoji="1" lang="ja-JP" altLang="en-US" sz="1200">
              <a:latin typeface="ＭＳ Ｐゴシック"/>
              <a:ea typeface="ＭＳ Ｐゴシック"/>
            </a:rPr>
            <a:t>５ 交付件数</a:t>
          </a:r>
          <a:r>
            <a:rPr kumimoji="1" lang="ja-JP" altLang="en-US" sz="1200">
              <a:latin typeface="ＭＳ ゴシック"/>
              <a:ea typeface="ＭＳ ゴシック"/>
            </a:rPr>
            <a:t> </a:t>
          </a:r>
          <a:r>
            <a:rPr kumimoji="1" lang="ja-JP" altLang="en-US" sz="1200">
              <a:latin typeface="ＭＳ Ｐゴシック"/>
              <a:ea typeface="ＭＳ Ｐゴシック"/>
            </a:rPr>
            <a:t>                     　　　　　　　　　　　　　　　　　　　　　　   </a:t>
          </a:r>
          <a:r>
            <a:rPr kumimoji="1" lang="ja-JP" altLang="en-US" sz="1200">
              <a:latin typeface="ＭＳ Ｐゴシック"/>
              <a:ea typeface="ＭＳ Ｐゴシック"/>
            </a:rPr>
            <a:t>（第８表）（第９表）</a:t>
          </a:r>
          <a:endParaRPr kumimoji="1" lang="ja-JP" altLang="en-US" sz="1200">
            <a:latin typeface="ＭＳ Ｐゴシック"/>
            <a:ea typeface="ＭＳ Ｐゴシック"/>
          </a:endParaRPr>
        </a:p>
        <a:p>
          <a:r>
            <a:rPr kumimoji="1" lang="ja-JP" altLang="en-US" sz="1200">
              <a:latin typeface="ＭＳ Ｐ明朝"/>
              <a:ea typeface="ＭＳ Ｐ明朝"/>
            </a:rPr>
            <a:t> (１) 交付件数は13,070件で、対前年比106.7％と増加しました。</a:t>
          </a:r>
          <a:endParaRPr kumimoji="1" lang="ja-JP" altLang="en-US" sz="1200">
            <a:latin typeface="ＭＳ Ｐ明朝"/>
            <a:ea typeface="ＭＳ Ｐ明朝"/>
          </a:endParaRPr>
        </a:p>
        <a:p>
          <a:r>
            <a:rPr kumimoji="1" lang="ja-JP" altLang="en-US" sz="1200">
              <a:latin typeface="ＭＳ Ｐ明朝"/>
              <a:ea typeface="ＭＳ Ｐ明朝"/>
            </a:rPr>
            <a:t>　　  これを県庁・市町村窓口別でみると、県庁が7,159件(対前年比109.6％、前年6,529</a:t>
          </a:r>
          <a:endParaRPr kumimoji="1" lang="ja-JP" altLang="en-US" sz="1200">
            <a:latin typeface="ＭＳ Ｐ明朝"/>
            <a:ea typeface="ＭＳ Ｐ明朝"/>
          </a:endParaRPr>
        </a:p>
        <a:p>
          <a:r>
            <a:rPr kumimoji="1" lang="ja-JP" altLang="en-US" sz="1200">
              <a:latin typeface="ＭＳ Ｐ明朝"/>
              <a:ea typeface="ＭＳ Ｐ明朝"/>
            </a:rPr>
            <a:t>　　件)、</a:t>
          </a:r>
          <a:r>
            <a:rPr kumimoji="1" lang="ja-JP" altLang="en-US" sz="1200">
              <a:latin typeface="ＭＳ Ｐ明朝"/>
              <a:ea typeface="ＭＳ Ｐ明朝"/>
            </a:rPr>
            <a:t>市町村窓口が5,911件(対前年比103.3％、前年:5,720件)となっています。</a:t>
          </a:r>
          <a:endParaRPr kumimoji="1" lang="ja-JP" altLang="en-US" sz="1200">
            <a:latin typeface="ＭＳ Ｐ明朝"/>
            <a:ea typeface="ＭＳ Ｐ明朝"/>
          </a:endParaRPr>
        </a:p>
        <a:p>
          <a:r>
            <a:rPr kumimoji="1" lang="ja-JP" altLang="en-US" sz="1200">
              <a:latin typeface="ＭＳ Ｐ明朝"/>
              <a:ea typeface="ＭＳ Ｐ明朝"/>
            </a:rPr>
            <a:t>　　　また、窓口別の割合は、県庁が54.8％、市町村が45.2％となっています。</a:t>
          </a:r>
          <a:endParaRPr kumimoji="1" lang="ja-JP" altLang="en-US" sz="1200">
            <a:latin typeface="ＭＳ Ｐ明朝"/>
            <a:ea typeface="ＭＳ Ｐ明朝"/>
          </a:endParaRPr>
        </a:p>
        <a:p>
          <a:r>
            <a:rPr kumimoji="1" lang="ja-JP" altLang="en-US" sz="1200">
              <a:latin typeface="ＭＳ Ｐ明朝"/>
              <a:ea typeface="ＭＳ Ｐ明朝"/>
            </a:rPr>
            <a:t> (２) 市町村別交付件数では、人口1,000人当たり件数の開きが約6.5倍となっています。</a:t>
          </a:r>
          <a:endParaRPr kumimoji="1" lang="ja-JP" altLang="en-US" sz="1200">
            <a:latin typeface="ＭＳ Ｐ明朝"/>
            <a:ea typeface="ＭＳ Ｐ明朝"/>
          </a:endParaRPr>
        </a:p>
        <a:p>
          <a:endParaRPr kumimoji="1" lang="ja-JP" altLang="en-US" sz="1200">
            <a:latin typeface="ＭＳ Ｐ明朝"/>
            <a:ea typeface="ＭＳ Ｐ明朝"/>
          </a:endParaRPr>
        </a:p>
        <a:p>
          <a:r>
            <a:rPr kumimoji="1" lang="ja-JP" altLang="en-US" sz="1200">
              <a:latin typeface="ＭＳ Ｐゴシック"/>
              <a:ea typeface="ＭＳ Ｐゴシック"/>
            </a:rPr>
            <a:t>６ 旅券所持数（令和元年１２月３１日現在）</a:t>
          </a:r>
          <a:r>
            <a:rPr kumimoji="1" lang="ja-JP" altLang="en-US" sz="1200">
              <a:latin typeface="ＭＳ Ｐゴシック"/>
              <a:ea typeface="ＭＳ Ｐゴシック"/>
            </a:rPr>
            <a:t>              　                         </a:t>
          </a:r>
          <a:r>
            <a:rPr kumimoji="1" lang="ja-JP" altLang="en-US" sz="1200">
              <a:latin typeface="ＭＳ Ｐゴシック"/>
              <a:ea typeface="ＭＳ Ｐゴシック"/>
            </a:rPr>
            <a:t> （第１０表）</a:t>
          </a:r>
          <a:endParaRPr kumimoji="1" lang="ja-JP" altLang="en-US" sz="1200">
            <a:latin typeface="ＭＳ Ｐゴシック"/>
            <a:ea typeface="ＭＳ Ｐゴシック"/>
          </a:endParaRPr>
        </a:p>
        <a:p>
          <a:r>
            <a:rPr kumimoji="1" lang="ja-JP" altLang="en-US" sz="1200">
              <a:latin typeface="ＭＳ Ｐゴシック"/>
              <a:ea typeface="ＭＳ Ｐゴシック"/>
            </a:rPr>
            <a:t>　　</a:t>
          </a:r>
          <a:r>
            <a:rPr kumimoji="1" lang="ja-JP" altLang="en-US" sz="1200">
              <a:latin typeface="ＭＳ Ｐ明朝"/>
              <a:ea typeface="ＭＳ Ｐ明朝"/>
            </a:rPr>
            <a:t>  本県で発行され、現在有効旅券として所持されていると推定される旅券は、89,322</a:t>
          </a:r>
          <a:endParaRPr kumimoji="1" lang="ja-JP" altLang="en-US" sz="1200">
            <a:latin typeface="ＭＳ Ｐ明朝"/>
            <a:ea typeface="ＭＳ Ｐ明朝"/>
          </a:endParaRPr>
        </a:p>
        <a:p>
          <a:r>
            <a:rPr kumimoji="1" lang="ja-JP" altLang="en-US" sz="1200">
              <a:latin typeface="ＭＳ Ｐ明朝"/>
              <a:ea typeface="ＭＳ Ｐ明朝"/>
            </a:rPr>
            <a:t>　　冊</a:t>
          </a:r>
          <a:r>
            <a:rPr kumimoji="1" lang="ja-JP" altLang="en-US" sz="1200">
              <a:latin typeface="ＭＳ Ｐ明朝"/>
              <a:ea typeface="ＭＳ Ｐ明朝"/>
            </a:rPr>
            <a:t>で、</a:t>
          </a:r>
          <a:r>
            <a:rPr kumimoji="1" lang="ja-JP" altLang="en-US" sz="1200">
              <a:latin typeface="ＭＳ Ｐ明朝"/>
              <a:ea typeface="ＭＳ Ｐ明朝"/>
            </a:rPr>
            <a:t>県民約11人に１人が所持している計算になります。</a:t>
          </a:r>
          <a:endParaRPr kumimoji="1" lang="ja-JP" altLang="en-US" sz="1200">
            <a:latin typeface="ＭＳ Ｐ明朝"/>
            <a:ea typeface="ＭＳ Ｐ明朝"/>
          </a:endParaRPr>
        </a:p>
        <a:p>
          <a:r>
            <a:rPr kumimoji="1" lang="ja-JP" altLang="en-US" sz="1200">
              <a:latin typeface="ＭＳ Ｐ明朝"/>
              <a:ea typeface="ＭＳ Ｐ明朝"/>
            </a:rPr>
            <a:t>　　　全国の有効旅券所持数は、3,022万5,171冊と推定され、約４人に１人が所持してい</a:t>
          </a:r>
          <a:endParaRPr kumimoji="1" lang="ja-JP" altLang="en-US" sz="1200">
            <a:latin typeface="ＭＳ Ｐ明朝"/>
            <a:ea typeface="ＭＳ Ｐ明朝"/>
          </a:endParaRPr>
        </a:p>
        <a:p>
          <a:r>
            <a:rPr kumimoji="1" lang="ja-JP" altLang="en-US" sz="1200">
              <a:latin typeface="ＭＳ Ｐ明朝"/>
              <a:ea typeface="ＭＳ Ｐ明朝"/>
            </a:rPr>
            <a:t>　　る</a:t>
          </a:r>
          <a:r>
            <a:rPr kumimoji="1" lang="ja-JP" altLang="en-US" sz="1200">
              <a:latin typeface="ＭＳ Ｐ明朝"/>
              <a:ea typeface="ＭＳ Ｐ明朝"/>
            </a:rPr>
            <a:t>ことに</a:t>
          </a:r>
          <a:r>
            <a:rPr kumimoji="1" lang="ja-JP" altLang="en-US" sz="1200">
              <a:latin typeface="ＭＳ Ｐ明朝"/>
              <a:ea typeface="ＭＳ Ｐ明朝"/>
            </a:rPr>
            <a:t>なります。</a:t>
          </a:r>
          <a:endParaRPr kumimoji="1" lang="ja-JP" altLang="en-US" sz="1200">
            <a:latin typeface="ＭＳ Ｐ明朝"/>
            <a:ea typeface="ＭＳ Ｐ明朝"/>
          </a:endParaRPr>
        </a:p>
        <a:p>
          <a:endParaRPr kumimoji="1" lang="ja-JP" altLang="en-US" sz="1200">
            <a:latin typeface="ＭＳ Ｐゴシック"/>
            <a:ea typeface="ＭＳ Ｐゴシック"/>
          </a:endParaRPr>
        </a:p>
        <a:p>
          <a:r>
            <a:rPr kumimoji="1" lang="ja-JP" altLang="en-US" sz="1200">
              <a:latin typeface="ＭＳ Ｐゴシック"/>
              <a:ea typeface="ＭＳ Ｐゴシック"/>
            </a:rPr>
            <a:t>７ 出国者数（平成３０年） </a:t>
          </a:r>
          <a:r>
            <a:rPr kumimoji="1" lang="ja-JP" altLang="en-US" sz="1200">
              <a:latin typeface="ＭＳ Ｐゴシック"/>
              <a:ea typeface="ＭＳ Ｐゴシック"/>
            </a:rPr>
            <a:t>                     　　　　　　　　　　　　　　　    　   </a:t>
          </a:r>
          <a:r>
            <a:rPr kumimoji="1" lang="ja-JP" altLang="en-US" sz="1200">
              <a:latin typeface="ＭＳ Ｐゴシック"/>
              <a:ea typeface="ＭＳ Ｐゴシック"/>
            </a:rPr>
            <a:t>  （第１１表）</a:t>
          </a:r>
          <a:endParaRPr kumimoji="1" lang="ja-JP" altLang="en-US" sz="1200">
            <a:latin typeface="ＭＳ Ｐゴシック"/>
            <a:ea typeface="ＭＳ Ｐゴシック"/>
          </a:endParaRPr>
        </a:p>
        <a:p>
          <a:r>
            <a:rPr kumimoji="1" lang="ja-JP" altLang="en-US" sz="1200">
              <a:latin typeface="ＭＳ Ｐゴシック"/>
              <a:ea typeface="ＭＳ Ｐゴシック"/>
            </a:rPr>
            <a:t>　　</a:t>
          </a:r>
          <a:r>
            <a:rPr kumimoji="1" lang="ja-JP" altLang="en-US" sz="1200">
              <a:latin typeface="ＭＳ Ｐ明朝"/>
              <a:ea typeface="ＭＳ Ｐ明朝"/>
            </a:rPr>
            <a:t>　 本県(住所地)の出国者数は35,308人で、対前年比104.0％と増加しました。</a:t>
          </a:r>
          <a:endParaRPr kumimoji="1" lang="ja-JP" altLang="en-US" sz="1200">
            <a:latin typeface="ＭＳ Ｐ明朝"/>
            <a:ea typeface="ＭＳ Ｐ明朝"/>
          </a:endParaRPr>
        </a:p>
        <a:p>
          <a:r>
            <a:rPr kumimoji="1" lang="ja-JP" altLang="en-US" sz="1200">
              <a:latin typeface="ＭＳ Ｐ明朝"/>
              <a:ea typeface="ＭＳ Ｐ明朝"/>
            </a:rPr>
            <a:t>　　   出国率(県人口に対する出国者数)は3.6％で、約28人に１人の割合の出国となって</a:t>
          </a:r>
          <a:endParaRPr kumimoji="1" lang="ja-JP" altLang="en-US" sz="1200">
            <a:latin typeface="ＭＳ Ｐ明朝"/>
            <a:ea typeface="ＭＳ Ｐ明朝"/>
          </a:endParaRPr>
        </a:p>
        <a:p>
          <a:r>
            <a:rPr kumimoji="1" lang="ja-JP" altLang="en-US" sz="1200">
              <a:latin typeface="ＭＳ Ｐ明朝"/>
              <a:ea typeface="ＭＳ Ｐ明朝"/>
            </a:rPr>
            <a:t>　　います。</a:t>
          </a:r>
          <a:endParaRPr kumimoji="1" lang="ja-JP" altLang="en-US" sz="1200">
            <a:latin typeface="ＭＳ Ｐ明朝"/>
            <a:ea typeface="ＭＳ Ｐ明朝"/>
          </a:endParaRPr>
        </a:p>
        <a:p>
          <a:r>
            <a:rPr kumimoji="1" lang="ja-JP" altLang="en-US" sz="1200">
              <a:latin typeface="ＭＳ Ｐ明朝"/>
              <a:ea typeface="ＭＳ Ｐ明朝"/>
            </a:rPr>
            <a:t>　　　なお、全国の出国率は15.3％で、約6.5人に１人の割合の出国となっています。</a:t>
          </a:r>
          <a:endParaRPr kumimoji="1" lang="ja-JP" altLang="en-US" sz="1200">
            <a:latin typeface="ＭＳ Ｐ明朝"/>
            <a:ea typeface="ＭＳ Ｐ明朝"/>
          </a:endParaRPr>
        </a:p>
        <a:p>
          <a:endParaRPr kumimoji="1" lang="ja-JP" altLang="en-US" sz="1200">
            <a:latin typeface="ＭＳ Ｐ明朝"/>
            <a:ea typeface="ＭＳ Ｐ明朝"/>
          </a:endParaRPr>
        </a:p>
      </xdr:txBody>
    </xdr:sp>
    <xdr:clientData/>
  </xdr:twoCellAnchor>
  <xdr:twoCellAnchor>
    <xdr:from xmlns:xdr="http://schemas.openxmlformats.org/drawingml/2006/spreadsheetDrawing">
      <xdr:col>0</xdr:col>
      <xdr:colOff>116840</xdr:colOff>
      <xdr:row>61</xdr:row>
      <xdr:rowOff>91440</xdr:rowOff>
    </xdr:from>
    <xdr:to xmlns:xdr="http://schemas.openxmlformats.org/drawingml/2006/spreadsheetDrawing">
      <xdr:col>9</xdr:col>
      <xdr:colOff>556895</xdr:colOff>
      <xdr:row>121</xdr:row>
      <xdr:rowOff>106680</xdr:rowOff>
    </xdr:to>
    <xdr:sp macro="" textlink="">
      <xdr:nvSpPr>
        <xdr:cNvPr id="6" name="図形 5"/>
        <xdr:cNvSpPr/>
      </xdr:nvSpPr>
      <xdr:spPr>
        <a:xfrm>
          <a:off x="116840" y="10559415"/>
          <a:ext cx="6612255" cy="10302240"/>
        </a:xfrm>
        <a:prstGeom prst="roundRect">
          <a:avLst>
            <a:gd name="adj" fmla="val 2602"/>
          </a:avLst>
        </a:prstGeom>
        <a:solidFill>
          <a:schemeClr val="bg1"/>
        </a:solidFill>
        <a:ln w="12700" cap="flat" cmpd="sng" algn="ctr">
          <a:solidFill>
            <a:schemeClr val="tx1"/>
          </a:solidFill>
          <a:prstDash val="soli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206375</xdr:colOff>
      <xdr:row>62</xdr:row>
      <xdr:rowOff>112395</xdr:rowOff>
    </xdr:from>
    <xdr:to xmlns:xdr="http://schemas.openxmlformats.org/drawingml/2006/spreadsheetDrawing">
      <xdr:col>9</xdr:col>
      <xdr:colOff>499745</xdr:colOff>
      <xdr:row>121</xdr:row>
      <xdr:rowOff>55245</xdr:rowOff>
    </xdr:to>
    <xdr:sp macro="" textlink="">
      <xdr:nvSpPr>
        <xdr:cNvPr id="7" name="テキスト 6"/>
        <xdr:cNvSpPr txBox="1"/>
      </xdr:nvSpPr>
      <xdr:spPr>
        <a:xfrm>
          <a:off x="206375" y="10751820"/>
          <a:ext cx="6465570" cy="100584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latin typeface="ＭＳ ゴシック"/>
              <a:ea typeface="ＭＳ ゴシック"/>
            </a:rPr>
            <a:t>【 注　釈 】</a:t>
          </a:r>
          <a:endParaRPr kumimoji="1" lang="ja-JP" altLang="en-US" sz="1200" b="1">
            <a:latin typeface="ＭＳ ゴシック"/>
            <a:ea typeface="ＭＳ ゴシック"/>
          </a:endParaRPr>
        </a:p>
        <a:p>
          <a:endParaRPr kumimoji="1" lang="ja-JP" altLang="en-US" sz="1200">
            <a:latin typeface="ＭＳ Ｐ明朝"/>
            <a:ea typeface="ＭＳ Ｐ明朝"/>
          </a:endParaRPr>
        </a:p>
        <a:p>
          <a:r>
            <a:rPr kumimoji="1" lang="ja-JP" altLang="en-US" sz="1200">
              <a:latin typeface="ＭＳ Ｐ明朝"/>
              <a:ea typeface="ＭＳ Ｐ明朝"/>
            </a:rPr>
            <a:t> </a:t>
          </a:r>
          <a:r>
            <a:rPr kumimoji="1" lang="ja-JP" altLang="en-US" sz="1200">
              <a:latin typeface="ＭＳ Ｐ明朝"/>
              <a:ea typeface="ＭＳ Ｐ明朝"/>
            </a:rPr>
            <a:t>○ 平成27年の発行件数は、前年を下回りました。これは円安基調の継続、ソウル便の運</a:t>
          </a:r>
          <a:endParaRPr kumimoji="1" lang="ja-JP" altLang="en-US" sz="1200">
            <a:latin typeface="ＭＳ Ｐ明朝"/>
            <a:ea typeface="ＭＳ Ｐ明朝"/>
          </a:endParaRPr>
        </a:p>
        <a:p>
          <a:r>
            <a:rPr kumimoji="1" lang="ja-JP" altLang="en-US" sz="1200">
              <a:latin typeface="ＭＳ Ｐ明朝"/>
              <a:ea typeface="ＭＳ Ｐ明朝"/>
            </a:rPr>
            <a:t>　　 休</a:t>
          </a:r>
          <a:r>
            <a:rPr kumimoji="1" lang="ja-JP" altLang="en-US" sz="1200">
              <a:latin typeface="ＭＳ Ｐ明朝"/>
              <a:ea typeface="ＭＳ Ｐ明朝"/>
            </a:rPr>
            <a:t>及び観光地でのテロ発生等が発給申請の減少に影響を与えたものと考えられます。</a:t>
          </a:r>
          <a:endParaRPr kumimoji="1" lang="ja-JP" altLang="en-US" sz="1200">
            <a:latin typeface="ＭＳ Ｐ明朝"/>
            <a:ea typeface="ＭＳ Ｐ明朝"/>
          </a:endParaRPr>
        </a:p>
        <a:p>
          <a:endParaRPr kumimoji="1" lang="ja-JP" altLang="en-US" sz="1200">
            <a:latin typeface="ＭＳ Ｐ明朝"/>
            <a:ea typeface="ＭＳ Ｐ明朝"/>
          </a:endParaRPr>
        </a:p>
        <a:p>
          <a:r>
            <a:rPr kumimoji="1" lang="ja-JP" altLang="en-US" sz="1200">
              <a:latin typeface="ＭＳ Ｐ明朝"/>
              <a:ea typeface="ＭＳ Ｐ明朝"/>
            </a:rPr>
            <a:t> </a:t>
          </a:r>
          <a:r>
            <a:rPr kumimoji="1" lang="ja-JP" altLang="en-US" sz="1200">
              <a:latin typeface="ＭＳ Ｐ明朝"/>
              <a:ea typeface="ＭＳ Ｐ明朝"/>
            </a:rPr>
            <a:t>○ 平成28年の発行件数は、本県及び全国ともに前年を大きく上回りました。これは、平成</a:t>
          </a:r>
          <a:endParaRPr kumimoji="1" lang="ja-JP" altLang="en-US" sz="1200">
            <a:latin typeface="ＭＳ Ｐ明朝"/>
            <a:ea typeface="ＭＳ Ｐ明朝"/>
          </a:endParaRPr>
        </a:p>
        <a:p>
          <a:r>
            <a:rPr kumimoji="1" lang="ja-JP" altLang="en-US" sz="1200">
              <a:latin typeface="ＭＳ Ｐ明朝"/>
              <a:ea typeface="ＭＳ Ｐ明朝"/>
            </a:rPr>
            <a:t>　　 18年に導入されたＩＣ旅券が10年目の切替の時期にあたったことや、円高による海外渡</a:t>
          </a:r>
          <a:endParaRPr kumimoji="1" lang="ja-JP" altLang="en-US" sz="1200">
            <a:latin typeface="ＭＳ Ｐ明朝"/>
            <a:ea typeface="ＭＳ Ｐ明朝"/>
          </a:endParaRPr>
        </a:p>
        <a:p>
          <a:r>
            <a:rPr kumimoji="1" lang="ja-JP" altLang="en-US" sz="1200">
              <a:latin typeface="ＭＳ Ｐ明朝"/>
              <a:ea typeface="ＭＳ Ｐ明朝"/>
            </a:rPr>
            <a:t>　　 航への関心の高まりがあったことなどによるものと考えられます。</a:t>
          </a:r>
          <a:endParaRPr kumimoji="1" lang="ja-JP" altLang="en-US" sz="1200">
            <a:latin typeface="ＭＳ Ｐ明朝"/>
            <a:ea typeface="ＭＳ Ｐ明朝"/>
          </a:endParaRPr>
        </a:p>
        <a:p>
          <a:endParaRPr kumimoji="1" lang="ja-JP" altLang="en-US" sz="1200">
            <a:latin typeface="ＭＳ Ｐ明朝"/>
            <a:ea typeface="ＭＳ Ｐ明朝"/>
          </a:endParaRPr>
        </a:p>
        <a:p>
          <a:r>
            <a:rPr kumimoji="1" lang="ja-JP" altLang="en-US" sz="1200">
              <a:latin typeface="ＭＳ Ｐ明朝"/>
              <a:ea typeface="ＭＳ Ｐ明朝"/>
            </a:rPr>
            <a:t> ○ 平成29年の発行件数は、前年を上回りました。これは、景気回復への期待、雇用や</a:t>
          </a:r>
          <a:r>
            <a:rPr kumimoji="1" lang="ja-JP" altLang="en-US" sz="1200">
              <a:latin typeface="ＭＳ Ｐ明朝"/>
              <a:ea typeface="ＭＳ Ｐ明朝"/>
            </a:rPr>
            <a:t>賃</a:t>
          </a:r>
          <a:endParaRPr kumimoji="1" lang="ja-JP" altLang="en-US" sz="1200">
            <a:latin typeface="ＭＳ Ｐ明朝"/>
            <a:ea typeface="ＭＳ Ｐ明朝"/>
          </a:endParaRPr>
        </a:p>
        <a:p>
          <a:r>
            <a:rPr kumimoji="1" lang="ja-JP" altLang="en-US" sz="1200">
              <a:latin typeface="ＭＳ Ｐ明朝"/>
              <a:ea typeface="ＭＳ Ｐ明朝"/>
            </a:rPr>
            <a:t>     金</a:t>
          </a:r>
          <a:r>
            <a:rPr kumimoji="1" lang="ja-JP" altLang="en-US" sz="1200">
              <a:latin typeface="ＭＳ Ｐ明朝"/>
              <a:ea typeface="ＭＳ Ｐ明朝"/>
            </a:rPr>
            <a:t>の改善等により海外渡航への関心の高まりが継続していることなどによるものと</a:t>
          </a:r>
          <a:r>
            <a:rPr kumimoji="1" lang="ja-JP" altLang="en-US" sz="1200">
              <a:latin typeface="ＭＳ Ｐ明朝"/>
              <a:ea typeface="ＭＳ Ｐ明朝"/>
            </a:rPr>
            <a:t>考え</a:t>
          </a:r>
          <a:endParaRPr kumimoji="1" lang="ja-JP" altLang="en-US" sz="1200">
            <a:latin typeface="ＭＳ Ｐ明朝"/>
            <a:ea typeface="ＭＳ Ｐ明朝"/>
          </a:endParaRPr>
        </a:p>
        <a:p>
          <a:r>
            <a:rPr kumimoji="1" lang="ja-JP" altLang="en-US" sz="1200">
              <a:latin typeface="ＭＳ Ｐ明朝"/>
              <a:ea typeface="ＭＳ Ｐ明朝"/>
            </a:rPr>
            <a:t>     られ</a:t>
          </a:r>
          <a:r>
            <a:rPr kumimoji="1" lang="ja-JP" altLang="en-US" sz="1200">
              <a:latin typeface="ＭＳ Ｐ明朝"/>
              <a:ea typeface="ＭＳ Ｐ明朝"/>
            </a:rPr>
            <a:t>ます。</a:t>
          </a:r>
          <a:endParaRPr kumimoji="1" lang="ja-JP" altLang="en-US" sz="1200">
            <a:latin typeface="ＭＳ Ｐ明朝"/>
            <a:ea typeface="ＭＳ Ｐ明朝"/>
          </a:endParaRPr>
        </a:p>
        <a:p>
          <a:endParaRPr kumimoji="1" lang="ja-JP" altLang="en-US" sz="1200">
            <a:latin typeface="ＭＳ Ｐ明朝"/>
            <a:ea typeface="ＭＳ Ｐ明朝"/>
          </a:endParaRPr>
        </a:p>
        <a:p>
          <a:r>
            <a:rPr kumimoji="1" lang="ja-JP" altLang="en-US" sz="1200">
              <a:latin typeface="ＭＳ Ｐ明朝"/>
              <a:ea typeface="ＭＳ Ｐ明朝"/>
            </a:rPr>
            <a:t> ○ 平成30年の発行件数も、前年を上回りました。これは、景気回復基調の継続や幅広い</a:t>
          </a:r>
          <a:endParaRPr kumimoji="1" lang="ja-JP" altLang="en-US" sz="1200">
            <a:latin typeface="ＭＳ Ｐ明朝"/>
            <a:ea typeface="ＭＳ Ｐ明朝"/>
          </a:endParaRPr>
        </a:p>
        <a:p>
          <a:r>
            <a:rPr kumimoji="1" lang="ja-JP" altLang="en-US" sz="1200">
              <a:latin typeface="ＭＳ Ｐ明朝"/>
              <a:ea typeface="ＭＳ Ｐ明朝"/>
            </a:rPr>
            <a:t>　　 年</a:t>
          </a:r>
          <a:r>
            <a:rPr kumimoji="1" lang="ja-JP" altLang="en-US" sz="1200">
              <a:latin typeface="ＭＳ Ｐ明朝"/>
              <a:ea typeface="ＭＳ Ｐ明朝"/>
            </a:rPr>
            <a:t>代での海外渡航への関心の高まりが継続していることなどによるものと考えられます。</a:t>
          </a:r>
          <a:endParaRPr kumimoji="1" lang="ja-JP" altLang="en-US" sz="1200">
            <a:latin typeface="ＭＳ Ｐ明朝"/>
            <a:ea typeface="ＭＳ Ｐ明朝"/>
          </a:endParaRPr>
        </a:p>
        <a:p>
          <a:endParaRPr kumimoji="1" lang="ja-JP" altLang="en-US" sz="1200">
            <a:latin typeface="ＭＳ Ｐ明朝"/>
            <a:ea typeface="ＭＳ Ｐ明朝"/>
          </a:endParaRPr>
        </a:p>
        <a:p>
          <a:r>
            <a:rPr kumimoji="1" lang="ja-JP" altLang="en-US" sz="1200">
              <a:latin typeface="ＭＳ Ｐ明朝"/>
              <a:ea typeface="ＭＳ Ｐ明朝"/>
            </a:rPr>
            <a:t> ○ 平成31年・令和元年の発行件数も、４年連続で前年を上回りました。これは、秋田発着</a:t>
          </a:r>
          <a:endParaRPr kumimoji="1" lang="ja-JP" altLang="en-US" sz="1200">
            <a:latin typeface="ＭＳ Ｐ明朝"/>
            <a:ea typeface="ＭＳ Ｐ明朝"/>
          </a:endParaRPr>
        </a:p>
        <a:p>
          <a:r>
            <a:rPr kumimoji="1" lang="ja-JP" altLang="en-US" sz="1200">
              <a:latin typeface="ＭＳ Ｐ明朝"/>
              <a:ea typeface="ＭＳ Ｐ明朝"/>
            </a:rPr>
            <a:t>　　 の</a:t>
          </a:r>
          <a:r>
            <a:rPr kumimoji="1" lang="ja-JP" altLang="en-US" sz="1200">
              <a:latin typeface="ＭＳ Ｐ明朝"/>
              <a:ea typeface="ＭＳ Ｐ明朝"/>
            </a:rPr>
            <a:t>チャ</a:t>
          </a:r>
          <a:r>
            <a:rPr kumimoji="1" lang="ja-JP" altLang="en-US" sz="1200">
              <a:latin typeface="ＭＳ Ｐ明朝"/>
              <a:ea typeface="ＭＳ Ｐ明朝"/>
            </a:rPr>
            <a:t> ー</a:t>
          </a:r>
          <a:r>
            <a:rPr kumimoji="1" lang="ja-JP" altLang="en-US" sz="1200">
              <a:latin typeface="ＭＳ Ｐ明朝"/>
              <a:ea typeface="ＭＳ Ｐ明朝"/>
            </a:rPr>
            <a:t>ター</a:t>
          </a:r>
          <a:r>
            <a:rPr kumimoji="1" lang="ja-JP" altLang="en-US" sz="1200">
              <a:latin typeface="ＭＳ Ｐ明朝"/>
              <a:ea typeface="ＭＳ Ｐ明朝"/>
            </a:rPr>
            <a:t>便の運行が増加した</a:t>
          </a:r>
          <a:r>
            <a:rPr kumimoji="1" lang="ja-JP" altLang="en-US" sz="1200">
              <a:latin typeface="ＭＳ Ｐ明朝"/>
              <a:ea typeface="ＭＳ Ｐ明朝"/>
            </a:rPr>
            <a:t>ことや、</a:t>
          </a:r>
          <a:r>
            <a:rPr kumimoji="1" lang="ja-JP" altLang="en-US" sz="1200">
              <a:latin typeface="ＭＳ Ｐ明朝"/>
              <a:ea typeface="ＭＳ Ｐ明朝"/>
            </a:rPr>
            <a:t>羽田空港発着の</a:t>
          </a:r>
          <a:r>
            <a:rPr kumimoji="1" lang="ja-JP" altLang="en-US" sz="1200">
              <a:latin typeface="ＭＳ Ｐ明朝"/>
              <a:ea typeface="ＭＳ Ｐ明朝"/>
            </a:rPr>
            <a:t>国際便が増便となって</a:t>
          </a:r>
          <a:r>
            <a:rPr kumimoji="1" lang="ja-JP" altLang="en-US" sz="1200">
              <a:latin typeface="ＭＳ Ｐ明朝"/>
              <a:ea typeface="ＭＳ Ｐ明朝"/>
            </a:rPr>
            <a:t>利</a:t>
          </a:r>
          <a:endParaRPr kumimoji="1" lang="ja-JP" altLang="en-US" sz="1200">
            <a:latin typeface="ＭＳ Ｐ明朝"/>
            <a:ea typeface="ＭＳ Ｐ明朝"/>
          </a:endParaRPr>
        </a:p>
        <a:p>
          <a:r>
            <a:rPr kumimoji="1" lang="ja-JP" altLang="en-US" sz="1200">
              <a:latin typeface="ＭＳ Ｐ明朝"/>
              <a:ea typeface="ＭＳ Ｐ明朝"/>
            </a:rPr>
            <a:t>     便</a:t>
          </a:r>
          <a:r>
            <a:rPr kumimoji="1" lang="ja-JP" altLang="en-US" sz="1200">
              <a:latin typeface="ＭＳ Ｐ明朝"/>
              <a:ea typeface="ＭＳ Ｐ明朝"/>
            </a:rPr>
            <a:t>性</a:t>
          </a:r>
          <a:r>
            <a:rPr kumimoji="1" lang="ja-JP" altLang="en-US" sz="1200">
              <a:latin typeface="ＭＳ Ｐ明朝"/>
              <a:ea typeface="ＭＳ Ｐ明朝"/>
            </a:rPr>
            <a:t>が増し</a:t>
          </a:r>
          <a:r>
            <a:rPr kumimoji="1" lang="ja-JP" altLang="en-US" sz="1200">
              <a:latin typeface="ＭＳ Ｐ明朝"/>
              <a:ea typeface="ＭＳ Ｐ明朝"/>
            </a:rPr>
            <a:t>た</a:t>
          </a:r>
          <a:r>
            <a:rPr kumimoji="1" lang="ja-JP" altLang="en-US" sz="1200">
              <a:latin typeface="ＭＳ Ｐ明朝"/>
              <a:ea typeface="ＭＳ Ｐ明朝"/>
            </a:rPr>
            <a:t>こ</a:t>
          </a:r>
          <a:r>
            <a:rPr kumimoji="1" lang="ja-JP" altLang="en-US" sz="1200">
              <a:latin typeface="ＭＳ Ｐ明朝"/>
              <a:ea typeface="ＭＳ Ｐ明朝"/>
            </a:rPr>
            <a:t>と、</a:t>
          </a:r>
          <a:r>
            <a:rPr kumimoji="1" lang="ja-JP" altLang="en-US" sz="1200">
              <a:latin typeface="ＭＳ Ｐ明朝"/>
              <a:ea typeface="ＭＳ Ｐ明朝"/>
            </a:rPr>
            <a:t>クル</a:t>
          </a:r>
          <a:r>
            <a:rPr kumimoji="1" lang="ja-JP" altLang="en-US" sz="1200">
              <a:latin typeface="ＭＳ Ｐ明朝"/>
              <a:ea typeface="ＭＳ Ｐ明朝"/>
            </a:rPr>
            <a:t>ーズ船ツアーの増加</a:t>
          </a:r>
          <a:r>
            <a:rPr kumimoji="1" lang="ja-JP" altLang="en-US" sz="1200">
              <a:latin typeface="ＭＳ Ｐ明朝"/>
              <a:ea typeface="ＭＳ Ｐ明朝"/>
            </a:rPr>
            <a:t>などが考えられます。</a:t>
          </a:r>
          <a:endParaRPr kumimoji="1" lang="ja-JP" altLang="en-US" sz="1200">
            <a:latin typeface="ＭＳ Ｐ明朝"/>
            <a:ea typeface="ＭＳ Ｐ明朝"/>
          </a:endParaRPr>
        </a:p>
        <a:p>
          <a:endParaRPr kumimoji="1" lang="ja-JP" altLang="en-US" sz="1200">
            <a:latin typeface="ＭＳ Ｐ明朝"/>
            <a:ea typeface="ＭＳ Ｐ明朝"/>
          </a:endParaRPr>
        </a:p>
        <a:p>
          <a:endParaRPr kumimoji="1" lang="ja-JP" altLang="en-US" sz="1200">
            <a:latin typeface="ＭＳ Ｐ明朝"/>
            <a:ea typeface="ＭＳ Ｐ明朝"/>
          </a:endParaRPr>
        </a:p>
        <a:p>
          <a:r>
            <a:rPr kumimoji="1" lang="ja-JP" altLang="en-US" sz="1200" b="1">
              <a:latin typeface="ＭＳ Ｐゴシック"/>
              <a:ea typeface="ＭＳ Ｐゴシック"/>
            </a:rPr>
            <a:t>◇ 特 記 事 項</a:t>
          </a:r>
          <a:endParaRPr kumimoji="1" lang="ja-JP" altLang="en-US" sz="1200" b="0">
            <a:latin typeface="ＭＳ Ｐゴシック"/>
            <a:ea typeface="ＭＳ Ｐゴシック"/>
          </a:endParaRPr>
        </a:p>
        <a:p>
          <a:endParaRPr kumimoji="1" lang="ja-JP" altLang="en-US" sz="1200">
            <a:latin typeface="ＭＳ Ｐ明朝"/>
            <a:ea typeface="ＭＳ Ｐ明朝"/>
          </a:endParaRPr>
        </a:p>
        <a:p>
          <a:r>
            <a:rPr kumimoji="1" lang="ja-JP" altLang="en-US" sz="1200" b="0">
              <a:latin typeface="ＭＳ Ｐゴシック"/>
              <a:ea typeface="ＭＳ Ｐゴシック"/>
            </a:rPr>
            <a:t>　１ 交付処理期間の短縮（平成１４年１月４日から）</a:t>
          </a:r>
          <a:endParaRPr kumimoji="1" lang="ja-JP" altLang="en-US" sz="1200" b="0">
            <a:latin typeface="ＭＳ Ｐゴシック"/>
            <a:ea typeface="ＭＳ Ｐゴシック"/>
          </a:endParaRPr>
        </a:p>
        <a:p>
          <a:r>
            <a:rPr kumimoji="1" lang="ja-JP" altLang="en-US" sz="1200">
              <a:latin typeface="ＭＳ Ｐ明朝"/>
              <a:ea typeface="ＭＳ Ｐ明朝"/>
            </a:rPr>
            <a:t>         　　本　 庁　 ５日（平成１３年：  ６日（外務省標準処理期間））</a:t>
          </a:r>
          <a:endParaRPr kumimoji="1" lang="ja-JP" altLang="en-US" sz="1200">
            <a:latin typeface="ＭＳ Ｐ明朝"/>
            <a:ea typeface="ＭＳ Ｐ明朝"/>
          </a:endParaRPr>
        </a:p>
        <a:p>
          <a:r>
            <a:rPr kumimoji="1" lang="ja-JP" altLang="en-US" sz="1200">
              <a:latin typeface="ＭＳ Ｐ明朝"/>
              <a:ea typeface="ＭＳ Ｐ明朝"/>
            </a:rPr>
            <a:t>       　※ 振興局　 ９日（平成１３年：１１日）</a:t>
          </a:r>
          <a:r>
            <a:rPr kumimoji="1" lang="ja-JP" altLang="en-US" sz="1200">
              <a:latin typeface="ＭＳ Ｐ明朝"/>
              <a:ea typeface="ＭＳ Ｐ明朝"/>
            </a:rPr>
            <a:t>　 現在は市町村窓口</a:t>
          </a:r>
          <a:endParaRPr kumimoji="1" lang="ja-JP" altLang="en-US" sz="1200">
            <a:latin typeface="ＭＳ Ｐ明朝"/>
            <a:ea typeface="ＭＳ Ｐ明朝"/>
          </a:endParaRPr>
        </a:p>
        <a:p>
          <a:endParaRPr kumimoji="1" lang="ja-JP" altLang="en-US" sz="1200">
            <a:latin typeface="ＭＳ Ｐ明朝"/>
            <a:ea typeface="ＭＳ Ｐ明朝"/>
          </a:endParaRPr>
        </a:p>
        <a:p>
          <a:r>
            <a:rPr kumimoji="1" lang="ja-JP" altLang="en-US" sz="1200" b="0">
              <a:latin typeface="ＭＳ Ｐゴシック"/>
              <a:ea typeface="ＭＳ Ｐゴシック"/>
            </a:rPr>
            <a:t>　２ 旅券発給申請時の住民票の写しの提出不要（平成１５年４月１日から）</a:t>
          </a:r>
          <a:endParaRPr kumimoji="1" lang="ja-JP" altLang="en-US" sz="1200" b="0">
            <a:latin typeface="ＭＳ Ｐゴシック"/>
            <a:ea typeface="ＭＳ Ｐゴシック"/>
          </a:endParaRPr>
        </a:p>
        <a:p>
          <a:r>
            <a:rPr kumimoji="1" lang="ja-JP" altLang="en-US" sz="1200">
              <a:latin typeface="ＭＳ Ｐ明朝"/>
              <a:ea typeface="ＭＳ Ｐ明朝"/>
            </a:rPr>
            <a:t>　　　　「住民基本台帳ネットワークシステム」の利用開始に伴うもので、住民票の写しの提</a:t>
          </a:r>
          <a:endParaRPr kumimoji="1" lang="ja-JP" altLang="en-US" sz="1200">
            <a:latin typeface="ＭＳ Ｐ明朝"/>
            <a:ea typeface="ＭＳ Ｐ明朝"/>
          </a:endParaRPr>
        </a:p>
        <a:p>
          <a:r>
            <a:rPr kumimoji="1" lang="ja-JP" altLang="en-US" sz="1200">
              <a:latin typeface="ＭＳ Ｐ明朝"/>
              <a:ea typeface="ＭＳ Ｐ明朝"/>
            </a:rPr>
            <a:t>     出</a:t>
          </a:r>
          <a:r>
            <a:rPr kumimoji="1" lang="ja-JP" altLang="en-US" sz="1200">
              <a:latin typeface="ＭＳ Ｐ明朝"/>
              <a:ea typeface="ＭＳ Ｐ明朝"/>
            </a:rPr>
            <a:t>に代え</a:t>
          </a:r>
          <a:r>
            <a:rPr kumimoji="1" lang="ja-JP" altLang="en-US" sz="1200">
              <a:latin typeface="ＭＳ Ｐ明朝"/>
              <a:ea typeface="ＭＳ Ｐ明朝"/>
            </a:rPr>
            <a:t>て旅券窓口に設置されている「住基ネット」の端末により本人確認が可能と</a:t>
          </a:r>
          <a:endParaRPr kumimoji="1" lang="ja-JP" altLang="en-US" sz="1200">
            <a:latin typeface="ＭＳ Ｐ明朝"/>
            <a:ea typeface="ＭＳ Ｐ明朝"/>
          </a:endParaRPr>
        </a:p>
        <a:p>
          <a:r>
            <a:rPr kumimoji="1" lang="ja-JP" altLang="en-US" sz="1200">
              <a:latin typeface="ＭＳ Ｐ明朝"/>
              <a:ea typeface="ＭＳ Ｐ明朝"/>
            </a:rPr>
            <a:t>     なった</a:t>
          </a:r>
          <a:r>
            <a:rPr kumimoji="1" lang="ja-JP" altLang="en-US" sz="1200">
              <a:latin typeface="ＭＳ Ｐ明朝"/>
              <a:ea typeface="ＭＳ Ｐ明朝"/>
            </a:rPr>
            <a:t>ことによる。</a:t>
          </a:r>
          <a:endParaRPr kumimoji="1" lang="ja-JP" altLang="en-US" sz="1200">
            <a:latin typeface="ＭＳ Ｐ明朝"/>
            <a:ea typeface="ＭＳ Ｐ明朝"/>
          </a:endParaRPr>
        </a:p>
        <a:p>
          <a:endParaRPr kumimoji="1" lang="ja-JP" altLang="en-US" sz="1200">
            <a:latin typeface="ＭＳ Ｐ明朝"/>
            <a:ea typeface="ＭＳ Ｐ明朝"/>
          </a:endParaRPr>
        </a:p>
        <a:p>
          <a:r>
            <a:rPr kumimoji="1" lang="ja-JP" altLang="en-US" sz="1200" b="0">
              <a:latin typeface="ＭＳ Ｐゴシック"/>
              <a:ea typeface="ＭＳ Ｐゴシック"/>
            </a:rPr>
            <a:t>　３ 「交付事務」の業務時間の延長（平成１７年６月１日から）</a:t>
          </a:r>
          <a:endParaRPr kumimoji="1" lang="ja-JP" altLang="en-US" sz="1200">
            <a:latin typeface="ＭＳ Ｐ明朝"/>
            <a:ea typeface="ＭＳ Ｐ明朝"/>
          </a:endParaRPr>
        </a:p>
        <a:p>
          <a:r>
            <a:rPr kumimoji="1" lang="ja-JP" altLang="en-US" sz="1200">
              <a:latin typeface="ＭＳ Ｐ明朝"/>
              <a:ea typeface="ＭＳ Ｐ明朝"/>
            </a:rPr>
            <a:t>　　　　午前８時３０分から午後６時まで → 午前８時３０分から午後７時まで　</a:t>
          </a:r>
          <a:endParaRPr kumimoji="1" lang="ja-JP" altLang="en-US" sz="1200">
            <a:latin typeface="ＭＳ Ｐ明朝"/>
            <a:ea typeface="ＭＳ Ｐ明朝"/>
          </a:endParaRPr>
        </a:p>
        <a:p>
          <a:r>
            <a:rPr kumimoji="1" lang="ja-JP" altLang="en-US" sz="1200">
              <a:latin typeface="ＭＳ Ｐ明朝"/>
              <a:ea typeface="ＭＳ Ｐ明朝"/>
            </a:rPr>
            <a:t>  　　　</a:t>
          </a:r>
          <a:r>
            <a:rPr kumimoji="1" lang="ja-JP" altLang="en-US" sz="1200">
              <a:latin typeface="ＭＳ Ｐ明朝"/>
              <a:ea typeface="ＭＳ Ｐ明朝"/>
            </a:rPr>
            <a:t>　 本　庁　 　午後６時以降は、事前の申出により対応</a:t>
          </a:r>
          <a:endParaRPr kumimoji="1" lang="ja-JP" altLang="en-US" sz="1200">
            <a:latin typeface="ＭＳ Ｐ明朝"/>
            <a:ea typeface="ＭＳ Ｐ明朝"/>
          </a:endParaRPr>
        </a:p>
        <a:p>
          <a:r>
            <a:rPr kumimoji="1" lang="ja-JP" altLang="en-US" sz="1200">
              <a:latin typeface="ＭＳ Ｐ明朝"/>
              <a:ea typeface="ＭＳ Ｐ明朝"/>
            </a:rPr>
            <a:t>　　　　　　　　　 　   水曜日を除く（平成２２年２月から）</a:t>
          </a:r>
          <a:endParaRPr kumimoji="1" lang="ja-JP" altLang="en-US" sz="1200">
            <a:latin typeface="ＭＳ Ｐ明朝"/>
            <a:ea typeface="ＭＳ Ｐ明朝"/>
          </a:endParaRPr>
        </a:p>
        <a:p>
          <a:r>
            <a:rPr kumimoji="1" lang="ja-JP" altLang="en-US" sz="1200">
              <a:latin typeface="ＭＳ Ｐ明朝"/>
              <a:ea typeface="ＭＳ Ｐ明朝"/>
            </a:rPr>
            <a:t> </a:t>
          </a:r>
          <a:r>
            <a:rPr kumimoji="1" lang="ja-JP" altLang="en-US" sz="1200">
              <a:latin typeface="ＭＳ Ｐ明朝"/>
              <a:ea typeface="ＭＳ Ｐ明朝"/>
            </a:rPr>
            <a:t>      ※ 振興局　　午後５時以降は、事前の申出により対応</a:t>
          </a:r>
          <a:endParaRPr kumimoji="1" lang="ja-JP" altLang="en-US" sz="1200">
            <a:latin typeface="ＭＳ Ｐ明朝"/>
            <a:ea typeface="ＭＳ Ｐ明朝"/>
          </a:endParaRPr>
        </a:p>
        <a:p>
          <a:r>
            <a:rPr kumimoji="1" lang="ja-JP" altLang="en-US" sz="1200">
              <a:latin typeface="ＭＳ Ｐ明朝"/>
              <a:ea typeface="ＭＳ Ｐ明朝"/>
            </a:rPr>
            <a:t>　  </a:t>
          </a:r>
          <a:r>
            <a:rPr kumimoji="1" lang="ja-JP" altLang="en-US" sz="1200">
              <a:latin typeface="ＭＳ Ｐ明朝"/>
              <a:ea typeface="ＭＳ Ｐ明朝"/>
            </a:rPr>
            <a:t>　　　　　　 　　　○現在は市町村窓口（業務時間は各市町村で定めている）</a:t>
          </a:r>
          <a:endParaRPr kumimoji="1" lang="ja-JP" altLang="en-US" sz="1200">
            <a:latin typeface="ＭＳ Ｐ明朝"/>
            <a:ea typeface="ＭＳ Ｐ明朝"/>
          </a:endParaRPr>
        </a:p>
        <a:p>
          <a:endParaRPr kumimoji="1" lang="ja-JP" altLang="en-US" sz="1200">
            <a:latin typeface="ＭＳ Ｐ明朝"/>
            <a:ea typeface="ＭＳ Ｐ明朝"/>
          </a:endParaRPr>
        </a:p>
        <a:p>
          <a:r>
            <a:rPr kumimoji="1" lang="ja-JP" altLang="en-US" sz="1200" b="0">
              <a:latin typeface="ＭＳ Ｐゴシック"/>
              <a:ea typeface="ＭＳ Ｐゴシック"/>
            </a:rPr>
            <a:t>  ４ ＩＣ旅券の導入（平成１８年３月２０日から）</a:t>
          </a:r>
          <a:endParaRPr kumimoji="1" lang="ja-JP" altLang="en-US" sz="1200" b="0">
            <a:latin typeface="ＭＳ Ｐゴシック"/>
            <a:ea typeface="ＭＳ Ｐゴシック"/>
          </a:endParaRPr>
        </a:p>
        <a:p>
          <a:r>
            <a:rPr kumimoji="1" lang="ja-JP" altLang="en-US" sz="1200">
              <a:latin typeface="ＭＳ Ｐ明朝"/>
              <a:ea typeface="ＭＳ Ｐ明朝"/>
            </a:rPr>
            <a:t>　　　　旅券の偽造防止対策を強化し安全性を高めるため、ＩＣＡＯ（国際民間航空機関）</a:t>
          </a:r>
          <a:endParaRPr kumimoji="1" lang="ja-JP" altLang="en-US" sz="1200">
            <a:latin typeface="ＭＳ Ｐ明朝"/>
            <a:ea typeface="ＭＳ Ｐ明朝"/>
          </a:endParaRPr>
        </a:p>
        <a:p>
          <a:r>
            <a:rPr kumimoji="1" lang="ja-JP" altLang="en-US" sz="1200">
              <a:latin typeface="ＭＳ Ｐ明朝"/>
              <a:ea typeface="ＭＳ Ｐ明朝"/>
            </a:rPr>
            <a:t>　　 が定め</a:t>
          </a:r>
          <a:r>
            <a:rPr kumimoji="1" lang="ja-JP" altLang="en-US" sz="1200">
              <a:latin typeface="ＭＳ Ｐ明朝"/>
              <a:ea typeface="ＭＳ Ｐ明朝"/>
            </a:rPr>
            <a:t>る</a:t>
          </a:r>
          <a:r>
            <a:rPr kumimoji="1" lang="ja-JP" altLang="en-US" sz="1200">
              <a:latin typeface="ＭＳ Ｐ明朝"/>
              <a:ea typeface="ＭＳ Ｐ明朝"/>
            </a:rPr>
            <a:t>国際規格に準拠したＩＣチップを搭載した旅券が導入された</a:t>
          </a:r>
          <a:r>
            <a:rPr kumimoji="1" lang="ja-JP" altLang="en-US" sz="1200">
              <a:latin typeface="ＭＳ Ｐ明朝"/>
              <a:ea typeface="ＭＳ Ｐ明朝"/>
            </a:rPr>
            <a:t>。</a:t>
          </a:r>
          <a:endParaRPr kumimoji="1" lang="ja-JP" altLang="en-US" sz="1200">
            <a:latin typeface="ＭＳ Ｐ明朝"/>
            <a:ea typeface="ＭＳ Ｐ明朝"/>
          </a:endParaRPr>
        </a:p>
        <a:p>
          <a:r>
            <a:rPr kumimoji="1" lang="ja-JP" altLang="en-US" sz="1200">
              <a:latin typeface="ＭＳ Ｐ明朝"/>
              <a:ea typeface="ＭＳ Ｐ明朝"/>
            </a:rPr>
            <a:t>　　　　交付手数料は国費（印紙）のみ１，０００円高くなったが、ＩＣ旅券導入により顔写真</a:t>
          </a:r>
          <a:endParaRPr kumimoji="1" lang="ja-JP" altLang="en-US" sz="1200">
            <a:latin typeface="ＭＳ Ｐ明朝"/>
            <a:ea typeface="ＭＳ Ｐ明朝"/>
          </a:endParaRPr>
        </a:p>
        <a:p>
          <a:r>
            <a:rPr kumimoji="1" lang="ja-JP" altLang="en-US" sz="1200">
              <a:latin typeface="ＭＳ Ｐ明朝"/>
              <a:ea typeface="ＭＳ Ｐ明朝"/>
            </a:rPr>
            <a:t>　　 を貼り</a:t>
          </a:r>
          <a:r>
            <a:rPr kumimoji="1" lang="ja-JP" altLang="en-US" sz="1200">
              <a:latin typeface="ＭＳ Ｐ明朝"/>
              <a:ea typeface="ＭＳ Ｐ明朝"/>
            </a:rPr>
            <a:t>替</a:t>
          </a:r>
          <a:r>
            <a:rPr kumimoji="1" lang="ja-JP" altLang="en-US" sz="1200">
              <a:latin typeface="ＭＳ Ｐ明朝"/>
              <a:ea typeface="ＭＳ Ｐ明朝"/>
            </a:rPr>
            <a:t>えた旅券を使用しても、ＩＣチップに記録されている情報と照合することにより</a:t>
          </a:r>
          <a:endParaRPr kumimoji="1" lang="ja-JP" altLang="en-US" sz="1200">
            <a:latin typeface="ＭＳ Ｐ明朝"/>
            <a:ea typeface="ＭＳ Ｐ明朝"/>
          </a:endParaRPr>
        </a:p>
        <a:p>
          <a:r>
            <a:rPr kumimoji="1" lang="ja-JP" altLang="en-US" sz="1200">
              <a:latin typeface="ＭＳ Ｐ明朝"/>
              <a:ea typeface="ＭＳ Ｐ明朝"/>
            </a:rPr>
            <a:t>　　 偽造を見破</a:t>
          </a:r>
          <a:r>
            <a:rPr kumimoji="1" lang="ja-JP" altLang="en-US" sz="1200">
              <a:latin typeface="ＭＳ Ｐ明朝"/>
              <a:ea typeface="ＭＳ Ｐ明朝"/>
            </a:rPr>
            <a:t>るこ</a:t>
          </a:r>
          <a:r>
            <a:rPr kumimoji="1" lang="ja-JP" altLang="en-US" sz="1200">
              <a:latin typeface="ＭＳ Ｐ明朝"/>
              <a:ea typeface="ＭＳ Ｐ明朝"/>
            </a:rPr>
            <a:t>とが容易になった</a:t>
          </a:r>
          <a:r>
            <a:rPr kumimoji="1" lang="ja-JP" altLang="en-US" sz="1200">
              <a:latin typeface="ＭＳ Ｐ明朝"/>
              <a:ea typeface="ＭＳ Ｐ明朝"/>
            </a:rPr>
            <a:t>。</a:t>
          </a:r>
          <a:endParaRPr kumimoji="1" lang="ja-JP" altLang="en-US" sz="1200">
            <a:latin typeface="ＭＳ Ｐ明朝"/>
            <a:ea typeface="ＭＳ Ｐ明朝"/>
          </a:endParaRPr>
        </a:p>
      </xdr:txBody>
    </xdr:sp>
    <xdr:clientData/>
  </xdr:twoCellAnchor>
  <xdr:twoCellAnchor>
    <xdr:from xmlns:xdr="http://schemas.openxmlformats.org/drawingml/2006/spreadsheetDrawing">
      <xdr:col>0</xdr:col>
      <xdr:colOff>22225</xdr:colOff>
      <xdr:row>122</xdr:row>
      <xdr:rowOff>59055</xdr:rowOff>
    </xdr:from>
    <xdr:to xmlns:xdr="http://schemas.openxmlformats.org/drawingml/2006/spreadsheetDrawing">
      <xdr:col>9</xdr:col>
      <xdr:colOff>462915</xdr:colOff>
      <xdr:row>182</xdr:row>
      <xdr:rowOff>81915</xdr:rowOff>
    </xdr:to>
    <xdr:sp macro="" textlink="">
      <xdr:nvSpPr>
        <xdr:cNvPr id="11" name="図形 8"/>
        <xdr:cNvSpPr/>
      </xdr:nvSpPr>
      <xdr:spPr>
        <a:xfrm>
          <a:off x="22225" y="20985480"/>
          <a:ext cx="6612890" cy="10309860"/>
        </a:xfrm>
        <a:prstGeom prst="roundRect">
          <a:avLst>
            <a:gd name="adj" fmla="val 2602"/>
          </a:avLst>
        </a:prstGeom>
        <a:solidFill>
          <a:schemeClr val="bg1"/>
        </a:solidFill>
        <a:ln w="12700" cap="flat" cmpd="sng" algn="ctr">
          <a:solidFill>
            <a:schemeClr val="tx1"/>
          </a:solidFill>
          <a:prstDash val="soli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123825</xdr:colOff>
      <xdr:row>123</xdr:row>
      <xdr:rowOff>1270</xdr:rowOff>
    </xdr:from>
    <xdr:to xmlns:xdr="http://schemas.openxmlformats.org/drawingml/2006/spreadsheetDrawing">
      <xdr:col>9</xdr:col>
      <xdr:colOff>375285</xdr:colOff>
      <xdr:row>168</xdr:row>
      <xdr:rowOff>74930</xdr:rowOff>
    </xdr:to>
    <xdr:sp macro="" textlink="">
      <xdr:nvSpPr>
        <xdr:cNvPr id="10" name="テキスト 8"/>
        <xdr:cNvSpPr txBox="1"/>
      </xdr:nvSpPr>
      <xdr:spPr>
        <a:xfrm>
          <a:off x="123825" y="21099145"/>
          <a:ext cx="6423660" cy="778891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endParaRPr kumimoji="1" lang="ja-JP" altLang="en-US" sz="1200" b="1">
            <a:latin typeface="ＭＳ Ｐ明朝"/>
            <a:ea typeface="ＭＳ Ｐ明朝"/>
          </a:endParaRPr>
        </a:p>
        <a:p>
          <a:r>
            <a:rPr kumimoji="1" lang="ja-JP" altLang="en-US" sz="1200" b="0">
              <a:latin typeface="ＭＳ Ｐゴシック"/>
              <a:ea typeface="ＭＳ Ｐゴシック"/>
            </a:rPr>
            <a:t>　５ 提出書類（郵便ハガキ）の緩和（平成２１年３月１日から）</a:t>
          </a:r>
          <a:endParaRPr kumimoji="1" lang="ja-JP" altLang="en-US" sz="1200" b="0">
            <a:latin typeface="ＭＳ Ｐゴシック"/>
            <a:ea typeface="ＭＳ Ｐゴシック"/>
          </a:endParaRPr>
        </a:p>
        <a:p>
          <a:r>
            <a:rPr kumimoji="1" lang="ja-JP" altLang="en-US" sz="1200">
              <a:latin typeface="ＭＳ Ｐ明朝"/>
              <a:ea typeface="ＭＳ Ｐ明朝"/>
            </a:rPr>
            <a:t>　　　　昭和５０年以来、郵便ハガキを申請者の住所地に送付することで本人の同一性を</a:t>
          </a:r>
          <a:endParaRPr kumimoji="1" lang="ja-JP" altLang="en-US" sz="1200">
            <a:latin typeface="ＭＳ Ｐ明朝"/>
            <a:ea typeface="ＭＳ Ｐ明朝"/>
          </a:endParaRPr>
        </a:p>
        <a:p>
          <a:r>
            <a:rPr kumimoji="1" lang="ja-JP" altLang="en-US" sz="1200">
              <a:latin typeface="ＭＳ Ｐ明朝"/>
              <a:ea typeface="ＭＳ Ｐ明朝"/>
            </a:rPr>
            <a:t>　　 確</a:t>
          </a:r>
          <a:r>
            <a:rPr kumimoji="1" lang="ja-JP" altLang="en-US" sz="1200">
              <a:latin typeface="ＭＳ Ｐ明朝"/>
              <a:ea typeface="ＭＳ Ｐ明朝"/>
            </a:rPr>
            <a:t>認して</a:t>
          </a:r>
          <a:r>
            <a:rPr kumimoji="1" lang="ja-JP" altLang="en-US" sz="1200">
              <a:latin typeface="ＭＳ Ｐ明朝"/>
              <a:ea typeface="ＭＳ Ｐ明朝"/>
            </a:rPr>
            <a:t>きたが、申請者の負担を軽減するため郵便ハガキの提出を廃止した。</a:t>
          </a:r>
          <a:endParaRPr kumimoji="1" lang="ja-JP" altLang="en-US" sz="1200">
            <a:latin typeface="ＭＳ Ｐ明朝"/>
            <a:ea typeface="ＭＳ Ｐ明朝"/>
          </a:endParaRPr>
        </a:p>
        <a:p>
          <a:endParaRPr kumimoji="1" lang="ja-JP" altLang="en-US" sz="1200" b="0">
            <a:latin typeface="ＭＳ Ｐゴシック"/>
            <a:ea typeface="ＭＳ Ｐゴシック"/>
          </a:endParaRPr>
        </a:p>
        <a:p>
          <a:r>
            <a:rPr kumimoji="1" lang="ja-JP" altLang="en-US" sz="1200" b="0">
              <a:latin typeface="ＭＳ Ｐゴシック"/>
              <a:ea typeface="ＭＳ Ｐゴシック"/>
            </a:rPr>
            <a:t>　６ 市町村への権限移譲（ワンストップサービスの実現）</a:t>
          </a:r>
          <a:endParaRPr kumimoji="1" lang="ja-JP" altLang="en-US" sz="1200" b="0">
            <a:latin typeface="ＭＳ Ｐゴシック"/>
            <a:ea typeface="ＭＳ Ｐゴシック"/>
          </a:endParaRPr>
        </a:p>
        <a:p>
          <a:r>
            <a:rPr kumimoji="1" lang="ja-JP" altLang="en-US" sz="1200">
              <a:latin typeface="ＭＳ Ｐ明朝"/>
              <a:ea typeface="ＭＳ Ｐ明朝"/>
            </a:rPr>
            <a:t>　　　　市町村に権限が移譲され、各市町村窓口で申請・交付ができるようになった。</a:t>
          </a:r>
          <a:endParaRPr kumimoji="1" lang="ja-JP" altLang="en-US" sz="1200">
            <a:latin typeface="ＭＳ Ｐ明朝"/>
            <a:ea typeface="ＭＳ Ｐ明朝"/>
          </a:endParaRPr>
        </a:p>
        <a:p>
          <a:r>
            <a:rPr kumimoji="1" lang="ja-JP" altLang="en-US" sz="1200">
              <a:latin typeface="ＭＳ Ｐ明朝"/>
              <a:ea typeface="ＭＳ Ｐ明朝"/>
            </a:rPr>
            <a:t>　　　　（それに伴い、</a:t>
          </a:r>
          <a:r>
            <a:rPr kumimoji="1" lang="ja-JP" altLang="en-US" sz="1200">
              <a:latin typeface="ＭＳ Ｐ明朝"/>
              <a:ea typeface="ＭＳ Ｐ明朝"/>
            </a:rPr>
            <a:t>各地域振興局の窓口は閉鎖）</a:t>
          </a:r>
          <a:endParaRPr kumimoji="1" lang="ja-JP" altLang="en-US" sz="1200">
            <a:latin typeface="ＭＳ Ｐ明朝"/>
            <a:ea typeface="ＭＳ Ｐ明朝"/>
          </a:endParaRPr>
        </a:p>
        <a:p>
          <a:r>
            <a:rPr kumimoji="1" lang="ja-JP" altLang="en-US" sz="1200">
              <a:latin typeface="ＭＳ Ｐ明朝"/>
              <a:ea typeface="ＭＳ Ｐ明朝"/>
            </a:rPr>
            <a:t>　　 ・平成２１年１０月１日申請受付分から</a:t>
          </a:r>
          <a:endParaRPr kumimoji="1" lang="ja-JP" altLang="en-US" sz="1200">
            <a:latin typeface="ＭＳ Ｐ明朝"/>
            <a:ea typeface="ＭＳ Ｐ明朝"/>
          </a:endParaRPr>
        </a:p>
        <a:p>
          <a:r>
            <a:rPr kumimoji="1" lang="ja-JP" altLang="en-US" sz="1200">
              <a:latin typeface="ＭＳ Ｐ明朝"/>
              <a:ea typeface="ＭＳ Ｐ明朝"/>
            </a:rPr>
            <a:t>　　　    鹿角市　小坂町　大館市　北秋田市　上小阿仁村　にかほ市</a:t>
          </a:r>
          <a:r>
            <a:rPr kumimoji="1" lang="ja-JP" altLang="en-US" sz="1200">
              <a:latin typeface="ＭＳ Ｐ明朝"/>
              <a:ea typeface="ＭＳ Ｐ明朝"/>
            </a:rPr>
            <a:t>　美郷町</a:t>
          </a:r>
          <a:endParaRPr kumimoji="1" lang="ja-JP" altLang="en-US" sz="1200">
            <a:latin typeface="ＭＳ Ｐ明朝"/>
            <a:ea typeface="ＭＳ Ｐ明朝"/>
          </a:endParaRPr>
        </a:p>
        <a:p>
          <a:r>
            <a:rPr kumimoji="1" lang="ja-JP" altLang="en-US" sz="1200">
              <a:latin typeface="ＭＳ Ｐ明朝"/>
              <a:ea typeface="ＭＳ Ｐ明朝"/>
            </a:rPr>
            <a:t>      　　</a:t>
          </a:r>
          <a:r>
            <a:rPr kumimoji="1" lang="ja-JP" altLang="en-US" sz="1200">
              <a:latin typeface="ＭＳ Ｐ明朝"/>
              <a:ea typeface="ＭＳ Ｐ明朝"/>
            </a:rPr>
            <a:t>横手市</a:t>
          </a:r>
          <a:r>
            <a:rPr kumimoji="1" lang="ja-JP" altLang="en-US" sz="1200">
              <a:latin typeface="ＭＳ Ｐ明朝"/>
              <a:ea typeface="ＭＳ Ｐ明朝"/>
            </a:rPr>
            <a:t>　羽後町</a:t>
          </a:r>
          <a:endParaRPr kumimoji="1" lang="ja-JP" altLang="en-US" sz="1200">
            <a:latin typeface="ＭＳ Ｐ明朝"/>
            <a:ea typeface="ＭＳ Ｐ明朝"/>
          </a:endParaRPr>
        </a:p>
        <a:p>
          <a:r>
            <a:rPr kumimoji="1" lang="ja-JP" altLang="en-US" sz="1200">
              <a:latin typeface="ＭＳ Ｐ明朝"/>
              <a:ea typeface="ＭＳ Ｐ明朝"/>
            </a:rPr>
            <a:t> 　　・</a:t>
          </a:r>
          <a:r>
            <a:rPr kumimoji="1" lang="ja-JP" altLang="en-US" sz="1200">
              <a:latin typeface="ＭＳ Ｐ明朝"/>
              <a:ea typeface="ＭＳ Ｐ明朝"/>
            </a:rPr>
            <a:t>平成２２年１０月１日申請受付分から</a:t>
          </a:r>
          <a:endParaRPr kumimoji="1" lang="ja-JP" altLang="en-US" sz="1200">
            <a:latin typeface="ＭＳ Ｐ明朝"/>
            <a:ea typeface="ＭＳ Ｐ明朝"/>
          </a:endParaRPr>
        </a:p>
        <a:p>
          <a:r>
            <a:rPr kumimoji="1" lang="ja-JP" altLang="en-US" sz="1200">
              <a:latin typeface="ＭＳ Ｐ明朝"/>
              <a:ea typeface="ＭＳ Ｐ明朝"/>
            </a:rPr>
            <a:t>　　　　  八峰町　由利本荘市　大仙市　仙北市　湯沢市　東成瀬村</a:t>
          </a:r>
          <a:endParaRPr kumimoji="1" lang="ja-JP" altLang="en-US" sz="1200">
            <a:latin typeface="ＭＳ Ｐ明朝"/>
            <a:ea typeface="ＭＳ Ｐ明朝"/>
          </a:endParaRPr>
        </a:p>
        <a:p>
          <a:r>
            <a:rPr kumimoji="1" lang="ja-JP" altLang="en-US" sz="1200">
              <a:latin typeface="ＭＳ Ｐ明朝"/>
              <a:ea typeface="ＭＳ Ｐ明朝"/>
            </a:rPr>
            <a:t>　 　・</a:t>
          </a:r>
          <a:r>
            <a:rPr kumimoji="1" lang="ja-JP" altLang="en-US" sz="1200">
              <a:latin typeface="ＭＳ Ｐ明朝"/>
              <a:ea typeface="ＭＳ Ｐ明朝"/>
            </a:rPr>
            <a:t>平成２３年１０月１日申請受付分から</a:t>
          </a:r>
          <a:endParaRPr kumimoji="1" lang="ja-JP" altLang="en-US" sz="1200">
            <a:latin typeface="ＭＳ Ｐ明朝"/>
            <a:ea typeface="ＭＳ Ｐ明朝"/>
          </a:endParaRPr>
        </a:p>
        <a:p>
          <a:r>
            <a:rPr kumimoji="1" lang="ja-JP" altLang="en-US" sz="1200">
              <a:latin typeface="ＭＳ Ｐ明朝"/>
              <a:ea typeface="ＭＳ Ｐ明朝"/>
            </a:rPr>
            <a:t>　　　　  能代市　藤里町　三種町</a:t>
          </a:r>
          <a:endParaRPr kumimoji="1" lang="ja-JP" altLang="en-US" sz="1200">
            <a:latin typeface="ＭＳ Ｐ明朝"/>
            <a:ea typeface="ＭＳ Ｐ明朝"/>
          </a:endParaRPr>
        </a:p>
        <a:p>
          <a:r>
            <a:rPr kumimoji="1" lang="ja-JP" altLang="en-US" sz="1200">
              <a:latin typeface="ＭＳ Ｐ明朝"/>
              <a:ea typeface="ＭＳ Ｐ明朝"/>
            </a:rPr>
            <a:t>　 　・</a:t>
          </a:r>
          <a:r>
            <a:rPr kumimoji="1" lang="ja-JP" altLang="en-US" sz="1200">
              <a:latin typeface="ＭＳ Ｐ明朝"/>
              <a:ea typeface="ＭＳ Ｐ明朝"/>
            </a:rPr>
            <a:t>平成２８年１０月１日申請受付分から</a:t>
          </a:r>
          <a:endParaRPr kumimoji="1" lang="ja-JP" altLang="en-US" sz="1200">
            <a:latin typeface="ＭＳ Ｐ明朝"/>
            <a:ea typeface="ＭＳ Ｐ明朝"/>
          </a:endParaRPr>
        </a:p>
        <a:p>
          <a:r>
            <a:rPr kumimoji="1" lang="ja-JP" altLang="en-US" sz="1200">
              <a:latin typeface="ＭＳ Ｐ明朝"/>
              <a:ea typeface="ＭＳ Ｐ明朝"/>
            </a:rPr>
            <a:t>　　　　  五城目町</a:t>
          </a:r>
          <a:endParaRPr kumimoji="1" lang="ja-JP" altLang="en-US" sz="1200">
            <a:latin typeface="ＭＳ Ｐ明朝"/>
            <a:ea typeface="ＭＳ Ｐ明朝"/>
          </a:endParaRPr>
        </a:p>
        <a:p>
          <a:endParaRPr kumimoji="1" lang="ja-JP" altLang="en-US" sz="1200">
            <a:latin typeface="ＭＳ Ｐ明朝"/>
            <a:ea typeface="ＭＳ Ｐ明朝"/>
          </a:endParaRPr>
        </a:p>
        <a:p>
          <a:r>
            <a:rPr kumimoji="1" lang="ja-JP" altLang="en-US" sz="1200" b="0">
              <a:latin typeface="ＭＳ Ｐゴシック"/>
              <a:ea typeface="ＭＳ Ｐゴシック"/>
            </a:rPr>
            <a:t>　７ 記載事項訂正制度の廃止と記載事項変更旅券の導入（平成２６年３月２０日から）</a:t>
          </a:r>
          <a:endParaRPr kumimoji="1" lang="ja-JP" altLang="en-US" sz="1200" b="1">
            <a:latin typeface="ＭＳ Ｐ明朝"/>
            <a:ea typeface="ＭＳ Ｐ明朝"/>
          </a:endParaRPr>
        </a:p>
        <a:p>
          <a:r>
            <a:rPr kumimoji="1" lang="ja-JP" altLang="en-US" sz="1200">
              <a:latin typeface="ＭＳ Ｐ明朝"/>
              <a:ea typeface="ＭＳ Ｐ明朝"/>
            </a:rPr>
            <a:t>　　　　訂正旅券は、有効な旅券の追記欄に訂正内容を印字する方法のため、顔写真</a:t>
          </a:r>
          <a:r>
            <a:rPr kumimoji="1" lang="ja-JP" altLang="en-US" sz="1200">
              <a:latin typeface="ＭＳ Ｐ明朝"/>
              <a:ea typeface="ＭＳ Ｐ明朝"/>
            </a:rPr>
            <a:t>の</a:t>
          </a:r>
          <a:endParaRPr kumimoji="1" lang="ja-JP" altLang="en-US" sz="1200">
            <a:latin typeface="ＭＳ Ｐ明朝"/>
            <a:ea typeface="ＭＳ Ｐ明朝"/>
          </a:endParaRPr>
        </a:p>
        <a:p>
          <a:r>
            <a:rPr kumimoji="1" lang="ja-JP" altLang="en-US" sz="1200">
              <a:latin typeface="ＭＳ Ｐ明朝"/>
              <a:ea typeface="ＭＳ Ｐ明朝"/>
            </a:rPr>
            <a:t>      ページ</a:t>
          </a:r>
          <a:r>
            <a:rPr kumimoji="1" lang="ja-JP" altLang="en-US" sz="1200">
              <a:latin typeface="ＭＳ Ｐ明朝"/>
              <a:ea typeface="ＭＳ Ｐ明朝"/>
            </a:rPr>
            <a:t>や</a:t>
          </a:r>
          <a:r>
            <a:rPr kumimoji="1" lang="ja-JP" altLang="en-US" sz="1200">
              <a:latin typeface="ＭＳ Ｐ明朝"/>
              <a:ea typeface="ＭＳ Ｐ明朝"/>
            </a:rPr>
            <a:t>ＩＣチップの情報が変更されなかった。</a:t>
          </a:r>
          <a:endParaRPr kumimoji="1" lang="ja-JP" altLang="en-US" sz="1200">
            <a:latin typeface="ＭＳ Ｐ明朝"/>
            <a:ea typeface="ＭＳ Ｐ明朝"/>
          </a:endParaRPr>
        </a:p>
        <a:p>
          <a:r>
            <a:rPr kumimoji="1" lang="ja-JP" altLang="en-US" sz="1200">
              <a:latin typeface="ＭＳ Ｐ明朝"/>
              <a:ea typeface="ＭＳ Ｐ明朝"/>
            </a:rPr>
            <a:t>　　　　記載事項変更旅券は、有効な旅券と有効期間</a:t>
          </a:r>
          <a:r>
            <a:rPr kumimoji="1" lang="ja-JP" altLang="en-US" sz="1200">
              <a:latin typeface="ＭＳ Ｐ明朝"/>
              <a:ea typeface="ＭＳ Ｐ明朝"/>
            </a:rPr>
            <a:t>満</a:t>
          </a:r>
          <a:r>
            <a:rPr kumimoji="1" lang="ja-JP" altLang="en-US" sz="1200">
              <a:latin typeface="ＭＳ Ｐ明朝"/>
              <a:ea typeface="ＭＳ Ｐ明朝"/>
            </a:rPr>
            <a:t>了</a:t>
          </a:r>
          <a:r>
            <a:rPr kumimoji="1" lang="ja-JP" altLang="en-US" sz="1200">
              <a:latin typeface="ＭＳ Ｐ明朝"/>
              <a:ea typeface="ＭＳ Ｐ明朝"/>
            </a:rPr>
            <a:t>日が同一となる新たな旅券</a:t>
          </a:r>
          <a:r>
            <a:rPr kumimoji="1" lang="ja-JP" altLang="en-US" sz="1200">
              <a:latin typeface="ＭＳ Ｐ明朝"/>
              <a:ea typeface="ＭＳ Ｐ明朝"/>
            </a:rPr>
            <a:t>で</a:t>
          </a:r>
          <a:endParaRPr kumimoji="1" lang="ja-JP" altLang="en-US" sz="1200">
            <a:latin typeface="ＭＳ Ｐ明朝"/>
            <a:ea typeface="ＭＳ Ｐ明朝"/>
          </a:endParaRPr>
        </a:p>
        <a:p>
          <a:r>
            <a:rPr kumimoji="1" lang="ja-JP" altLang="en-US" sz="1200">
              <a:latin typeface="ＭＳ Ｐ明朝"/>
              <a:ea typeface="ＭＳ Ｐ明朝"/>
            </a:rPr>
            <a:t>      あり、</a:t>
          </a:r>
          <a:r>
            <a:rPr kumimoji="1" lang="ja-JP" altLang="en-US" sz="1200">
              <a:latin typeface="ＭＳ Ｐ明朝"/>
              <a:ea typeface="ＭＳ Ｐ明朝"/>
            </a:rPr>
            <a:t>変更された内容は新しい旅券の顔写真のページや</a:t>
          </a:r>
          <a:r>
            <a:rPr kumimoji="1" lang="ja-JP" altLang="en-US" sz="1200">
              <a:latin typeface="ＭＳ Ｐ明朝"/>
              <a:ea typeface="ＭＳ Ｐ明朝"/>
            </a:rPr>
            <a:t>ＩＣ</a:t>
          </a:r>
          <a:r>
            <a:rPr kumimoji="1" lang="ja-JP" altLang="en-US" sz="1200">
              <a:latin typeface="ＭＳ Ｐ明朝"/>
              <a:ea typeface="ＭＳ Ｐ明朝"/>
            </a:rPr>
            <a:t>チップ</a:t>
          </a:r>
          <a:r>
            <a:rPr kumimoji="1" lang="ja-JP" altLang="en-US" sz="1200">
              <a:latin typeface="ＭＳ Ｐ明朝"/>
              <a:ea typeface="ＭＳ Ｐ明朝"/>
            </a:rPr>
            <a:t>にも反映される</a:t>
          </a:r>
          <a:r>
            <a:rPr kumimoji="1" lang="ja-JP" altLang="en-US" sz="1200">
              <a:latin typeface="ＭＳ Ｐ明朝"/>
              <a:ea typeface="ＭＳ Ｐ明朝"/>
            </a:rPr>
            <a:t>よ</a:t>
          </a:r>
          <a:endParaRPr kumimoji="1" lang="ja-JP" altLang="en-US" sz="1200">
            <a:latin typeface="ＭＳ Ｐ明朝"/>
            <a:ea typeface="ＭＳ Ｐ明朝"/>
          </a:endParaRPr>
        </a:p>
        <a:p>
          <a:r>
            <a:rPr kumimoji="1" lang="ja-JP" altLang="en-US" sz="1200">
              <a:latin typeface="ＭＳ Ｐ明朝"/>
              <a:ea typeface="ＭＳ Ｐ明朝"/>
            </a:rPr>
            <a:t>      うになった。</a:t>
          </a:r>
          <a:endParaRPr kumimoji="1" lang="ja-JP" altLang="en-US" sz="1200">
            <a:latin typeface="ＭＳ Ｐ明朝"/>
            <a:ea typeface="ＭＳ Ｐ明朝"/>
          </a:endParaRPr>
        </a:p>
        <a:p>
          <a:endParaRPr kumimoji="1" lang="ja-JP" altLang="en-US" sz="1200" b="1">
            <a:latin typeface="ＭＳ Ｐ明朝"/>
            <a:ea typeface="ＭＳ Ｐ明朝"/>
          </a:endParaRPr>
        </a:p>
        <a:p>
          <a:r>
            <a:rPr kumimoji="1" lang="ja-JP" altLang="en-US" sz="1200" b="0">
              <a:latin typeface="ＭＳ Ｐゴシック"/>
              <a:ea typeface="ＭＳ Ｐゴシック"/>
            </a:rPr>
            <a:t>　８ 「ダウンロード申請書」による申請受付の開始（平成３０年１０月１日から）</a:t>
          </a:r>
          <a:endParaRPr kumimoji="1" lang="ja-JP" altLang="en-US" sz="1200">
            <a:latin typeface="ＭＳ Ｐ明朝"/>
            <a:ea typeface="ＭＳ Ｐ明朝"/>
          </a:endParaRPr>
        </a:p>
        <a:p>
          <a:r>
            <a:rPr kumimoji="1" lang="ja-JP" altLang="en-US" sz="1200">
              <a:latin typeface="ＭＳ Ｐ明朝"/>
              <a:ea typeface="ＭＳ Ｐ明朝"/>
            </a:rPr>
            <a:t>　　　　日本国内のパスポート申請窓口において、外務省のホームページからダウンロー</a:t>
          </a:r>
          <a:endParaRPr kumimoji="1" lang="ja-JP" altLang="en-US" sz="1200">
            <a:latin typeface="ＭＳ Ｐ明朝"/>
            <a:ea typeface="ＭＳ Ｐ明朝"/>
          </a:endParaRPr>
        </a:p>
        <a:p>
          <a:r>
            <a:rPr kumimoji="1" lang="ja-JP" altLang="en-US" sz="1200">
              <a:latin typeface="ＭＳ Ｐ明朝"/>
              <a:ea typeface="ＭＳ Ｐ明朝"/>
            </a:rPr>
            <a:t>　　　ドした申</a:t>
          </a:r>
          <a:r>
            <a:rPr kumimoji="1" lang="ja-JP" altLang="en-US" sz="1200">
              <a:latin typeface="ＭＳ Ｐ明朝"/>
              <a:ea typeface="ＭＳ Ｐ明朝"/>
            </a:rPr>
            <a:t>請書での申請受付</a:t>
          </a:r>
          <a:r>
            <a:rPr kumimoji="1" lang="ja-JP" altLang="en-US" sz="1200">
              <a:latin typeface="ＭＳ Ｐ明朝"/>
              <a:ea typeface="ＭＳ Ｐ明朝"/>
            </a:rPr>
            <a:t>が開始</a:t>
          </a:r>
          <a:r>
            <a:rPr kumimoji="1" lang="ja-JP" altLang="en-US" sz="1200">
              <a:latin typeface="ＭＳ Ｐ明朝"/>
              <a:ea typeface="ＭＳ Ｐ明朝"/>
            </a:rPr>
            <a:t>さ</a:t>
          </a:r>
          <a:r>
            <a:rPr kumimoji="1" lang="ja-JP" altLang="en-US" sz="1200">
              <a:latin typeface="ＭＳ Ｐ明朝"/>
              <a:ea typeface="ＭＳ Ｐ明朝"/>
            </a:rPr>
            <a:t>れた。</a:t>
          </a:r>
          <a:endParaRPr kumimoji="1" lang="ja-JP" altLang="en-US" sz="1200">
            <a:latin typeface="ＭＳ Ｐ明朝"/>
            <a:ea typeface="ＭＳ Ｐ明朝"/>
          </a:endParaRPr>
        </a:p>
        <a:p>
          <a:endParaRPr kumimoji="1" lang="ja-JP" altLang="en-US" sz="1200">
            <a:latin typeface="ＭＳ Ｐ明朝"/>
            <a:ea typeface="ＭＳ Ｐ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43180</xdr:colOff>
      <xdr:row>2</xdr:row>
      <xdr:rowOff>78105</xdr:rowOff>
    </xdr:from>
    <xdr:to xmlns:xdr="http://schemas.openxmlformats.org/drawingml/2006/spreadsheetDrawing">
      <xdr:col>7</xdr:col>
      <xdr:colOff>95250</xdr:colOff>
      <xdr:row>33</xdr:row>
      <xdr:rowOff>45085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353695</xdr:colOff>
      <xdr:row>31</xdr:row>
      <xdr:rowOff>46990</xdr:rowOff>
    </xdr:from>
    <xdr:to xmlns:xdr="http://schemas.openxmlformats.org/drawingml/2006/spreadsheetDrawing">
      <xdr:col>1</xdr:col>
      <xdr:colOff>730250</xdr:colOff>
      <xdr:row>32</xdr:row>
      <xdr:rowOff>73025</xdr:rowOff>
    </xdr:to>
    <xdr:sp macro="" textlink="">
      <xdr:nvSpPr>
        <xdr:cNvPr id="4" name="テキスト ボックス 3"/>
        <xdr:cNvSpPr txBox="1"/>
      </xdr:nvSpPr>
      <xdr:spPr>
        <a:xfrm>
          <a:off x="353695" y="5504815"/>
          <a:ext cx="757555" cy="2070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lIns="36000" tIns="36000" rIns="36000" bIns="36000" rtlCol="0" anchor="t"/>
        <a:lstStyle/>
        <a:p>
          <a:r>
            <a:rPr kumimoji="1" lang="ja-JP" altLang="en-US" sz="900"/>
            <a:t>　</a:t>
          </a:r>
          <a:r>
            <a:rPr kumimoji="1" lang="ja-JP" altLang="en-US" sz="900"/>
            <a:t> </a:t>
          </a:r>
          <a:r>
            <a:rPr kumimoji="1" lang="ja-JP" altLang="en-US" sz="900">
              <a:solidFill>
                <a:schemeClr val="dk1"/>
              </a:solidFill>
            </a:rPr>
            <a:t>平成/令和</a:t>
          </a:r>
        </a:p>
      </xdr:txBody>
    </xdr:sp>
    <xdr:clientData/>
  </xdr:twoCellAnchor>
  <xdr:twoCellAnchor>
    <xdr:from xmlns:xdr="http://schemas.openxmlformats.org/drawingml/2006/spreadsheetDrawing">
      <xdr:col>0</xdr:col>
      <xdr:colOff>233680</xdr:colOff>
      <xdr:row>2</xdr:row>
      <xdr:rowOff>46990</xdr:rowOff>
    </xdr:from>
    <xdr:to xmlns:xdr="http://schemas.openxmlformats.org/drawingml/2006/spreadsheetDrawing">
      <xdr:col>7</xdr:col>
      <xdr:colOff>189230</xdr:colOff>
      <xdr:row>34</xdr:row>
      <xdr:rowOff>46355</xdr:rowOff>
    </xdr:to>
    <xdr:sp macro="" textlink="">
      <xdr:nvSpPr>
        <xdr:cNvPr id="5" name="図形 3"/>
        <xdr:cNvSpPr/>
      </xdr:nvSpPr>
      <xdr:spPr>
        <a:xfrm>
          <a:off x="233680" y="523240"/>
          <a:ext cx="6575425" cy="5457190"/>
        </a:xfrm>
        <a:prstGeom prst="roundRect">
          <a:avLst>
            <a:gd name="adj" fmla="val 3855"/>
          </a:avLst>
        </a:prstGeom>
        <a:noFill/>
        <a:ln w="127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216535</xdr:colOff>
      <xdr:row>37</xdr:row>
      <xdr:rowOff>55880</xdr:rowOff>
    </xdr:from>
    <xdr:to xmlns:xdr="http://schemas.openxmlformats.org/drawingml/2006/spreadsheetDrawing">
      <xdr:col>7</xdr:col>
      <xdr:colOff>210185</xdr:colOff>
      <xdr:row>50</xdr:row>
      <xdr:rowOff>0</xdr:rowOff>
    </xdr:to>
    <xdr:sp macro="" textlink="">
      <xdr:nvSpPr>
        <xdr:cNvPr id="6" name="四角形 4"/>
        <xdr:cNvSpPr/>
      </xdr:nvSpPr>
      <xdr:spPr>
        <a:xfrm>
          <a:off x="216535" y="6456680"/>
          <a:ext cx="6613525" cy="4144645"/>
        </a:xfrm>
        <a:prstGeom prst="rect">
          <a:avLst/>
        </a:prstGeom>
        <a:noFill/>
        <a:ln w="127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3</xdr:col>
      <xdr:colOff>271145</xdr:colOff>
      <xdr:row>32</xdr:row>
      <xdr:rowOff>78105</xdr:rowOff>
    </xdr:from>
    <xdr:to xmlns:xdr="http://schemas.openxmlformats.org/drawingml/2006/spreadsheetDrawing">
      <xdr:col>3</xdr:col>
      <xdr:colOff>864870</xdr:colOff>
      <xdr:row>33</xdr:row>
      <xdr:rowOff>39370</xdr:rowOff>
    </xdr:to>
    <xdr:sp macro="" textlink="">
      <xdr:nvSpPr>
        <xdr:cNvPr id="7" name="テキスト 5"/>
        <xdr:cNvSpPr txBox="1">
          <a:spLocks noChangeArrowheads="1"/>
        </xdr:cNvSpPr>
      </xdr:nvSpPr>
      <xdr:spPr>
        <a:xfrm>
          <a:off x="2738120" y="5716905"/>
          <a:ext cx="593725" cy="13271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clip" horzOverflow="overflow"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（２０１０</a:t>
          </a:r>
          <a:r>
            <a:rPr lang="ja-JP" altLang="en-US" sz="900" b="0" i="0" u="none" strike="noStrike" baseline="0">
              <a:solidFill>
                <a:srgbClr val="000000"/>
              </a:solidFill>
              <a:latin typeface="ＭＳ Ｐゴシック"/>
              <a:ea typeface="ＭＳ Ｐゴシック"/>
            </a:rPr>
            <a:t>）</a:t>
          </a:r>
        </a:p>
      </xdr:txBody>
    </xdr:sp>
    <xdr:clientData/>
  </xdr:twoCellAnchor>
  <xdr:twoCellAnchor>
    <xdr:from xmlns:xdr="http://schemas.openxmlformats.org/drawingml/2006/spreadsheetDrawing">
      <xdr:col>5</xdr:col>
      <xdr:colOff>16510</xdr:colOff>
      <xdr:row>32</xdr:row>
      <xdr:rowOff>78105</xdr:rowOff>
    </xdr:from>
    <xdr:to xmlns:xdr="http://schemas.openxmlformats.org/drawingml/2006/spreadsheetDrawing">
      <xdr:col>5</xdr:col>
      <xdr:colOff>610235</xdr:colOff>
      <xdr:row>33</xdr:row>
      <xdr:rowOff>39370</xdr:rowOff>
    </xdr:to>
    <xdr:sp macro="" textlink="">
      <xdr:nvSpPr>
        <xdr:cNvPr id="8" name="テキスト 6"/>
        <xdr:cNvSpPr txBox="1">
          <a:spLocks noChangeArrowheads="1"/>
        </xdr:cNvSpPr>
      </xdr:nvSpPr>
      <xdr:spPr>
        <a:xfrm>
          <a:off x="4559935" y="5716905"/>
          <a:ext cx="593725" cy="13271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clip" horzOverflow="overflow"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（２０１５）</a:t>
          </a:r>
          <a:endParaRPr/>
        </a:p>
      </xdr:txBody>
    </xdr:sp>
    <xdr:clientData/>
  </xdr:twoCellAnchor>
  <xdr:twoCellAnchor>
    <xdr:from xmlns:xdr="http://schemas.openxmlformats.org/drawingml/2006/spreadsheetDrawing">
      <xdr:col>1</xdr:col>
      <xdr:colOff>390525</xdr:colOff>
      <xdr:row>3</xdr:row>
      <xdr:rowOff>78105</xdr:rowOff>
    </xdr:from>
    <xdr:to xmlns:xdr="http://schemas.openxmlformats.org/drawingml/2006/spreadsheetDrawing">
      <xdr:col>1</xdr:col>
      <xdr:colOff>734060</xdr:colOff>
      <xdr:row>4</xdr:row>
      <xdr:rowOff>84455</xdr:rowOff>
    </xdr:to>
    <xdr:sp macro="" textlink="">
      <xdr:nvSpPr>
        <xdr:cNvPr id="9" name="テキスト 7"/>
        <xdr:cNvSpPr txBox="1"/>
      </xdr:nvSpPr>
      <xdr:spPr>
        <a:xfrm>
          <a:off x="771525" y="725805"/>
          <a:ext cx="343535" cy="177800"/>
        </a:xfrm>
        <a:prstGeom prst="rect">
          <a:avLst/>
        </a:prstGeom>
        <a:solidFill>
          <a:schemeClr val="lt1"/>
        </a:solidFill>
        <a:ln w="9525" cap="flat" cmpd="sng">
          <a:noFill/>
          <a:prstDash val="solid"/>
          <a:round/>
          <a:headEnd/>
          <a:tailEnd/>
        </a:ln>
      </xdr:spPr>
      <xdr:style>
        <a:lnRef idx="2">
          <a:srgbClr val="000000"/>
        </a:lnRef>
        <a:fillRef idx="1">
          <a:srgbClr val="000000"/>
        </a:fillRef>
        <a:effectRef idx="0">
          <a:srgbClr val="000000"/>
        </a:effectRef>
        <a:fontRef idx="minor">
          <a:schemeClr val="dk1"/>
        </a:fontRef>
      </xdr:style>
      <xdr:txBody>
        <a:bodyPr vertOverflow="clip" horzOverflow="clip"/>
        <a:lstStyle/>
        <a:p>
          <a:r>
            <a:rPr kumimoji="1" lang="ja-JP" altLang="en-US" sz="900"/>
            <a:t>件</a:t>
          </a:r>
          <a:endParaRPr kumimoji="1" lang="ja-JP" altLang="en-US"/>
        </a:p>
      </xdr:txBody>
    </xdr:sp>
    <xdr:clientData/>
  </xdr:twoCellAnchor>
</xdr:wsDr>
</file>

<file path=xl/drawings/drawing5.xml><?xml version="1.0" encoding="utf-8"?>
<c:userShapes xmlns:c="http://schemas.openxmlformats.org/drawingml/2006/chart">
  <cdr:relSizeAnchor xmlns:cdr="http://schemas.openxmlformats.org/drawingml/2006/chartDrawing">
    <cdr:from>
      <cdr:x>8.3250000000000005e-002</cdr:x>
      <cdr:y>0.97399999999999998</cdr:y>
    </cdr:from>
    <cdr:to>
      <cdr:x>0.17774999999999999</cdr:x>
      <cdr:y>0.99950000000000006</cdr:y>
    </cdr:to>
    <cdr:sp macro="" textlink="">
      <cdr:nvSpPr>
        <cdr:cNvPr id="16385" name="テキスト 4"/>
        <cdr:cNvSpPr txBox="1">
          <a:spLocks xmlns:a="http://schemas.openxmlformats.org/drawingml/2006/main" noChangeArrowheads="1"/>
        </cdr:cNvSpPr>
      </cdr:nvSpPr>
      <cdr:spPr>
        <a:xfrm xmlns:a="http://schemas.openxmlformats.org/drawingml/2006/main">
          <a:off x="523721" y="5163154"/>
          <a:ext cx="594494" cy="13517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a14:legacySpreadsheetColorIndex="9" mc:Ignorable="a14"/>
        </a:solidFill>
        <a:ln xmlns:a="http://schemas.openxmlformats.org/drawingml/2006/main">
          <a:noFill/>
        </a:ln>
      </cdr:spPr>
      <cdr:txBody>
        <a:bodyPr xmlns:a="http://schemas.openxmlformats.org/drawingml/2006/main" vertOverflow="clip" horzOverflow="overflow" wrap="square" lIns="27432" tIns="18288" rIns="27432" bIns="18288" anchor="ctr" upright="1"/>
        <a:lstStyle xmlns:a="http://schemas.openxmlformats.org/drawingml/2006/main"/>
        <a:p xmlns:a="http://schemas.openxmlformats.org/drawingml/2006/main">
          <a:pPr algn="ctr" rtl="0">
            <a:lnSpc>
              <a:spcPts val="1100"/>
            </a:lnSpc>
            <a:defRPr sz="1000"/>
          </a:pPr>
          <a:r>
            <a:rPr lang="ja-JP" altLang="en-US" sz="900" b="0" i="0" u="none" strike="noStrike" baseline="0">
              <a:solidFill>
                <a:srgbClr val="000000"/>
              </a:solidFill>
              <a:latin typeface="ＭＳ Ｐゴシック"/>
              <a:ea typeface="ＭＳ Ｐゴシック"/>
            </a:rPr>
            <a:t>（２００５）</a:t>
          </a:r>
        </a:p>
      </cdr:txBody>
    </cdr:sp>
  </cdr:relSizeAnchor>
  <cdr:relSizeAnchor xmlns:cdr="http://schemas.openxmlformats.org/drawingml/2006/chartDrawing">
    <cdr:from>
      <cdr:x>5.475e-002</cdr:x>
      <cdr:y>3.875e-002</cdr:y>
    </cdr:from>
    <cdr:to>
      <cdr:x>0.1235</cdr:x>
      <cdr:y>0.11600000000000001</cdr:y>
    </cdr:to>
    <cdr:sp macro="" textlink="">
      <cdr:nvSpPr>
        <cdr:cNvPr id="2" name="テキスト ボックス 1"/>
        <cdr:cNvSpPr txBox="1"/>
      </cdr:nvSpPr>
      <cdr:spPr>
        <a:xfrm xmlns:a="http://schemas.openxmlformats.org/drawingml/2006/main">
          <a:off x="344429" y="205412"/>
          <a:ext cx="432502" cy="409500"/>
        </a:xfrm>
        <a:prstGeom xmlns:a="http://schemas.openxmlformats.org/drawingml/2006/main" prst="rect">
          <a:avLst/>
        </a:prstGeom>
      </cdr:spPr>
      <cdr:txBody>
        <a:bodyPr xmlns:a="http://schemas.openxmlformats.org/drawingml/2006/main" vertOverflow="clip" horzOverflow="overflow" wrap="none" rtlCol="0"/>
        <a:lstStyle xmlns:a="http://schemas.openxmlformats.org/drawingml/2006/main"/>
        <a:p xmlns:a="http://schemas.openxmlformats.org/drawingml/2006/main">
          <a:endParaRPr lang="ja-JP" altLang="en-US" sz="1100"/>
        </a:p>
      </cdr:txBody>
    </cdr:sp>
  </cdr:relSizeAnchor>
</c:userShapes>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2</xdr:row>
      <xdr:rowOff>10160</xdr:rowOff>
    </xdr:from>
    <xdr:to xmlns:xdr="http://schemas.openxmlformats.org/drawingml/2006/spreadsheetDrawing">
      <xdr:col>1</xdr:col>
      <xdr:colOff>1332230</xdr:colOff>
      <xdr:row>3</xdr:row>
      <xdr:rowOff>180340</xdr:rowOff>
    </xdr:to>
    <xdr:sp macro="" textlink="">
      <xdr:nvSpPr>
        <xdr:cNvPr id="2" name="Line 1"/>
        <xdr:cNvSpPr>
          <a:spLocks noChangeShapeType="1"/>
        </xdr:cNvSpPr>
      </xdr:nvSpPr>
      <xdr:spPr>
        <a:xfrm flipH="1" flipV="1">
          <a:off x="200025" y="419735"/>
          <a:ext cx="1332230" cy="360680"/>
        </a:xfrm>
        <a:prstGeom prst="line">
          <a:avLst/>
        </a:prstGeom>
        <a:noFill/>
        <a:ln w="9525">
          <a:solidFill>
            <a:srgbClr xmlns:mc="http://schemas.openxmlformats.org/markup-compatibility/2006" xmlns:a14="http://schemas.microsoft.com/office/drawing/2010/main" val="000000" a14:legacySpreadsheetColorIndex="8" mc:Ignorable="a14"/>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2</xdr:row>
      <xdr:rowOff>10160</xdr:rowOff>
    </xdr:from>
    <xdr:to xmlns:xdr="http://schemas.openxmlformats.org/drawingml/2006/spreadsheetDrawing">
      <xdr:col>1</xdr:col>
      <xdr:colOff>1332230</xdr:colOff>
      <xdr:row>3</xdr:row>
      <xdr:rowOff>180340</xdr:rowOff>
    </xdr:to>
    <xdr:sp macro="" textlink="">
      <xdr:nvSpPr>
        <xdr:cNvPr id="2" name="Line 1"/>
        <xdr:cNvSpPr>
          <a:spLocks noChangeShapeType="1"/>
        </xdr:cNvSpPr>
      </xdr:nvSpPr>
      <xdr:spPr>
        <a:xfrm flipH="1" flipV="1">
          <a:off x="200025" y="429260"/>
          <a:ext cx="1332230" cy="360680"/>
        </a:xfrm>
        <a:prstGeom prst="line">
          <a:avLst/>
        </a:prstGeom>
        <a:noFill/>
        <a:ln w="9525">
          <a:solidFill>
            <a:srgbClr xmlns:mc="http://schemas.openxmlformats.org/markup-compatibility/2006" xmlns:a14="http://schemas.microsoft.com/office/drawing/2010/main" val="000000" a14:legacySpreadsheetColorIndex="8" mc:Ignorable="a14"/>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2</xdr:row>
      <xdr:rowOff>10160</xdr:rowOff>
    </xdr:from>
    <xdr:to xmlns:xdr="http://schemas.openxmlformats.org/drawingml/2006/spreadsheetDrawing">
      <xdr:col>1</xdr:col>
      <xdr:colOff>1332230</xdr:colOff>
      <xdr:row>3</xdr:row>
      <xdr:rowOff>180340</xdr:rowOff>
    </xdr:to>
    <xdr:sp macro="" textlink="">
      <xdr:nvSpPr>
        <xdr:cNvPr id="2" name="Line 1"/>
        <xdr:cNvSpPr>
          <a:spLocks noChangeShapeType="1"/>
        </xdr:cNvSpPr>
      </xdr:nvSpPr>
      <xdr:spPr>
        <a:xfrm flipH="1" flipV="1">
          <a:off x="200025" y="457835"/>
          <a:ext cx="1332230" cy="360680"/>
        </a:xfrm>
        <a:prstGeom prst="line">
          <a:avLst/>
        </a:prstGeom>
        <a:noFill/>
        <a:ln w="9525">
          <a:solidFill>
            <a:srgbClr xmlns:mc="http://schemas.openxmlformats.org/markup-compatibility/2006" xmlns:a14="http://schemas.microsoft.com/office/drawing/2010/main" val="000000" a14:legacySpreadsheetColorIndex="8" mc:Ignorable="a14"/>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14</xdr:row>
      <xdr:rowOff>0</xdr:rowOff>
    </xdr:from>
    <xdr:to xmlns:xdr="http://schemas.openxmlformats.org/drawingml/2006/spreadsheetDrawing">
      <xdr:col>3</xdr:col>
      <xdr:colOff>0</xdr:colOff>
      <xdr:row>14</xdr:row>
      <xdr:rowOff>0</xdr:rowOff>
    </xdr:to>
    <xdr:sp macro="" textlink="">
      <xdr:nvSpPr>
        <xdr:cNvPr id="2" name="Line 1"/>
        <xdr:cNvSpPr>
          <a:spLocks noChangeShapeType="1"/>
        </xdr:cNvSpPr>
      </xdr:nvSpPr>
      <xdr:spPr>
        <a:xfrm>
          <a:off x="2952750" y="4648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0</xdr:colOff>
      <xdr:row>14</xdr:row>
      <xdr:rowOff>0</xdr:rowOff>
    </xdr:from>
    <xdr:to xmlns:xdr="http://schemas.openxmlformats.org/drawingml/2006/spreadsheetDrawing">
      <xdr:col>3</xdr:col>
      <xdr:colOff>0</xdr:colOff>
      <xdr:row>14</xdr:row>
      <xdr:rowOff>0</xdr:rowOff>
    </xdr:to>
    <xdr:sp macro="" textlink="">
      <xdr:nvSpPr>
        <xdr:cNvPr id="3" name="Line 2"/>
        <xdr:cNvSpPr>
          <a:spLocks noChangeShapeType="1"/>
        </xdr:cNvSpPr>
      </xdr:nvSpPr>
      <xdr:spPr>
        <a:xfrm>
          <a:off x="2952750" y="4648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9525" cap="flat" cmpd="sng">
          <a:solidFill>
            <a:schemeClr val="tx1"/>
          </a:solidFill>
          <a:prstDash val="solid"/>
          <a:round/>
          <a:headEnd/>
          <a:tailEnd/>
        </a:ln>
      </a:spPr>
      <a:bodyPr vertOverflow="overflow" horzOverflow="overflow"/>
      <a:lstStyle/>
      <a:style>
        <a:lnRef idx="2">
          <a:srgbClr val="000000"/>
        </a:lnRef>
        <a:fillRef idx="1">
          <a:srgbClr val="000000"/>
        </a:fillRef>
        <a:effectRef idx="0">
          <a:schemeClr val="accent6"/>
        </a:effectRef>
        <a:fontRef idx="minor"/>
      </a:style>
    </a:spDef>
    <a:txDef>
      <a:spPr>
        <a:xfrm>
          <a:off x="0" y="0"/>
          <a:ext cx="0" cy="0"/>
        </a:xfrm>
        <a:custGeom>
          <a:avLst/>
          <a:gdLst/>
          <a:ahLst/>
          <a:cxnLst/>
          <a:rect l="l" t="t" r="r" b="b"/>
          <a:pathLst/>
        </a:custGeom>
        <a:solidFill>
          <a:schemeClr val="lt1"/>
        </a:solidFill>
        <a:ln w="9525" cap="flat" cmpd="sng">
          <a:solidFill>
            <a:schemeClr val="lt1">
              <a:shade val="50000"/>
            </a:schemeClr>
          </a:solidFill>
          <a:prstDash val="solid"/>
          <a:round/>
          <a:headEnd/>
          <a:tailEnd/>
        </a:ln>
      </a:spPr>
      <a:bodyPr vertOverflow="overflow" horzOverflow="overflow"/>
      <a:lstStyle/>
      <a:style>
        <a:lnRef idx="2">
          <a:srgbClr val="000000"/>
        </a:lnRef>
        <a:fillRef idx="1">
          <a:srgbClr val="000000"/>
        </a:fillRef>
        <a:effectRef idx="0">
          <a:srgbClr val="000000"/>
        </a:effectRef>
        <a:fontRef idx="minor"/>
      </a: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6.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7.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8.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9.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10.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3:I46"/>
  <sheetViews>
    <sheetView view="pageBreakPreview" zoomScale="120" zoomScaleSheetLayoutView="120" workbookViewId="0">
      <selection activeCell="B8" sqref="B8"/>
    </sheetView>
  </sheetViews>
  <sheetFormatPr defaultRowHeight="13.5"/>
  <cols>
    <col min="1" max="8" width="9" style="1" customWidth="1"/>
    <col min="9" max="9" width="14.25" style="1" customWidth="1"/>
    <col min="10" max="16384" width="9" style="1" customWidth="1"/>
  </cols>
  <sheetData>
    <row r="13" spans="1:9" ht="55.5" customHeight="1">
      <c r="A13" s="2" t="s">
        <v>309</v>
      </c>
      <c r="B13" s="5"/>
      <c r="C13" s="5"/>
      <c r="D13" s="5"/>
      <c r="E13" s="5"/>
      <c r="F13" s="5"/>
      <c r="G13" s="5"/>
      <c r="H13" s="5"/>
      <c r="I13" s="5"/>
    </row>
    <row r="15" spans="1:9" ht="17.25" customHeight="1">
      <c r="A15" s="3" t="s">
        <v>354</v>
      </c>
      <c r="B15" s="6"/>
      <c r="C15" s="6"/>
      <c r="D15" s="6"/>
      <c r="E15" s="6"/>
      <c r="F15" s="6"/>
      <c r="G15" s="6"/>
      <c r="H15" s="6"/>
      <c r="I15" s="6"/>
    </row>
    <row r="21" spans="6:6">
      <c r="F21" s="8"/>
    </row>
    <row r="46" spans="1:9" ht="25.5" customHeight="1">
      <c r="A46" s="4" t="s">
        <v>11</v>
      </c>
      <c r="B46" s="7"/>
      <c r="C46" s="7"/>
      <c r="D46" s="7"/>
      <c r="E46" s="7"/>
      <c r="F46" s="7"/>
      <c r="G46" s="7"/>
      <c r="H46" s="7"/>
      <c r="I46" s="7"/>
    </row>
  </sheetData>
  <mergeCells count="3">
    <mergeCell ref="A13:I13"/>
    <mergeCell ref="A15:I15"/>
    <mergeCell ref="A46:I46"/>
  </mergeCells>
  <phoneticPr fontId="3"/>
  <pageMargins left="0.78740157480314943" right="0.78740157480314943" top="0.78740157480314943" bottom="0.78740157480314943" header="0.19685039370078736" footer="0.19685039370078736"/>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00B0F0"/>
  </sheetPr>
  <dimension ref="A1:H55"/>
  <sheetViews>
    <sheetView view="pageBreakPreview" topLeftCell="C37" zoomScale="120" zoomScaleSheetLayoutView="120" workbookViewId="0">
      <selection activeCell="G61" sqref="G61"/>
    </sheetView>
  </sheetViews>
  <sheetFormatPr defaultRowHeight="14.25"/>
  <cols>
    <col min="1" max="1" width="2.625" style="160" customWidth="1"/>
    <col min="2" max="2" width="17.625" style="160" customWidth="1"/>
    <col min="3" max="3" width="13.125" style="160" customWidth="1"/>
    <col min="4" max="4" width="10.125" style="160" customWidth="1"/>
    <col min="5" max="5" width="11.625" style="160" customWidth="1"/>
    <col min="6" max="6" width="11.625" style="428" customWidth="1"/>
    <col min="7" max="7" width="11.625" style="160" customWidth="1"/>
    <col min="8" max="8" width="10.125" style="160" customWidth="1"/>
    <col min="9" max="9" width="4.5" style="160" customWidth="1"/>
    <col min="10" max="248" width="9" style="160" customWidth="1"/>
    <col min="249" max="249" width="18.625" style="160" customWidth="1"/>
    <col min="250" max="250" width="13.125" style="160" customWidth="1"/>
    <col min="251" max="252" width="12.375" style="160" customWidth="1"/>
    <col min="253" max="253" width="12.625" style="160" customWidth="1"/>
    <col min="254" max="254" width="13.125" style="160" customWidth="1"/>
    <col min="255" max="255" width="12.375" style="160" customWidth="1"/>
    <col min="256" max="257" width="9" style="160" customWidth="1"/>
    <col min="258" max="258" width="11" style="160" bestFit="1" customWidth="1"/>
    <col min="259" max="259" width="12.75" style="160" bestFit="1" customWidth="1"/>
    <col min="260" max="260" width="9.25" style="160" bestFit="1" customWidth="1"/>
    <col min="261" max="504" width="9" style="160" customWidth="1"/>
    <col min="505" max="505" width="18.625" style="160" customWidth="1"/>
    <col min="506" max="506" width="13.125" style="160" customWidth="1"/>
    <col min="507" max="508" width="12.375" style="160" customWidth="1"/>
    <col min="509" max="509" width="12.625" style="160" customWidth="1"/>
    <col min="510" max="510" width="13.125" style="160" customWidth="1"/>
    <col min="511" max="511" width="12.375" style="160" customWidth="1"/>
    <col min="512" max="513" width="9" style="160" customWidth="1"/>
    <col min="514" max="514" width="11" style="160" bestFit="1" customWidth="1"/>
    <col min="515" max="515" width="12.75" style="160" bestFit="1" customWidth="1"/>
    <col min="516" max="516" width="9.25" style="160" bestFit="1" customWidth="1"/>
    <col min="517" max="760" width="9" style="160" customWidth="1"/>
    <col min="761" max="761" width="18.625" style="160" customWidth="1"/>
    <col min="762" max="762" width="13.125" style="160" customWidth="1"/>
    <col min="763" max="764" width="12.375" style="160" customWidth="1"/>
    <col min="765" max="765" width="12.625" style="160" customWidth="1"/>
    <col min="766" max="766" width="13.125" style="160" customWidth="1"/>
    <col min="767" max="767" width="12.375" style="160" customWidth="1"/>
    <col min="768" max="769" width="9" style="160" customWidth="1"/>
    <col min="770" max="770" width="11" style="160" bestFit="1" customWidth="1"/>
    <col min="771" max="771" width="12.75" style="160" bestFit="1" customWidth="1"/>
    <col min="772" max="772" width="9.25" style="160" bestFit="1" customWidth="1"/>
    <col min="773" max="1016" width="9" style="160" customWidth="1"/>
    <col min="1017" max="1017" width="18.625" style="160" customWidth="1"/>
    <col min="1018" max="1018" width="13.125" style="160" customWidth="1"/>
    <col min="1019" max="1020" width="12.375" style="160" customWidth="1"/>
    <col min="1021" max="1021" width="12.625" style="160" customWidth="1"/>
    <col min="1022" max="1022" width="13.125" style="160" customWidth="1"/>
    <col min="1023" max="1023" width="12.375" style="160" customWidth="1"/>
    <col min="1024" max="1025" width="9" style="160" customWidth="1"/>
    <col min="1026" max="1026" width="11" style="160" bestFit="1" customWidth="1"/>
    <col min="1027" max="1027" width="12.75" style="160" bestFit="1" customWidth="1"/>
    <col min="1028" max="1028" width="9.25" style="160" bestFit="1" customWidth="1"/>
    <col min="1029" max="1272" width="9" style="160" customWidth="1"/>
    <col min="1273" max="1273" width="18.625" style="160" customWidth="1"/>
    <col min="1274" max="1274" width="13.125" style="160" customWidth="1"/>
    <col min="1275" max="1276" width="12.375" style="160" customWidth="1"/>
    <col min="1277" max="1277" width="12.625" style="160" customWidth="1"/>
    <col min="1278" max="1278" width="13.125" style="160" customWidth="1"/>
    <col min="1279" max="1279" width="12.375" style="160" customWidth="1"/>
    <col min="1280" max="1281" width="9" style="160" customWidth="1"/>
    <col min="1282" max="1282" width="11" style="160" bestFit="1" customWidth="1"/>
    <col min="1283" max="1283" width="12.75" style="160" bestFit="1" customWidth="1"/>
    <col min="1284" max="1284" width="9.25" style="160" bestFit="1" customWidth="1"/>
    <col min="1285" max="1528" width="9" style="160" customWidth="1"/>
    <col min="1529" max="1529" width="18.625" style="160" customWidth="1"/>
    <col min="1530" max="1530" width="13.125" style="160" customWidth="1"/>
    <col min="1531" max="1532" width="12.375" style="160" customWidth="1"/>
    <col min="1533" max="1533" width="12.625" style="160" customWidth="1"/>
    <col min="1534" max="1534" width="13.125" style="160" customWidth="1"/>
    <col min="1535" max="1535" width="12.375" style="160" customWidth="1"/>
    <col min="1536" max="1537" width="9" style="160" customWidth="1"/>
    <col min="1538" max="1538" width="11" style="160" bestFit="1" customWidth="1"/>
    <col min="1539" max="1539" width="12.75" style="160" bestFit="1" customWidth="1"/>
    <col min="1540" max="1540" width="9.25" style="160" bestFit="1" customWidth="1"/>
    <col min="1541" max="1784" width="9" style="160" customWidth="1"/>
    <col min="1785" max="1785" width="18.625" style="160" customWidth="1"/>
    <col min="1786" max="1786" width="13.125" style="160" customWidth="1"/>
    <col min="1787" max="1788" width="12.375" style="160" customWidth="1"/>
    <col min="1789" max="1789" width="12.625" style="160" customWidth="1"/>
    <col min="1790" max="1790" width="13.125" style="160" customWidth="1"/>
    <col min="1791" max="1791" width="12.375" style="160" customWidth="1"/>
    <col min="1792" max="1793" width="9" style="160" customWidth="1"/>
    <col min="1794" max="1794" width="11" style="160" bestFit="1" customWidth="1"/>
    <col min="1795" max="1795" width="12.75" style="160" bestFit="1" customWidth="1"/>
    <col min="1796" max="1796" width="9.25" style="160" bestFit="1" customWidth="1"/>
    <col min="1797" max="2040" width="9" style="160" customWidth="1"/>
    <col min="2041" max="2041" width="18.625" style="160" customWidth="1"/>
    <col min="2042" max="2042" width="13.125" style="160" customWidth="1"/>
    <col min="2043" max="2044" width="12.375" style="160" customWidth="1"/>
    <col min="2045" max="2045" width="12.625" style="160" customWidth="1"/>
    <col min="2046" max="2046" width="13.125" style="160" customWidth="1"/>
    <col min="2047" max="2047" width="12.375" style="160" customWidth="1"/>
    <col min="2048" max="2049" width="9" style="160" customWidth="1"/>
    <col min="2050" max="2050" width="11" style="160" bestFit="1" customWidth="1"/>
    <col min="2051" max="2051" width="12.75" style="160" bestFit="1" customWidth="1"/>
    <col min="2052" max="2052" width="9.25" style="160" bestFit="1" customWidth="1"/>
    <col min="2053" max="2296" width="9" style="160" customWidth="1"/>
    <col min="2297" max="2297" width="18.625" style="160" customWidth="1"/>
    <col min="2298" max="2298" width="13.125" style="160" customWidth="1"/>
    <col min="2299" max="2300" width="12.375" style="160" customWidth="1"/>
    <col min="2301" max="2301" width="12.625" style="160" customWidth="1"/>
    <col min="2302" max="2302" width="13.125" style="160" customWidth="1"/>
    <col min="2303" max="2303" width="12.375" style="160" customWidth="1"/>
    <col min="2304" max="2305" width="9" style="160" customWidth="1"/>
    <col min="2306" max="2306" width="11" style="160" bestFit="1" customWidth="1"/>
    <col min="2307" max="2307" width="12.75" style="160" bestFit="1" customWidth="1"/>
    <col min="2308" max="2308" width="9.25" style="160" bestFit="1" customWidth="1"/>
    <col min="2309" max="2552" width="9" style="160" customWidth="1"/>
    <col min="2553" max="2553" width="18.625" style="160" customWidth="1"/>
    <col min="2554" max="2554" width="13.125" style="160" customWidth="1"/>
    <col min="2555" max="2556" width="12.375" style="160" customWidth="1"/>
    <col min="2557" max="2557" width="12.625" style="160" customWidth="1"/>
    <col min="2558" max="2558" width="13.125" style="160" customWidth="1"/>
    <col min="2559" max="2559" width="12.375" style="160" customWidth="1"/>
    <col min="2560" max="2561" width="9" style="160" customWidth="1"/>
    <col min="2562" max="2562" width="11" style="160" bestFit="1" customWidth="1"/>
    <col min="2563" max="2563" width="12.75" style="160" bestFit="1" customWidth="1"/>
    <col min="2564" max="2564" width="9.25" style="160" bestFit="1" customWidth="1"/>
    <col min="2565" max="2808" width="9" style="160" customWidth="1"/>
    <col min="2809" max="2809" width="18.625" style="160" customWidth="1"/>
    <col min="2810" max="2810" width="13.125" style="160" customWidth="1"/>
    <col min="2811" max="2812" width="12.375" style="160" customWidth="1"/>
    <col min="2813" max="2813" width="12.625" style="160" customWidth="1"/>
    <col min="2814" max="2814" width="13.125" style="160" customWidth="1"/>
    <col min="2815" max="2815" width="12.375" style="160" customWidth="1"/>
    <col min="2816" max="2817" width="9" style="160" customWidth="1"/>
    <col min="2818" max="2818" width="11" style="160" bestFit="1" customWidth="1"/>
    <col min="2819" max="2819" width="12.75" style="160" bestFit="1" customWidth="1"/>
    <col min="2820" max="2820" width="9.25" style="160" bestFit="1" customWidth="1"/>
    <col min="2821" max="3064" width="9" style="160" customWidth="1"/>
    <col min="3065" max="3065" width="18.625" style="160" customWidth="1"/>
    <col min="3066" max="3066" width="13.125" style="160" customWidth="1"/>
    <col min="3067" max="3068" width="12.375" style="160" customWidth="1"/>
    <col min="3069" max="3069" width="12.625" style="160" customWidth="1"/>
    <col min="3070" max="3070" width="13.125" style="160" customWidth="1"/>
    <col min="3071" max="3071" width="12.375" style="160" customWidth="1"/>
    <col min="3072" max="3073" width="9" style="160" customWidth="1"/>
    <col min="3074" max="3074" width="11" style="160" bestFit="1" customWidth="1"/>
    <col min="3075" max="3075" width="12.75" style="160" bestFit="1" customWidth="1"/>
    <col min="3076" max="3076" width="9.25" style="160" bestFit="1" customWidth="1"/>
    <col min="3077" max="3320" width="9" style="160" customWidth="1"/>
    <col min="3321" max="3321" width="18.625" style="160" customWidth="1"/>
    <col min="3322" max="3322" width="13.125" style="160" customWidth="1"/>
    <col min="3323" max="3324" width="12.375" style="160" customWidth="1"/>
    <col min="3325" max="3325" width="12.625" style="160" customWidth="1"/>
    <col min="3326" max="3326" width="13.125" style="160" customWidth="1"/>
    <col min="3327" max="3327" width="12.375" style="160" customWidth="1"/>
    <col min="3328" max="3329" width="9" style="160" customWidth="1"/>
    <col min="3330" max="3330" width="11" style="160" bestFit="1" customWidth="1"/>
    <col min="3331" max="3331" width="12.75" style="160" bestFit="1" customWidth="1"/>
    <col min="3332" max="3332" width="9.25" style="160" bestFit="1" customWidth="1"/>
    <col min="3333" max="3576" width="9" style="160" customWidth="1"/>
    <col min="3577" max="3577" width="18.625" style="160" customWidth="1"/>
    <col min="3578" max="3578" width="13.125" style="160" customWidth="1"/>
    <col min="3579" max="3580" width="12.375" style="160" customWidth="1"/>
    <col min="3581" max="3581" width="12.625" style="160" customWidth="1"/>
    <col min="3582" max="3582" width="13.125" style="160" customWidth="1"/>
    <col min="3583" max="3583" width="12.375" style="160" customWidth="1"/>
    <col min="3584" max="3585" width="9" style="160" customWidth="1"/>
    <col min="3586" max="3586" width="11" style="160" bestFit="1" customWidth="1"/>
    <col min="3587" max="3587" width="12.75" style="160" bestFit="1" customWidth="1"/>
    <col min="3588" max="3588" width="9.25" style="160" bestFit="1" customWidth="1"/>
    <col min="3589" max="3832" width="9" style="160" customWidth="1"/>
    <col min="3833" max="3833" width="18.625" style="160" customWidth="1"/>
    <col min="3834" max="3834" width="13.125" style="160" customWidth="1"/>
    <col min="3835" max="3836" width="12.375" style="160" customWidth="1"/>
    <col min="3837" max="3837" width="12.625" style="160" customWidth="1"/>
    <col min="3838" max="3838" width="13.125" style="160" customWidth="1"/>
    <col min="3839" max="3839" width="12.375" style="160" customWidth="1"/>
    <col min="3840" max="3841" width="9" style="160" customWidth="1"/>
    <col min="3842" max="3842" width="11" style="160" bestFit="1" customWidth="1"/>
    <col min="3843" max="3843" width="12.75" style="160" bestFit="1" customWidth="1"/>
    <col min="3844" max="3844" width="9.25" style="160" bestFit="1" customWidth="1"/>
    <col min="3845" max="4088" width="9" style="160" customWidth="1"/>
    <col min="4089" max="4089" width="18.625" style="160" customWidth="1"/>
    <col min="4090" max="4090" width="13.125" style="160" customWidth="1"/>
    <col min="4091" max="4092" width="12.375" style="160" customWidth="1"/>
    <col min="4093" max="4093" width="12.625" style="160" customWidth="1"/>
    <col min="4094" max="4094" width="13.125" style="160" customWidth="1"/>
    <col min="4095" max="4095" width="12.375" style="160" customWidth="1"/>
    <col min="4096" max="4097" width="9" style="160" customWidth="1"/>
    <col min="4098" max="4098" width="11" style="160" bestFit="1" customWidth="1"/>
    <col min="4099" max="4099" width="12.75" style="160" bestFit="1" customWidth="1"/>
    <col min="4100" max="4100" width="9.25" style="160" bestFit="1" customWidth="1"/>
    <col min="4101" max="4344" width="9" style="160" customWidth="1"/>
    <col min="4345" max="4345" width="18.625" style="160" customWidth="1"/>
    <col min="4346" max="4346" width="13.125" style="160" customWidth="1"/>
    <col min="4347" max="4348" width="12.375" style="160" customWidth="1"/>
    <col min="4349" max="4349" width="12.625" style="160" customWidth="1"/>
    <col min="4350" max="4350" width="13.125" style="160" customWidth="1"/>
    <col min="4351" max="4351" width="12.375" style="160" customWidth="1"/>
    <col min="4352" max="4353" width="9" style="160" customWidth="1"/>
    <col min="4354" max="4354" width="11" style="160" bestFit="1" customWidth="1"/>
    <col min="4355" max="4355" width="12.75" style="160" bestFit="1" customWidth="1"/>
    <col min="4356" max="4356" width="9.25" style="160" bestFit="1" customWidth="1"/>
    <col min="4357" max="4600" width="9" style="160" customWidth="1"/>
    <col min="4601" max="4601" width="18.625" style="160" customWidth="1"/>
    <col min="4602" max="4602" width="13.125" style="160" customWidth="1"/>
    <col min="4603" max="4604" width="12.375" style="160" customWidth="1"/>
    <col min="4605" max="4605" width="12.625" style="160" customWidth="1"/>
    <col min="4606" max="4606" width="13.125" style="160" customWidth="1"/>
    <col min="4607" max="4607" width="12.375" style="160" customWidth="1"/>
    <col min="4608" max="4609" width="9" style="160" customWidth="1"/>
    <col min="4610" max="4610" width="11" style="160" bestFit="1" customWidth="1"/>
    <col min="4611" max="4611" width="12.75" style="160" bestFit="1" customWidth="1"/>
    <col min="4612" max="4612" width="9.25" style="160" bestFit="1" customWidth="1"/>
    <col min="4613" max="4856" width="9" style="160" customWidth="1"/>
    <col min="4857" max="4857" width="18.625" style="160" customWidth="1"/>
    <col min="4858" max="4858" width="13.125" style="160" customWidth="1"/>
    <col min="4859" max="4860" width="12.375" style="160" customWidth="1"/>
    <col min="4861" max="4861" width="12.625" style="160" customWidth="1"/>
    <col min="4862" max="4862" width="13.125" style="160" customWidth="1"/>
    <col min="4863" max="4863" width="12.375" style="160" customWidth="1"/>
    <col min="4864" max="4865" width="9" style="160" customWidth="1"/>
    <col min="4866" max="4866" width="11" style="160" bestFit="1" customWidth="1"/>
    <col min="4867" max="4867" width="12.75" style="160" bestFit="1" customWidth="1"/>
    <col min="4868" max="4868" width="9.25" style="160" bestFit="1" customWidth="1"/>
    <col min="4869" max="5112" width="9" style="160" customWidth="1"/>
    <col min="5113" max="5113" width="18.625" style="160" customWidth="1"/>
    <col min="5114" max="5114" width="13.125" style="160" customWidth="1"/>
    <col min="5115" max="5116" width="12.375" style="160" customWidth="1"/>
    <col min="5117" max="5117" width="12.625" style="160" customWidth="1"/>
    <col min="5118" max="5118" width="13.125" style="160" customWidth="1"/>
    <col min="5119" max="5119" width="12.375" style="160" customWidth="1"/>
    <col min="5120" max="5121" width="9" style="160" customWidth="1"/>
    <col min="5122" max="5122" width="11" style="160" bestFit="1" customWidth="1"/>
    <col min="5123" max="5123" width="12.75" style="160" bestFit="1" customWidth="1"/>
    <col min="5124" max="5124" width="9.25" style="160" bestFit="1" customWidth="1"/>
    <col min="5125" max="5368" width="9" style="160" customWidth="1"/>
    <col min="5369" max="5369" width="18.625" style="160" customWidth="1"/>
    <col min="5370" max="5370" width="13.125" style="160" customWidth="1"/>
    <col min="5371" max="5372" width="12.375" style="160" customWidth="1"/>
    <col min="5373" max="5373" width="12.625" style="160" customWidth="1"/>
    <col min="5374" max="5374" width="13.125" style="160" customWidth="1"/>
    <col min="5375" max="5375" width="12.375" style="160" customWidth="1"/>
    <col min="5376" max="5377" width="9" style="160" customWidth="1"/>
    <col min="5378" max="5378" width="11" style="160" bestFit="1" customWidth="1"/>
    <col min="5379" max="5379" width="12.75" style="160" bestFit="1" customWidth="1"/>
    <col min="5380" max="5380" width="9.25" style="160" bestFit="1" customWidth="1"/>
    <col min="5381" max="5624" width="9" style="160" customWidth="1"/>
    <col min="5625" max="5625" width="18.625" style="160" customWidth="1"/>
    <col min="5626" max="5626" width="13.125" style="160" customWidth="1"/>
    <col min="5627" max="5628" width="12.375" style="160" customWidth="1"/>
    <col min="5629" max="5629" width="12.625" style="160" customWidth="1"/>
    <col min="5630" max="5630" width="13.125" style="160" customWidth="1"/>
    <col min="5631" max="5631" width="12.375" style="160" customWidth="1"/>
    <col min="5632" max="5633" width="9" style="160" customWidth="1"/>
    <col min="5634" max="5634" width="11" style="160" bestFit="1" customWidth="1"/>
    <col min="5635" max="5635" width="12.75" style="160" bestFit="1" customWidth="1"/>
    <col min="5636" max="5636" width="9.25" style="160" bestFit="1" customWidth="1"/>
    <col min="5637" max="5880" width="9" style="160" customWidth="1"/>
    <col min="5881" max="5881" width="18.625" style="160" customWidth="1"/>
    <col min="5882" max="5882" width="13.125" style="160" customWidth="1"/>
    <col min="5883" max="5884" width="12.375" style="160" customWidth="1"/>
    <col min="5885" max="5885" width="12.625" style="160" customWidth="1"/>
    <col min="5886" max="5886" width="13.125" style="160" customWidth="1"/>
    <col min="5887" max="5887" width="12.375" style="160" customWidth="1"/>
    <col min="5888" max="5889" width="9" style="160" customWidth="1"/>
    <col min="5890" max="5890" width="11" style="160" bestFit="1" customWidth="1"/>
    <col min="5891" max="5891" width="12.75" style="160" bestFit="1" customWidth="1"/>
    <col min="5892" max="5892" width="9.25" style="160" bestFit="1" customWidth="1"/>
    <col min="5893" max="6136" width="9" style="160" customWidth="1"/>
    <col min="6137" max="6137" width="18.625" style="160" customWidth="1"/>
    <col min="6138" max="6138" width="13.125" style="160" customWidth="1"/>
    <col min="6139" max="6140" width="12.375" style="160" customWidth="1"/>
    <col min="6141" max="6141" width="12.625" style="160" customWidth="1"/>
    <col min="6142" max="6142" width="13.125" style="160" customWidth="1"/>
    <col min="6143" max="6143" width="12.375" style="160" customWidth="1"/>
    <col min="6144" max="6145" width="9" style="160" customWidth="1"/>
    <col min="6146" max="6146" width="11" style="160" bestFit="1" customWidth="1"/>
    <col min="6147" max="6147" width="12.75" style="160" bestFit="1" customWidth="1"/>
    <col min="6148" max="6148" width="9.25" style="160" bestFit="1" customWidth="1"/>
    <col min="6149" max="6392" width="9" style="160" customWidth="1"/>
    <col min="6393" max="6393" width="18.625" style="160" customWidth="1"/>
    <col min="6394" max="6394" width="13.125" style="160" customWidth="1"/>
    <col min="6395" max="6396" width="12.375" style="160" customWidth="1"/>
    <col min="6397" max="6397" width="12.625" style="160" customWidth="1"/>
    <col min="6398" max="6398" width="13.125" style="160" customWidth="1"/>
    <col min="6399" max="6399" width="12.375" style="160" customWidth="1"/>
    <col min="6400" max="6401" width="9" style="160" customWidth="1"/>
    <col min="6402" max="6402" width="11" style="160" bestFit="1" customWidth="1"/>
    <col min="6403" max="6403" width="12.75" style="160" bestFit="1" customWidth="1"/>
    <col min="6404" max="6404" width="9.25" style="160" bestFit="1" customWidth="1"/>
    <col min="6405" max="6648" width="9" style="160" customWidth="1"/>
    <col min="6649" max="6649" width="18.625" style="160" customWidth="1"/>
    <col min="6650" max="6650" width="13.125" style="160" customWidth="1"/>
    <col min="6651" max="6652" width="12.375" style="160" customWidth="1"/>
    <col min="6653" max="6653" width="12.625" style="160" customWidth="1"/>
    <col min="6654" max="6654" width="13.125" style="160" customWidth="1"/>
    <col min="6655" max="6655" width="12.375" style="160" customWidth="1"/>
    <col min="6656" max="6657" width="9" style="160" customWidth="1"/>
    <col min="6658" max="6658" width="11" style="160" bestFit="1" customWidth="1"/>
    <col min="6659" max="6659" width="12.75" style="160" bestFit="1" customWidth="1"/>
    <col min="6660" max="6660" width="9.25" style="160" bestFit="1" customWidth="1"/>
    <col min="6661" max="6904" width="9" style="160" customWidth="1"/>
    <col min="6905" max="6905" width="18.625" style="160" customWidth="1"/>
    <col min="6906" max="6906" width="13.125" style="160" customWidth="1"/>
    <col min="6907" max="6908" width="12.375" style="160" customWidth="1"/>
    <col min="6909" max="6909" width="12.625" style="160" customWidth="1"/>
    <col min="6910" max="6910" width="13.125" style="160" customWidth="1"/>
    <col min="6911" max="6911" width="12.375" style="160" customWidth="1"/>
    <col min="6912" max="6913" width="9" style="160" customWidth="1"/>
    <col min="6914" max="6914" width="11" style="160" bestFit="1" customWidth="1"/>
    <col min="6915" max="6915" width="12.75" style="160" bestFit="1" customWidth="1"/>
    <col min="6916" max="6916" width="9.25" style="160" bestFit="1" customWidth="1"/>
    <col min="6917" max="7160" width="9" style="160" customWidth="1"/>
    <col min="7161" max="7161" width="18.625" style="160" customWidth="1"/>
    <col min="7162" max="7162" width="13.125" style="160" customWidth="1"/>
    <col min="7163" max="7164" width="12.375" style="160" customWidth="1"/>
    <col min="7165" max="7165" width="12.625" style="160" customWidth="1"/>
    <col min="7166" max="7166" width="13.125" style="160" customWidth="1"/>
    <col min="7167" max="7167" width="12.375" style="160" customWidth="1"/>
    <col min="7168" max="7169" width="9" style="160" customWidth="1"/>
    <col min="7170" max="7170" width="11" style="160" bestFit="1" customWidth="1"/>
    <col min="7171" max="7171" width="12.75" style="160" bestFit="1" customWidth="1"/>
    <col min="7172" max="7172" width="9.25" style="160" bestFit="1" customWidth="1"/>
    <col min="7173" max="7416" width="9" style="160" customWidth="1"/>
    <col min="7417" max="7417" width="18.625" style="160" customWidth="1"/>
    <col min="7418" max="7418" width="13.125" style="160" customWidth="1"/>
    <col min="7419" max="7420" width="12.375" style="160" customWidth="1"/>
    <col min="7421" max="7421" width="12.625" style="160" customWidth="1"/>
    <col min="7422" max="7422" width="13.125" style="160" customWidth="1"/>
    <col min="7423" max="7423" width="12.375" style="160" customWidth="1"/>
    <col min="7424" max="7425" width="9" style="160" customWidth="1"/>
    <col min="7426" max="7426" width="11" style="160" bestFit="1" customWidth="1"/>
    <col min="7427" max="7427" width="12.75" style="160" bestFit="1" customWidth="1"/>
    <col min="7428" max="7428" width="9.25" style="160" bestFit="1" customWidth="1"/>
    <col min="7429" max="7672" width="9" style="160" customWidth="1"/>
    <col min="7673" max="7673" width="18.625" style="160" customWidth="1"/>
    <col min="7674" max="7674" width="13.125" style="160" customWidth="1"/>
    <col min="7675" max="7676" width="12.375" style="160" customWidth="1"/>
    <col min="7677" max="7677" width="12.625" style="160" customWidth="1"/>
    <col min="7678" max="7678" width="13.125" style="160" customWidth="1"/>
    <col min="7679" max="7679" width="12.375" style="160" customWidth="1"/>
    <col min="7680" max="7681" width="9" style="160" customWidth="1"/>
    <col min="7682" max="7682" width="11" style="160" bestFit="1" customWidth="1"/>
    <col min="7683" max="7683" width="12.75" style="160" bestFit="1" customWidth="1"/>
    <col min="7684" max="7684" width="9.25" style="160" bestFit="1" customWidth="1"/>
    <col min="7685" max="7928" width="9" style="160" customWidth="1"/>
    <col min="7929" max="7929" width="18.625" style="160" customWidth="1"/>
    <col min="7930" max="7930" width="13.125" style="160" customWidth="1"/>
    <col min="7931" max="7932" width="12.375" style="160" customWidth="1"/>
    <col min="7933" max="7933" width="12.625" style="160" customWidth="1"/>
    <col min="7934" max="7934" width="13.125" style="160" customWidth="1"/>
    <col min="7935" max="7935" width="12.375" style="160" customWidth="1"/>
    <col min="7936" max="7937" width="9" style="160" customWidth="1"/>
    <col min="7938" max="7938" width="11" style="160" bestFit="1" customWidth="1"/>
    <col min="7939" max="7939" width="12.75" style="160" bestFit="1" customWidth="1"/>
    <col min="7940" max="7940" width="9.25" style="160" bestFit="1" customWidth="1"/>
    <col min="7941" max="8184" width="9" style="160" customWidth="1"/>
    <col min="8185" max="8185" width="18.625" style="160" customWidth="1"/>
    <col min="8186" max="8186" width="13.125" style="160" customWidth="1"/>
    <col min="8187" max="8188" width="12.375" style="160" customWidth="1"/>
    <col min="8189" max="8189" width="12.625" style="160" customWidth="1"/>
    <col min="8190" max="8190" width="13.125" style="160" customWidth="1"/>
    <col min="8191" max="8191" width="12.375" style="160" customWidth="1"/>
    <col min="8192" max="8193" width="9" style="160" customWidth="1"/>
    <col min="8194" max="8194" width="11" style="160" bestFit="1" customWidth="1"/>
    <col min="8195" max="8195" width="12.75" style="160" bestFit="1" customWidth="1"/>
    <col min="8196" max="8196" width="9.25" style="160" bestFit="1" customWidth="1"/>
    <col min="8197" max="8440" width="9" style="160" customWidth="1"/>
    <col min="8441" max="8441" width="18.625" style="160" customWidth="1"/>
    <col min="8442" max="8442" width="13.125" style="160" customWidth="1"/>
    <col min="8443" max="8444" width="12.375" style="160" customWidth="1"/>
    <col min="8445" max="8445" width="12.625" style="160" customWidth="1"/>
    <col min="8446" max="8446" width="13.125" style="160" customWidth="1"/>
    <col min="8447" max="8447" width="12.375" style="160" customWidth="1"/>
    <col min="8448" max="8449" width="9" style="160" customWidth="1"/>
    <col min="8450" max="8450" width="11" style="160" bestFit="1" customWidth="1"/>
    <col min="8451" max="8451" width="12.75" style="160" bestFit="1" customWidth="1"/>
    <col min="8452" max="8452" width="9.25" style="160" bestFit="1" customWidth="1"/>
    <col min="8453" max="8696" width="9" style="160" customWidth="1"/>
    <col min="8697" max="8697" width="18.625" style="160" customWidth="1"/>
    <col min="8698" max="8698" width="13.125" style="160" customWidth="1"/>
    <col min="8699" max="8700" width="12.375" style="160" customWidth="1"/>
    <col min="8701" max="8701" width="12.625" style="160" customWidth="1"/>
    <col min="8702" max="8702" width="13.125" style="160" customWidth="1"/>
    <col min="8703" max="8703" width="12.375" style="160" customWidth="1"/>
    <col min="8704" max="8705" width="9" style="160" customWidth="1"/>
    <col min="8706" max="8706" width="11" style="160" bestFit="1" customWidth="1"/>
    <col min="8707" max="8707" width="12.75" style="160" bestFit="1" customWidth="1"/>
    <col min="8708" max="8708" width="9.25" style="160" bestFit="1" customWidth="1"/>
    <col min="8709" max="8952" width="9" style="160" customWidth="1"/>
    <col min="8953" max="8953" width="18.625" style="160" customWidth="1"/>
    <col min="8954" max="8954" width="13.125" style="160" customWidth="1"/>
    <col min="8955" max="8956" width="12.375" style="160" customWidth="1"/>
    <col min="8957" max="8957" width="12.625" style="160" customWidth="1"/>
    <col min="8958" max="8958" width="13.125" style="160" customWidth="1"/>
    <col min="8959" max="8959" width="12.375" style="160" customWidth="1"/>
    <col min="8960" max="8961" width="9" style="160" customWidth="1"/>
    <col min="8962" max="8962" width="11" style="160" bestFit="1" customWidth="1"/>
    <col min="8963" max="8963" width="12.75" style="160" bestFit="1" customWidth="1"/>
    <col min="8964" max="8964" width="9.25" style="160" bestFit="1" customWidth="1"/>
    <col min="8965" max="9208" width="9" style="160" customWidth="1"/>
    <col min="9209" max="9209" width="18.625" style="160" customWidth="1"/>
    <col min="9210" max="9210" width="13.125" style="160" customWidth="1"/>
    <col min="9211" max="9212" width="12.375" style="160" customWidth="1"/>
    <col min="9213" max="9213" width="12.625" style="160" customWidth="1"/>
    <col min="9214" max="9214" width="13.125" style="160" customWidth="1"/>
    <col min="9215" max="9215" width="12.375" style="160" customWidth="1"/>
    <col min="9216" max="9217" width="9" style="160" customWidth="1"/>
    <col min="9218" max="9218" width="11" style="160" bestFit="1" customWidth="1"/>
    <col min="9219" max="9219" width="12.75" style="160" bestFit="1" customWidth="1"/>
    <col min="9220" max="9220" width="9.25" style="160" bestFit="1" customWidth="1"/>
    <col min="9221" max="9464" width="9" style="160" customWidth="1"/>
    <col min="9465" max="9465" width="18.625" style="160" customWidth="1"/>
    <col min="9466" max="9466" width="13.125" style="160" customWidth="1"/>
    <col min="9467" max="9468" width="12.375" style="160" customWidth="1"/>
    <col min="9469" max="9469" width="12.625" style="160" customWidth="1"/>
    <col min="9470" max="9470" width="13.125" style="160" customWidth="1"/>
    <col min="9471" max="9471" width="12.375" style="160" customWidth="1"/>
    <col min="9472" max="9473" width="9" style="160" customWidth="1"/>
    <col min="9474" max="9474" width="11" style="160" bestFit="1" customWidth="1"/>
    <col min="9475" max="9475" width="12.75" style="160" bestFit="1" customWidth="1"/>
    <col min="9476" max="9476" width="9.25" style="160" bestFit="1" customWidth="1"/>
    <col min="9477" max="9720" width="9" style="160" customWidth="1"/>
    <col min="9721" max="9721" width="18.625" style="160" customWidth="1"/>
    <col min="9722" max="9722" width="13.125" style="160" customWidth="1"/>
    <col min="9723" max="9724" width="12.375" style="160" customWidth="1"/>
    <col min="9725" max="9725" width="12.625" style="160" customWidth="1"/>
    <col min="9726" max="9726" width="13.125" style="160" customWidth="1"/>
    <col min="9727" max="9727" width="12.375" style="160" customWidth="1"/>
    <col min="9728" max="9729" width="9" style="160" customWidth="1"/>
    <col min="9730" max="9730" width="11" style="160" bestFit="1" customWidth="1"/>
    <col min="9731" max="9731" width="12.75" style="160" bestFit="1" customWidth="1"/>
    <col min="9732" max="9732" width="9.25" style="160" bestFit="1" customWidth="1"/>
    <col min="9733" max="9976" width="9" style="160" customWidth="1"/>
    <col min="9977" max="9977" width="18.625" style="160" customWidth="1"/>
    <col min="9978" max="9978" width="13.125" style="160" customWidth="1"/>
    <col min="9979" max="9980" width="12.375" style="160" customWidth="1"/>
    <col min="9981" max="9981" width="12.625" style="160" customWidth="1"/>
    <col min="9982" max="9982" width="13.125" style="160" customWidth="1"/>
    <col min="9983" max="9983" width="12.375" style="160" customWidth="1"/>
    <col min="9984" max="9985" width="9" style="160" customWidth="1"/>
    <col min="9986" max="9986" width="11" style="160" bestFit="1" customWidth="1"/>
    <col min="9987" max="9987" width="12.75" style="160" bestFit="1" customWidth="1"/>
    <col min="9988" max="9988" width="9.25" style="160" bestFit="1" customWidth="1"/>
    <col min="9989" max="10232" width="9" style="160" customWidth="1"/>
    <col min="10233" max="10233" width="18.625" style="160" customWidth="1"/>
    <col min="10234" max="10234" width="13.125" style="160" customWidth="1"/>
    <col min="10235" max="10236" width="12.375" style="160" customWidth="1"/>
    <col min="10237" max="10237" width="12.625" style="160" customWidth="1"/>
    <col min="10238" max="10238" width="13.125" style="160" customWidth="1"/>
    <col min="10239" max="10239" width="12.375" style="160" customWidth="1"/>
    <col min="10240" max="10241" width="9" style="160" customWidth="1"/>
    <col min="10242" max="10242" width="11" style="160" bestFit="1" customWidth="1"/>
    <col min="10243" max="10243" width="12.75" style="160" bestFit="1" customWidth="1"/>
    <col min="10244" max="10244" width="9.25" style="160" bestFit="1" customWidth="1"/>
    <col min="10245" max="10488" width="9" style="160" customWidth="1"/>
    <col min="10489" max="10489" width="18.625" style="160" customWidth="1"/>
    <col min="10490" max="10490" width="13.125" style="160" customWidth="1"/>
    <col min="10491" max="10492" width="12.375" style="160" customWidth="1"/>
    <col min="10493" max="10493" width="12.625" style="160" customWidth="1"/>
    <col min="10494" max="10494" width="13.125" style="160" customWidth="1"/>
    <col min="10495" max="10495" width="12.375" style="160" customWidth="1"/>
    <col min="10496" max="10497" width="9" style="160" customWidth="1"/>
    <col min="10498" max="10498" width="11" style="160" bestFit="1" customWidth="1"/>
    <col min="10499" max="10499" width="12.75" style="160" bestFit="1" customWidth="1"/>
    <col min="10500" max="10500" width="9.25" style="160" bestFit="1" customWidth="1"/>
    <col min="10501" max="10744" width="9" style="160" customWidth="1"/>
    <col min="10745" max="10745" width="18.625" style="160" customWidth="1"/>
    <col min="10746" max="10746" width="13.125" style="160" customWidth="1"/>
    <col min="10747" max="10748" width="12.375" style="160" customWidth="1"/>
    <col min="10749" max="10749" width="12.625" style="160" customWidth="1"/>
    <col min="10750" max="10750" width="13.125" style="160" customWidth="1"/>
    <col min="10751" max="10751" width="12.375" style="160" customWidth="1"/>
    <col min="10752" max="10753" width="9" style="160" customWidth="1"/>
    <col min="10754" max="10754" width="11" style="160" bestFit="1" customWidth="1"/>
    <col min="10755" max="10755" width="12.75" style="160" bestFit="1" customWidth="1"/>
    <col min="10756" max="10756" width="9.25" style="160" bestFit="1" customWidth="1"/>
    <col min="10757" max="11000" width="9" style="160" customWidth="1"/>
    <col min="11001" max="11001" width="18.625" style="160" customWidth="1"/>
    <col min="11002" max="11002" width="13.125" style="160" customWidth="1"/>
    <col min="11003" max="11004" width="12.375" style="160" customWidth="1"/>
    <col min="11005" max="11005" width="12.625" style="160" customWidth="1"/>
    <col min="11006" max="11006" width="13.125" style="160" customWidth="1"/>
    <col min="11007" max="11007" width="12.375" style="160" customWidth="1"/>
    <col min="11008" max="11009" width="9" style="160" customWidth="1"/>
    <col min="11010" max="11010" width="11" style="160" bestFit="1" customWidth="1"/>
    <col min="11011" max="11011" width="12.75" style="160" bestFit="1" customWidth="1"/>
    <col min="11012" max="11012" width="9.25" style="160" bestFit="1" customWidth="1"/>
    <col min="11013" max="11256" width="9" style="160" customWidth="1"/>
    <col min="11257" max="11257" width="18.625" style="160" customWidth="1"/>
    <col min="11258" max="11258" width="13.125" style="160" customWidth="1"/>
    <col min="11259" max="11260" width="12.375" style="160" customWidth="1"/>
    <col min="11261" max="11261" width="12.625" style="160" customWidth="1"/>
    <col min="11262" max="11262" width="13.125" style="160" customWidth="1"/>
    <col min="11263" max="11263" width="12.375" style="160" customWidth="1"/>
    <col min="11264" max="11265" width="9" style="160" customWidth="1"/>
    <col min="11266" max="11266" width="11" style="160" bestFit="1" customWidth="1"/>
    <col min="11267" max="11267" width="12.75" style="160" bestFit="1" customWidth="1"/>
    <col min="11268" max="11268" width="9.25" style="160" bestFit="1" customWidth="1"/>
    <col min="11269" max="11512" width="9" style="160" customWidth="1"/>
    <col min="11513" max="11513" width="18.625" style="160" customWidth="1"/>
    <col min="11514" max="11514" width="13.125" style="160" customWidth="1"/>
    <col min="11515" max="11516" width="12.375" style="160" customWidth="1"/>
    <col min="11517" max="11517" width="12.625" style="160" customWidth="1"/>
    <col min="11518" max="11518" width="13.125" style="160" customWidth="1"/>
    <col min="11519" max="11519" width="12.375" style="160" customWidth="1"/>
    <col min="11520" max="11521" width="9" style="160" customWidth="1"/>
    <col min="11522" max="11522" width="11" style="160" bestFit="1" customWidth="1"/>
    <col min="11523" max="11523" width="12.75" style="160" bestFit="1" customWidth="1"/>
    <col min="11524" max="11524" width="9.25" style="160" bestFit="1" customWidth="1"/>
    <col min="11525" max="11768" width="9" style="160" customWidth="1"/>
    <col min="11769" max="11769" width="18.625" style="160" customWidth="1"/>
    <col min="11770" max="11770" width="13.125" style="160" customWidth="1"/>
    <col min="11771" max="11772" width="12.375" style="160" customWidth="1"/>
    <col min="11773" max="11773" width="12.625" style="160" customWidth="1"/>
    <col min="11774" max="11774" width="13.125" style="160" customWidth="1"/>
    <col min="11775" max="11775" width="12.375" style="160" customWidth="1"/>
    <col min="11776" max="11777" width="9" style="160" customWidth="1"/>
    <col min="11778" max="11778" width="11" style="160" bestFit="1" customWidth="1"/>
    <col min="11779" max="11779" width="12.75" style="160" bestFit="1" customWidth="1"/>
    <col min="11780" max="11780" width="9.25" style="160" bestFit="1" customWidth="1"/>
    <col min="11781" max="12024" width="9" style="160" customWidth="1"/>
    <col min="12025" max="12025" width="18.625" style="160" customWidth="1"/>
    <col min="12026" max="12026" width="13.125" style="160" customWidth="1"/>
    <col min="12027" max="12028" width="12.375" style="160" customWidth="1"/>
    <col min="12029" max="12029" width="12.625" style="160" customWidth="1"/>
    <col min="12030" max="12030" width="13.125" style="160" customWidth="1"/>
    <col min="12031" max="12031" width="12.375" style="160" customWidth="1"/>
    <col min="12032" max="12033" width="9" style="160" customWidth="1"/>
    <col min="12034" max="12034" width="11" style="160" bestFit="1" customWidth="1"/>
    <col min="12035" max="12035" width="12.75" style="160" bestFit="1" customWidth="1"/>
    <col min="12036" max="12036" width="9.25" style="160" bestFit="1" customWidth="1"/>
    <col min="12037" max="12280" width="9" style="160" customWidth="1"/>
    <col min="12281" max="12281" width="18.625" style="160" customWidth="1"/>
    <col min="12282" max="12282" width="13.125" style="160" customWidth="1"/>
    <col min="12283" max="12284" width="12.375" style="160" customWidth="1"/>
    <col min="12285" max="12285" width="12.625" style="160" customWidth="1"/>
    <col min="12286" max="12286" width="13.125" style="160" customWidth="1"/>
    <col min="12287" max="12287" width="12.375" style="160" customWidth="1"/>
    <col min="12288" max="12289" width="9" style="160" customWidth="1"/>
    <col min="12290" max="12290" width="11" style="160" bestFit="1" customWidth="1"/>
    <col min="12291" max="12291" width="12.75" style="160" bestFit="1" customWidth="1"/>
    <col min="12292" max="12292" width="9.25" style="160" bestFit="1" customWidth="1"/>
    <col min="12293" max="12536" width="9" style="160" customWidth="1"/>
    <col min="12537" max="12537" width="18.625" style="160" customWidth="1"/>
    <col min="12538" max="12538" width="13.125" style="160" customWidth="1"/>
    <col min="12539" max="12540" width="12.375" style="160" customWidth="1"/>
    <col min="12541" max="12541" width="12.625" style="160" customWidth="1"/>
    <col min="12542" max="12542" width="13.125" style="160" customWidth="1"/>
    <col min="12543" max="12543" width="12.375" style="160" customWidth="1"/>
    <col min="12544" max="12545" width="9" style="160" customWidth="1"/>
    <col min="12546" max="12546" width="11" style="160" bestFit="1" customWidth="1"/>
    <col min="12547" max="12547" width="12.75" style="160" bestFit="1" customWidth="1"/>
    <col min="12548" max="12548" width="9.25" style="160" bestFit="1" customWidth="1"/>
    <col min="12549" max="12792" width="9" style="160" customWidth="1"/>
    <col min="12793" max="12793" width="18.625" style="160" customWidth="1"/>
    <col min="12794" max="12794" width="13.125" style="160" customWidth="1"/>
    <col min="12795" max="12796" width="12.375" style="160" customWidth="1"/>
    <col min="12797" max="12797" width="12.625" style="160" customWidth="1"/>
    <col min="12798" max="12798" width="13.125" style="160" customWidth="1"/>
    <col min="12799" max="12799" width="12.375" style="160" customWidth="1"/>
    <col min="12800" max="12801" width="9" style="160" customWidth="1"/>
    <col min="12802" max="12802" width="11" style="160" bestFit="1" customWidth="1"/>
    <col min="12803" max="12803" width="12.75" style="160" bestFit="1" customWidth="1"/>
    <col min="12804" max="12804" width="9.25" style="160" bestFit="1" customWidth="1"/>
    <col min="12805" max="13048" width="9" style="160" customWidth="1"/>
    <col min="13049" max="13049" width="18.625" style="160" customWidth="1"/>
    <col min="13050" max="13050" width="13.125" style="160" customWidth="1"/>
    <col min="13051" max="13052" width="12.375" style="160" customWidth="1"/>
    <col min="13053" max="13053" width="12.625" style="160" customWidth="1"/>
    <col min="13054" max="13054" width="13.125" style="160" customWidth="1"/>
    <col min="13055" max="13055" width="12.375" style="160" customWidth="1"/>
    <col min="13056" max="13057" width="9" style="160" customWidth="1"/>
    <col min="13058" max="13058" width="11" style="160" bestFit="1" customWidth="1"/>
    <col min="13059" max="13059" width="12.75" style="160" bestFit="1" customWidth="1"/>
    <col min="13060" max="13060" width="9.25" style="160" bestFit="1" customWidth="1"/>
    <col min="13061" max="13304" width="9" style="160" customWidth="1"/>
    <col min="13305" max="13305" width="18.625" style="160" customWidth="1"/>
    <col min="13306" max="13306" width="13.125" style="160" customWidth="1"/>
    <col min="13307" max="13308" width="12.375" style="160" customWidth="1"/>
    <col min="13309" max="13309" width="12.625" style="160" customWidth="1"/>
    <col min="13310" max="13310" width="13.125" style="160" customWidth="1"/>
    <col min="13311" max="13311" width="12.375" style="160" customWidth="1"/>
    <col min="13312" max="13313" width="9" style="160" customWidth="1"/>
    <col min="13314" max="13314" width="11" style="160" bestFit="1" customWidth="1"/>
    <col min="13315" max="13315" width="12.75" style="160" bestFit="1" customWidth="1"/>
    <col min="13316" max="13316" width="9.25" style="160" bestFit="1" customWidth="1"/>
    <col min="13317" max="13560" width="9" style="160" customWidth="1"/>
    <col min="13561" max="13561" width="18.625" style="160" customWidth="1"/>
    <col min="13562" max="13562" width="13.125" style="160" customWidth="1"/>
    <col min="13563" max="13564" width="12.375" style="160" customWidth="1"/>
    <col min="13565" max="13565" width="12.625" style="160" customWidth="1"/>
    <col min="13566" max="13566" width="13.125" style="160" customWidth="1"/>
    <col min="13567" max="13567" width="12.375" style="160" customWidth="1"/>
    <col min="13568" max="13569" width="9" style="160" customWidth="1"/>
    <col min="13570" max="13570" width="11" style="160" bestFit="1" customWidth="1"/>
    <col min="13571" max="13571" width="12.75" style="160" bestFit="1" customWidth="1"/>
    <col min="13572" max="13572" width="9.25" style="160" bestFit="1" customWidth="1"/>
    <col min="13573" max="13816" width="9" style="160" customWidth="1"/>
    <col min="13817" max="13817" width="18.625" style="160" customWidth="1"/>
    <col min="13818" max="13818" width="13.125" style="160" customWidth="1"/>
    <col min="13819" max="13820" width="12.375" style="160" customWidth="1"/>
    <col min="13821" max="13821" width="12.625" style="160" customWidth="1"/>
    <col min="13822" max="13822" width="13.125" style="160" customWidth="1"/>
    <col min="13823" max="13823" width="12.375" style="160" customWidth="1"/>
    <col min="13824" max="13825" width="9" style="160" customWidth="1"/>
    <col min="13826" max="13826" width="11" style="160" bestFit="1" customWidth="1"/>
    <col min="13827" max="13827" width="12.75" style="160" bestFit="1" customWidth="1"/>
    <col min="13828" max="13828" width="9.25" style="160" bestFit="1" customWidth="1"/>
    <col min="13829" max="14072" width="9" style="160" customWidth="1"/>
    <col min="14073" max="14073" width="18.625" style="160" customWidth="1"/>
    <col min="14074" max="14074" width="13.125" style="160" customWidth="1"/>
    <col min="14075" max="14076" width="12.375" style="160" customWidth="1"/>
    <col min="14077" max="14077" width="12.625" style="160" customWidth="1"/>
    <col min="14078" max="14078" width="13.125" style="160" customWidth="1"/>
    <col min="14079" max="14079" width="12.375" style="160" customWidth="1"/>
    <col min="14080" max="14081" width="9" style="160" customWidth="1"/>
    <col min="14082" max="14082" width="11" style="160" bestFit="1" customWidth="1"/>
    <col min="14083" max="14083" width="12.75" style="160" bestFit="1" customWidth="1"/>
    <col min="14084" max="14084" width="9.25" style="160" bestFit="1" customWidth="1"/>
    <col min="14085" max="14328" width="9" style="160" customWidth="1"/>
    <col min="14329" max="14329" width="18.625" style="160" customWidth="1"/>
    <col min="14330" max="14330" width="13.125" style="160" customWidth="1"/>
    <col min="14331" max="14332" width="12.375" style="160" customWidth="1"/>
    <col min="14333" max="14333" width="12.625" style="160" customWidth="1"/>
    <col min="14334" max="14334" width="13.125" style="160" customWidth="1"/>
    <col min="14335" max="14335" width="12.375" style="160" customWidth="1"/>
    <col min="14336" max="14337" width="9" style="160" customWidth="1"/>
    <col min="14338" max="14338" width="11" style="160" bestFit="1" customWidth="1"/>
    <col min="14339" max="14339" width="12.75" style="160" bestFit="1" customWidth="1"/>
    <col min="14340" max="14340" width="9.25" style="160" bestFit="1" customWidth="1"/>
    <col min="14341" max="14584" width="9" style="160" customWidth="1"/>
    <col min="14585" max="14585" width="18.625" style="160" customWidth="1"/>
    <col min="14586" max="14586" width="13.125" style="160" customWidth="1"/>
    <col min="14587" max="14588" width="12.375" style="160" customWidth="1"/>
    <col min="14589" max="14589" width="12.625" style="160" customWidth="1"/>
    <col min="14590" max="14590" width="13.125" style="160" customWidth="1"/>
    <col min="14591" max="14591" width="12.375" style="160" customWidth="1"/>
    <col min="14592" max="14593" width="9" style="160" customWidth="1"/>
    <col min="14594" max="14594" width="11" style="160" bestFit="1" customWidth="1"/>
    <col min="14595" max="14595" width="12.75" style="160" bestFit="1" customWidth="1"/>
    <col min="14596" max="14596" width="9.25" style="160" bestFit="1" customWidth="1"/>
    <col min="14597" max="14840" width="9" style="160" customWidth="1"/>
    <col min="14841" max="14841" width="18.625" style="160" customWidth="1"/>
    <col min="14842" max="14842" width="13.125" style="160" customWidth="1"/>
    <col min="14843" max="14844" width="12.375" style="160" customWidth="1"/>
    <col min="14845" max="14845" width="12.625" style="160" customWidth="1"/>
    <col min="14846" max="14846" width="13.125" style="160" customWidth="1"/>
    <col min="14847" max="14847" width="12.375" style="160" customWidth="1"/>
    <col min="14848" max="14849" width="9" style="160" customWidth="1"/>
    <col min="14850" max="14850" width="11" style="160" bestFit="1" customWidth="1"/>
    <col min="14851" max="14851" width="12.75" style="160" bestFit="1" customWidth="1"/>
    <col min="14852" max="14852" width="9.25" style="160" bestFit="1" customWidth="1"/>
    <col min="14853" max="15096" width="9" style="160" customWidth="1"/>
    <col min="15097" max="15097" width="18.625" style="160" customWidth="1"/>
    <col min="15098" max="15098" width="13.125" style="160" customWidth="1"/>
    <col min="15099" max="15100" width="12.375" style="160" customWidth="1"/>
    <col min="15101" max="15101" width="12.625" style="160" customWidth="1"/>
    <col min="15102" max="15102" width="13.125" style="160" customWidth="1"/>
    <col min="15103" max="15103" width="12.375" style="160" customWidth="1"/>
    <col min="15104" max="15105" width="9" style="160" customWidth="1"/>
    <col min="15106" max="15106" width="11" style="160" bestFit="1" customWidth="1"/>
    <col min="15107" max="15107" width="12.75" style="160" bestFit="1" customWidth="1"/>
    <col min="15108" max="15108" width="9.25" style="160" bestFit="1" customWidth="1"/>
    <col min="15109" max="15352" width="9" style="160" customWidth="1"/>
    <col min="15353" max="15353" width="18.625" style="160" customWidth="1"/>
    <col min="15354" max="15354" width="13.125" style="160" customWidth="1"/>
    <col min="15355" max="15356" width="12.375" style="160" customWidth="1"/>
    <col min="15357" max="15357" width="12.625" style="160" customWidth="1"/>
    <col min="15358" max="15358" width="13.125" style="160" customWidth="1"/>
    <col min="15359" max="15359" width="12.375" style="160" customWidth="1"/>
    <col min="15360" max="15361" width="9" style="160" customWidth="1"/>
    <col min="15362" max="15362" width="11" style="160" bestFit="1" customWidth="1"/>
    <col min="15363" max="15363" width="12.75" style="160" bestFit="1" customWidth="1"/>
    <col min="15364" max="15364" width="9.25" style="160" bestFit="1" customWidth="1"/>
    <col min="15365" max="15608" width="9" style="160" customWidth="1"/>
    <col min="15609" max="15609" width="18.625" style="160" customWidth="1"/>
    <col min="15610" max="15610" width="13.125" style="160" customWidth="1"/>
    <col min="15611" max="15612" width="12.375" style="160" customWidth="1"/>
    <col min="15613" max="15613" width="12.625" style="160" customWidth="1"/>
    <col min="15614" max="15614" width="13.125" style="160" customWidth="1"/>
    <col min="15615" max="15615" width="12.375" style="160" customWidth="1"/>
    <col min="15616" max="15617" width="9" style="160" customWidth="1"/>
    <col min="15618" max="15618" width="11" style="160" bestFit="1" customWidth="1"/>
    <col min="15619" max="15619" width="12.75" style="160" bestFit="1" customWidth="1"/>
    <col min="15620" max="15620" width="9.25" style="160" bestFit="1" customWidth="1"/>
    <col min="15621" max="15864" width="9" style="160" customWidth="1"/>
    <col min="15865" max="15865" width="18.625" style="160" customWidth="1"/>
    <col min="15866" max="15866" width="13.125" style="160" customWidth="1"/>
    <col min="15867" max="15868" width="12.375" style="160" customWidth="1"/>
    <col min="15869" max="15869" width="12.625" style="160" customWidth="1"/>
    <col min="15870" max="15870" width="13.125" style="160" customWidth="1"/>
    <col min="15871" max="15871" width="12.375" style="160" customWidth="1"/>
    <col min="15872" max="15873" width="9" style="160" customWidth="1"/>
    <col min="15874" max="15874" width="11" style="160" bestFit="1" customWidth="1"/>
    <col min="15875" max="15875" width="12.75" style="160" bestFit="1" customWidth="1"/>
    <col min="15876" max="15876" width="9.25" style="160" bestFit="1" customWidth="1"/>
    <col min="15877" max="16120" width="9" style="160" customWidth="1"/>
    <col min="16121" max="16121" width="18.625" style="160" customWidth="1"/>
    <col min="16122" max="16122" width="13.125" style="160" customWidth="1"/>
    <col min="16123" max="16124" width="12.375" style="160" customWidth="1"/>
    <col min="16125" max="16125" width="12.625" style="160" customWidth="1"/>
    <col min="16126" max="16126" width="13.125" style="160" customWidth="1"/>
    <col min="16127" max="16127" width="12.375" style="160" customWidth="1"/>
    <col min="16128" max="16129" width="9" style="160" customWidth="1"/>
    <col min="16130" max="16130" width="11" style="160" bestFit="1" customWidth="1"/>
    <col min="16131" max="16131" width="12.75" style="160" bestFit="1" customWidth="1"/>
    <col min="16132" max="16132" width="9.25" style="160" bestFit="1" customWidth="1"/>
    <col min="16133" max="16384" width="9" style="160" customWidth="1"/>
  </cols>
  <sheetData>
    <row r="1" spans="1:8" ht="17.25">
      <c r="B1" s="429" t="s">
        <v>115</v>
      </c>
      <c r="C1" s="438"/>
      <c r="D1" s="438"/>
      <c r="E1" s="438"/>
      <c r="F1" s="438"/>
      <c r="G1" s="438"/>
      <c r="H1" s="439"/>
    </row>
    <row r="2" spans="1:8" ht="15" customHeight="1">
      <c r="C2" s="439"/>
      <c r="D2" s="439"/>
      <c r="E2" s="439"/>
      <c r="H2" s="227"/>
    </row>
    <row r="3" spans="1:8" ht="15" customHeight="1">
      <c r="B3" s="430" t="s">
        <v>241</v>
      </c>
      <c r="C3" s="440" t="s">
        <v>318</v>
      </c>
      <c r="D3" s="447"/>
      <c r="E3" s="454" t="s">
        <v>244</v>
      </c>
      <c r="F3" s="461" t="s">
        <v>188</v>
      </c>
      <c r="G3" s="467" t="s">
        <v>226</v>
      </c>
      <c r="H3" s="476"/>
    </row>
    <row r="4" spans="1:8" ht="15" customHeight="1">
      <c r="B4" s="431" t="s">
        <v>240</v>
      </c>
      <c r="C4" s="441" t="s">
        <v>83</v>
      </c>
      <c r="D4" s="448" t="s">
        <v>242</v>
      </c>
      <c r="E4" s="455" t="s">
        <v>175</v>
      </c>
      <c r="F4" s="462" t="s">
        <v>319</v>
      </c>
      <c r="G4" s="468" t="s">
        <v>320</v>
      </c>
      <c r="H4" s="477" t="s">
        <v>17</v>
      </c>
    </row>
    <row r="5" spans="1:8" ht="15" customHeight="1">
      <c r="A5" s="160">
        <v>1</v>
      </c>
      <c r="B5" s="432" t="s">
        <v>56</v>
      </c>
      <c r="C5" s="442">
        <v>119613</v>
      </c>
      <c r="D5" s="449">
        <f t="shared" ref="D5:D51" si="0">RANK(C5,$C$5:$C$51)</f>
        <v>9</v>
      </c>
      <c r="E5" s="456">
        <v>107</v>
      </c>
      <c r="F5" s="463">
        <v>5253</v>
      </c>
      <c r="G5" s="469">
        <f t="shared" ref="G5:G51" si="1">C5/F5</f>
        <v>22.770416904625929</v>
      </c>
      <c r="H5" s="478">
        <f t="shared" ref="H5:H51" si="2">RANK(G5,$G$5:$G$51)</f>
        <v>32</v>
      </c>
    </row>
    <row r="6" spans="1:8" ht="15" customHeight="1">
      <c r="A6" s="160">
        <v>2</v>
      </c>
      <c r="B6" s="433" t="s">
        <v>207</v>
      </c>
      <c r="C6" s="443">
        <v>17318</v>
      </c>
      <c r="D6" s="450">
        <f t="shared" si="0"/>
        <v>42</v>
      </c>
      <c r="E6" s="457">
        <v>104.55</v>
      </c>
      <c r="F6" s="464">
        <v>1258</v>
      </c>
      <c r="G6" s="470">
        <f t="shared" si="1"/>
        <v>13.766295707472178</v>
      </c>
      <c r="H6" s="479">
        <f t="shared" si="2"/>
        <v>46</v>
      </c>
    </row>
    <row r="7" spans="1:8" ht="15" customHeight="1">
      <c r="A7" s="160">
        <v>3</v>
      </c>
      <c r="B7" s="433" t="s">
        <v>182</v>
      </c>
      <c r="C7" s="443">
        <v>19305</v>
      </c>
      <c r="D7" s="450">
        <f t="shared" si="0"/>
        <v>41</v>
      </c>
      <c r="E7" s="457">
        <v>109.07</v>
      </c>
      <c r="F7" s="464">
        <v>1234</v>
      </c>
      <c r="G7" s="470">
        <f t="shared" si="1"/>
        <v>15.644246353322528</v>
      </c>
      <c r="H7" s="479">
        <f t="shared" si="2"/>
        <v>45</v>
      </c>
    </row>
    <row r="8" spans="1:8" ht="15" customHeight="1">
      <c r="A8" s="160">
        <v>4</v>
      </c>
      <c r="B8" s="433" t="s">
        <v>37</v>
      </c>
      <c r="C8" s="443">
        <v>52670</v>
      </c>
      <c r="D8" s="450">
        <f t="shared" si="0"/>
        <v>18</v>
      </c>
      <c r="E8" s="457">
        <v>102.71</v>
      </c>
      <c r="F8" s="464">
        <v>2296</v>
      </c>
      <c r="G8" s="470">
        <f t="shared" si="1"/>
        <v>22.939895470383274</v>
      </c>
      <c r="H8" s="479">
        <f t="shared" si="2"/>
        <v>31</v>
      </c>
    </row>
    <row r="9" spans="1:8" ht="15" customHeight="1">
      <c r="A9" s="160">
        <v>5</v>
      </c>
      <c r="B9" s="434" t="s">
        <v>140</v>
      </c>
      <c r="C9" s="444">
        <v>13020</v>
      </c>
      <c r="D9" s="451">
        <f t="shared" si="0"/>
        <v>44</v>
      </c>
      <c r="E9" s="458">
        <v>106.42</v>
      </c>
      <c r="F9" s="465">
        <v>978</v>
      </c>
      <c r="G9" s="471">
        <f t="shared" si="1"/>
        <v>13.312883435582823</v>
      </c>
      <c r="H9" s="480">
        <f t="shared" si="2"/>
        <v>47</v>
      </c>
    </row>
    <row r="10" spans="1:8" ht="15" customHeight="1">
      <c r="A10" s="160">
        <v>6</v>
      </c>
      <c r="B10" s="433" t="s">
        <v>38</v>
      </c>
      <c r="C10" s="443">
        <v>19616</v>
      </c>
      <c r="D10" s="450">
        <f t="shared" si="0"/>
        <v>40</v>
      </c>
      <c r="E10" s="457">
        <v>102.88</v>
      </c>
      <c r="F10" s="464">
        <v>1083</v>
      </c>
      <c r="G10" s="470">
        <f t="shared" si="1"/>
        <v>18.112650046168053</v>
      </c>
      <c r="H10" s="479">
        <f t="shared" si="2"/>
        <v>43</v>
      </c>
    </row>
    <row r="11" spans="1:8" ht="15" customHeight="1">
      <c r="A11" s="160">
        <v>7</v>
      </c>
      <c r="B11" s="433" t="s">
        <v>202</v>
      </c>
      <c r="C11" s="443">
        <v>34314</v>
      </c>
      <c r="D11" s="450">
        <f t="shared" si="0"/>
        <v>26</v>
      </c>
      <c r="E11" s="457">
        <v>99.61</v>
      </c>
      <c r="F11" s="464">
        <v>1851</v>
      </c>
      <c r="G11" s="470">
        <f t="shared" si="1"/>
        <v>18.538087520259321</v>
      </c>
      <c r="H11" s="479">
        <f t="shared" si="2"/>
        <v>40</v>
      </c>
    </row>
    <row r="12" spans="1:8" ht="15" customHeight="1">
      <c r="A12" s="160">
        <v>8</v>
      </c>
      <c r="B12" s="433" t="s">
        <v>208</v>
      </c>
      <c r="C12" s="443">
        <v>78271</v>
      </c>
      <c r="D12" s="450">
        <f t="shared" si="0"/>
        <v>13</v>
      </c>
      <c r="E12" s="457">
        <v>101.14</v>
      </c>
      <c r="F12" s="464">
        <v>2829</v>
      </c>
      <c r="G12" s="470">
        <f t="shared" si="1"/>
        <v>27.667373630258041</v>
      </c>
      <c r="H12" s="479">
        <f t="shared" si="2"/>
        <v>19</v>
      </c>
    </row>
    <row r="13" spans="1:8" ht="15" customHeight="1">
      <c r="A13" s="160">
        <v>9</v>
      </c>
      <c r="B13" s="435" t="s">
        <v>180</v>
      </c>
      <c r="C13" s="443">
        <v>49042</v>
      </c>
      <c r="D13" s="450">
        <f t="shared" si="0"/>
        <v>23</v>
      </c>
      <c r="E13" s="457">
        <v>101.99</v>
      </c>
      <c r="F13" s="464">
        <v>1919</v>
      </c>
      <c r="G13" s="470">
        <f t="shared" si="1"/>
        <v>25.556018759770716</v>
      </c>
      <c r="H13" s="479">
        <f t="shared" si="2"/>
        <v>29</v>
      </c>
    </row>
    <row r="14" spans="1:8" ht="15" customHeight="1">
      <c r="A14" s="160">
        <v>10</v>
      </c>
      <c r="B14" s="433" t="s">
        <v>209</v>
      </c>
      <c r="C14" s="443">
        <v>49251</v>
      </c>
      <c r="D14" s="450">
        <f t="shared" si="0"/>
        <v>22</v>
      </c>
      <c r="E14" s="457">
        <v>102.53</v>
      </c>
      <c r="F14" s="464">
        <v>1901</v>
      </c>
      <c r="G14" s="470">
        <f t="shared" si="1"/>
        <v>25.907943187795897</v>
      </c>
      <c r="H14" s="479">
        <f t="shared" si="2"/>
        <v>26</v>
      </c>
    </row>
    <row r="15" spans="1:8" ht="15" customHeight="1">
      <c r="A15" s="160">
        <v>11</v>
      </c>
      <c r="B15" s="433" t="s">
        <v>211</v>
      </c>
      <c r="C15" s="443">
        <v>256980</v>
      </c>
      <c r="D15" s="450">
        <f t="shared" si="0"/>
        <v>5</v>
      </c>
      <c r="E15" s="457">
        <v>103.72</v>
      </c>
      <c r="F15" s="464">
        <v>7175</v>
      </c>
      <c r="G15" s="470">
        <f t="shared" si="1"/>
        <v>35.816027874564462</v>
      </c>
      <c r="H15" s="479">
        <f t="shared" si="2"/>
        <v>12</v>
      </c>
    </row>
    <row r="16" spans="1:8" ht="15" customHeight="1">
      <c r="A16" s="160">
        <v>12</v>
      </c>
      <c r="B16" s="433" t="s">
        <v>212</v>
      </c>
      <c r="C16" s="443">
        <v>242396</v>
      </c>
      <c r="D16" s="450">
        <f t="shared" si="0"/>
        <v>6</v>
      </c>
      <c r="E16" s="457">
        <v>103.35</v>
      </c>
      <c r="F16" s="464">
        <v>6143</v>
      </c>
      <c r="G16" s="470">
        <f t="shared" si="1"/>
        <v>39.458896304737102</v>
      </c>
      <c r="H16" s="479">
        <f t="shared" si="2"/>
        <v>7</v>
      </c>
    </row>
    <row r="17" spans="1:8" ht="15" customHeight="1">
      <c r="A17" s="160">
        <v>13</v>
      </c>
      <c r="B17" s="433" t="s">
        <v>213</v>
      </c>
      <c r="C17" s="443">
        <v>764687</v>
      </c>
      <c r="D17" s="450">
        <f t="shared" si="0"/>
        <v>1</v>
      </c>
      <c r="E17" s="457">
        <v>103.87</v>
      </c>
      <c r="F17" s="464">
        <v>13340</v>
      </c>
      <c r="G17" s="470">
        <f t="shared" si="1"/>
        <v>57.322863568215894</v>
      </c>
      <c r="H17" s="479">
        <f t="shared" si="2"/>
        <v>1</v>
      </c>
    </row>
    <row r="18" spans="1:8" ht="15" customHeight="1">
      <c r="A18" s="160">
        <v>14</v>
      </c>
      <c r="B18" s="433" t="s">
        <v>214</v>
      </c>
      <c r="C18" s="443">
        <v>415424</v>
      </c>
      <c r="D18" s="450">
        <f t="shared" si="0"/>
        <v>2</v>
      </c>
      <c r="E18" s="457">
        <v>103.36</v>
      </c>
      <c r="F18" s="464">
        <v>8993</v>
      </c>
      <c r="G18" s="470">
        <f t="shared" si="1"/>
        <v>46.194151006338267</v>
      </c>
      <c r="H18" s="479">
        <f t="shared" si="2"/>
        <v>2</v>
      </c>
    </row>
    <row r="19" spans="1:8" ht="15" customHeight="1">
      <c r="A19" s="160">
        <v>15</v>
      </c>
      <c r="B19" s="433" t="s">
        <v>215</v>
      </c>
      <c r="C19" s="443">
        <v>45383</v>
      </c>
      <c r="D19" s="450">
        <f t="shared" si="0"/>
        <v>25</v>
      </c>
      <c r="E19" s="457">
        <v>102.05</v>
      </c>
      <c r="F19" s="464">
        <v>2230</v>
      </c>
      <c r="G19" s="470">
        <f t="shared" si="1"/>
        <v>20.351121076233184</v>
      </c>
      <c r="H19" s="479">
        <f t="shared" si="2"/>
        <v>38</v>
      </c>
    </row>
    <row r="20" spans="1:8" ht="15" customHeight="1">
      <c r="A20" s="160">
        <v>16</v>
      </c>
      <c r="B20" s="433" t="s">
        <v>216</v>
      </c>
      <c r="C20" s="443">
        <v>26774</v>
      </c>
      <c r="D20" s="450">
        <f t="shared" si="0"/>
        <v>32</v>
      </c>
      <c r="E20" s="457">
        <v>103.44</v>
      </c>
      <c r="F20" s="466">
        <v>1035</v>
      </c>
      <c r="G20" s="470">
        <f t="shared" si="1"/>
        <v>25.868599033816427</v>
      </c>
      <c r="H20" s="479">
        <f t="shared" si="2"/>
        <v>27</v>
      </c>
    </row>
    <row r="21" spans="1:8" ht="15" customHeight="1">
      <c r="A21" s="160">
        <v>17</v>
      </c>
      <c r="B21" s="433" t="s">
        <v>219</v>
      </c>
      <c r="C21" s="443">
        <v>34248</v>
      </c>
      <c r="D21" s="450">
        <f t="shared" si="0"/>
        <v>27</v>
      </c>
      <c r="E21" s="457">
        <v>106.08</v>
      </c>
      <c r="F21" s="464">
        <v>1130</v>
      </c>
      <c r="G21" s="472">
        <f t="shared" si="1"/>
        <v>30.30796460176991</v>
      </c>
      <c r="H21" s="479">
        <f t="shared" si="2"/>
        <v>16</v>
      </c>
    </row>
    <row r="22" spans="1:8" ht="15" customHeight="1">
      <c r="A22" s="160">
        <v>18</v>
      </c>
      <c r="B22" s="433" t="s">
        <v>221</v>
      </c>
      <c r="C22" s="443">
        <v>20830</v>
      </c>
      <c r="D22" s="450">
        <f t="shared" si="0"/>
        <v>38</v>
      </c>
      <c r="E22" s="457">
        <v>101.18</v>
      </c>
      <c r="F22" s="463">
        <v>762</v>
      </c>
      <c r="G22" s="470">
        <f t="shared" si="1"/>
        <v>27.335958005249346</v>
      </c>
      <c r="H22" s="479">
        <f t="shared" si="2"/>
        <v>20</v>
      </c>
    </row>
    <row r="23" spans="1:8" ht="15" customHeight="1">
      <c r="A23" s="160">
        <v>19</v>
      </c>
      <c r="B23" s="433" t="s">
        <v>222</v>
      </c>
      <c r="C23" s="443">
        <v>22763</v>
      </c>
      <c r="D23" s="450">
        <f t="shared" si="0"/>
        <v>36</v>
      </c>
      <c r="E23" s="457">
        <v>103.36</v>
      </c>
      <c r="F23" s="464">
        <v>805</v>
      </c>
      <c r="G23" s="470">
        <f t="shared" si="1"/>
        <v>28.277018633540372</v>
      </c>
      <c r="H23" s="479">
        <f t="shared" si="2"/>
        <v>18</v>
      </c>
    </row>
    <row r="24" spans="1:8" ht="15" customHeight="1">
      <c r="A24" s="160">
        <v>20</v>
      </c>
      <c r="B24" s="433" t="s">
        <v>2</v>
      </c>
      <c r="C24" s="443">
        <v>52797</v>
      </c>
      <c r="D24" s="450">
        <f t="shared" si="0"/>
        <v>17</v>
      </c>
      <c r="E24" s="457">
        <v>102.92</v>
      </c>
      <c r="F24" s="464">
        <v>2032</v>
      </c>
      <c r="G24" s="470">
        <f t="shared" si="1"/>
        <v>25.982775590551181</v>
      </c>
      <c r="H24" s="479">
        <f t="shared" si="2"/>
        <v>25</v>
      </c>
    </row>
    <row r="25" spans="1:8" ht="15" customHeight="1">
      <c r="A25" s="160">
        <v>21</v>
      </c>
      <c r="B25" s="433" t="s">
        <v>61</v>
      </c>
      <c r="C25" s="443">
        <v>60812</v>
      </c>
      <c r="D25" s="450">
        <f t="shared" si="0"/>
        <v>14</v>
      </c>
      <c r="E25" s="457">
        <v>103.38</v>
      </c>
      <c r="F25" s="464">
        <v>1956</v>
      </c>
      <c r="G25" s="470">
        <f t="shared" si="1"/>
        <v>31.08997955010225</v>
      </c>
      <c r="H25" s="479">
        <f t="shared" si="2"/>
        <v>13</v>
      </c>
    </row>
    <row r="26" spans="1:8" ht="15" customHeight="1">
      <c r="A26" s="160">
        <v>22</v>
      </c>
      <c r="B26" s="433" t="s">
        <v>223</v>
      </c>
      <c r="C26" s="443">
        <v>110853</v>
      </c>
      <c r="D26" s="450">
        <f t="shared" si="0"/>
        <v>10</v>
      </c>
      <c r="E26" s="457">
        <v>103.51</v>
      </c>
      <c r="F26" s="464">
        <v>3582</v>
      </c>
      <c r="G26" s="470">
        <f t="shared" si="1"/>
        <v>30.947236180904522</v>
      </c>
      <c r="H26" s="479">
        <f t="shared" si="2"/>
        <v>14</v>
      </c>
    </row>
    <row r="27" spans="1:8" ht="15" customHeight="1">
      <c r="A27" s="160">
        <v>23</v>
      </c>
      <c r="B27" s="433" t="s">
        <v>224</v>
      </c>
      <c r="C27" s="443">
        <v>295374</v>
      </c>
      <c r="D27" s="450">
        <f t="shared" si="0"/>
        <v>4</v>
      </c>
      <c r="E27" s="457">
        <v>105.4</v>
      </c>
      <c r="F27" s="464">
        <v>7323</v>
      </c>
      <c r="G27" s="470">
        <f t="shared" si="1"/>
        <v>40.335108562064725</v>
      </c>
      <c r="H27" s="479">
        <f t="shared" si="2"/>
        <v>5</v>
      </c>
    </row>
    <row r="28" spans="1:8" ht="15" customHeight="1">
      <c r="A28" s="160">
        <v>24</v>
      </c>
      <c r="B28" s="433" t="s">
        <v>130</v>
      </c>
      <c r="C28" s="443">
        <v>53945</v>
      </c>
      <c r="D28" s="450">
        <f t="shared" si="0"/>
        <v>15</v>
      </c>
      <c r="E28" s="457">
        <v>103.52</v>
      </c>
      <c r="F28" s="464">
        <v>1751</v>
      </c>
      <c r="G28" s="470">
        <f t="shared" si="1"/>
        <v>30.808109651627642</v>
      </c>
      <c r="H28" s="479">
        <f t="shared" si="2"/>
        <v>15</v>
      </c>
    </row>
    <row r="29" spans="1:8" ht="15" customHeight="1">
      <c r="A29" s="160">
        <v>25</v>
      </c>
      <c r="B29" s="433" t="s">
        <v>8</v>
      </c>
      <c r="C29" s="443">
        <v>53728</v>
      </c>
      <c r="D29" s="450">
        <f t="shared" si="0"/>
        <v>16</v>
      </c>
      <c r="E29" s="457">
        <v>105.52</v>
      </c>
      <c r="F29" s="464">
        <v>1388</v>
      </c>
      <c r="G29" s="470">
        <f t="shared" si="1"/>
        <v>38.708933717579249</v>
      </c>
      <c r="H29" s="479">
        <f t="shared" si="2"/>
        <v>8</v>
      </c>
    </row>
    <row r="30" spans="1:8" ht="15" customHeight="1">
      <c r="A30" s="160">
        <v>26</v>
      </c>
      <c r="B30" s="433" t="s">
        <v>133</v>
      </c>
      <c r="C30" s="443">
        <v>106711</v>
      </c>
      <c r="D30" s="450">
        <f t="shared" si="0"/>
        <v>11</v>
      </c>
      <c r="E30" s="457">
        <v>105.74</v>
      </c>
      <c r="F30" s="464">
        <v>2539</v>
      </c>
      <c r="G30" s="470">
        <f t="shared" si="1"/>
        <v>42.028751476959435</v>
      </c>
      <c r="H30" s="479">
        <f t="shared" si="2"/>
        <v>4</v>
      </c>
    </row>
    <row r="31" spans="1:8" ht="15" customHeight="1">
      <c r="A31" s="160">
        <v>27</v>
      </c>
      <c r="B31" s="433" t="s">
        <v>141</v>
      </c>
      <c r="C31" s="443">
        <v>374008</v>
      </c>
      <c r="D31" s="450">
        <f t="shared" si="0"/>
        <v>3</v>
      </c>
      <c r="E31" s="457">
        <v>106.82</v>
      </c>
      <c r="F31" s="464">
        <v>8639</v>
      </c>
      <c r="G31" s="470">
        <f t="shared" si="1"/>
        <v>43.292973723810626</v>
      </c>
      <c r="H31" s="479">
        <f t="shared" si="2"/>
        <v>3</v>
      </c>
    </row>
    <row r="32" spans="1:8" ht="15" customHeight="1">
      <c r="A32" s="160">
        <v>28</v>
      </c>
      <c r="B32" s="433" t="s">
        <v>225</v>
      </c>
      <c r="C32" s="443">
        <v>216532</v>
      </c>
      <c r="D32" s="450">
        <f t="shared" si="0"/>
        <v>7</v>
      </c>
      <c r="E32" s="457">
        <v>105.69</v>
      </c>
      <c r="F32" s="464">
        <v>5394</v>
      </c>
      <c r="G32" s="470">
        <f t="shared" si="1"/>
        <v>40.1431219873934</v>
      </c>
      <c r="H32" s="479">
        <f t="shared" si="2"/>
        <v>6</v>
      </c>
    </row>
    <row r="33" spans="1:8" ht="15" customHeight="1">
      <c r="A33" s="160">
        <v>29</v>
      </c>
      <c r="B33" s="433" t="s">
        <v>21</v>
      </c>
      <c r="C33" s="443">
        <v>50292</v>
      </c>
      <c r="D33" s="450">
        <f t="shared" si="0"/>
        <v>21</v>
      </c>
      <c r="E33" s="457">
        <v>104.75</v>
      </c>
      <c r="F33" s="464">
        <v>1329</v>
      </c>
      <c r="G33" s="470">
        <f t="shared" si="1"/>
        <v>37.841986455981939</v>
      </c>
      <c r="H33" s="479">
        <f t="shared" si="2"/>
        <v>9</v>
      </c>
    </row>
    <row r="34" spans="1:8" ht="15" customHeight="1">
      <c r="A34" s="160">
        <v>30</v>
      </c>
      <c r="B34" s="433" t="s">
        <v>136</v>
      </c>
      <c r="C34" s="443">
        <v>25001</v>
      </c>
      <c r="D34" s="450">
        <f t="shared" si="0"/>
        <v>34</v>
      </c>
      <c r="E34" s="457">
        <v>105.35</v>
      </c>
      <c r="F34" s="464">
        <v>929</v>
      </c>
      <c r="G34" s="470">
        <f t="shared" si="1"/>
        <v>26.911733046286329</v>
      </c>
      <c r="H34" s="479">
        <f t="shared" si="2"/>
        <v>22</v>
      </c>
    </row>
    <row r="35" spans="1:8" ht="15" customHeight="1">
      <c r="A35" s="160">
        <v>31</v>
      </c>
      <c r="B35" s="433" t="s">
        <v>123</v>
      </c>
      <c r="C35" s="443">
        <v>12098</v>
      </c>
      <c r="D35" s="450">
        <f t="shared" si="0"/>
        <v>46</v>
      </c>
      <c r="E35" s="457">
        <v>103.5</v>
      </c>
      <c r="F35" s="464">
        <v>556</v>
      </c>
      <c r="G35" s="470">
        <f t="shared" si="1"/>
        <v>21.758992805755394</v>
      </c>
      <c r="H35" s="479">
        <f t="shared" si="2"/>
        <v>37</v>
      </c>
    </row>
    <row r="36" spans="1:8" ht="15" customHeight="1">
      <c r="A36" s="160">
        <v>32</v>
      </c>
      <c r="B36" s="433" t="s">
        <v>227</v>
      </c>
      <c r="C36" s="443">
        <v>11484</v>
      </c>
      <c r="D36" s="450">
        <f t="shared" si="0"/>
        <v>47</v>
      </c>
      <c r="E36" s="457">
        <v>103.28</v>
      </c>
      <c r="F36" s="464">
        <v>671</v>
      </c>
      <c r="G36" s="470">
        <f t="shared" si="1"/>
        <v>17.114754098360656</v>
      </c>
      <c r="H36" s="479">
        <f t="shared" si="2"/>
        <v>44</v>
      </c>
    </row>
    <row r="37" spans="1:8" ht="15" customHeight="1">
      <c r="A37" s="160">
        <v>33</v>
      </c>
      <c r="B37" s="433" t="s">
        <v>307</v>
      </c>
      <c r="C37" s="443">
        <v>50751</v>
      </c>
      <c r="D37" s="450">
        <f t="shared" si="0"/>
        <v>20</v>
      </c>
      <c r="E37" s="457">
        <v>107.04</v>
      </c>
      <c r="F37" s="464">
        <v>1877</v>
      </c>
      <c r="G37" s="470">
        <f t="shared" si="1"/>
        <v>27.038359083644114</v>
      </c>
      <c r="H37" s="479">
        <f t="shared" si="2"/>
        <v>21</v>
      </c>
    </row>
    <row r="38" spans="1:8" ht="15" customHeight="1">
      <c r="A38" s="160">
        <v>34</v>
      </c>
      <c r="B38" s="433" t="s">
        <v>228</v>
      </c>
      <c r="C38" s="443">
        <v>80492</v>
      </c>
      <c r="D38" s="450">
        <f t="shared" si="0"/>
        <v>12</v>
      </c>
      <c r="E38" s="457">
        <v>105.64</v>
      </c>
      <c r="F38" s="464">
        <v>2776</v>
      </c>
      <c r="G38" s="470">
        <f t="shared" si="1"/>
        <v>28.995677233429394</v>
      </c>
      <c r="H38" s="479">
        <f t="shared" si="2"/>
        <v>17</v>
      </c>
    </row>
    <row r="39" spans="1:8" ht="15" customHeight="1">
      <c r="A39" s="160">
        <v>35</v>
      </c>
      <c r="B39" s="433" t="s">
        <v>127</v>
      </c>
      <c r="C39" s="443">
        <v>30467</v>
      </c>
      <c r="D39" s="450">
        <f t="shared" si="0"/>
        <v>28</v>
      </c>
      <c r="E39" s="457">
        <v>104.46</v>
      </c>
      <c r="F39" s="464">
        <v>1355</v>
      </c>
      <c r="G39" s="470">
        <f t="shared" si="1"/>
        <v>22.484870848708486</v>
      </c>
      <c r="H39" s="479">
        <f t="shared" si="2"/>
        <v>33</v>
      </c>
    </row>
    <row r="40" spans="1:8" ht="15" customHeight="1">
      <c r="A40" s="160">
        <v>36</v>
      </c>
      <c r="B40" s="433" t="s">
        <v>94</v>
      </c>
      <c r="C40" s="443">
        <v>16412</v>
      </c>
      <c r="D40" s="450">
        <f t="shared" si="0"/>
        <v>43</v>
      </c>
      <c r="E40" s="457">
        <v>105.48</v>
      </c>
      <c r="F40" s="464">
        <v>731</v>
      </c>
      <c r="G40" s="470">
        <f t="shared" si="1"/>
        <v>22.451436388508892</v>
      </c>
      <c r="H40" s="479">
        <f t="shared" si="2"/>
        <v>34</v>
      </c>
    </row>
    <row r="41" spans="1:8" ht="15" customHeight="1">
      <c r="A41" s="160">
        <v>37</v>
      </c>
      <c r="B41" s="433" t="s">
        <v>124</v>
      </c>
      <c r="C41" s="443">
        <v>24378</v>
      </c>
      <c r="D41" s="450">
        <f t="shared" si="0"/>
        <v>35</v>
      </c>
      <c r="E41" s="457">
        <v>104.08</v>
      </c>
      <c r="F41" s="464">
        <v>952</v>
      </c>
      <c r="G41" s="470">
        <f t="shared" si="1"/>
        <v>25.607142857142858</v>
      </c>
      <c r="H41" s="479">
        <f t="shared" si="2"/>
        <v>28</v>
      </c>
    </row>
    <row r="42" spans="1:8" ht="15" customHeight="1">
      <c r="A42" s="160">
        <v>38</v>
      </c>
      <c r="B42" s="433" t="s">
        <v>229</v>
      </c>
      <c r="C42" s="443">
        <v>29647</v>
      </c>
      <c r="D42" s="450">
        <f t="shared" si="0"/>
        <v>30</v>
      </c>
      <c r="E42" s="457">
        <v>112.07</v>
      </c>
      <c r="F42" s="464">
        <v>1342</v>
      </c>
      <c r="G42" s="470">
        <f t="shared" si="1"/>
        <v>22.091654247391951</v>
      </c>
      <c r="H42" s="479">
        <f t="shared" si="2"/>
        <v>36</v>
      </c>
    </row>
    <row r="43" spans="1:8" ht="15" customHeight="1">
      <c r="A43" s="160">
        <v>39</v>
      </c>
      <c r="B43" s="433" t="s">
        <v>230</v>
      </c>
      <c r="C43" s="443">
        <v>12980</v>
      </c>
      <c r="D43" s="450">
        <f t="shared" si="0"/>
        <v>45</v>
      </c>
      <c r="E43" s="457">
        <v>103.72</v>
      </c>
      <c r="F43" s="464">
        <v>702</v>
      </c>
      <c r="G43" s="470">
        <f t="shared" si="1"/>
        <v>18.490028490028489</v>
      </c>
      <c r="H43" s="479">
        <f t="shared" si="2"/>
        <v>42</v>
      </c>
    </row>
    <row r="44" spans="1:8" ht="15" customHeight="1">
      <c r="A44" s="160">
        <v>40</v>
      </c>
      <c r="B44" s="433" t="s">
        <v>149</v>
      </c>
      <c r="C44" s="443">
        <v>188855</v>
      </c>
      <c r="D44" s="450">
        <f t="shared" si="0"/>
        <v>8</v>
      </c>
      <c r="E44" s="457">
        <v>104.94</v>
      </c>
      <c r="F44" s="464">
        <v>5047</v>
      </c>
      <c r="G44" s="470">
        <f t="shared" si="1"/>
        <v>37.419258965722214</v>
      </c>
      <c r="H44" s="479">
        <f t="shared" si="2"/>
        <v>10</v>
      </c>
    </row>
    <row r="45" spans="1:8" ht="15" customHeight="1">
      <c r="A45" s="160">
        <v>41</v>
      </c>
      <c r="B45" s="433" t="s">
        <v>231</v>
      </c>
      <c r="C45" s="443">
        <v>21402</v>
      </c>
      <c r="D45" s="450">
        <f t="shared" si="0"/>
        <v>37</v>
      </c>
      <c r="E45" s="457">
        <v>103.53</v>
      </c>
      <c r="F45" s="464">
        <v>813</v>
      </c>
      <c r="G45" s="470">
        <f t="shared" si="1"/>
        <v>26.324723247232473</v>
      </c>
      <c r="H45" s="479">
        <f t="shared" si="2"/>
        <v>23</v>
      </c>
    </row>
    <row r="46" spans="1:8" ht="15" customHeight="1">
      <c r="A46" s="160">
        <v>42</v>
      </c>
      <c r="B46" s="433" t="s">
        <v>232</v>
      </c>
      <c r="C46" s="443">
        <v>29577</v>
      </c>
      <c r="D46" s="450">
        <f t="shared" si="0"/>
        <v>31</v>
      </c>
      <c r="E46" s="457">
        <v>101.54</v>
      </c>
      <c r="F46" s="464">
        <v>1333</v>
      </c>
      <c r="G46" s="470">
        <f t="shared" si="1"/>
        <v>22.188297074268569</v>
      </c>
      <c r="H46" s="479">
        <f t="shared" si="2"/>
        <v>35</v>
      </c>
    </row>
    <row r="47" spans="1:8" ht="15" customHeight="1">
      <c r="A47" s="160">
        <v>43</v>
      </c>
      <c r="B47" s="433" t="s">
        <v>233</v>
      </c>
      <c r="C47" s="443">
        <v>45392</v>
      </c>
      <c r="D47" s="450">
        <f t="shared" si="0"/>
        <v>24</v>
      </c>
      <c r="E47" s="457">
        <v>100.24</v>
      </c>
      <c r="F47" s="464">
        <v>1743</v>
      </c>
      <c r="G47" s="470">
        <f t="shared" si="1"/>
        <v>26.04245553643144</v>
      </c>
      <c r="H47" s="479">
        <f t="shared" si="2"/>
        <v>24</v>
      </c>
    </row>
    <row r="48" spans="1:8" ht="15" customHeight="1">
      <c r="A48" s="160">
        <v>44</v>
      </c>
      <c r="B48" s="433" t="s">
        <v>236</v>
      </c>
      <c r="C48" s="443">
        <v>26651</v>
      </c>
      <c r="D48" s="450">
        <f t="shared" si="0"/>
        <v>33</v>
      </c>
      <c r="E48" s="457">
        <v>104.63</v>
      </c>
      <c r="F48" s="464">
        <v>1132</v>
      </c>
      <c r="G48" s="470">
        <f t="shared" si="1"/>
        <v>23.543286219081271</v>
      </c>
      <c r="H48" s="479">
        <f t="shared" si="2"/>
        <v>30</v>
      </c>
    </row>
    <row r="49" spans="1:8" ht="15" customHeight="1">
      <c r="A49" s="160">
        <v>45</v>
      </c>
      <c r="B49" s="433" t="s">
        <v>237</v>
      </c>
      <c r="C49" s="443">
        <v>20633</v>
      </c>
      <c r="D49" s="450">
        <f t="shared" si="0"/>
        <v>39</v>
      </c>
      <c r="E49" s="457">
        <v>104.23</v>
      </c>
      <c r="F49" s="464">
        <v>1074</v>
      </c>
      <c r="G49" s="470">
        <f t="shared" si="1"/>
        <v>19.211359404096836</v>
      </c>
      <c r="H49" s="479">
        <f t="shared" si="2"/>
        <v>39</v>
      </c>
    </row>
    <row r="50" spans="1:8" ht="15" customHeight="1">
      <c r="A50" s="160">
        <v>46</v>
      </c>
      <c r="B50" s="433" t="s">
        <v>238</v>
      </c>
      <c r="C50" s="443">
        <v>29672</v>
      </c>
      <c r="D50" s="450">
        <f t="shared" si="0"/>
        <v>29</v>
      </c>
      <c r="E50" s="457">
        <v>104.38</v>
      </c>
      <c r="F50" s="464">
        <v>1604</v>
      </c>
      <c r="G50" s="470">
        <f t="shared" si="1"/>
        <v>18.498753117206981</v>
      </c>
      <c r="H50" s="479">
        <f t="shared" si="2"/>
        <v>41</v>
      </c>
    </row>
    <row r="51" spans="1:8" ht="15" customHeight="1">
      <c r="A51" s="160">
        <v>47</v>
      </c>
      <c r="B51" s="433" t="s">
        <v>210</v>
      </c>
      <c r="C51" s="443">
        <v>52441</v>
      </c>
      <c r="D51" s="450">
        <f t="shared" si="0"/>
        <v>19</v>
      </c>
      <c r="E51" s="457">
        <v>105.87</v>
      </c>
      <c r="F51" s="464">
        <v>1432</v>
      </c>
      <c r="G51" s="470">
        <f t="shared" si="1"/>
        <v>36.620810055865924</v>
      </c>
      <c r="H51" s="479">
        <f t="shared" si="2"/>
        <v>11</v>
      </c>
    </row>
    <row r="52" spans="1:8" ht="15" customHeight="1">
      <c r="B52" s="267" t="s">
        <v>321</v>
      </c>
      <c r="C52" s="445">
        <v>0</v>
      </c>
      <c r="D52" s="452"/>
      <c r="E52" s="459"/>
      <c r="F52" s="452"/>
      <c r="G52" s="473"/>
      <c r="H52" s="481"/>
    </row>
    <row r="53" spans="1:8" ht="15" customHeight="1">
      <c r="B53" s="436" t="s">
        <v>239</v>
      </c>
      <c r="C53" s="446">
        <v>4365290</v>
      </c>
      <c r="D53" s="453"/>
      <c r="E53" s="460">
        <v>104.38</v>
      </c>
      <c r="F53" s="453">
        <v>124218</v>
      </c>
      <c r="G53" s="474">
        <v>35.142169411840477</v>
      </c>
      <c r="H53" s="482"/>
    </row>
    <row r="54" spans="1:8" ht="15" customHeight="1">
      <c r="B54" s="437" t="s">
        <v>345</v>
      </c>
      <c r="G54" s="475"/>
    </row>
    <row r="55" spans="1:8">
      <c r="B55" s="437" t="s">
        <v>332</v>
      </c>
    </row>
  </sheetData>
  <mergeCells count="2">
    <mergeCell ref="C3:D3"/>
    <mergeCell ref="G3:H3"/>
  </mergeCells>
  <phoneticPr fontId="3"/>
  <pageMargins left="0.78740157480314965" right="0.78740157480314965" top="0.59055118110236227" bottom="0.59055118110236227" header="0.19685039370078741" footer="0.39370078740157483"/>
  <pageSetup paperSize="9" fitToWidth="1" fitToHeight="1" orientation="portrait" usePrinterDefaults="1" r:id="rId1"/>
  <headerFooter scaleWithDoc="0" alignWithMargins="0">
    <oddFooter>&amp;C&amp;12- 9 -</oddFooter>
  </headerFooter>
  <colBreaks count="1" manualBreakCount="1">
    <brk id="8" max="54"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F0"/>
  </sheetPr>
  <dimension ref="B2:Q23"/>
  <sheetViews>
    <sheetView view="pageBreakPreview" topLeftCell="A19" zoomScaleSheetLayoutView="100" workbookViewId="0">
      <selection activeCell="I19" sqref="I19"/>
    </sheetView>
  </sheetViews>
  <sheetFormatPr defaultRowHeight="13.5"/>
  <cols>
    <col min="1" max="1" width="0.75" style="483" customWidth="1"/>
    <col min="2" max="2" width="5.625" style="483" customWidth="1"/>
    <col min="3" max="3" width="6.5" style="483" customWidth="1"/>
    <col min="4" max="4" width="6.625" style="483" customWidth="1"/>
    <col min="5" max="5" width="9.625" style="483" customWidth="1"/>
    <col min="6" max="6" width="7.625" style="483" customWidth="1"/>
    <col min="7" max="7" width="9.625" style="483" customWidth="1"/>
    <col min="8" max="10" width="7.625" style="483" customWidth="1"/>
    <col min="11" max="11" width="10.625" style="483" customWidth="1"/>
    <col min="12" max="12" width="8.625" style="483" customWidth="1"/>
    <col min="13" max="13" width="2.625" style="483" customWidth="1"/>
    <col min="14" max="14" width="4.5" style="483" customWidth="1"/>
    <col min="15" max="15" width="2.875" style="483" hidden="1" customWidth="1"/>
    <col min="16" max="16" width="10.375" style="483" hidden="1" customWidth="1"/>
    <col min="17" max="17" width="9" style="483" hidden="1" customWidth="1"/>
    <col min="18" max="253" width="9" style="483" customWidth="1"/>
    <col min="254" max="254" width="4.625" style="483" customWidth="1"/>
    <col min="255" max="255" width="4.75" style="483" customWidth="1"/>
    <col min="256" max="256" width="5.625" style="483" customWidth="1"/>
    <col min="257" max="259" width="6.625" style="483" customWidth="1"/>
    <col min="260" max="262" width="7.125" style="483" customWidth="1"/>
    <col min="263" max="266" width="6.625" style="483" customWidth="1"/>
    <col min="267" max="267" width="7" style="483" customWidth="1"/>
    <col min="268" max="268" width="6.625" style="483" customWidth="1"/>
    <col min="269" max="269" width="3" style="483" customWidth="1"/>
    <col min="270" max="270" width="9" style="483" customWidth="1"/>
    <col min="271" max="271" width="2.875" style="483" customWidth="1"/>
    <col min="272" max="272" width="10.375" style="483" customWidth="1"/>
    <col min="273" max="509" width="9" style="483" customWidth="1"/>
    <col min="510" max="510" width="4.625" style="483" customWidth="1"/>
    <col min="511" max="511" width="4.75" style="483" customWidth="1"/>
    <col min="512" max="512" width="5.625" style="483" customWidth="1"/>
    <col min="513" max="515" width="6.625" style="483" customWidth="1"/>
    <col min="516" max="518" width="7.125" style="483" customWidth="1"/>
    <col min="519" max="522" width="6.625" style="483" customWidth="1"/>
    <col min="523" max="523" width="7" style="483" customWidth="1"/>
    <col min="524" max="524" width="6.625" style="483" customWidth="1"/>
    <col min="525" max="525" width="3" style="483" customWidth="1"/>
    <col min="526" max="526" width="9" style="483" customWidth="1"/>
    <col min="527" max="527" width="2.875" style="483" customWidth="1"/>
    <col min="528" max="528" width="10.375" style="483" customWidth="1"/>
    <col min="529" max="765" width="9" style="483" customWidth="1"/>
    <col min="766" max="766" width="4.625" style="483" customWidth="1"/>
    <col min="767" max="767" width="4.75" style="483" customWidth="1"/>
    <col min="768" max="768" width="5.625" style="483" customWidth="1"/>
    <col min="769" max="771" width="6.625" style="483" customWidth="1"/>
    <col min="772" max="774" width="7.125" style="483" customWidth="1"/>
    <col min="775" max="778" width="6.625" style="483" customWidth="1"/>
    <col min="779" max="779" width="7" style="483" customWidth="1"/>
    <col min="780" max="780" width="6.625" style="483" customWidth="1"/>
    <col min="781" max="781" width="3" style="483" customWidth="1"/>
    <col min="782" max="782" width="9" style="483" customWidth="1"/>
    <col min="783" max="783" width="2.875" style="483" customWidth="1"/>
    <col min="784" max="784" width="10.375" style="483" customWidth="1"/>
    <col min="785" max="1021" width="9" style="483" customWidth="1"/>
    <col min="1022" max="1022" width="4.625" style="483" customWidth="1"/>
    <col min="1023" max="1023" width="4.75" style="483" customWidth="1"/>
    <col min="1024" max="1024" width="5.625" style="483" customWidth="1"/>
    <col min="1025" max="1027" width="6.625" style="483" customWidth="1"/>
    <col min="1028" max="1030" width="7.125" style="483" customWidth="1"/>
    <col min="1031" max="1034" width="6.625" style="483" customWidth="1"/>
    <col min="1035" max="1035" width="7" style="483" customWidth="1"/>
    <col min="1036" max="1036" width="6.625" style="483" customWidth="1"/>
    <col min="1037" max="1037" width="3" style="483" customWidth="1"/>
    <col min="1038" max="1038" width="9" style="483" customWidth="1"/>
    <col min="1039" max="1039" width="2.875" style="483" customWidth="1"/>
    <col min="1040" max="1040" width="10.375" style="483" customWidth="1"/>
    <col min="1041" max="1277" width="9" style="483" customWidth="1"/>
    <col min="1278" max="1278" width="4.625" style="483" customWidth="1"/>
    <col min="1279" max="1279" width="4.75" style="483" customWidth="1"/>
    <col min="1280" max="1280" width="5.625" style="483" customWidth="1"/>
    <col min="1281" max="1283" width="6.625" style="483" customWidth="1"/>
    <col min="1284" max="1286" width="7.125" style="483" customWidth="1"/>
    <col min="1287" max="1290" width="6.625" style="483" customWidth="1"/>
    <col min="1291" max="1291" width="7" style="483" customWidth="1"/>
    <col min="1292" max="1292" width="6.625" style="483" customWidth="1"/>
    <col min="1293" max="1293" width="3" style="483" customWidth="1"/>
    <col min="1294" max="1294" width="9" style="483" customWidth="1"/>
    <col min="1295" max="1295" width="2.875" style="483" customWidth="1"/>
    <col min="1296" max="1296" width="10.375" style="483" customWidth="1"/>
    <col min="1297" max="1533" width="9" style="483" customWidth="1"/>
    <col min="1534" max="1534" width="4.625" style="483" customWidth="1"/>
    <col min="1535" max="1535" width="4.75" style="483" customWidth="1"/>
    <col min="1536" max="1536" width="5.625" style="483" customWidth="1"/>
    <col min="1537" max="1539" width="6.625" style="483" customWidth="1"/>
    <col min="1540" max="1542" width="7.125" style="483" customWidth="1"/>
    <col min="1543" max="1546" width="6.625" style="483" customWidth="1"/>
    <col min="1547" max="1547" width="7" style="483" customWidth="1"/>
    <col min="1548" max="1548" width="6.625" style="483" customWidth="1"/>
    <col min="1549" max="1549" width="3" style="483" customWidth="1"/>
    <col min="1550" max="1550" width="9" style="483" customWidth="1"/>
    <col min="1551" max="1551" width="2.875" style="483" customWidth="1"/>
    <col min="1552" max="1552" width="10.375" style="483" customWidth="1"/>
    <col min="1553" max="1789" width="9" style="483" customWidth="1"/>
    <col min="1790" max="1790" width="4.625" style="483" customWidth="1"/>
    <col min="1791" max="1791" width="4.75" style="483" customWidth="1"/>
    <col min="1792" max="1792" width="5.625" style="483" customWidth="1"/>
    <col min="1793" max="1795" width="6.625" style="483" customWidth="1"/>
    <col min="1796" max="1798" width="7.125" style="483" customWidth="1"/>
    <col min="1799" max="1802" width="6.625" style="483" customWidth="1"/>
    <col min="1803" max="1803" width="7" style="483" customWidth="1"/>
    <col min="1804" max="1804" width="6.625" style="483" customWidth="1"/>
    <col min="1805" max="1805" width="3" style="483" customWidth="1"/>
    <col min="1806" max="1806" width="9" style="483" customWidth="1"/>
    <col min="1807" max="1807" width="2.875" style="483" customWidth="1"/>
    <col min="1808" max="1808" width="10.375" style="483" customWidth="1"/>
    <col min="1809" max="2045" width="9" style="483" customWidth="1"/>
    <col min="2046" max="2046" width="4.625" style="483" customWidth="1"/>
    <col min="2047" max="2047" width="4.75" style="483" customWidth="1"/>
    <col min="2048" max="2048" width="5.625" style="483" customWidth="1"/>
    <col min="2049" max="2051" width="6.625" style="483" customWidth="1"/>
    <col min="2052" max="2054" width="7.125" style="483" customWidth="1"/>
    <col min="2055" max="2058" width="6.625" style="483" customWidth="1"/>
    <col min="2059" max="2059" width="7" style="483" customWidth="1"/>
    <col min="2060" max="2060" width="6.625" style="483" customWidth="1"/>
    <col min="2061" max="2061" width="3" style="483" customWidth="1"/>
    <col min="2062" max="2062" width="9" style="483" customWidth="1"/>
    <col min="2063" max="2063" width="2.875" style="483" customWidth="1"/>
    <col min="2064" max="2064" width="10.375" style="483" customWidth="1"/>
    <col min="2065" max="2301" width="9" style="483" customWidth="1"/>
    <col min="2302" max="2302" width="4.625" style="483" customWidth="1"/>
    <col min="2303" max="2303" width="4.75" style="483" customWidth="1"/>
    <col min="2304" max="2304" width="5.625" style="483" customWidth="1"/>
    <col min="2305" max="2307" width="6.625" style="483" customWidth="1"/>
    <col min="2308" max="2310" width="7.125" style="483" customWidth="1"/>
    <col min="2311" max="2314" width="6.625" style="483" customWidth="1"/>
    <col min="2315" max="2315" width="7" style="483" customWidth="1"/>
    <col min="2316" max="2316" width="6.625" style="483" customWidth="1"/>
    <col min="2317" max="2317" width="3" style="483" customWidth="1"/>
    <col min="2318" max="2318" width="9" style="483" customWidth="1"/>
    <col min="2319" max="2319" width="2.875" style="483" customWidth="1"/>
    <col min="2320" max="2320" width="10.375" style="483" customWidth="1"/>
    <col min="2321" max="2557" width="9" style="483" customWidth="1"/>
    <col min="2558" max="2558" width="4.625" style="483" customWidth="1"/>
    <col min="2559" max="2559" width="4.75" style="483" customWidth="1"/>
    <col min="2560" max="2560" width="5.625" style="483" customWidth="1"/>
    <col min="2561" max="2563" width="6.625" style="483" customWidth="1"/>
    <col min="2564" max="2566" width="7.125" style="483" customWidth="1"/>
    <col min="2567" max="2570" width="6.625" style="483" customWidth="1"/>
    <col min="2571" max="2571" width="7" style="483" customWidth="1"/>
    <col min="2572" max="2572" width="6.625" style="483" customWidth="1"/>
    <col min="2573" max="2573" width="3" style="483" customWidth="1"/>
    <col min="2574" max="2574" width="9" style="483" customWidth="1"/>
    <col min="2575" max="2575" width="2.875" style="483" customWidth="1"/>
    <col min="2576" max="2576" width="10.375" style="483" customWidth="1"/>
    <col min="2577" max="2813" width="9" style="483" customWidth="1"/>
    <col min="2814" max="2814" width="4.625" style="483" customWidth="1"/>
    <col min="2815" max="2815" width="4.75" style="483" customWidth="1"/>
    <col min="2816" max="2816" width="5.625" style="483" customWidth="1"/>
    <col min="2817" max="2819" width="6.625" style="483" customWidth="1"/>
    <col min="2820" max="2822" width="7.125" style="483" customWidth="1"/>
    <col min="2823" max="2826" width="6.625" style="483" customWidth="1"/>
    <col min="2827" max="2827" width="7" style="483" customWidth="1"/>
    <col min="2828" max="2828" width="6.625" style="483" customWidth="1"/>
    <col min="2829" max="2829" width="3" style="483" customWidth="1"/>
    <col min="2830" max="2830" width="9" style="483" customWidth="1"/>
    <col min="2831" max="2831" width="2.875" style="483" customWidth="1"/>
    <col min="2832" max="2832" width="10.375" style="483" customWidth="1"/>
    <col min="2833" max="3069" width="9" style="483" customWidth="1"/>
    <col min="3070" max="3070" width="4.625" style="483" customWidth="1"/>
    <col min="3071" max="3071" width="4.75" style="483" customWidth="1"/>
    <col min="3072" max="3072" width="5.625" style="483" customWidth="1"/>
    <col min="3073" max="3075" width="6.625" style="483" customWidth="1"/>
    <col min="3076" max="3078" width="7.125" style="483" customWidth="1"/>
    <col min="3079" max="3082" width="6.625" style="483" customWidth="1"/>
    <col min="3083" max="3083" width="7" style="483" customWidth="1"/>
    <col min="3084" max="3084" width="6.625" style="483" customWidth="1"/>
    <col min="3085" max="3085" width="3" style="483" customWidth="1"/>
    <col min="3086" max="3086" width="9" style="483" customWidth="1"/>
    <col min="3087" max="3087" width="2.875" style="483" customWidth="1"/>
    <col min="3088" max="3088" width="10.375" style="483" customWidth="1"/>
    <col min="3089" max="3325" width="9" style="483" customWidth="1"/>
    <col min="3326" max="3326" width="4.625" style="483" customWidth="1"/>
    <col min="3327" max="3327" width="4.75" style="483" customWidth="1"/>
    <col min="3328" max="3328" width="5.625" style="483" customWidth="1"/>
    <col min="3329" max="3331" width="6.625" style="483" customWidth="1"/>
    <col min="3332" max="3334" width="7.125" style="483" customWidth="1"/>
    <col min="3335" max="3338" width="6.625" style="483" customWidth="1"/>
    <col min="3339" max="3339" width="7" style="483" customWidth="1"/>
    <col min="3340" max="3340" width="6.625" style="483" customWidth="1"/>
    <col min="3341" max="3341" width="3" style="483" customWidth="1"/>
    <col min="3342" max="3342" width="9" style="483" customWidth="1"/>
    <col min="3343" max="3343" width="2.875" style="483" customWidth="1"/>
    <col min="3344" max="3344" width="10.375" style="483" customWidth="1"/>
    <col min="3345" max="3581" width="9" style="483" customWidth="1"/>
    <col min="3582" max="3582" width="4.625" style="483" customWidth="1"/>
    <col min="3583" max="3583" width="4.75" style="483" customWidth="1"/>
    <col min="3584" max="3584" width="5.625" style="483" customWidth="1"/>
    <col min="3585" max="3587" width="6.625" style="483" customWidth="1"/>
    <col min="3588" max="3590" width="7.125" style="483" customWidth="1"/>
    <col min="3591" max="3594" width="6.625" style="483" customWidth="1"/>
    <col min="3595" max="3595" width="7" style="483" customWidth="1"/>
    <col min="3596" max="3596" width="6.625" style="483" customWidth="1"/>
    <col min="3597" max="3597" width="3" style="483" customWidth="1"/>
    <col min="3598" max="3598" width="9" style="483" customWidth="1"/>
    <col min="3599" max="3599" width="2.875" style="483" customWidth="1"/>
    <col min="3600" max="3600" width="10.375" style="483" customWidth="1"/>
    <col min="3601" max="3837" width="9" style="483" customWidth="1"/>
    <col min="3838" max="3838" width="4.625" style="483" customWidth="1"/>
    <col min="3839" max="3839" width="4.75" style="483" customWidth="1"/>
    <col min="3840" max="3840" width="5.625" style="483" customWidth="1"/>
    <col min="3841" max="3843" width="6.625" style="483" customWidth="1"/>
    <col min="3844" max="3846" width="7.125" style="483" customWidth="1"/>
    <col min="3847" max="3850" width="6.625" style="483" customWidth="1"/>
    <col min="3851" max="3851" width="7" style="483" customWidth="1"/>
    <col min="3852" max="3852" width="6.625" style="483" customWidth="1"/>
    <col min="3853" max="3853" width="3" style="483" customWidth="1"/>
    <col min="3854" max="3854" width="9" style="483" customWidth="1"/>
    <col min="3855" max="3855" width="2.875" style="483" customWidth="1"/>
    <col min="3856" max="3856" width="10.375" style="483" customWidth="1"/>
    <col min="3857" max="4093" width="9" style="483" customWidth="1"/>
    <col min="4094" max="4094" width="4.625" style="483" customWidth="1"/>
    <col min="4095" max="4095" width="4.75" style="483" customWidth="1"/>
    <col min="4096" max="4096" width="5.625" style="483" customWidth="1"/>
    <col min="4097" max="4099" width="6.625" style="483" customWidth="1"/>
    <col min="4100" max="4102" width="7.125" style="483" customWidth="1"/>
    <col min="4103" max="4106" width="6.625" style="483" customWidth="1"/>
    <col min="4107" max="4107" width="7" style="483" customWidth="1"/>
    <col min="4108" max="4108" width="6.625" style="483" customWidth="1"/>
    <col min="4109" max="4109" width="3" style="483" customWidth="1"/>
    <col min="4110" max="4110" width="9" style="483" customWidth="1"/>
    <col min="4111" max="4111" width="2.875" style="483" customWidth="1"/>
    <col min="4112" max="4112" width="10.375" style="483" customWidth="1"/>
    <col min="4113" max="4349" width="9" style="483" customWidth="1"/>
    <col min="4350" max="4350" width="4.625" style="483" customWidth="1"/>
    <col min="4351" max="4351" width="4.75" style="483" customWidth="1"/>
    <col min="4352" max="4352" width="5.625" style="483" customWidth="1"/>
    <col min="4353" max="4355" width="6.625" style="483" customWidth="1"/>
    <col min="4356" max="4358" width="7.125" style="483" customWidth="1"/>
    <col min="4359" max="4362" width="6.625" style="483" customWidth="1"/>
    <col min="4363" max="4363" width="7" style="483" customWidth="1"/>
    <col min="4364" max="4364" width="6.625" style="483" customWidth="1"/>
    <col min="4365" max="4365" width="3" style="483" customWidth="1"/>
    <col min="4366" max="4366" width="9" style="483" customWidth="1"/>
    <col min="4367" max="4367" width="2.875" style="483" customWidth="1"/>
    <col min="4368" max="4368" width="10.375" style="483" customWidth="1"/>
    <col min="4369" max="4605" width="9" style="483" customWidth="1"/>
    <col min="4606" max="4606" width="4.625" style="483" customWidth="1"/>
    <col min="4607" max="4607" width="4.75" style="483" customWidth="1"/>
    <col min="4608" max="4608" width="5.625" style="483" customWidth="1"/>
    <col min="4609" max="4611" width="6.625" style="483" customWidth="1"/>
    <col min="4612" max="4614" width="7.125" style="483" customWidth="1"/>
    <col min="4615" max="4618" width="6.625" style="483" customWidth="1"/>
    <col min="4619" max="4619" width="7" style="483" customWidth="1"/>
    <col min="4620" max="4620" width="6.625" style="483" customWidth="1"/>
    <col min="4621" max="4621" width="3" style="483" customWidth="1"/>
    <col min="4622" max="4622" width="9" style="483" customWidth="1"/>
    <col min="4623" max="4623" width="2.875" style="483" customWidth="1"/>
    <col min="4624" max="4624" width="10.375" style="483" customWidth="1"/>
    <col min="4625" max="4861" width="9" style="483" customWidth="1"/>
    <col min="4862" max="4862" width="4.625" style="483" customWidth="1"/>
    <col min="4863" max="4863" width="4.75" style="483" customWidth="1"/>
    <col min="4864" max="4864" width="5.625" style="483" customWidth="1"/>
    <col min="4865" max="4867" width="6.625" style="483" customWidth="1"/>
    <col min="4868" max="4870" width="7.125" style="483" customWidth="1"/>
    <col min="4871" max="4874" width="6.625" style="483" customWidth="1"/>
    <col min="4875" max="4875" width="7" style="483" customWidth="1"/>
    <col min="4876" max="4876" width="6.625" style="483" customWidth="1"/>
    <col min="4877" max="4877" width="3" style="483" customWidth="1"/>
    <col min="4878" max="4878" width="9" style="483" customWidth="1"/>
    <col min="4879" max="4879" width="2.875" style="483" customWidth="1"/>
    <col min="4880" max="4880" width="10.375" style="483" customWidth="1"/>
    <col min="4881" max="5117" width="9" style="483" customWidth="1"/>
    <col min="5118" max="5118" width="4.625" style="483" customWidth="1"/>
    <col min="5119" max="5119" width="4.75" style="483" customWidth="1"/>
    <col min="5120" max="5120" width="5.625" style="483" customWidth="1"/>
    <col min="5121" max="5123" width="6.625" style="483" customWidth="1"/>
    <col min="5124" max="5126" width="7.125" style="483" customWidth="1"/>
    <col min="5127" max="5130" width="6.625" style="483" customWidth="1"/>
    <col min="5131" max="5131" width="7" style="483" customWidth="1"/>
    <col min="5132" max="5132" width="6.625" style="483" customWidth="1"/>
    <col min="5133" max="5133" width="3" style="483" customWidth="1"/>
    <col min="5134" max="5134" width="9" style="483" customWidth="1"/>
    <col min="5135" max="5135" width="2.875" style="483" customWidth="1"/>
    <col min="5136" max="5136" width="10.375" style="483" customWidth="1"/>
    <col min="5137" max="5373" width="9" style="483" customWidth="1"/>
    <col min="5374" max="5374" width="4.625" style="483" customWidth="1"/>
    <col min="5375" max="5375" width="4.75" style="483" customWidth="1"/>
    <col min="5376" max="5376" width="5.625" style="483" customWidth="1"/>
    <col min="5377" max="5379" width="6.625" style="483" customWidth="1"/>
    <col min="5380" max="5382" width="7.125" style="483" customWidth="1"/>
    <col min="5383" max="5386" width="6.625" style="483" customWidth="1"/>
    <col min="5387" max="5387" width="7" style="483" customWidth="1"/>
    <col min="5388" max="5388" width="6.625" style="483" customWidth="1"/>
    <col min="5389" max="5389" width="3" style="483" customWidth="1"/>
    <col min="5390" max="5390" width="9" style="483" customWidth="1"/>
    <col min="5391" max="5391" width="2.875" style="483" customWidth="1"/>
    <col min="5392" max="5392" width="10.375" style="483" customWidth="1"/>
    <col min="5393" max="5629" width="9" style="483" customWidth="1"/>
    <col min="5630" max="5630" width="4.625" style="483" customWidth="1"/>
    <col min="5631" max="5631" width="4.75" style="483" customWidth="1"/>
    <col min="5632" max="5632" width="5.625" style="483" customWidth="1"/>
    <col min="5633" max="5635" width="6.625" style="483" customWidth="1"/>
    <col min="5636" max="5638" width="7.125" style="483" customWidth="1"/>
    <col min="5639" max="5642" width="6.625" style="483" customWidth="1"/>
    <col min="5643" max="5643" width="7" style="483" customWidth="1"/>
    <col min="5644" max="5644" width="6.625" style="483" customWidth="1"/>
    <col min="5645" max="5645" width="3" style="483" customWidth="1"/>
    <col min="5646" max="5646" width="9" style="483" customWidth="1"/>
    <col min="5647" max="5647" width="2.875" style="483" customWidth="1"/>
    <col min="5648" max="5648" width="10.375" style="483" customWidth="1"/>
    <col min="5649" max="5885" width="9" style="483" customWidth="1"/>
    <col min="5886" max="5886" width="4.625" style="483" customWidth="1"/>
    <col min="5887" max="5887" width="4.75" style="483" customWidth="1"/>
    <col min="5888" max="5888" width="5.625" style="483" customWidth="1"/>
    <col min="5889" max="5891" width="6.625" style="483" customWidth="1"/>
    <col min="5892" max="5894" width="7.125" style="483" customWidth="1"/>
    <col min="5895" max="5898" width="6.625" style="483" customWidth="1"/>
    <col min="5899" max="5899" width="7" style="483" customWidth="1"/>
    <col min="5900" max="5900" width="6.625" style="483" customWidth="1"/>
    <col min="5901" max="5901" width="3" style="483" customWidth="1"/>
    <col min="5902" max="5902" width="9" style="483" customWidth="1"/>
    <col min="5903" max="5903" width="2.875" style="483" customWidth="1"/>
    <col min="5904" max="5904" width="10.375" style="483" customWidth="1"/>
    <col min="5905" max="6141" width="9" style="483" customWidth="1"/>
    <col min="6142" max="6142" width="4.625" style="483" customWidth="1"/>
    <col min="6143" max="6143" width="4.75" style="483" customWidth="1"/>
    <col min="6144" max="6144" width="5.625" style="483" customWidth="1"/>
    <col min="6145" max="6147" width="6.625" style="483" customWidth="1"/>
    <col min="6148" max="6150" width="7.125" style="483" customWidth="1"/>
    <col min="6151" max="6154" width="6.625" style="483" customWidth="1"/>
    <col min="6155" max="6155" width="7" style="483" customWidth="1"/>
    <col min="6156" max="6156" width="6.625" style="483" customWidth="1"/>
    <col min="6157" max="6157" width="3" style="483" customWidth="1"/>
    <col min="6158" max="6158" width="9" style="483" customWidth="1"/>
    <col min="6159" max="6159" width="2.875" style="483" customWidth="1"/>
    <col min="6160" max="6160" width="10.375" style="483" customWidth="1"/>
    <col min="6161" max="6397" width="9" style="483" customWidth="1"/>
    <col min="6398" max="6398" width="4.625" style="483" customWidth="1"/>
    <col min="6399" max="6399" width="4.75" style="483" customWidth="1"/>
    <col min="6400" max="6400" width="5.625" style="483" customWidth="1"/>
    <col min="6401" max="6403" width="6.625" style="483" customWidth="1"/>
    <col min="6404" max="6406" width="7.125" style="483" customWidth="1"/>
    <col min="6407" max="6410" width="6.625" style="483" customWidth="1"/>
    <col min="6411" max="6411" width="7" style="483" customWidth="1"/>
    <col min="6412" max="6412" width="6.625" style="483" customWidth="1"/>
    <col min="6413" max="6413" width="3" style="483" customWidth="1"/>
    <col min="6414" max="6414" width="9" style="483" customWidth="1"/>
    <col min="6415" max="6415" width="2.875" style="483" customWidth="1"/>
    <col min="6416" max="6416" width="10.375" style="483" customWidth="1"/>
    <col min="6417" max="6653" width="9" style="483" customWidth="1"/>
    <col min="6654" max="6654" width="4.625" style="483" customWidth="1"/>
    <col min="6655" max="6655" width="4.75" style="483" customWidth="1"/>
    <col min="6656" max="6656" width="5.625" style="483" customWidth="1"/>
    <col min="6657" max="6659" width="6.625" style="483" customWidth="1"/>
    <col min="6660" max="6662" width="7.125" style="483" customWidth="1"/>
    <col min="6663" max="6666" width="6.625" style="483" customWidth="1"/>
    <col min="6667" max="6667" width="7" style="483" customWidth="1"/>
    <col min="6668" max="6668" width="6.625" style="483" customWidth="1"/>
    <col min="6669" max="6669" width="3" style="483" customWidth="1"/>
    <col min="6670" max="6670" width="9" style="483" customWidth="1"/>
    <col min="6671" max="6671" width="2.875" style="483" customWidth="1"/>
    <col min="6672" max="6672" width="10.375" style="483" customWidth="1"/>
    <col min="6673" max="6909" width="9" style="483" customWidth="1"/>
    <col min="6910" max="6910" width="4.625" style="483" customWidth="1"/>
    <col min="6911" max="6911" width="4.75" style="483" customWidth="1"/>
    <col min="6912" max="6912" width="5.625" style="483" customWidth="1"/>
    <col min="6913" max="6915" width="6.625" style="483" customWidth="1"/>
    <col min="6916" max="6918" width="7.125" style="483" customWidth="1"/>
    <col min="6919" max="6922" width="6.625" style="483" customWidth="1"/>
    <col min="6923" max="6923" width="7" style="483" customWidth="1"/>
    <col min="6924" max="6924" width="6.625" style="483" customWidth="1"/>
    <col min="6925" max="6925" width="3" style="483" customWidth="1"/>
    <col min="6926" max="6926" width="9" style="483" customWidth="1"/>
    <col min="6927" max="6927" width="2.875" style="483" customWidth="1"/>
    <col min="6928" max="6928" width="10.375" style="483" customWidth="1"/>
    <col min="6929" max="7165" width="9" style="483" customWidth="1"/>
    <col min="7166" max="7166" width="4.625" style="483" customWidth="1"/>
    <col min="7167" max="7167" width="4.75" style="483" customWidth="1"/>
    <col min="7168" max="7168" width="5.625" style="483" customWidth="1"/>
    <col min="7169" max="7171" width="6.625" style="483" customWidth="1"/>
    <col min="7172" max="7174" width="7.125" style="483" customWidth="1"/>
    <col min="7175" max="7178" width="6.625" style="483" customWidth="1"/>
    <col min="7179" max="7179" width="7" style="483" customWidth="1"/>
    <col min="7180" max="7180" width="6.625" style="483" customWidth="1"/>
    <col min="7181" max="7181" width="3" style="483" customWidth="1"/>
    <col min="7182" max="7182" width="9" style="483" customWidth="1"/>
    <col min="7183" max="7183" width="2.875" style="483" customWidth="1"/>
    <col min="7184" max="7184" width="10.375" style="483" customWidth="1"/>
    <col min="7185" max="7421" width="9" style="483" customWidth="1"/>
    <col min="7422" max="7422" width="4.625" style="483" customWidth="1"/>
    <col min="7423" max="7423" width="4.75" style="483" customWidth="1"/>
    <col min="7424" max="7424" width="5.625" style="483" customWidth="1"/>
    <col min="7425" max="7427" width="6.625" style="483" customWidth="1"/>
    <col min="7428" max="7430" width="7.125" style="483" customWidth="1"/>
    <col min="7431" max="7434" width="6.625" style="483" customWidth="1"/>
    <col min="7435" max="7435" width="7" style="483" customWidth="1"/>
    <col min="7436" max="7436" width="6.625" style="483" customWidth="1"/>
    <col min="7437" max="7437" width="3" style="483" customWidth="1"/>
    <col min="7438" max="7438" width="9" style="483" customWidth="1"/>
    <col min="7439" max="7439" width="2.875" style="483" customWidth="1"/>
    <col min="7440" max="7440" width="10.375" style="483" customWidth="1"/>
    <col min="7441" max="7677" width="9" style="483" customWidth="1"/>
    <col min="7678" max="7678" width="4.625" style="483" customWidth="1"/>
    <col min="7679" max="7679" width="4.75" style="483" customWidth="1"/>
    <col min="7680" max="7680" width="5.625" style="483" customWidth="1"/>
    <col min="7681" max="7683" width="6.625" style="483" customWidth="1"/>
    <col min="7684" max="7686" width="7.125" style="483" customWidth="1"/>
    <col min="7687" max="7690" width="6.625" style="483" customWidth="1"/>
    <col min="7691" max="7691" width="7" style="483" customWidth="1"/>
    <col min="7692" max="7692" width="6.625" style="483" customWidth="1"/>
    <col min="7693" max="7693" width="3" style="483" customWidth="1"/>
    <col min="7694" max="7694" width="9" style="483" customWidth="1"/>
    <col min="7695" max="7695" width="2.875" style="483" customWidth="1"/>
    <col min="7696" max="7696" width="10.375" style="483" customWidth="1"/>
    <col min="7697" max="7933" width="9" style="483" customWidth="1"/>
    <col min="7934" max="7934" width="4.625" style="483" customWidth="1"/>
    <col min="7935" max="7935" width="4.75" style="483" customWidth="1"/>
    <col min="7936" max="7936" width="5.625" style="483" customWidth="1"/>
    <col min="7937" max="7939" width="6.625" style="483" customWidth="1"/>
    <col min="7940" max="7942" width="7.125" style="483" customWidth="1"/>
    <col min="7943" max="7946" width="6.625" style="483" customWidth="1"/>
    <col min="7947" max="7947" width="7" style="483" customWidth="1"/>
    <col min="7948" max="7948" width="6.625" style="483" customWidth="1"/>
    <col min="7949" max="7949" width="3" style="483" customWidth="1"/>
    <col min="7950" max="7950" width="9" style="483" customWidth="1"/>
    <col min="7951" max="7951" width="2.875" style="483" customWidth="1"/>
    <col min="7952" max="7952" width="10.375" style="483" customWidth="1"/>
    <col min="7953" max="8189" width="9" style="483" customWidth="1"/>
    <col min="8190" max="8190" width="4.625" style="483" customWidth="1"/>
    <col min="8191" max="8191" width="4.75" style="483" customWidth="1"/>
    <col min="8192" max="8192" width="5.625" style="483" customWidth="1"/>
    <col min="8193" max="8195" width="6.625" style="483" customWidth="1"/>
    <col min="8196" max="8198" width="7.125" style="483" customWidth="1"/>
    <col min="8199" max="8202" width="6.625" style="483" customWidth="1"/>
    <col min="8203" max="8203" width="7" style="483" customWidth="1"/>
    <col min="8204" max="8204" width="6.625" style="483" customWidth="1"/>
    <col min="8205" max="8205" width="3" style="483" customWidth="1"/>
    <col min="8206" max="8206" width="9" style="483" customWidth="1"/>
    <col min="8207" max="8207" width="2.875" style="483" customWidth="1"/>
    <col min="8208" max="8208" width="10.375" style="483" customWidth="1"/>
    <col min="8209" max="8445" width="9" style="483" customWidth="1"/>
    <col min="8446" max="8446" width="4.625" style="483" customWidth="1"/>
    <col min="8447" max="8447" width="4.75" style="483" customWidth="1"/>
    <col min="8448" max="8448" width="5.625" style="483" customWidth="1"/>
    <col min="8449" max="8451" width="6.625" style="483" customWidth="1"/>
    <col min="8452" max="8454" width="7.125" style="483" customWidth="1"/>
    <col min="8455" max="8458" width="6.625" style="483" customWidth="1"/>
    <col min="8459" max="8459" width="7" style="483" customWidth="1"/>
    <col min="8460" max="8460" width="6.625" style="483" customWidth="1"/>
    <col min="8461" max="8461" width="3" style="483" customWidth="1"/>
    <col min="8462" max="8462" width="9" style="483" customWidth="1"/>
    <col min="8463" max="8463" width="2.875" style="483" customWidth="1"/>
    <col min="8464" max="8464" width="10.375" style="483" customWidth="1"/>
    <col min="8465" max="8701" width="9" style="483" customWidth="1"/>
    <col min="8702" max="8702" width="4.625" style="483" customWidth="1"/>
    <col min="8703" max="8703" width="4.75" style="483" customWidth="1"/>
    <col min="8704" max="8704" width="5.625" style="483" customWidth="1"/>
    <col min="8705" max="8707" width="6.625" style="483" customWidth="1"/>
    <col min="8708" max="8710" width="7.125" style="483" customWidth="1"/>
    <col min="8711" max="8714" width="6.625" style="483" customWidth="1"/>
    <col min="8715" max="8715" width="7" style="483" customWidth="1"/>
    <col min="8716" max="8716" width="6.625" style="483" customWidth="1"/>
    <col min="8717" max="8717" width="3" style="483" customWidth="1"/>
    <col min="8718" max="8718" width="9" style="483" customWidth="1"/>
    <col min="8719" max="8719" width="2.875" style="483" customWidth="1"/>
    <col min="8720" max="8720" width="10.375" style="483" customWidth="1"/>
    <col min="8721" max="8957" width="9" style="483" customWidth="1"/>
    <col min="8958" max="8958" width="4.625" style="483" customWidth="1"/>
    <col min="8959" max="8959" width="4.75" style="483" customWidth="1"/>
    <col min="8960" max="8960" width="5.625" style="483" customWidth="1"/>
    <col min="8961" max="8963" width="6.625" style="483" customWidth="1"/>
    <col min="8964" max="8966" width="7.125" style="483" customWidth="1"/>
    <col min="8967" max="8970" width="6.625" style="483" customWidth="1"/>
    <col min="8971" max="8971" width="7" style="483" customWidth="1"/>
    <col min="8972" max="8972" width="6.625" style="483" customWidth="1"/>
    <col min="8973" max="8973" width="3" style="483" customWidth="1"/>
    <col min="8974" max="8974" width="9" style="483" customWidth="1"/>
    <col min="8975" max="8975" width="2.875" style="483" customWidth="1"/>
    <col min="8976" max="8976" width="10.375" style="483" customWidth="1"/>
    <col min="8977" max="9213" width="9" style="483" customWidth="1"/>
    <col min="9214" max="9214" width="4.625" style="483" customWidth="1"/>
    <col min="9215" max="9215" width="4.75" style="483" customWidth="1"/>
    <col min="9216" max="9216" width="5.625" style="483" customWidth="1"/>
    <col min="9217" max="9219" width="6.625" style="483" customWidth="1"/>
    <col min="9220" max="9222" width="7.125" style="483" customWidth="1"/>
    <col min="9223" max="9226" width="6.625" style="483" customWidth="1"/>
    <col min="9227" max="9227" width="7" style="483" customWidth="1"/>
    <col min="9228" max="9228" width="6.625" style="483" customWidth="1"/>
    <col min="9229" max="9229" width="3" style="483" customWidth="1"/>
    <col min="9230" max="9230" width="9" style="483" customWidth="1"/>
    <col min="9231" max="9231" width="2.875" style="483" customWidth="1"/>
    <col min="9232" max="9232" width="10.375" style="483" customWidth="1"/>
    <col min="9233" max="9469" width="9" style="483" customWidth="1"/>
    <col min="9470" max="9470" width="4.625" style="483" customWidth="1"/>
    <col min="9471" max="9471" width="4.75" style="483" customWidth="1"/>
    <col min="9472" max="9472" width="5.625" style="483" customWidth="1"/>
    <col min="9473" max="9475" width="6.625" style="483" customWidth="1"/>
    <col min="9476" max="9478" width="7.125" style="483" customWidth="1"/>
    <col min="9479" max="9482" width="6.625" style="483" customWidth="1"/>
    <col min="9483" max="9483" width="7" style="483" customWidth="1"/>
    <col min="9484" max="9484" width="6.625" style="483" customWidth="1"/>
    <col min="9485" max="9485" width="3" style="483" customWidth="1"/>
    <col min="9486" max="9486" width="9" style="483" customWidth="1"/>
    <col min="9487" max="9487" width="2.875" style="483" customWidth="1"/>
    <col min="9488" max="9488" width="10.375" style="483" customWidth="1"/>
    <col min="9489" max="9725" width="9" style="483" customWidth="1"/>
    <col min="9726" max="9726" width="4.625" style="483" customWidth="1"/>
    <col min="9727" max="9727" width="4.75" style="483" customWidth="1"/>
    <col min="9728" max="9728" width="5.625" style="483" customWidth="1"/>
    <col min="9729" max="9731" width="6.625" style="483" customWidth="1"/>
    <col min="9732" max="9734" width="7.125" style="483" customWidth="1"/>
    <col min="9735" max="9738" width="6.625" style="483" customWidth="1"/>
    <col min="9739" max="9739" width="7" style="483" customWidth="1"/>
    <col min="9740" max="9740" width="6.625" style="483" customWidth="1"/>
    <col min="9741" max="9741" width="3" style="483" customWidth="1"/>
    <col min="9742" max="9742" width="9" style="483" customWidth="1"/>
    <col min="9743" max="9743" width="2.875" style="483" customWidth="1"/>
    <col min="9744" max="9744" width="10.375" style="483" customWidth="1"/>
    <col min="9745" max="9981" width="9" style="483" customWidth="1"/>
    <col min="9982" max="9982" width="4.625" style="483" customWidth="1"/>
    <col min="9983" max="9983" width="4.75" style="483" customWidth="1"/>
    <col min="9984" max="9984" width="5.625" style="483" customWidth="1"/>
    <col min="9985" max="9987" width="6.625" style="483" customWidth="1"/>
    <col min="9988" max="9990" width="7.125" style="483" customWidth="1"/>
    <col min="9991" max="9994" width="6.625" style="483" customWidth="1"/>
    <col min="9995" max="9995" width="7" style="483" customWidth="1"/>
    <col min="9996" max="9996" width="6.625" style="483" customWidth="1"/>
    <col min="9997" max="9997" width="3" style="483" customWidth="1"/>
    <col min="9998" max="9998" width="9" style="483" customWidth="1"/>
    <col min="9999" max="9999" width="2.875" style="483" customWidth="1"/>
    <col min="10000" max="10000" width="10.375" style="483" customWidth="1"/>
    <col min="10001" max="10237" width="9" style="483" customWidth="1"/>
    <col min="10238" max="10238" width="4.625" style="483" customWidth="1"/>
    <col min="10239" max="10239" width="4.75" style="483" customWidth="1"/>
    <col min="10240" max="10240" width="5.625" style="483" customWidth="1"/>
    <col min="10241" max="10243" width="6.625" style="483" customWidth="1"/>
    <col min="10244" max="10246" width="7.125" style="483" customWidth="1"/>
    <col min="10247" max="10250" width="6.625" style="483" customWidth="1"/>
    <col min="10251" max="10251" width="7" style="483" customWidth="1"/>
    <col min="10252" max="10252" width="6.625" style="483" customWidth="1"/>
    <col min="10253" max="10253" width="3" style="483" customWidth="1"/>
    <col min="10254" max="10254" width="9" style="483" customWidth="1"/>
    <col min="10255" max="10255" width="2.875" style="483" customWidth="1"/>
    <col min="10256" max="10256" width="10.375" style="483" customWidth="1"/>
    <col min="10257" max="10493" width="9" style="483" customWidth="1"/>
    <col min="10494" max="10494" width="4.625" style="483" customWidth="1"/>
    <col min="10495" max="10495" width="4.75" style="483" customWidth="1"/>
    <col min="10496" max="10496" width="5.625" style="483" customWidth="1"/>
    <col min="10497" max="10499" width="6.625" style="483" customWidth="1"/>
    <col min="10500" max="10502" width="7.125" style="483" customWidth="1"/>
    <col min="10503" max="10506" width="6.625" style="483" customWidth="1"/>
    <col min="10507" max="10507" width="7" style="483" customWidth="1"/>
    <col min="10508" max="10508" width="6.625" style="483" customWidth="1"/>
    <col min="10509" max="10509" width="3" style="483" customWidth="1"/>
    <col min="10510" max="10510" width="9" style="483" customWidth="1"/>
    <col min="10511" max="10511" width="2.875" style="483" customWidth="1"/>
    <col min="10512" max="10512" width="10.375" style="483" customWidth="1"/>
    <col min="10513" max="10749" width="9" style="483" customWidth="1"/>
    <col min="10750" max="10750" width="4.625" style="483" customWidth="1"/>
    <col min="10751" max="10751" width="4.75" style="483" customWidth="1"/>
    <col min="10752" max="10752" width="5.625" style="483" customWidth="1"/>
    <col min="10753" max="10755" width="6.625" style="483" customWidth="1"/>
    <col min="10756" max="10758" width="7.125" style="483" customWidth="1"/>
    <col min="10759" max="10762" width="6.625" style="483" customWidth="1"/>
    <col min="10763" max="10763" width="7" style="483" customWidth="1"/>
    <col min="10764" max="10764" width="6.625" style="483" customWidth="1"/>
    <col min="10765" max="10765" width="3" style="483" customWidth="1"/>
    <col min="10766" max="10766" width="9" style="483" customWidth="1"/>
    <col min="10767" max="10767" width="2.875" style="483" customWidth="1"/>
    <col min="10768" max="10768" width="10.375" style="483" customWidth="1"/>
    <col min="10769" max="11005" width="9" style="483" customWidth="1"/>
    <col min="11006" max="11006" width="4.625" style="483" customWidth="1"/>
    <col min="11007" max="11007" width="4.75" style="483" customWidth="1"/>
    <col min="11008" max="11008" width="5.625" style="483" customWidth="1"/>
    <col min="11009" max="11011" width="6.625" style="483" customWidth="1"/>
    <col min="11012" max="11014" width="7.125" style="483" customWidth="1"/>
    <col min="11015" max="11018" width="6.625" style="483" customWidth="1"/>
    <col min="11019" max="11019" width="7" style="483" customWidth="1"/>
    <col min="11020" max="11020" width="6.625" style="483" customWidth="1"/>
    <col min="11021" max="11021" width="3" style="483" customWidth="1"/>
    <col min="11022" max="11022" width="9" style="483" customWidth="1"/>
    <col min="11023" max="11023" width="2.875" style="483" customWidth="1"/>
    <col min="11024" max="11024" width="10.375" style="483" customWidth="1"/>
    <col min="11025" max="11261" width="9" style="483" customWidth="1"/>
    <col min="11262" max="11262" width="4.625" style="483" customWidth="1"/>
    <col min="11263" max="11263" width="4.75" style="483" customWidth="1"/>
    <col min="11264" max="11264" width="5.625" style="483" customWidth="1"/>
    <col min="11265" max="11267" width="6.625" style="483" customWidth="1"/>
    <col min="11268" max="11270" width="7.125" style="483" customWidth="1"/>
    <col min="11271" max="11274" width="6.625" style="483" customWidth="1"/>
    <col min="11275" max="11275" width="7" style="483" customWidth="1"/>
    <col min="11276" max="11276" width="6.625" style="483" customWidth="1"/>
    <col min="11277" max="11277" width="3" style="483" customWidth="1"/>
    <col min="11278" max="11278" width="9" style="483" customWidth="1"/>
    <col min="11279" max="11279" width="2.875" style="483" customWidth="1"/>
    <col min="11280" max="11280" width="10.375" style="483" customWidth="1"/>
    <col min="11281" max="11517" width="9" style="483" customWidth="1"/>
    <col min="11518" max="11518" width="4.625" style="483" customWidth="1"/>
    <col min="11519" max="11519" width="4.75" style="483" customWidth="1"/>
    <col min="11520" max="11520" width="5.625" style="483" customWidth="1"/>
    <col min="11521" max="11523" width="6.625" style="483" customWidth="1"/>
    <col min="11524" max="11526" width="7.125" style="483" customWidth="1"/>
    <col min="11527" max="11530" width="6.625" style="483" customWidth="1"/>
    <col min="11531" max="11531" width="7" style="483" customWidth="1"/>
    <col min="11532" max="11532" width="6.625" style="483" customWidth="1"/>
    <col min="11533" max="11533" width="3" style="483" customWidth="1"/>
    <col min="11534" max="11534" width="9" style="483" customWidth="1"/>
    <col min="11535" max="11535" width="2.875" style="483" customWidth="1"/>
    <col min="11536" max="11536" width="10.375" style="483" customWidth="1"/>
    <col min="11537" max="11773" width="9" style="483" customWidth="1"/>
    <col min="11774" max="11774" width="4.625" style="483" customWidth="1"/>
    <col min="11775" max="11775" width="4.75" style="483" customWidth="1"/>
    <col min="11776" max="11776" width="5.625" style="483" customWidth="1"/>
    <col min="11777" max="11779" width="6.625" style="483" customWidth="1"/>
    <col min="11780" max="11782" width="7.125" style="483" customWidth="1"/>
    <col min="11783" max="11786" width="6.625" style="483" customWidth="1"/>
    <col min="11787" max="11787" width="7" style="483" customWidth="1"/>
    <col min="11788" max="11788" width="6.625" style="483" customWidth="1"/>
    <col min="11789" max="11789" width="3" style="483" customWidth="1"/>
    <col min="11790" max="11790" width="9" style="483" customWidth="1"/>
    <col min="11791" max="11791" width="2.875" style="483" customWidth="1"/>
    <col min="11792" max="11792" width="10.375" style="483" customWidth="1"/>
    <col min="11793" max="12029" width="9" style="483" customWidth="1"/>
    <col min="12030" max="12030" width="4.625" style="483" customWidth="1"/>
    <col min="12031" max="12031" width="4.75" style="483" customWidth="1"/>
    <col min="12032" max="12032" width="5.625" style="483" customWidth="1"/>
    <col min="12033" max="12035" width="6.625" style="483" customWidth="1"/>
    <col min="12036" max="12038" width="7.125" style="483" customWidth="1"/>
    <col min="12039" max="12042" width="6.625" style="483" customWidth="1"/>
    <col min="12043" max="12043" width="7" style="483" customWidth="1"/>
    <col min="12044" max="12044" width="6.625" style="483" customWidth="1"/>
    <col min="12045" max="12045" width="3" style="483" customWidth="1"/>
    <col min="12046" max="12046" width="9" style="483" customWidth="1"/>
    <col min="12047" max="12047" width="2.875" style="483" customWidth="1"/>
    <col min="12048" max="12048" width="10.375" style="483" customWidth="1"/>
    <col min="12049" max="12285" width="9" style="483" customWidth="1"/>
    <col min="12286" max="12286" width="4.625" style="483" customWidth="1"/>
    <col min="12287" max="12287" width="4.75" style="483" customWidth="1"/>
    <col min="12288" max="12288" width="5.625" style="483" customWidth="1"/>
    <col min="12289" max="12291" width="6.625" style="483" customWidth="1"/>
    <col min="12292" max="12294" width="7.125" style="483" customWidth="1"/>
    <col min="12295" max="12298" width="6.625" style="483" customWidth="1"/>
    <col min="12299" max="12299" width="7" style="483" customWidth="1"/>
    <col min="12300" max="12300" width="6.625" style="483" customWidth="1"/>
    <col min="12301" max="12301" width="3" style="483" customWidth="1"/>
    <col min="12302" max="12302" width="9" style="483" customWidth="1"/>
    <col min="12303" max="12303" width="2.875" style="483" customWidth="1"/>
    <col min="12304" max="12304" width="10.375" style="483" customWidth="1"/>
    <col min="12305" max="12541" width="9" style="483" customWidth="1"/>
    <col min="12542" max="12542" width="4.625" style="483" customWidth="1"/>
    <col min="12543" max="12543" width="4.75" style="483" customWidth="1"/>
    <col min="12544" max="12544" width="5.625" style="483" customWidth="1"/>
    <col min="12545" max="12547" width="6.625" style="483" customWidth="1"/>
    <col min="12548" max="12550" width="7.125" style="483" customWidth="1"/>
    <col min="12551" max="12554" width="6.625" style="483" customWidth="1"/>
    <col min="12555" max="12555" width="7" style="483" customWidth="1"/>
    <col min="12556" max="12556" width="6.625" style="483" customWidth="1"/>
    <col min="12557" max="12557" width="3" style="483" customWidth="1"/>
    <col min="12558" max="12558" width="9" style="483" customWidth="1"/>
    <col min="12559" max="12559" width="2.875" style="483" customWidth="1"/>
    <col min="12560" max="12560" width="10.375" style="483" customWidth="1"/>
    <col min="12561" max="12797" width="9" style="483" customWidth="1"/>
    <col min="12798" max="12798" width="4.625" style="483" customWidth="1"/>
    <col min="12799" max="12799" width="4.75" style="483" customWidth="1"/>
    <col min="12800" max="12800" width="5.625" style="483" customWidth="1"/>
    <col min="12801" max="12803" width="6.625" style="483" customWidth="1"/>
    <col min="12804" max="12806" width="7.125" style="483" customWidth="1"/>
    <col min="12807" max="12810" width="6.625" style="483" customWidth="1"/>
    <col min="12811" max="12811" width="7" style="483" customWidth="1"/>
    <col min="12812" max="12812" width="6.625" style="483" customWidth="1"/>
    <col min="12813" max="12813" width="3" style="483" customWidth="1"/>
    <col min="12814" max="12814" width="9" style="483" customWidth="1"/>
    <col min="12815" max="12815" width="2.875" style="483" customWidth="1"/>
    <col min="12816" max="12816" width="10.375" style="483" customWidth="1"/>
    <col min="12817" max="13053" width="9" style="483" customWidth="1"/>
    <col min="13054" max="13054" width="4.625" style="483" customWidth="1"/>
    <col min="13055" max="13055" width="4.75" style="483" customWidth="1"/>
    <col min="13056" max="13056" width="5.625" style="483" customWidth="1"/>
    <col min="13057" max="13059" width="6.625" style="483" customWidth="1"/>
    <col min="13060" max="13062" width="7.125" style="483" customWidth="1"/>
    <col min="13063" max="13066" width="6.625" style="483" customWidth="1"/>
    <col min="13067" max="13067" width="7" style="483" customWidth="1"/>
    <col min="13068" max="13068" width="6.625" style="483" customWidth="1"/>
    <col min="13069" max="13069" width="3" style="483" customWidth="1"/>
    <col min="13070" max="13070" width="9" style="483" customWidth="1"/>
    <col min="13071" max="13071" width="2.875" style="483" customWidth="1"/>
    <col min="13072" max="13072" width="10.375" style="483" customWidth="1"/>
    <col min="13073" max="13309" width="9" style="483" customWidth="1"/>
    <col min="13310" max="13310" width="4.625" style="483" customWidth="1"/>
    <col min="13311" max="13311" width="4.75" style="483" customWidth="1"/>
    <col min="13312" max="13312" width="5.625" style="483" customWidth="1"/>
    <col min="13313" max="13315" width="6.625" style="483" customWidth="1"/>
    <col min="13316" max="13318" width="7.125" style="483" customWidth="1"/>
    <col min="13319" max="13322" width="6.625" style="483" customWidth="1"/>
    <col min="13323" max="13323" width="7" style="483" customWidth="1"/>
    <col min="13324" max="13324" width="6.625" style="483" customWidth="1"/>
    <col min="13325" max="13325" width="3" style="483" customWidth="1"/>
    <col min="13326" max="13326" width="9" style="483" customWidth="1"/>
    <col min="13327" max="13327" width="2.875" style="483" customWidth="1"/>
    <col min="13328" max="13328" width="10.375" style="483" customWidth="1"/>
    <col min="13329" max="13565" width="9" style="483" customWidth="1"/>
    <col min="13566" max="13566" width="4.625" style="483" customWidth="1"/>
    <col min="13567" max="13567" width="4.75" style="483" customWidth="1"/>
    <col min="13568" max="13568" width="5.625" style="483" customWidth="1"/>
    <col min="13569" max="13571" width="6.625" style="483" customWidth="1"/>
    <col min="13572" max="13574" width="7.125" style="483" customWidth="1"/>
    <col min="13575" max="13578" width="6.625" style="483" customWidth="1"/>
    <col min="13579" max="13579" width="7" style="483" customWidth="1"/>
    <col min="13580" max="13580" width="6.625" style="483" customWidth="1"/>
    <col min="13581" max="13581" width="3" style="483" customWidth="1"/>
    <col min="13582" max="13582" width="9" style="483" customWidth="1"/>
    <col min="13583" max="13583" width="2.875" style="483" customWidth="1"/>
    <col min="13584" max="13584" width="10.375" style="483" customWidth="1"/>
    <col min="13585" max="13821" width="9" style="483" customWidth="1"/>
    <col min="13822" max="13822" width="4.625" style="483" customWidth="1"/>
    <col min="13823" max="13823" width="4.75" style="483" customWidth="1"/>
    <col min="13824" max="13824" width="5.625" style="483" customWidth="1"/>
    <col min="13825" max="13827" width="6.625" style="483" customWidth="1"/>
    <col min="13828" max="13830" width="7.125" style="483" customWidth="1"/>
    <col min="13831" max="13834" width="6.625" style="483" customWidth="1"/>
    <col min="13835" max="13835" width="7" style="483" customWidth="1"/>
    <col min="13836" max="13836" width="6.625" style="483" customWidth="1"/>
    <col min="13837" max="13837" width="3" style="483" customWidth="1"/>
    <col min="13838" max="13838" width="9" style="483" customWidth="1"/>
    <col min="13839" max="13839" width="2.875" style="483" customWidth="1"/>
    <col min="13840" max="13840" width="10.375" style="483" customWidth="1"/>
    <col min="13841" max="14077" width="9" style="483" customWidth="1"/>
    <col min="14078" max="14078" width="4.625" style="483" customWidth="1"/>
    <col min="14079" max="14079" width="4.75" style="483" customWidth="1"/>
    <col min="14080" max="14080" width="5.625" style="483" customWidth="1"/>
    <col min="14081" max="14083" width="6.625" style="483" customWidth="1"/>
    <col min="14084" max="14086" width="7.125" style="483" customWidth="1"/>
    <col min="14087" max="14090" width="6.625" style="483" customWidth="1"/>
    <col min="14091" max="14091" width="7" style="483" customWidth="1"/>
    <col min="14092" max="14092" width="6.625" style="483" customWidth="1"/>
    <col min="14093" max="14093" width="3" style="483" customWidth="1"/>
    <col min="14094" max="14094" width="9" style="483" customWidth="1"/>
    <col min="14095" max="14095" width="2.875" style="483" customWidth="1"/>
    <col min="14096" max="14096" width="10.375" style="483" customWidth="1"/>
    <col min="14097" max="14333" width="9" style="483" customWidth="1"/>
    <col min="14334" max="14334" width="4.625" style="483" customWidth="1"/>
    <col min="14335" max="14335" width="4.75" style="483" customWidth="1"/>
    <col min="14336" max="14336" width="5.625" style="483" customWidth="1"/>
    <col min="14337" max="14339" width="6.625" style="483" customWidth="1"/>
    <col min="14340" max="14342" width="7.125" style="483" customWidth="1"/>
    <col min="14343" max="14346" width="6.625" style="483" customWidth="1"/>
    <col min="14347" max="14347" width="7" style="483" customWidth="1"/>
    <col min="14348" max="14348" width="6.625" style="483" customWidth="1"/>
    <col min="14349" max="14349" width="3" style="483" customWidth="1"/>
    <col min="14350" max="14350" width="9" style="483" customWidth="1"/>
    <col min="14351" max="14351" width="2.875" style="483" customWidth="1"/>
    <col min="14352" max="14352" width="10.375" style="483" customWidth="1"/>
    <col min="14353" max="14589" width="9" style="483" customWidth="1"/>
    <col min="14590" max="14590" width="4.625" style="483" customWidth="1"/>
    <col min="14591" max="14591" width="4.75" style="483" customWidth="1"/>
    <col min="14592" max="14592" width="5.625" style="483" customWidth="1"/>
    <col min="14593" max="14595" width="6.625" style="483" customWidth="1"/>
    <col min="14596" max="14598" width="7.125" style="483" customWidth="1"/>
    <col min="14599" max="14602" width="6.625" style="483" customWidth="1"/>
    <col min="14603" max="14603" width="7" style="483" customWidth="1"/>
    <col min="14604" max="14604" width="6.625" style="483" customWidth="1"/>
    <col min="14605" max="14605" width="3" style="483" customWidth="1"/>
    <col min="14606" max="14606" width="9" style="483" customWidth="1"/>
    <col min="14607" max="14607" width="2.875" style="483" customWidth="1"/>
    <col min="14608" max="14608" width="10.375" style="483" customWidth="1"/>
    <col min="14609" max="14845" width="9" style="483" customWidth="1"/>
    <col min="14846" max="14846" width="4.625" style="483" customWidth="1"/>
    <col min="14847" max="14847" width="4.75" style="483" customWidth="1"/>
    <col min="14848" max="14848" width="5.625" style="483" customWidth="1"/>
    <col min="14849" max="14851" width="6.625" style="483" customWidth="1"/>
    <col min="14852" max="14854" width="7.125" style="483" customWidth="1"/>
    <col min="14855" max="14858" width="6.625" style="483" customWidth="1"/>
    <col min="14859" max="14859" width="7" style="483" customWidth="1"/>
    <col min="14860" max="14860" width="6.625" style="483" customWidth="1"/>
    <col min="14861" max="14861" width="3" style="483" customWidth="1"/>
    <col min="14862" max="14862" width="9" style="483" customWidth="1"/>
    <col min="14863" max="14863" width="2.875" style="483" customWidth="1"/>
    <col min="14864" max="14864" width="10.375" style="483" customWidth="1"/>
    <col min="14865" max="15101" width="9" style="483" customWidth="1"/>
    <col min="15102" max="15102" width="4.625" style="483" customWidth="1"/>
    <col min="15103" max="15103" width="4.75" style="483" customWidth="1"/>
    <col min="15104" max="15104" width="5.625" style="483" customWidth="1"/>
    <col min="15105" max="15107" width="6.625" style="483" customWidth="1"/>
    <col min="15108" max="15110" width="7.125" style="483" customWidth="1"/>
    <col min="15111" max="15114" width="6.625" style="483" customWidth="1"/>
    <col min="15115" max="15115" width="7" style="483" customWidth="1"/>
    <col min="15116" max="15116" width="6.625" style="483" customWidth="1"/>
    <col min="15117" max="15117" width="3" style="483" customWidth="1"/>
    <col min="15118" max="15118" width="9" style="483" customWidth="1"/>
    <col min="15119" max="15119" width="2.875" style="483" customWidth="1"/>
    <col min="15120" max="15120" width="10.375" style="483" customWidth="1"/>
    <col min="15121" max="15357" width="9" style="483" customWidth="1"/>
    <col min="15358" max="15358" width="4.625" style="483" customWidth="1"/>
    <col min="15359" max="15359" width="4.75" style="483" customWidth="1"/>
    <col min="15360" max="15360" width="5.625" style="483" customWidth="1"/>
    <col min="15361" max="15363" width="6.625" style="483" customWidth="1"/>
    <col min="15364" max="15366" width="7.125" style="483" customWidth="1"/>
    <col min="15367" max="15370" width="6.625" style="483" customWidth="1"/>
    <col min="15371" max="15371" width="7" style="483" customWidth="1"/>
    <col min="15372" max="15372" width="6.625" style="483" customWidth="1"/>
    <col min="15373" max="15373" width="3" style="483" customWidth="1"/>
    <col min="15374" max="15374" width="9" style="483" customWidth="1"/>
    <col min="15375" max="15375" width="2.875" style="483" customWidth="1"/>
    <col min="15376" max="15376" width="10.375" style="483" customWidth="1"/>
    <col min="15377" max="15613" width="9" style="483" customWidth="1"/>
    <col min="15614" max="15614" width="4.625" style="483" customWidth="1"/>
    <col min="15615" max="15615" width="4.75" style="483" customWidth="1"/>
    <col min="15616" max="15616" width="5.625" style="483" customWidth="1"/>
    <col min="15617" max="15619" width="6.625" style="483" customWidth="1"/>
    <col min="15620" max="15622" width="7.125" style="483" customWidth="1"/>
    <col min="15623" max="15626" width="6.625" style="483" customWidth="1"/>
    <col min="15627" max="15627" width="7" style="483" customWidth="1"/>
    <col min="15628" max="15628" width="6.625" style="483" customWidth="1"/>
    <col min="15629" max="15629" width="3" style="483" customWidth="1"/>
    <col min="15630" max="15630" width="9" style="483" customWidth="1"/>
    <col min="15631" max="15631" width="2.875" style="483" customWidth="1"/>
    <col min="15632" max="15632" width="10.375" style="483" customWidth="1"/>
    <col min="15633" max="15869" width="9" style="483" customWidth="1"/>
    <col min="15870" max="15870" width="4.625" style="483" customWidth="1"/>
    <col min="15871" max="15871" width="4.75" style="483" customWidth="1"/>
    <col min="15872" max="15872" width="5.625" style="483" customWidth="1"/>
    <col min="15873" max="15875" width="6.625" style="483" customWidth="1"/>
    <col min="15876" max="15878" width="7.125" style="483" customWidth="1"/>
    <col min="15879" max="15882" width="6.625" style="483" customWidth="1"/>
    <col min="15883" max="15883" width="7" style="483" customWidth="1"/>
    <col min="15884" max="15884" width="6.625" style="483" customWidth="1"/>
    <col min="15885" max="15885" width="3" style="483" customWidth="1"/>
    <col min="15886" max="15886" width="9" style="483" customWidth="1"/>
    <col min="15887" max="15887" width="2.875" style="483" customWidth="1"/>
    <col min="15888" max="15888" width="10.375" style="483" customWidth="1"/>
    <col min="15889" max="16125" width="9" style="483" customWidth="1"/>
    <col min="16126" max="16126" width="4.625" style="483" customWidth="1"/>
    <col min="16127" max="16127" width="4.75" style="483" customWidth="1"/>
    <col min="16128" max="16128" width="5.625" style="483" customWidth="1"/>
    <col min="16129" max="16131" width="6.625" style="483" customWidth="1"/>
    <col min="16132" max="16134" width="7.125" style="483" customWidth="1"/>
    <col min="16135" max="16138" width="6.625" style="483" customWidth="1"/>
    <col min="16139" max="16139" width="7" style="483" customWidth="1"/>
    <col min="16140" max="16140" width="6.625" style="483" customWidth="1"/>
    <col min="16141" max="16141" width="3" style="483" customWidth="1"/>
    <col min="16142" max="16142" width="9" style="483" customWidth="1"/>
    <col min="16143" max="16143" width="2.875" style="483" customWidth="1"/>
    <col min="16144" max="16144" width="10.375" style="483" customWidth="1"/>
    <col min="16145" max="16384" width="9" style="483" customWidth="1"/>
  </cols>
  <sheetData>
    <row r="1" spans="2:17" ht="3.75" customHeight="1"/>
    <row r="2" spans="2:17" s="484" customFormat="1" ht="27" customHeight="1">
      <c r="B2" s="189" t="s">
        <v>334</v>
      </c>
    </row>
    <row r="3" spans="2:17" s="484" customFormat="1" ht="24.75" customHeight="1">
      <c r="F3" s="515"/>
      <c r="L3" s="557" t="s">
        <v>353</v>
      </c>
    </row>
    <row r="4" spans="2:17" s="484" customFormat="1" ht="24" customHeight="1">
      <c r="B4" s="485" t="s">
        <v>85</v>
      </c>
      <c r="C4" s="492"/>
      <c r="D4" s="498" t="s">
        <v>249</v>
      </c>
      <c r="E4" s="507"/>
      <c r="F4" s="507"/>
      <c r="G4" s="523"/>
      <c r="H4" s="534" t="s">
        <v>184</v>
      </c>
      <c r="I4" s="543" t="s">
        <v>246</v>
      </c>
      <c r="J4" s="549" t="s">
        <v>23</v>
      </c>
      <c r="K4" s="534" t="s">
        <v>151</v>
      </c>
      <c r="L4" s="558" t="s">
        <v>154</v>
      </c>
    </row>
    <row r="5" spans="2:17" ht="100.5" customHeight="1">
      <c r="B5" s="486"/>
      <c r="C5" s="493"/>
      <c r="D5" s="499" t="s">
        <v>164</v>
      </c>
      <c r="E5" s="508" t="s">
        <v>161</v>
      </c>
      <c r="F5" s="516" t="s">
        <v>159</v>
      </c>
      <c r="G5" s="524" t="s">
        <v>160</v>
      </c>
      <c r="H5" s="535"/>
      <c r="I5" s="544"/>
      <c r="J5" s="550"/>
      <c r="K5" s="535"/>
      <c r="L5" s="559"/>
      <c r="P5" s="566" t="s">
        <v>322</v>
      </c>
      <c r="Q5" s="567"/>
    </row>
    <row r="6" spans="2:17" s="484" customFormat="1" ht="36" customHeight="1">
      <c r="B6" s="487" t="s">
        <v>80</v>
      </c>
      <c r="C6" s="494" t="s">
        <v>245</v>
      </c>
      <c r="D6" s="500">
        <v>2</v>
      </c>
      <c r="E6" s="509">
        <v>9680</v>
      </c>
      <c r="F6" s="517">
        <v>204</v>
      </c>
      <c r="G6" s="525">
        <f>SUM(D6:F6)</f>
        <v>9886</v>
      </c>
      <c r="H6" s="536">
        <v>0</v>
      </c>
      <c r="I6" s="509">
        <v>26</v>
      </c>
      <c r="J6" s="517">
        <v>83</v>
      </c>
      <c r="K6" s="551">
        <f>G6+H6+I6+J6</f>
        <v>9995</v>
      </c>
      <c r="L6" s="560">
        <f>ROUND(K6/P6*100,1)</f>
        <v>92.6</v>
      </c>
      <c r="P6" s="567">
        <v>10794</v>
      </c>
    </row>
    <row r="7" spans="2:17" s="484" customFormat="1" ht="36" customHeight="1">
      <c r="B7" s="488"/>
      <c r="C7" s="494" t="s">
        <v>168</v>
      </c>
      <c r="D7" s="500">
        <v>1</v>
      </c>
      <c r="E7" s="510">
        <v>11146</v>
      </c>
      <c r="F7" s="518">
        <v>176</v>
      </c>
      <c r="G7" s="526">
        <f>SUM(D7:F7)</f>
        <v>11323</v>
      </c>
      <c r="H7" s="537">
        <v>0</v>
      </c>
      <c r="I7" s="510">
        <v>27</v>
      </c>
      <c r="J7" s="510">
        <v>62</v>
      </c>
      <c r="K7" s="551">
        <f>G7+H7+I7+J7</f>
        <v>11412</v>
      </c>
      <c r="L7" s="560">
        <f>ROUND(K7/K6*100,1)</f>
        <v>114.2</v>
      </c>
    </row>
    <row r="8" spans="2:17" s="484" customFormat="1" ht="36" customHeight="1">
      <c r="B8" s="488"/>
      <c r="C8" s="494" t="s">
        <v>142</v>
      </c>
      <c r="D8" s="501">
        <v>3</v>
      </c>
      <c r="E8" s="510">
        <v>11420</v>
      </c>
      <c r="F8" s="518">
        <v>190</v>
      </c>
      <c r="G8" s="527">
        <f>SUM(D8:F8)</f>
        <v>11613</v>
      </c>
      <c r="H8" s="538">
        <v>0</v>
      </c>
      <c r="I8" s="510">
        <v>25</v>
      </c>
      <c r="J8" s="510">
        <v>71</v>
      </c>
      <c r="K8" s="551">
        <f>G8+H8+I8+J8</f>
        <v>11709</v>
      </c>
      <c r="L8" s="560">
        <f>ROUND(K8/K7*100,1)</f>
        <v>102.6</v>
      </c>
    </row>
    <row r="9" spans="2:17" s="484" customFormat="1" ht="36" customHeight="1">
      <c r="B9" s="489"/>
      <c r="C9" s="252" t="s">
        <v>235</v>
      </c>
      <c r="D9" s="502">
        <v>3</v>
      </c>
      <c r="E9" s="510">
        <v>12033</v>
      </c>
      <c r="F9" s="519">
        <v>184</v>
      </c>
      <c r="G9" s="528">
        <f>SUM(D9:F9)</f>
        <v>12220</v>
      </c>
      <c r="H9" s="538">
        <v>0</v>
      </c>
      <c r="I9" s="510">
        <v>28</v>
      </c>
      <c r="J9" s="510">
        <v>56</v>
      </c>
      <c r="K9" s="552">
        <f>G9+H9+I9+J9</f>
        <v>12304</v>
      </c>
      <c r="L9" s="561">
        <f>ROUND(K9/K8*100,1)</f>
        <v>105.1</v>
      </c>
    </row>
    <row r="10" spans="2:17" s="484" customFormat="1" ht="36" customHeight="1">
      <c r="B10" s="490" t="s">
        <v>333</v>
      </c>
      <c r="C10" s="495" t="s">
        <v>135</v>
      </c>
      <c r="D10" s="503">
        <f t="shared" ref="D10:J10" si="0">SUM(D11:D22)</f>
        <v>1</v>
      </c>
      <c r="E10" s="511">
        <f t="shared" si="0"/>
        <v>12872</v>
      </c>
      <c r="F10" s="511">
        <f t="shared" si="0"/>
        <v>175</v>
      </c>
      <c r="G10" s="529">
        <f t="shared" si="0"/>
        <v>13048</v>
      </c>
      <c r="H10" s="539">
        <f t="shared" si="0"/>
        <v>0</v>
      </c>
      <c r="I10" s="545">
        <f t="shared" si="0"/>
        <v>14</v>
      </c>
      <c r="J10" s="545">
        <f t="shared" si="0"/>
        <v>65</v>
      </c>
      <c r="K10" s="553">
        <f>G10+H10+I10+J10</f>
        <v>13127</v>
      </c>
      <c r="L10" s="562">
        <f>ROUND(K10/K9*100,1)</f>
        <v>106.7</v>
      </c>
      <c r="P10" s="484" t="s">
        <v>335</v>
      </c>
    </row>
    <row r="11" spans="2:17" s="484" customFormat="1" ht="33.75" customHeight="1">
      <c r="B11" s="491"/>
      <c r="C11" s="496" t="s">
        <v>82</v>
      </c>
      <c r="D11" s="504">
        <v>0</v>
      </c>
      <c r="E11" s="512">
        <v>1155</v>
      </c>
      <c r="F11" s="512">
        <v>15</v>
      </c>
      <c r="G11" s="530">
        <v>1170</v>
      </c>
      <c r="H11" s="540">
        <v>0</v>
      </c>
      <c r="I11" s="546">
        <v>1</v>
      </c>
      <c r="J11" s="512">
        <v>10</v>
      </c>
      <c r="K11" s="554">
        <v>1181</v>
      </c>
      <c r="L11" s="563">
        <f t="shared" ref="L11:L22" si="1">ROUND(K11/P11*100,1)</f>
        <v>116.9</v>
      </c>
      <c r="P11" s="568">
        <v>1010</v>
      </c>
    </row>
    <row r="12" spans="2:17" s="484" customFormat="1" ht="33.75" customHeight="1">
      <c r="B12" s="491"/>
      <c r="C12" s="496" t="s">
        <v>84</v>
      </c>
      <c r="D12" s="505">
        <v>0</v>
      </c>
      <c r="E12" s="513">
        <v>975</v>
      </c>
      <c r="F12" s="513">
        <v>10</v>
      </c>
      <c r="G12" s="531">
        <f t="shared" ref="G12:G22" si="2">SUM(D12:F12)</f>
        <v>985</v>
      </c>
      <c r="H12" s="541">
        <v>0</v>
      </c>
      <c r="I12" s="547">
        <v>2</v>
      </c>
      <c r="J12" s="513">
        <v>4</v>
      </c>
      <c r="K12" s="555">
        <f t="shared" ref="K12:K22" si="3">G12+H12+I12+J12</f>
        <v>991</v>
      </c>
      <c r="L12" s="564">
        <f t="shared" si="1"/>
        <v>117.7</v>
      </c>
      <c r="P12" s="569">
        <v>842</v>
      </c>
    </row>
    <row r="13" spans="2:17" s="484" customFormat="1" ht="33.75" customHeight="1">
      <c r="B13" s="491" t="s">
        <v>155</v>
      </c>
      <c r="C13" s="496" t="s">
        <v>60</v>
      </c>
      <c r="D13" s="505">
        <v>0</v>
      </c>
      <c r="E13" s="513">
        <v>1084</v>
      </c>
      <c r="F13" s="513">
        <v>15</v>
      </c>
      <c r="G13" s="531">
        <f t="shared" si="2"/>
        <v>1099</v>
      </c>
      <c r="H13" s="541">
        <v>0</v>
      </c>
      <c r="I13" s="547">
        <v>0</v>
      </c>
      <c r="J13" s="513">
        <v>7</v>
      </c>
      <c r="K13" s="555">
        <f t="shared" si="3"/>
        <v>1106</v>
      </c>
      <c r="L13" s="564">
        <f t="shared" si="1"/>
        <v>110.8</v>
      </c>
      <c r="P13" s="569">
        <v>998</v>
      </c>
    </row>
    <row r="14" spans="2:17" s="484" customFormat="1" ht="33.75" customHeight="1">
      <c r="B14" s="491"/>
      <c r="C14" s="496" t="s">
        <v>67</v>
      </c>
      <c r="D14" s="505">
        <v>0</v>
      </c>
      <c r="E14" s="513">
        <v>880</v>
      </c>
      <c r="F14" s="513">
        <v>11</v>
      </c>
      <c r="G14" s="531">
        <f t="shared" si="2"/>
        <v>891</v>
      </c>
      <c r="H14" s="541">
        <v>0</v>
      </c>
      <c r="I14" s="547">
        <v>2</v>
      </c>
      <c r="J14" s="513">
        <v>6</v>
      </c>
      <c r="K14" s="555">
        <f t="shared" si="3"/>
        <v>899</v>
      </c>
      <c r="L14" s="564">
        <f t="shared" si="1"/>
        <v>113.4</v>
      </c>
      <c r="P14" s="569">
        <v>793</v>
      </c>
    </row>
    <row r="15" spans="2:17" s="484" customFormat="1" ht="33.75" customHeight="1">
      <c r="B15" s="491" t="s">
        <v>157</v>
      </c>
      <c r="C15" s="496" t="s">
        <v>47</v>
      </c>
      <c r="D15" s="505">
        <v>0</v>
      </c>
      <c r="E15" s="513">
        <v>934</v>
      </c>
      <c r="F15" s="513">
        <v>19</v>
      </c>
      <c r="G15" s="531">
        <f t="shared" si="2"/>
        <v>953</v>
      </c>
      <c r="H15" s="541">
        <v>0</v>
      </c>
      <c r="I15" s="547">
        <v>1</v>
      </c>
      <c r="J15" s="513">
        <v>4</v>
      </c>
      <c r="K15" s="555">
        <f t="shared" si="3"/>
        <v>958</v>
      </c>
      <c r="L15" s="564">
        <f t="shared" si="1"/>
        <v>101.2</v>
      </c>
      <c r="P15" s="569">
        <v>947</v>
      </c>
    </row>
    <row r="16" spans="2:17" s="484" customFormat="1" ht="33.75" customHeight="1">
      <c r="B16" s="491"/>
      <c r="C16" s="496" t="s">
        <v>70</v>
      </c>
      <c r="D16" s="505">
        <v>0</v>
      </c>
      <c r="E16" s="513">
        <v>1021</v>
      </c>
      <c r="F16" s="513">
        <v>17</v>
      </c>
      <c r="G16" s="531">
        <f t="shared" si="2"/>
        <v>1038</v>
      </c>
      <c r="H16" s="541">
        <v>0</v>
      </c>
      <c r="I16" s="547">
        <v>1</v>
      </c>
      <c r="J16" s="513">
        <v>3</v>
      </c>
      <c r="K16" s="555">
        <f t="shared" si="3"/>
        <v>1042</v>
      </c>
      <c r="L16" s="564">
        <f t="shared" si="1"/>
        <v>109.5</v>
      </c>
      <c r="P16" s="569">
        <v>952</v>
      </c>
    </row>
    <row r="17" spans="2:17" s="484" customFormat="1" ht="33.75" customHeight="1">
      <c r="B17" s="491" t="s">
        <v>158</v>
      </c>
      <c r="C17" s="496" t="s">
        <v>58</v>
      </c>
      <c r="D17" s="505">
        <v>0</v>
      </c>
      <c r="E17" s="513">
        <v>1491</v>
      </c>
      <c r="F17" s="513">
        <v>19</v>
      </c>
      <c r="G17" s="531">
        <f t="shared" si="2"/>
        <v>1510</v>
      </c>
      <c r="H17" s="541">
        <v>0</v>
      </c>
      <c r="I17" s="547">
        <v>2</v>
      </c>
      <c r="J17" s="513">
        <v>4</v>
      </c>
      <c r="K17" s="555">
        <f t="shared" si="3"/>
        <v>1516</v>
      </c>
      <c r="L17" s="564">
        <f t="shared" si="1"/>
        <v>110.2</v>
      </c>
      <c r="P17" s="569">
        <v>1376</v>
      </c>
    </row>
    <row r="18" spans="2:17" s="484" customFormat="1" ht="33.75" customHeight="1">
      <c r="B18" s="491"/>
      <c r="C18" s="496" t="s">
        <v>72</v>
      </c>
      <c r="D18" s="505">
        <v>1</v>
      </c>
      <c r="E18" s="513">
        <v>1272</v>
      </c>
      <c r="F18" s="513">
        <v>16</v>
      </c>
      <c r="G18" s="531">
        <f t="shared" si="2"/>
        <v>1289</v>
      </c>
      <c r="H18" s="541">
        <v>0</v>
      </c>
      <c r="I18" s="547">
        <v>1</v>
      </c>
      <c r="J18" s="513">
        <v>1</v>
      </c>
      <c r="K18" s="555">
        <f t="shared" si="3"/>
        <v>1291</v>
      </c>
      <c r="L18" s="564">
        <f t="shared" si="1"/>
        <v>87.6</v>
      </c>
      <c r="P18" s="569">
        <v>1473</v>
      </c>
    </row>
    <row r="19" spans="2:17" s="484" customFormat="1" ht="33.75" customHeight="1">
      <c r="B19" s="491" t="s">
        <v>29</v>
      </c>
      <c r="C19" s="496" t="s">
        <v>75</v>
      </c>
      <c r="D19" s="505">
        <v>0</v>
      </c>
      <c r="E19" s="513">
        <v>1006</v>
      </c>
      <c r="F19" s="513">
        <v>8</v>
      </c>
      <c r="G19" s="531">
        <f t="shared" si="2"/>
        <v>1014</v>
      </c>
      <c r="H19" s="541">
        <v>0</v>
      </c>
      <c r="I19" s="547">
        <v>0</v>
      </c>
      <c r="J19" s="513">
        <v>5</v>
      </c>
      <c r="K19" s="555">
        <f t="shared" si="3"/>
        <v>1019</v>
      </c>
      <c r="L19" s="564">
        <f t="shared" si="1"/>
        <v>103.5</v>
      </c>
      <c r="P19" s="569">
        <v>985</v>
      </c>
    </row>
    <row r="20" spans="2:17" s="484" customFormat="1" ht="33.75" customHeight="1">
      <c r="B20" s="491"/>
      <c r="C20" s="496" t="s">
        <v>76</v>
      </c>
      <c r="D20" s="505">
        <v>0</v>
      </c>
      <c r="E20" s="513">
        <v>1046</v>
      </c>
      <c r="F20" s="520">
        <v>16</v>
      </c>
      <c r="G20" s="531">
        <f t="shared" si="2"/>
        <v>1062</v>
      </c>
      <c r="H20" s="541">
        <v>0</v>
      </c>
      <c r="I20" s="547">
        <v>1</v>
      </c>
      <c r="J20" s="513">
        <v>6</v>
      </c>
      <c r="K20" s="555">
        <f t="shared" si="3"/>
        <v>1069</v>
      </c>
      <c r="L20" s="564">
        <f t="shared" si="1"/>
        <v>96.6</v>
      </c>
      <c r="P20" s="569">
        <v>1107</v>
      </c>
      <c r="Q20" s="570"/>
    </row>
    <row r="21" spans="2:17" s="484" customFormat="1" ht="33.75" customHeight="1">
      <c r="B21" s="491"/>
      <c r="C21" s="496" t="s">
        <v>73</v>
      </c>
      <c r="D21" s="505">
        <v>0</v>
      </c>
      <c r="E21" s="513">
        <v>1006</v>
      </c>
      <c r="F21" s="521">
        <v>13</v>
      </c>
      <c r="G21" s="532">
        <f t="shared" si="2"/>
        <v>1019</v>
      </c>
      <c r="H21" s="541">
        <v>0</v>
      </c>
      <c r="I21" s="547">
        <v>1</v>
      </c>
      <c r="J21" s="513">
        <v>8</v>
      </c>
      <c r="K21" s="555">
        <f t="shared" si="3"/>
        <v>1028</v>
      </c>
      <c r="L21" s="564">
        <f t="shared" si="1"/>
        <v>116.3</v>
      </c>
      <c r="P21" s="569">
        <v>884</v>
      </c>
    </row>
    <row r="22" spans="2:17" s="484" customFormat="1" ht="33.75" customHeight="1">
      <c r="B22" s="92"/>
      <c r="C22" s="497" t="s">
        <v>77</v>
      </c>
      <c r="D22" s="506">
        <v>0</v>
      </c>
      <c r="E22" s="514">
        <v>1002</v>
      </c>
      <c r="F22" s="522">
        <v>16</v>
      </c>
      <c r="G22" s="533">
        <f t="shared" si="2"/>
        <v>1018</v>
      </c>
      <c r="H22" s="542">
        <v>0</v>
      </c>
      <c r="I22" s="548">
        <v>2</v>
      </c>
      <c r="J22" s="514">
        <v>7</v>
      </c>
      <c r="K22" s="556">
        <f t="shared" si="3"/>
        <v>1027</v>
      </c>
      <c r="L22" s="565">
        <f t="shared" si="1"/>
        <v>109.6</v>
      </c>
      <c r="P22" s="569">
        <v>937</v>
      </c>
    </row>
    <row r="23" spans="2:17" s="484" customFormat="1" ht="30" customHeight="1">
      <c r="C23" s="483"/>
      <c r="D23" s="483"/>
      <c r="E23" s="483"/>
      <c r="F23" s="483"/>
      <c r="G23" s="483"/>
      <c r="H23" s="483"/>
      <c r="I23" s="483"/>
      <c r="J23" s="483"/>
      <c r="K23" s="483"/>
      <c r="L23" s="483"/>
      <c r="P23" s="569">
        <f>SUM(P11:P22)</f>
        <v>12304</v>
      </c>
      <c r="Q23" s="483"/>
    </row>
  </sheetData>
  <mergeCells count="7">
    <mergeCell ref="D4:G4"/>
    <mergeCell ref="B4:C5"/>
    <mergeCell ref="H4:H5"/>
    <mergeCell ref="I4:I5"/>
    <mergeCell ref="J4:J5"/>
    <mergeCell ref="K4:K5"/>
    <mergeCell ref="L4:L5"/>
  </mergeCells>
  <phoneticPr fontId="3"/>
  <printOptions horizontalCentered="1" verticalCentered="1"/>
  <pageMargins left="0.59055118110236227" right="0.78740157480314965" top="0.78740157480314965" bottom="0.78740157480314965" header="0.19685039370078741" footer="0.39370078740157483"/>
  <pageSetup paperSize="9" fitToWidth="1" fitToHeight="1" orientation="portrait" usePrinterDefaults="1" r:id="rId1"/>
  <headerFooter scaleWithDoc="0" alignWithMargins="0">
    <oddFooter>&amp;C&amp;12- 10 -</oddFooter>
  </headerFooter>
  <colBreaks count="1" manualBreakCount="1">
    <brk id="13" max="2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F0"/>
  </sheetPr>
  <dimension ref="B2:T31"/>
  <sheetViews>
    <sheetView view="pageBreakPreview" topLeftCell="A19" zoomScale="120" zoomScaleSheetLayoutView="120" workbookViewId="0">
      <selection activeCell="I19" sqref="I19"/>
    </sheetView>
  </sheetViews>
  <sheetFormatPr defaultRowHeight="13.5"/>
  <cols>
    <col min="1" max="1" width="0.125" style="483" customWidth="1"/>
    <col min="2" max="2" width="2.875" style="483" customWidth="1"/>
    <col min="3" max="3" width="11.625" style="483" customWidth="1"/>
    <col min="4" max="15" width="5.625" style="483" customWidth="1"/>
    <col min="16" max="16" width="7.375" style="571" customWidth="1"/>
    <col min="17" max="17" width="6.625" style="483" customWidth="1"/>
    <col min="18" max="255" width="9" style="483" customWidth="1"/>
    <col min="256" max="256" width="6.75" style="483" customWidth="1"/>
    <col min="257" max="257" width="3.25" style="483" customWidth="1"/>
    <col min="258" max="258" width="3.625" style="483" customWidth="1"/>
    <col min="259" max="259" width="7.625" style="483" customWidth="1"/>
    <col min="260" max="271" width="5.625" style="483" customWidth="1"/>
    <col min="272" max="272" width="6.5" style="483" customWidth="1"/>
    <col min="273" max="273" width="6.875" style="483" customWidth="1"/>
    <col min="274" max="511" width="9" style="483" customWidth="1"/>
    <col min="512" max="512" width="6.75" style="483" customWidth="1"/>
    <col min="513" max="513" width="3.25" style="483" customWidth="1"/>
    <col min="514" max="514" width="3.625" style="483" customWidth="1"/>
    <col min="515" max="515" width="7.625" style="483" customWidth="1"/>
    <col min="516" max="527" width="5.625" style="483" customWidth="1"/>
    <col min="528" max="528" width="6.5" style="483" customWidth="1"/>
    <col min="529" max="529" width="6.875" style="483" customWidth="1"/>
    <col min="530" max="767" width="9" style="483" customWidth="1"/>
    <col min="768" max="768" width="6.75" style="483" customWidth="1"/>
    <col min="769" max="769" width="3.25" style="483" customWidth="1"/>
    <col min="770" max="770" width="3.625" style="483" customWidth="1"/>
    <col min="771" max="771" width="7.625" style="483" customWidth="1"/>
    <col min="772" max="783" width="5.625" style="483" customWidth="1"/>
    <col min="784" max="784" width="6.5" style="483" customWidth="1"/>
    <col min="785" max="785" width="6.875" style="483" customWidth="1"/>
    <col min="786" max="1023" width="9" style="483" customWidth="1"/>
    <col min="1024" max="1024" width="6.75" style="483" customWidth="1"/>
    <col min="1025" max="1025" width="3.25" style="483" customWidth="1"/>
    <col min="1026" max="1026" width="3.625" style="483" customWidth="1"/>
    <col min="1027" max="1027" width="7.625" style="483" customWidth="1"/>
    <col min="1028" max="1039" width="5.625" style="483" customWidth="1"/>
    <col min="1040" max="1040" width="6.5" style="483" customWidth="1"/>
    <col min="1041" max="1041" width="6.875" style="483" customWidth="1"/>
    <col min="1042" max="1279" width="9" style="483" customWidth="1"/>
    <col min="1280" max="1280" width="6.75" style="483" customWidth="1"/>
    <col min="1281" max="1281" width="3.25" style="483" customWidth="1"/>
    <col min="1282" max="1282" width="3.625" style="483" customWidth="1"/>
    <col min="1283" max="1283" width="7.625" style="483" customWidth="1"/>
    <col min="1284" max="1295" width="5.625" style="483" customWidth="1"/>
    <col min="1296" max="1296" width="6.5" style="483" customWidth="1"/>
    <col min="1297" max="1297" width="6.875" style="483" customWidth="1"/>
    <col min="1298" max="1535" width="9" style="483" customWidth="1"/>
    <col min="1536" max="1536" width="6.75" style="483" customWidth="1"/>
    <col min="1537" max="1537" width="3.25" style="483" customWidth="1"/>
    <col min="1538" max="1538" width="3.625" style="483" customWidth="1"/>
    <col min="1539" max="1539" width="7.625" style="483" customWidth="1"/>
    <col min="1540" max="1551" width="5.625" style="483" customWidth="1"/>
    <col min="1552" max="1552" width="6.5" style="483" customWidth="1"/>
    <col min="1553" max="1553" width="6.875" style="483" customWidth="1"/>
    <col min="1554" max="1791" width="9" style="483" customWidth="1"/>
    <col min="1792" max="1792" width="6.75" style="483" customWidth="1"/>
    <col min="1793" max="1793" width="3.25" style="483" customWidth="1"/>
    <col min="1794" max="1794" width="3.625" style="483" customWidth="1"/>
    <col min="1795" max="1795" width="7.625" style="483" customWidth="1"/>
    <col min="1796" max="1807" width="5.625" style="483" customWidth="1"/>
    <col min="1808" max="1808" width="6.5" style="483" customWidth="1"/>
    <col min="1809" max="1809" width="6.875" style="483" customWidth="1"/>
    <col min="1810" max="2047" width="9" style="483" customWidth="1"/>
    <col min="2048" max="2048" width="6.75" style="483" customWidth="1"/>
    <col min="2049" max="2049" width="3.25" style="483" customWidth="1"/>
    <col min="2050" max="2050" width="3.625" style="483" customWidth="1"/>
    <col min="2051" max="2051" width="7.625" style="483" customWidth="1"/>
    <col min="2052" max="2063" width="5.625" style="483" customWidth="1"/>
    <col min="2064" max="2064" width="6.5" style="483" customWidth="1"/>
    <col min="2065" max="2065" width="6.875" style="483" customWidth="1"/>
    <col min="2066" max="2303" width="9" style="483" customWidth="1"/>
    <col min="2304" max="2304" width="6.75" style="483" customWidth="1"/>
    <col min="2305" max="2305" width="3.25" style="483" customWidth="1"/>
    <col min="2306" max="2306" width="3.625" style="483" customWidth="1"/>
    <col min="2307" max="2307" width="7.625" style="483" customWidth="1"/>
    <col min="2308" max="2319" width="5.625" style="483" customWidth="1"/>
    <col min="2320" max="2320" width="6.5" style="483" customWidth="1"/>
    <col min="2321" max="2321" width="6.875" style="483" customWidth="1"/>
    <col min="2322" max="2559" width="9" style="483" customWidth="1"/>
    <col min="2560" max="2560" width="6.75" style="483" customWidth="1"/>
    <col min="2561" max="2561" width="3.25" style="483" customWidth="1"/>
    <col min="2562" max="2562" width="3.625" style="483" customWidth="1"/>
    <col min="2563" max="2563" width="7.625" style="483" customWidth="1"/>
    <col min="2564" max="2575" width="5.625" style="483" customWidth="1"/>
    <col min="2576" max="2576" width="6.5" style="483" customWidth="1"/>
    <col min="2577" max="2577" width="6.875" style="483" customWidth="1"/>
    <col min="2578" max="2815" width="9" style="483" customWidth="1"/>
    <col min="2816" max="2816" width="6.75" style="483" customWidth="1"/>
    <col min="2817" max="2817" width="3.25" style="483" customWidth="1"/>
    <col min="2818" max="2818" width="3.625" style="483" customWidth="1"/>
    <col min="2819" max="2819" width="7.625" style="483" customWidth="1"/>
    <col min="2820" max="2831" width="5.625" style="483" customWidth="1"/>
    <col min="2832" max="2832" width="6.5" style="483" customWidth="1"/>
    <col min="2833" max="2833" width="6.875" style="483" customWidth="1"/>
    <col min="2834" max="3071" width="9" style="483" customWidth="1"/>
    <col min="3072" max="3072" width="6.75" style="483" customWidth="1"/>
    <col min="3073" max="3073" width="3.25" style="483" customWidth="1"/>
    <col min="3074" max="3074" width="3.625" style="483" customWidth="1"/>
    <col min="3075" max="3075" width="7.625" style="483" customWidth="1"/>
    <col min="3076" max="3087" width="5.625" style="483" customWidth="1"/>
    <col min="3088" max="3088" width="6.5" style="483" customWidth="1"/>
    <col min="3089" max="3089" width="6.875" style="483" customWidth="1"/>
    <col min="3090" max="3327" width="9" style="483" customWidth="1"/>
    <col min="3328" max="3328" width="6.75" style="483" customWidth="1"/>
    <col min="3329" max="3329" width="3.25" style="483" customWidth="1"/>
    <col min="3330" max="3330" width="3.625" style="483" customWidth="1"/>
    <col min="3331" max="3331" width="7.625" style="483" customWidth="1"/>
    <col min="3332" max="3343" width="5.625" style="483" customWidth="1"/>
    <col min="3344" max="3344" width="6.5" style="483" customWidth="1"/>
    <col min="3345" max="3345" width="6.875" style="483" customWidth="1"/>
    <col min="3346" max="3583" width="9" style="483" customWidth="1"/>
    <col min="3584" max="3584" width="6.75" style="483" customWidth="1"/>
    <col min="3585" max="3585" width="3.25" style="483" customWidth="1"/>
    <col min="3586" max="3586" width="3.625" style="483" customWidth="1"/>
    <col min="3587" max="3587" width="7.625" style="483" customWidth="1"/>
    <col min="3588" max="3599" width="5.625" style="483" customWidth="1"/>
    <col min="3600" max="3600" width="6.5" style="483" customWidth="1"/>
    <col min="3601" max="3601" width="6.875" style="483" customWidth="1"/>
    <col min="3602" max="3839" width="9" style="483" customWidth="1"/>
    <col min="3840" max="3840" width="6.75" style="483" customWidth="1"/>
    <col min="3841" max="3841" width="3.25" style="483" customWidth="1"/>
    <col min="3842" max="3842" width="3.625" style="483" customWidth="1"/>
    <col min="3843" max="3843" width="7.625" style="483" customWidth="1"/>
    <col min="3844" max="3855" width="5.625" style="483" customWidth="1"/>
    <col min="3856" max="3856" width="6.5" style="483" customWidth="1"/>
    <col min="3857" max="3857" width="6.875" style="483" customWidth="1"/>
    <col min="3858" max="4095" width="9" style="483" customWidth="1"/>
    <col min="4096" max="4096" width="6.75" style="483" customWidth="1"/>
    <col min="4097" max="4097" width="3.25" style="483" customWidth="1"/>
    <col min="4098" max="4098" width="3.625" style="483" customWidth="1"/>
    <col min="4099" max="4099" width="7.625" style="483" customWidth="1"/>
    <col min="4100" max="4111" width="5.625" style="483" customWidth="1"/>
    <col min="4112" max="4112" width="6.5" style="483" customWidth="1"/>
    <col min="4113" max="4113" width="6.875" style="483" customWidth="1"/>
    <col min="4114" max="4351" width="9" style="483" customWidth="1"/>
    <col min="4352" max="4352" width="6.75" style="483" customWidth="1"/>
    <col min="4353" max="4353" width="3.25" style="483" customWidth="1"/>
    <col min="4354" max="4354" width="3.625" style="483" customWidth="1"/>
    <col min="4355" max="4355" width="7.625" style="483" customWidth="1"/>
    <col min="4356" max="4367" width="5.625" style="483" customWidth="1"/>
    <col min="4368" max="4368" width="6.5" style="483" customWidth="1"/>
    <col min="4369" max="4369" width="6.875" style="483" customWidth="1"/>
    <col min="4370" max="4607" width="9" style="483" customWidth="1"/>
    <col min="4608" max="4608" width="6.75" style="483" customWidth="1"/>
    <col min="4609" max="4609" width="3.25" style="483" customWidth="1"/>
    <col min="4610" max="4610" width="3.625" style="483" customWidth="1"/>
    <col min="4611" max="4611" width="7.625" style="483" customWidth="1"/>
    <col min="4612" max="4623" width="5.625" style="483" customWidth="1"/>
    <col min="4624" max="4624" width="6.5" style="483" customWidth="1"/>
    <col min="4625" max="4625" width="6.875" style="483" customWidth="1"/>
    <col min="4626" max="4863" width="9" style="483" customWidth="1"/>
    <col min="4864" max="4864" width="6.75" style="483" customWidth="1"/>
    <col min="4865" max="4865" width="3.25" style="483" customWidth="1"/>
    <col min="4866" max="4866" width="3.625" style="483" customWidth="1"/>
    <col min="4867" max="4867" width="7.625" style="483" customWidth="1"/>
    <col min="4868" max="4879" width="5.625" style="483" customWidth="1"/>
    <col min="4880" max="4880" width="6.5" style="483" customWidth="1"/>
    <col min="4881" max="4881" width="6.875" style="483" customWidth="1"/>
    <col min="4882" max="5119" width="9" style="483" customWidth="1"/>
    <col min="5120" max="5120" width="6.75" style="483" customWidth="1"/>
    <col min="5121" max="5121" width="3.25" style="483" customWidth="1"/>
    <col min="5122" max="5122" width="3.625" style="483" customWidth="1"/>
    <col min="5123" max="5123" width="7.625" style="483" customWidth="1"/>
    <col min="5124" max="5135" width="5.625" style="483" customWidth="1"/>
    <col min="5136" max="5136" width="6.5" style="483" customWidth="1"/>
    <col min="5137" max="5137" width="6.875" style="483" customWidth="1"/>
    <col min="5138" max="5375" width="9" style="483" customWidth="1"/>
    <col min="5376" max="5376" width="6.75" style="483" customWidth="1"/>
    <col min="5377" max="5377" width="3.25" style="483" customWidth="1"/>
    <col min="5378" max="5378" width="3.625" style="483" customWidth="1"/>
    <col min="5379" max="5379" width="7.625" style="483" customWidth="1"/>
    <col min="5380" max="5391" width="5.625" style="483" customWidth="1"/>
    <col min="5392" max="5392" width="6.5" style="483" customWidth="1"/>
    <col min="5393" max="5393" width="6.875" style="483" customWidth="1"/>
    <col min="5394" max="5631" width="9" style="483" customWidth="1"/>
    <col min="5632" max="5632" width="6.75" style="483" customWidth="1"/>
    <col min="5633" max="5633" width="3.25" style="483" customWidth="1"/>
    <col min="5634" max="5634" width="3.625" style="483" customWidth="1"/>
    <col min="5635" max="5635" width="7.625" style="483" customWidth="1"/>
    <col min="5636" max="5647" width="5.625" style="483" customWidth="1"/>
    <col min="5648" max="5648" width="6.5" style="483" customWidth="1"/>
    <col min="5649" max="5649" width="6.875" style="483" customWidth="1"/>
    <col min="5650" max="5887" width="9" style="483" customWidth="1"/>
    <col min="5888" max="5888" width="6.75" style="483" customWidth="1"/>
    <col min="5889" max="5889" width="3.25" style="483" customWidth="1"/>
    <col min="5890" max="5890" width="3.625" style="483" customWidth="1"/>
    <col min="5891" max="5891" width="7.625" style="483" customWidth="1"/>
    <col min="5892" max="5903" width="5.625" style="483" customWidth="1"/>
    <col min="5904" max="5904" width="6.5" style="483" customWidth="1"/>
    <col min="5905" max="5905" width="6.875" style="483" customWidth="1"/>
    <col min="5906" max="6143" width="9" style="483" customWidth="1"/>
    <col min="6144" max="6144" width="6.75" style="483" customWidth="1"/>
    <col min="6145" max="6145" width="3.25" style="483" customWidth="1"/>
    <col min="6146" max="6146" width="3.625" style="483" customWidth="1"/>
    <col min="6147" max="6147" width="7.625" style="483" customWidth="1"/>
    <col min="6148" max="6159" width="5.625" style="483" customWidth="1"/>
    <col min="6160" max="6160" width="6.5" style="483" customWidth="1"/>
    <col min="6161" max="6161" width="6.875" style="483" customWidth="1"/>
    <col min="6162" max="6399" width="9" style="483" customWidth="1"/>
    <col min="6400" max="6400" width="6.75" style="483" customWidth="1"/>
    <col min="6401" max="6401" width="3.25" style="483" customWidth="1"/>
    <col min="6402" max="6402" width="3.625" style="483" customWidth="1"/>
    <col min="6403" max="6403" width="7.625" style="483" customWidth="1"/>
    <col min="6404" max="6415" width="5.625" style="483" customWidth="1"/>
    <col min="6416" max="6416" width="6.5" style="483" customWidth="1"/>
    <col min="6417" max="6417" width="6.875" style="483" customWidth="1"/>
    <col min="6418" max="6655" width="9" style="483" customWidth="1"/>
    <col min="6656" max="6656" width="6.75" style="483" customWidth="1"/>
    <col min="6657" max="6657" width="3.25" style="483" customWidth="1"/>
    <col min="6658" max="6658" width="3.625" style="483" customWidth="1"/>
    <col min="6659" max="6659" width="7.625" style="483" customWidth="1"/>
    <col min="6660" max="6671" width="5.625" style="483" customWidth="1"/>
    <col min="6672" max="6672" width="6.5" style="483" customWidth="1"/>
    <col min="6673" max="6673" width="6.875" style="483" customWidth="1"/>
    <col min="6674" max="6911" width="9" style="483" customWidth="1"/>
    <col min="6912" max="6912" width="6.75" style="483" customWidth="1"/>
    <col min="6913" max="6913" width="3.25" style="483" customWidth="1"/>
    <col min="6914" max="6914" width="3.625" style="483" customWidth="1"/>
    <col min="6915" max="6915" width="7.625" style="483" customWidth="1"/>
    <col min="6916" max="6927" width="5.625" style="483" customWidth="1"/>
    <col min="6928" max="6928" width="6.5" style="483" customWidth="1"/>
    <col min="6929" max="6929" width="6.875" style="483" customWidth="1"/>
    <col min="6930" max="7167" width="9" style="483" customWidth="1"/>
    <col min="7168" max="7168" width="6.75" style="483" customWidth="1"/>
    <col min="7169" max="7169" width="3.25" style="483" customWidth="1"/>
    <col min="7170" max="7170" width="3.625" style="483" customWidth="1"/>
    <col min="7171" max="7171" width="7.625" style="483" customWidth="1"/>
    <col min="7172" max="7183" width="5.625" style="483" customWidth="1"/>
    <col min="7184" max="7184" width="6.5" style="483" customWidth="1"/>
    <col min="7185" max="7185" width="6.875" style="483" customWidth="1"/>
    <col min="7186" max="7423" width="9" style="483" customWidth="1"/>
    <col min="7424" max="7424" width="6.75" style="483" customWidth="1"/>
    <col min="7425" max="7425" width="3.25" style="483" customWidth="1"/>
    <col min="7426" max="7426" width="3.625" style="483" customWidth="1"/>
    <col min="7427" max="7427" width="7.625" style="483" customWidth="1"/>
    <col min="7428" max="7439" width="5.625" style="483" customWidth="1"/>
    <col min="7440" max="7440" width="6.5" style="483" customWidth="1"/>
    <col min="7441" max="7441" width="6.875" style="483" customWidth="1"/>
    <col min="7442" max="7679" width="9" style="483" customWidth="1"/>
    <col min="7680" max="7680" width="6.75" style="483" customWidth="1"/>
    <col min="7681" max="7681" width="3.25" style="483" customWidth="1"/>
    <col min="7682" max="7682" width="3.625" style="483" customWidth="1"/>
    <col min="7683" max="7683" width="7.625" style="483" customWidth="1"/>
    <col min="7684" max="7695" width="5.625" style="483" customWidth="1"/>
    <col min="7696" max="7696" width="6.5" style="483" customWidth="1"/>
    <col min="7697" max="7697" width="6.875" style="483" customWidth="1"/>
    <col min="7698" max="7935" width="9" style="483" customWidth="1"/>
    <col min="7936" max="7936" width="6.75" style="483" customWidth="1"/>
    <col min="7937" max="7937" width="3.25" style="483" customWidth="1"/>
    <col min="7938" max="7938" width="3.625" style="483" customWidth="1"/>
    <col min="7939" max="7939" width="7.625" style="483" customWidth="1"/>
    <col min="7940" max="7951" width="5.625" style="483" customWidth="1"/>
    <col min="7952" max="7952" width="6.5" style="483" customWidth="1"/>
    <col min="7953" max="7953" width="6.875" style="483" customWidth="1"/>
    <col min="7954" max="8191" width="9" style="483" customWidth="1"/>
    <col min="8192" max="8192" width="6.75" style="483" customWidth="1"/>
    <col min="8193" max="8193" width="3.25" style="483" customWidth="1"/>
    <col min="8194" max="8194" width="3.625" style="483" customWidth="1"/>
    <col min="8195" max="8195" width="7.625" style="483" customWidth="1"/>
    <col min="8196" max="8207" width="5.625" style="483" customWidth="1"/>
    <col min="8208" max="8208" width="6.5" style="483" customWidth="1"/>
    <col min="8209" max="8209" width="6.875" style="483" customWidth="1"/>
    <col min="8210" max="8447" width="9" style="483" customWidth="1"/>
    <col min="8448" max="8448" width="6.75" style="483" customWidth="1"/>
    <col min="8449" max="8449" width="3.25" style="483" customWidth="1"/>
    <col min="8450" max="8450" width="3.625" style="483" customWidth="1"/>
    <col min="8451" max="8451" width="7.625" style="483" customWidth="1"/>
    <col min="8452" max="8463" width="5.625" style="483" customWidth="1"/>
    <col min="8464" max="8464" width="6.5" style="483" customWidth="1"/>
    <col min="8465" max="8465" width="6.875" style="483" customWidth="1"/>
    <col min="8466" max="8703" width="9" style="483" customWidth="1"/>
    <col min="8704" max="8704" width="6.75" style="483" customWidth="1"/>
    <col min="8705" max="8705" width="3.25" style="483" customWidth="1"/>
    <col min="8706" max="8706" width="3.625" style="483" customWidth="1"/>
    <col min="8707" max="8707" width="7.625" style="483" customWidth="1"/>
    <col min="8708" max="8719" width="5.625" style="483" customWidth="1"/>
    <col min="8720" max="8720" width="6.5" style="483" customWidth="1"/>
    <col min="8721" max="8721" width="6.875" style="483" customWidth="1"/>
    <col min="8722" max="8959" width="9" style="483" customWidth="1"/>
    <col min="8960" max="8960" width="6.75" style="483" customWidth="1"/>
    <col min="8961" max="8961" width="3.25" style="483" customWidth="1"/>
    <col min="8962" max="8962" width="3.625" style="483" customWidth="1"/>
    <col min="8963" max="8963" width="7.625" style="483" customWidth="1"/>
    <col min="8964" max="8975" width="5.625" style="483" customWidth="1"/>
    <col min="8976" max="8976" width="6.5" style="483" customWidth="1"/>
    <col min="8977" max="8977" width="6.875" style="483" customWidth="1"/>
    <col min="8978" max="9215" width="9" style="483" customWidth="1"/>
    <col min="9216" max="9216" width="6.75" style="483" customWidth="1"/>
    <col min="9217" max="9217" width="3.25" style="483" customWidth="1"/>
    <col min="9218" max="9218" width="3.625" style="483" customWidth="1"/>
    <col min="9219" max="9219" width="7.625" style="483" customWidth="1"/>
    <col min="9220" max="9231" width="5.625" style="483" customWidth="1"/>
    <col min="9232" max="9232" width="6.5" style="483" customWidth="1"/>
    <col min="9233" max="9233" width="6.875" style="483" customWidth="1"/>
    <col min="9234" max="9471" width="9" style="483" customWidth="1"/>
    <col min="9472" max="9472" width="6.75" style="483" customWidth="1"/>
    <col min="9473" max="9473" width="3.25" style="483" customWidth="1"/>
    <col min="9474" max="9474" width="3.625" style="483" customWidth="1"/>
    <col min="9475" max="9475" width="7.625" style="483" customWidth="1"/>
    <col min="9476" max="9487" width="5.625" style="483" customWidth="1"/>
    <col min="9488" max="9488" width="6.5" style="483" customWidth="1"/>
    <col min="9489" max="9489" width="6.875" style="483" customWidth="1"/>
    <col min="9490" max="9727" width="9" style="483" customWidth="1"/>
    <col min="9728" max="9728" width="6.75" style="483" customWidth="1"/>
    <col min="9729" max="9729" width="3.25" style="483" customWidth="1"/>
    <col min="9730" max="9730" width="3.625" style="483" customWidth="1"/>
    <col min="9731" max="9731" width="7.625" style="483" customWidth="1"/>
    <col min="9732" max="9743" width="5.625" style="483" customWidth="1"/>
    <col min="9744" max="9744" width="6.5" style="483" customWidth="1"/>
    <col min="9745" max="9745" width="6.875" style="483" customWidth="1"/>
    <col min="9746" max="9983" width="9" style="483" customWidth="1"/>
    <col min="9984" max="9984" width="6.75" style="483" customWidth="1"/>
    <col min="9985" max="9985" width="3.25" style="483" customWidth="1"/>
    <col min="9986" max="9986" width="3.625" style="483" customWidth="1"/>
    <col min="9987" max="9987" width="7.625" style="483" customWidth="1"/>
    <col min="9988" max="9999" width="5.625" style="483" customWidth="1"/>
    <col min="10000" max="10000" width="6.5" style="483" customWidth="1"/>
    <col min="10001" max="10001" width="6.875" style="483" customWidth="1"/>
    <col min="10002" max="10239" width="9" style="483" customWidth="1"/>
    <col min="10240" max="10240" width="6.75" style="483" customWidth="1"/>
    <col min="10241" max="10241" width="3.25" style="483" customWidth="1"/>
    <col min="10242" max="10242" width="3.625" style="483" customWidth="1"/>
    <col min="10243" max="10243" width="7.625" style="483" customWidth="1"/>
    <col min="10244" max="10255" width="5.625" style="483" customWidth="1"/>
    <col min="10256" max="10256" width="6.5" style="483" customWidth="1"/>
    <col min="10257" max="10257" width="6.875" style="483" customWidth="1"/>
    <col min="10258" max="10495" width="9" style="483" customWidth="1"/>
    <col min="10496" max="10496" width="6.75" style="483" customWidth="1"/>
    <col min="10497" max="10497" width="3.25" style="483" customWidth="1"/>
    <col min="10498" max="10498" width="3.625" style="483" customWidth="1"/>
    <col min="10499" max="10499" width="7.625" style="483" customWidth="1"/>
    <col min="10500" max="10511" width="5.625" style="483" customWidth="1"/>
    <col min="10512" max="10512" width="6.5" style="483" customWidth="1"/>
    <col min="10513" max="10513" width="6.875" style="483" customWidth="1"/>
    <col min="10514" max="10751" width="9" style="483" customWidth="1"/>
    <col min="10752" max="10752" width="6.75" style="483" customWidth="1"/>
    <col min="10753" max="10753" width="3.25" style="483" customWidth="1"/>
    <col min="10754" max="10754" width="3.625" style="483" customWidth="1"/>
    <col min="10755" max="10755" width="7.625" style="483" customWidth="1"/>
    <col min="10756" max="10767" width="5.625" style="483" customWidth="1"/>
    <col min="10768" max="10768" width="6.5" style="483" customWidth="1"/>
    <col min="10769" max="10769" width="6.875" style="483" customWidth="1"/>
    <col min="10770" max="11007" width="9" style="483" customWidth="1"/>
    <col min="11008" max="11008" width="6.75" style="483" customWidth="1"/>
    <col min="11009" max="11009" width="3.25" style="483" customWidth="1"/>
    <col min="11010" max="11010" width="3.625" style="483" customWidth="1"/>
    <col min="11011" max="11011" width="7.625" style="483" customWidth="1"/>
    <col min="11012" max="11023" width="5.625" style="483" customWidth="1"/>
    <col min="11024" max="11024" width="6.5" style="483" customWidth="1"/>
    <col min="11025" max="11025" width="6.875" style="483" customWidth="1"/>
    <col min="11026" max="11263" width="9" style="483" customWidth="1"/>
    <col min="11264" max="11264" width="6.75" style="483" customWidth="1"/>
    <col min="11265" max="11265" width="3.25" style="483" customWidth="1"/>
    <col min="11266" max="11266" width="3.625" style="483" customWidth="1"/>
    <col min="11267" max="11267" width="7.625" style="483" customWidth="1"/>
    <col min="11268" max="11279" width="5.625" style="483" customWidth="1"/>
    <col min="11280" max="11280" width="6.5" style="483" customWidth="1"/>
    <col min="11281" max="11281" width="6.875" style="483" customWidth="1"/>
    <col min="11282" max="11519" width="9" style="483" customWidth="1"/>
    <col min="11520" max="11520" width="6.75" style="483" customWidth="1"/>
    <col min="11521" max="11521" width="3.25" style="483" customWidth="1"/>
    <col min="11522" max="11522" width="3.625" style="483" customWidth="1"/>
    <col min="11523" max="11523" width="7.625" style="483" customWidth="1"/>
    <col min="11524" max="11535" width="5.625" style="483" customWidth="1"/>
    <col min="11536" max="11536" width="6.5" style="483" customWidth="1"/>
    <col min="11537" max="11537" width="6.875" style="483" customWidth="1"/>
    <col min="11538" max="11775" width="9" style="483" customWidth="1"/>
    <col min="11776" max="11776" width="6.75" style="483" customWidth="1"/>
    <col min="11777" max="11777" width="3.25" style="483" customWidth="1"/>
    <col min="11778" max="11778" width="3.625" style="483" customWidth="1"/>
    <col min="11779" max="11779" width="7.625" style="483" customWidth="1"/>
    <col min="11780" max="11791" width="5.625" style="483" customWidth="1"/>
    <col min="11792" max="11792" width="6.5" style="483" customWidth="1"/>
    <col min="11793" max="11793" width="6.875" style="483" customWidth="1"/>
    <col min="11794" max="12031" width="9" style="483" customWidth="1"/>
    <col min="12032" max="12032" width="6.75" style="483" customWidth="1"/>
    <col min="12033" max="12033" width="3.25" style="483" customWidth="1"/>
    <col min="12034" max="12034" width="3.625" style="483" customWidth="1"/>
    <col min="12035" max="12035" width="7.625" style="483" customWidth="1"/>
    <col min="12036" max="12047" width="5.625" style="483" customWidth="1"/>
    <col min="12048" max="12048" width="6.5" style="483" customWidth="1"/>
    <col min="12049" max="12049" width="6.875" style="483" customWidth="1"/>
    <col min="12050" max="12287" width="9" style="483" customWidth="1"/>
    <col min="12288" max="12288" width="6.75" style="483" customWidth="1"/>
    <col min="12289" max="12289" width="3.25" style="483" customWidth="1"/>
    <col min="12290" max="12290" width="3.625" style="483" customWidth="1"/>
    <col min="12291" max="12291" width="7.625" style="483" customWidth="1"/>
    <col min="12292" max="12303" width="5.625" style="483" customWidth="1"/>
    <col min="12304" max="12304" width="6.5" style="483" customWidth="1"/>
    <col min="12305" max="12305" width="6.875" style="483" customWidth="1"/>
    <col min="12306" max="12543" width="9" style="483" customWidth="1"/>
    <col min="12544" max="12544" width="6.75" style="483" customWidth="1"/>
    <col min="12545" max="12545" width="3.25" style="483" customWidth="1"/>
    <col min="12546" max="12546" width="3.625" style="483" customWidth="1"/>
    <col min="12547" max="12547" width="7.625" style="483" customWidth="1"/>
    <col min="12548" max="12559" width="5.625" style="483" customWidth="1"/>
    <col min="12560" max="12560" width="6.5" style="483" customWidth="1"/>
    <col min="12561" max="12561" width="6.875" style="483" customWidth="1"/>
    <col min="12562" max="12799" width="9" style="483" customWidth="1"/>
    <col min="12800" max="12800" width="6.75" style="483" customWidth="1"/>
    <col min="12801" max="12801" width="3.25" style="483" customWidth="1"/>
    <col min="12802" max="12802" width="3.625" style="483" customWidth="1"/>
    <col min="12803" max="12803" width="7.625" style="483" customWidth="1"/>
    <col min="12804" max="12815" width="5.625" style="483" customWidth="1"/>
    <col min="12816" max="12816" width="6.5" style="483" customWidth="1"/>
    <col min="12817" max="12817" width="6.875" style="483" customWidth="1"/>
    <col min="12818" max="13055" width="9" style="483" customWidth="1"/>
    <col min="13056" max="13056" width="6.75" style="483" customWidth="1"/>
    <col min="13057" max="13057" width="3.25" style="483" customWidth="1"/>
    <col min="13058" max="13058" width="3.625" style="483" customWidth="1"/>
    <col min="13059" max="13059" width="7.625" style="483" customWidth="1"/>
    <col min="13060" max="13071" width="5.625" style="483" customWidth="1"/>
    <col min="13072" max="13072" width="6.5" style="483" customWidth="1"/>
    <col min="13073" max="13073" width="6.875" style="483" customWidth="1"/>
    <col min="13074" max="13311" width="9" style="483" customWidth="1"/>
    <col min="13312" max="13312" width="6.75" style="483" customWidth="1"/>
    <col min="13313" max="13313" width="3.25" style="483" customWidth="1"/>
    <col min="13314" max="13314" width="3.625" style="483" customWidth="1"/>
    <col min="13315" max="13315" width="7.625" style="483" customWidth="1"/>
    <col min="13316" max="13327" width="5.625" style="483" customWidth="1"/>
    <col min="13328" max="13328" width="6.5" style="483" customWidth="1"/>
    <col min="13329" max="13329" width="6.875" style="483" customWidth="1"/>
    <col min="13330" max="13567" width="9" style="483" customWidth="1"/>
    <col min="13568" max="13568" width="6.75" style="483" customWidth="1"/>
    <col min="13569" max="13569" width="3.25" style="483" customWidth="1"/>
    <col min="13570" max="13570" width="3.625" style="483" customWidth="1"/>
    <col min="13571" max="13571" width="7.625" style="483" customWidth="1"/>
    <col min="13572" max="13583" width="5.625" style="483" customWidth="1"/>
    <col min="13584" max="13584" width="6.5" style="483" customWidth="1"/>
    <col min="13585" max="13585" width="6.875" style="483" customWidth="1"/>
    <col min="13586" max="13823" width="9" style="483" customWidth="1"/>
    <col min="13824" max="13824" width="6.75" style="483" customWidth="1"/>
    <col min="13825" max="13825" width="3.25" style="483" customWidth="1"/>
    <col min="13826" max="13826" width="3.625" style="483" customWidth="1"/>
    <col min="13827" max="13827" width="7.625" style="483" customWidth="1"/>
    <col min="13828" max="13839" width="5.625" style="483" customWidth="1"/>
    <col min="13840" max="13840" width="6.5" style="483" customWidth="1"/>
    <col min="13841" max="13841" width="6.875" style="483" customWidth="1"/>
    <col min="13842" max="14079" width="9" style="483" customWidth="1"/>
    <col min="14080" max="14080" width="6.75" style="483" customWidth="1"/>
    <col min="14081" max="14081" width="3.25" style="483" customWidth="1"/>
    <col min="14082" max="14082" width="3.625" style="483" customWidth="1"/>
    <col min="14083" max="14083" width="7.625" style="483" customWidth="1"/>
    <col min="14084" max="14095" width="5.625" style="483" customWidth="1"/>
    <col min="14096" max="14096" width="6.5" style="483" customWidth="1"/>
    <col min="14097" max="14097" width="6.875" style="483" customWidth="1"/>
    <col min="14098" max="14335" width="9" style="483" customWidth="1"/>
    <col min="14336" max="14336" width="6.75" style="483" customWidth="1"/>
    <col min="14337" max="14337" width="3.25" style="483" customWidth="1"/>
    <col min="14338" max="14338" width="3.625" style="483" customWidth="1"/>
    <col min="14339" max="14339" width="7.625" style="483" customWidth="1"/>
    <col min="14340" max="14351" width="5.625" style="483" customWidth="1"/>
    <col min="14352" max="14352" width="6.5" style="483" customWidth="1"/>
    <col min="14353" max="14353" width="6.875" style="483" customWidth="1"/>
    <col min="14354" max="14591" width="9" style="483" customWidth="1"/>
    <col min="14592" max="14592" width="6.75" style="483" customWidth="1"/>
    <col min="14593" max="14593" width="3.25" style="483" customWidth="1"/>
    <col min="14594" max="14594" width="3.625" style="483" customWidth="1"/>
    <col min="14595" max="14595" width="7.625" style="483" customWidth="1"/>
    <col min="14596" max="14607" width="5.625" style="483" customWidth="1"/>
    <col min="14608" max="14608" width="6.5" style="483" customWidth="1"/>
    <col min="14609" max="14609" width="6.875" style="483" customWidth="1"/>
    <col min="14610" max="14847" width="9" style="483" customWidth="1"/>
    <col min="14848" max="14848" width="6.75" style="483" customWidth="1"/>
    <col min="14849" max="14849" width="3.25" style="483" customWidth="1"/>
    <col min="14850" max="14850" width="3.625" style="483" customWidth="1"/>
    <col min="14851" max="14851" width="7.625" style="483" customWidth="1"/>
    <col min="14852" max="14863" width="5.625" style="483" customWidth="1"/>
    <col min="14864" max="14864" width="6.5" style="483" customWidth="1"/>
    <col min="14865" max="14865" width="6.875" style="483" customWidth="1"/>
    <col min="14866" max="15103" width="9" style="483" customWidth="1"/>
    <col min="15104" max="15104" width="6.75" style="483" customWidth="1"/>
    <col min="15105" max="15105" width="3.25" style="483" customWidth="1"/>
    <col min="15106" max="15106" width="3.625" style="483" customWidth="1"/>
    <col min="15107" max="15107" width="7.625" style="483" customWidth="1"/>
    <col min="15108" max="15119" width="5.625" style="483" customWidth="1"/>
    <col min="15120" max="15120" width="6.5" style="483" customWidth="1"/>
    <col min="15121" max="15121" width="6.875" style="483" customWidth="1"/>
    <col min="15122" max="15359" width="9" style="483" customWidth="1"/>
    <col min="15360" max="15360" width="6.75" style="483" customWidth="1"/>
    <col min="15361" max="15361" width="3.25" style="483" customWidth="1"/>
    <col min="15362" max="15362" width="3.625" style="483" customWidth="1"/>
    <col min="15363" max="15363" width="7.625" style="483" customWidth="1"/>
    <col min="15364" max="15375" width="5.625" style="483" customWidth="1"/>
    <col min="15376" max="15376" width="6.5" style="483" customWidth="1"/>
    <col min="15377" max="15377" width="6.875" style="483" customWidth="1"/>
    <col min="15378" max="15615" width="9" style="483" customWidth="1"/>
    <col min="15616" max="15616" width="6.75" style="483" customWidth="1"/>
    <col min="15617" max="15617" width="3.25" style="483" customWidth="1"/>
    <col min="15618" max="15618" width="3.625" style="483" customWidth="1"/>
    <col min="15619" max="15619" width="7.625" style="483" customWidth="1"/>
    <col min="15620" max="15631" width="5.625" style="483" customWidth="1"/>
    <col min="15632" max="15632" width="6.5" style="483" customWidth="1"/>
    <col min="15633" max="15633" width="6.875" style="483" customWidth="1"/>
    <col min="15634" max="15871" width="9" style="483" customWidth="1"/>
    <col min="15872" max="15872" width="6.75" style="483" customWidth="1"/>
    <col min="15873" max="15873" width="3.25" style="483" customWidth="1"/>
    <col min="15874" max="15874" width="3.625" style="483" customWidth="1"/>
    <col min="15875" max="15875" width="7.625" style="483" customWidth="1"/>
    <col min="15876" max="15887" width="5.625" style="483" customWidth="1"/>
    <col min="15888" max="15888" width="6.5" style="483" customWidth="1"/>
    <col min="15889" max="15889" width="6.875" style="483" customWidth="1"/>
    <col min="15890" max="16127" width="9" style="483" customWidth="1"/>
    <col min="16128" max="16128" width="6.75" style="483" customWidth="1"/>
    <col min="16129" max="16129" width="3.25" style="483" customWidth="1"/>
    <col min="16130" max="16130" width="3.625" style="483" customWidth="1"/>
    <col min="16131" max="16131" width="7.625" style="483" customWidth="1"/>
    <col min="16132" max="16143" width="5.625" style="483" customWidth="1"/>
    <col min="16144" max="16144" width="6.5" style="483" customWidth="1"/>
    <col min="16145" max="16145" width="6.875" style="483" customWidth="1"/>
    <col min="16146" max="16384" width="9" style="483" customWidth="1"/>
  </cols>
  <sheetData>
    <row r="1" spans="2:20" ht="6" customHeight="1"/>
    <row r="2" spans="2:20" s="484" customFormat="1" ht="27" customHeight="1">
      <c r="B2" s="572" t="s">
        <v>116</v>
      </c>
      <c r="C2" s="582"/>
      <c r="P2" s="622"/>
    </row>
    <row r="3" spans="2:20" s="484" customFormat="1" ht="27" customHeight="1">
      <c r="B3" s="573"/>
      <c r="C3" s="582"/>
      <c r="P3" s="622"/>
    </row>
    <row r="4" spans="2:20" s="484" customFormat="1" ht="27" customHeight="1">
      <c r="P4" s="622"/>
      <c r="Q4" s="631" t="s">
        <v>152</v>
      </c>
    </row>
    <row r="5" spans="2:20" s="484" customFormat="1" ht="22.5" customHeight="1">
      <c r="B5" s="574" t="s">
        <v>273</v>
      </c>
      <c r="C5" s="583"/>
      <c r="D5" s="592"/>
      <c r="E5" s="603"/>
      <c r="F5" s="614"/>
      <c r="G5" s="583"/>
      <c r="H5" s="583" t="s">
        <v>155</v>
      </c>
      <c r="I5" s="603"/>
      <c r="J5" s="603"/>
      <c r="K5" s="583"/>
      <c r="L5" s="583" t="s">
        <v>157</v>
      </c>
      <c r="M5" s="603"/>
      <c r="N5" s="603"/>
      <c r="O5" s="603"/>
      <c r="P5" s="621"/>
      <c r="Q5" s="632" t="s">
        <v>102</v>
      </c>
    </row>
    <row r="6" spans="2:20" s="484" customFormat="1" ht="23.25" customHeight="1">
      <c r="B6" s="575"/>
      <c r="C6" s="584"/>
      <c r="D6" s="593">
        <v>1</v>
      </c>
      <c r="E6" s="604">
        <v>2</v>
      </c>
      <c r="F6" s="604">
        <v>3</v>
      </c>
      <c r="G6" s="604">
        <v>4</v>
      </c>
      <c r="H6" s="604">
        <v>5</v>
      </c>
      <c r="I6" s="604">
        <v>6</v>
      </c>
      <c r="J6" s="604">
        <v>7</v>
      </c>
      <c r="K6" s="604">
        <v>8</v>
      </c>
      <c r="L6" s="604">
        <v>9</v>
      </c>
      <c r="M6" s="604">
        <v>10</v>
      </c>
      <c r="N6" s="604">
        <v>11</v>
      </c>
      <c r="O6" s="604">
        <v>12</v>
      </c>
      <c r="P6" s="623" t="s">
        <v>34</v>
      </c>
      <c r="Q6" s="633"/>
    </row>
    <row r="7" spans="2:20" s="484" customFormat="1" ht="27" customHeight="1">
      <c r="B7" s="576" t="s">
        <v>145</v>
      </c>
      <c r="C7" s="585"/>
      <c r="D7" s="594">
        <v>644</v>
      </c>
      <c r="E7" s="605">
        <v>508</v>
      </c>
      <c r="F7" s="605">
        <v>629</v>
      </c>
      <c r="G7" s="605">
        <v>544</v>
      </c>
      <c r="H7" s="605">
        <v>534</v>
      </c>
      <c r="I7" s="605">
        <v>564</v>
      </c>
      <c r="J7" s="605">
        <v>937</v>
      </c>
      <c r="K7" s="605">
        <v>683</v>
      </c>
      <c r="L7" s="605">
        <v>546</v>
      </c>
      <c r="M7" s="605">
        <v>503</v>
      </c>
      <c r="N7" s="605">
        <v>561</v>
      </c>
      <c r="O7" s="605">
        <v>560</v>
      </c>
      <c r="P7" s="624">
        <f t="shared" ref="P7:P28" si="0">SUM(D7:O7)</f>
        <v>7213</v>
      </c>
      <c r="Q7" s="634">
        <f>ROUND(P7/P28*100,3)</f>
        <v>54.948</v>
      </c>
    </row>
    <row r="8" spans="2:20" s="484" customFormat="1" ht="27" customHeight="1">
      <c r="B8" s="577"/>
      <c r="C8" s="586" t="s">
        <v>109</v>
      </c>
      <c r="D8" s="595">
        <v>23</v>
      </c>
      <c r="E8" s="606">
        <v>23</v>
      </c>
      <c r="F8" s="606">
        <v>24</v>
      </c>
      <c r="G8" s="606">
        <v>14</v>
      </c>
      <c r="H8" s="606">
        <v>16</v>
      </c>
      <c r="I8" s="606">
        <v>26</v>
      </c>
      <c r="J8" s="606">
        <v>40</v>
      </c>
      <c r="K8" s="606">
        <v>32</v>
      </c>
      <c r="L8" s="606">
        <v>22</v>
      </c>
      <c r="M8" s="606">
        <v>26</v>
      </c>
      <c r="N8" s="606">
        <v>25</v>
      </c>
      <c r="O8" s="618">
        <v>21</v>
      </c>
      <c r="P8" s="625">
        <f t="shared" si="0"/>
        <v>292</v>
      </c>
      <c r="Q8" s="635">
        <f>ROUND(P8/P28*100,3)</f>
        <v>2.2240000000000002</v>
      </c>
      <c r="S8" s="644"/>
      <c r="T8" s="644"/>
    </row>
    <row r="9" spans="2:20" s="484" customFormat="1" ht="27" customHeight="1">
      <c r="B9" s="577"/>
      <c r="C9" s="278" t="s">
        <v>107</v>
      </c>
      <c r="D9" s="596">
        <v>6</v>
      </c>
      <c r="E9" s="607">
        <v>1</v>
      </c>
      <c r="F9" s="607">
        <v>2</v>
      </c>
      <c r="G9" s="607">
        <v>4</v>
      </c>
      <c r="H9" s="607">
        <v>1</v>
      </c>
      <c r="I9" s="607">
        <v>5</v>
      </c>
      <c r="J9" s="607">
        <v>3</v>
      </c>
      <c r="K9" s="607">
        <v>2</v>
      </c>
      <c r="L9" s="607">
        <v>3</v>
      </c>
      <c r="M9" s="607">
        <v>1</v>
      </c>
      <c r="N9" s="607">
        <v>7</v>
      </c>
      <c r="O9" s="608">
        <v>3</v>
      </c>
      <c r="P9" s="626">
        <f t="shared" si="0"/>
        <v>38</v>
      </c>
      <c r="Q9" s="636">
        <f>ROUND(P9/P28*100,3)</f>
        <v>0.28899999999999998</v>
      </c>
      <c r="S9" s="645"/>
      <c r="T9" s="645"/>
    </row>
    <row r="10" spans="2:20" s="484" customFormat="1" ht="27" customHeight="1">
      <c r="B10" s="577"/>
      <c r="C10" s="278" t="s">
        <v>250</v>
      </c>
      <c r="D10" s="596">
        <v>63</v>
      </c>
      <c r="E10" s="607">
        <v>44</v>
      </c>
      <c r="F10" s="607">
        <v>51</v>
      </c>
      <c r="G10" s="607">
        <v>32</v>
      </c>
      <c r="H10" s="607">
        <v>57</v>
      </c>
      <c r="I10" s="607">
        <v>53</v>
      </c>
      <c r="J10" s="607">
        <v>63</v>
      </c>
      <c r="K10" s="607">
        <v>74</v>
      </c>
      <c r="L10" s="607">
        <v>55</v>
      </c>
      <c r="M10" s="607">
        <v>132</v>
      </c>
      <c r="N10" s="607">
        <v>90</v>
      </c>
      <c r="O10" s="608">
        <v>83</v>
      </c>
      <c r="P10" s="626">
        <f t="shared" si="0"/>
        <v>797</v>
      </c>
      <c r="Q10" s="636">
        <f>ROUND(P10/P28*100,3)</f>
        <v>6.0709999999999997</v>
      </c>
      <c r="S10" s="644"/>
      <c r="T10" s="644"/>
    </row>
    <row r="11" spans="2:20" s="484" customFormat="1" ht="27" customHeight="1">
      <c r="B11" s="577" t="s">
        <v>165</v>
      </c>
      <c r="C11" s="278" t="s">
        <v>103</v>
      </c>
      <c r="D11" s="596">
        <v>13</v>
      </c>
      <c r="E11" s="607">
        <v>30</v>
      </c>
      <c r="F11" s="607">
        <v>39</v>
      </c>
      <c r="G11" s="607">
        <v>16</v>
      </c>
      <c r="H11" s="607">
        <v>24</v>
      </c>
      <c r="I11" s="607">
        <v>15</v>
      </c>
      <c r="J11" s="607">
        <v>26</v>
      </c>
      <c r="K11" s="607">
        <v>27</v>
      </c>
      <c r="L11" s="607">
        <v>29</v>
      </c>
      <c r="M11" s="607">
        <v>17</v>
      </c>
      <c r="N11" s="607">
        <v>24</v>
      </c>
      <c r="O11" s="608">
        <v>13</v>
      </c>
      <c r="P11" s="626">
        <f t="shared" si="0"/>
        <v>273</v>
      </c>
      <c r="Q11" s="636">
        <f>ROUND(P11/P28*100,3)</f>
        <v>2.08</v>
      </c>
      <c r="S11" s="644"/>
      <c r="T11" s="644"/>
    </row>
    <row r="12" spans="2:20" s="484" customFormat="1" ht="27" customHeight="1">
      <c r="B12" s="577"/>
      <c r="C12" s="278" t="s">
        <v>138</v>
      </c>
      <c r="D12" s="596">
        <v>0</v>
      </c>
      <c r="E12" s="607">
        <v>1</v>
      </c>
      <c r="F12" s="607">
        <v>1</v>
      </c>
      <c r="G12" s="607">
        <v>0</v>
      </c>
      <c r="H12" s="607">
        <v>1</v>
      </c>
      <c r="I12" s="607">
        <v>1</v>
      </c>
      <c r="J12" s="607">
        <v>0</v>
      </c>
      <c r="K12" s="607">
        <v>0</v>
      </c>
      <c r="L12" s="607">
        <v>2</v>
      </c>
      <c r="M12" s="607">
        <v>0</v>
      </c>
      <c r="N12" s="607">
        <v>0</v>
      </c>
      <c r="O12" s="608">
        <v>0</v>
      </c>
      <c r="P12" s="626">
        <f t="shared" si="0"/>
        <v>6</v>
      </c>
      <c r="Q12" s="636">
        <f>ROUND(P12/P28*100,3)</f>
        <v>4.5999999999999999e-002</v>
      </c>
      <c r="S12" s="644"/>
      <c r="T12" s="644"/>
    </row>
    <row r="13" spans="2:20" s="484" customFormat="1" ht="27" customHeight="1">
      <c r="B13" s="577"/>
      <c r="C13" s="278" t="s">
        <v>252</v>
      </c>
      <c r="D13" s="596">
        <v>37</v>
      </c>
      <c r="E13" s="607">
        <v>33</v>
      </c>
      <c r="F13" s="607">
        <v>45</v>
      </c>
      <c r="G13" s="607">
        <v>35</v>
      </c>
      <c r="H13" s="607">
        <v>30</v>
      </c>
      <c r="I13" s="607">
        <v>38</v>
      </c>
      <c r="J13" s="607">
        <v>37</v>
      </c>
      <c r="K13" s="607">
        <v>36</v>
      </c>
      <c r="L13" s="607">
        <v>25</v>
      </c>
      <c r="M13" s="607">
        <v>33</v>
      </c>
      <c r="N13" s="607">
        <v>34</v>
      </c>
      <c r="O13" s="608">
        <v>36</v>
      </c>
      <c r="P13" s="626">
        <f t="shared" si="0"/>
        <v>419</v>
      </c>
      <c r="Q13" s="636">
        <f>ROUND(P13/P28*100,3)</f>
        <v>3.1920000000000002</v>
      </c>
      <c r="S13" s="644"/>
      <c r="T13" s="644"/>
    </row>
    <row r="14" spans="2:20" s="484" customFormat="1" ht="27" customHeight="1">
      <c r="B14" s="577" t="s">
        <v>261</v>
      </c>
      <c r="C14" s="278" t="s">
        <v>13</v>
      </c>
      <c r="D14" s="596">
        <v>0</v>
      </c>
      <c r="E14" s="607">
        <v>5</v>
      </c>
      <c r="F14" s="607">
        <v>1</v>
      </c>
      <c r="G14" s="607">
        <v>0</v>
      </c>
      <c r="H14" s="607">
        <v>0</v>
      </c>
      <c r="I14" s="607">
        <v>1</v>
      </c>
      <c r="J14" s="607">
        <v>2</v>
      </c>
      <c r="K14" s="607">
        <v>1</v>
      </c>
      <c r="L14" s="607">
        <v>0</v>
      </c>
      <c r="M14" s="607">
        <v>1</v>
      </c>
      <c r="N14" s="607">
        <v>0</v>
      </c>
      <c r="O14" s="608">
        <v>1</v>
      </c>
      <c r="P14" s="626">
        <f t="shared" si="0"/>
        <v>12</v>
      </c>
      <c r="Q14" s="636">
        <f>ROUND(P14/P28*100,3)</f>
        <v>9.0999999999999998e-002</v>
      </c>
      <c r="S14" s="644"/>
      <c r="T14" s="644"/>
    </row>
    <row r="15" spans="2:20" s="484" customFormat="1" ht="27" customHeight="1">
      <c r="B15" s="577"/>
      <c r="C15" s="278" t="s">
        <v>253</v>
      </c>
      <c r="D15" s="596">
        <v>12</v>
      </c>
      <c r="E15" s="607">
        <v>12</v>
      </c>
      <c r="F15" s="607">
        <v>7</v>
      </c>
      <c r="G15" s="607">
        <v>5</v>
      </c>
      <c r="H15" s="607">
        <v>5</v>
      </c>
      <c r="I15" s="607">
        <v>8</v>
      </c>
      <c r="J15" s="607">
        <v>6</v>
      </c>
      <c r="K15" s="607">
        <v>12</v>
      </c>
      <c r="L15" s="607">
        <v>19</v>
      </c>
      <c r="M15" s="607">
        <v>17</v>
      </c>
      <c r="N15" s="607">
        <v>25</v>
      </c>
      <c r="O15" s="608">
        <v>18</v>
      </c>
      <c r="P15" s="626">
        <f t="shared" si="0"/>
        <v>146</v>
      </c>
      <c r="Q15" s="636">
        <f>ROUND(P15/P28*100,3)</f>
        <v>1.1120000000000001</v>
      </c>
      <c r="S15" s="644"/>
      <c r="T15" s="644"/>
    </row>
    <row r="16" spans="2:20" s="484" customFormat="1" ht="27" customHeight="1">
      <c r="B16" s="577"/>
      <c r="C16" s="278" t="s">
        <v>254</v>
      </c>
      <c r="D16" s="596">
        <v>4</v>
      </c>
      <c r="E16" s="607">
        <v>5</v>
      </c>
      <c r="F16" s="607">
        <v>4</v>
      </c>
      <c r="G16" s="607">
        <v>7</v>
      </c>
      <c r="H16" s="607">
        <v>5</v>
      </c>
      <c r="I16" s="607">
        <v>2</v>
      </c>
      <c r="J16" s="607">
        <v>3</v>
      </c>
      <c r="K16" s="607">
        <v>2</v>
      </c>
      <c r="L16" s="607">
        <v>3</v>
      </c>
      <c r="M16" s="607">
        <v>1</v>
      </c>
      <c r="N16" s="607">
        <v>10</v>
      </c>
      <c r="O16" s="608">
        <v>2</v>
      </c>
      <c r="P16" s="626">
        <f t="shared" si="0"/>
        <v>48</v>
      </c>
      <c r="Q16" s="636">
        <f>ROUND(P16/P28*100,3)</f>
        <v>0.36599999999999999</v>
      </c>
      <c r="S16" s="644"/>
      <c r="T16" s="644"/>
    </row>
    <row r="17" spans="2:20" s="484" customFormat="1" ht="27" customHeight="1">
      <c r="B17" s="577" t="s">
        <v>262</v>
      </c>
      <c r="C17" s="278" t="s">
        <v>100</v>
      </c>
      <c r="D17" s="596">
        <v>10</v>
      </c>
      <c r="E17" s="607">
        <v>10</v>
      </c>
      <c r="F17" s="607">
        <v>7</v>
      </c>
      <c r="G17" s="607">
        <v>0</v>
      </c>
      <c r="H17" s="607">
        <v>8</v>
      </c>
      <c r="I17" s="607">
        <v>5</v>
      </c>
      <c r="J17" s="607">
        <v>6</v>
      </c>
      <c r="K17" s="607">
        <v>9</v>
      </c>
      <c r="L17" s="607">
        <v>3</v>
      </c>
      <c r="M17" s="607">
        <v>9</v>
      </c>
      <c r="N17" s="607">
        <v>2</v>
      </c>
      <c r="O17" s="608">
        <v>4</v>
      </c>
      <c r="P17" s="626">
        <f t="shared" si="0"/>
        <v>73</v>
      </c>
      <c r="Q17" s="636">
        <f>ROUND(P17/P28*100,3)</f>
        <v>0.55600000000000005</v>
      </c>
      <c r="S17" s="644"/>
      <c r="T17" s="644"/>
    </row>
    <row r="18" spans="2:20" s="484" customFormat="1" ht="27" customHeight="1">
      <c r="B18" s="577"/>
      <c r="C18" s="278" t="s">
        <v>166</v>
      </c>
      <c r="D18" s="596">
        <v>82</v>
      </c>
      <c r="E18" s="607">
        <v>64</v>
      </c>
      <c r="F18" s="607">
        <v>75</v>
      </c>
      <c r="G18" s="607">
        <v>47</v>
      </c>
      <c r="H18" s="607">
        <v>73</v>
      </c>
      <c r="I18" s="607">
        <v>71</v>
      </c>
      <c r="J18" s="607">
        <v>83</v>
      </c>
      <c r="K18" s="607">
        <v>96</v>
      </c>
      <c r="L18" s="607">
        <v>86</v>
      </c>
      <c r="M18" s="607">
        <v>91</v>
      </c>
      <c r="N18" s="607">
        <v>48</v>
      </c>
      <c r="O18" s="608">
        <v>64</v>
      </c>
      <c r="P18" s="626">
        <f t="shared" si="0"/>
        <v>880</v>
      </c>
      <c r="Q18" s="636">
        <f>ROUND(P18/P28*100,3)</f>
        <v>6.7039999999999997</v>
      </c>
      <c r="S18" s="644"/>
      <c r="T18" s="644"/>
    </row>
    <row r="19" spans="2:20" s="484" customFormat="1" ht="27" customHeight="1">
      <c r="B19" s="577"/>
      <c r="C19" s="278" t="s">
        <v>146</v>
      </c>
      <c r="D19" s="596">
        <v>20</v>
      </c>
      <c r="E19" s="607">
        <v>12</v>
      </c>
      <c r="F19" s="607">
        <v>28</v>
      </c>
      <c r="G19" s="607">
        <v>16</v>
      </c>
      <c r="H19" s="607">
        <v>23</v>
      </c>
      <c r="I19" s="607">
        <v>28</v>
      </c>
      <c r="J19" s="607">
        <v>25</v>
      </c>
      <c r="K19" s="607">
        <v>55</v>
      </c>
      <c r="L19" s="607">
        <v>30</v>
      </c>
      <c r="M19" s="607">
        <v>30</v>
      </c>
      <c r="N19" s="607">
        <v>23</v>
      </c>
      <c r="O19" s="608">
        <v>15</v>
      </c>
      <c r="P19" s="626">
        <f t="shared" si="0"/>
        <v>305</v>
      </c>
      <c r="Q19" s="636">
        <f>ROUND(P19/P28*100,3)</f>
        <v>2.323</v>
      </c>
      <c r="R19" s="642"/>
      <c r="S19" s="645"/>
      <c r="T19" s="645"/>
    </row>
    <row r="20" spans="2:20" s="484" customFormat="1" ht="27" customHeight="1">
      <c r="B20" s="577" t="s">
        <v>119</v>
      </c>
      <c r="C20" s="278" t="s">
        <v>247</v>
      </c>
      <c r="D20" s="596">
        <v>59</v>
      </c>
      <c r="E20" s="607">
        <v>81</v>
      </c>
      <c r="F20" s="615">
        <v>61</v>
      </c>
      <c r="G20" s="607">
        <v>52</v>
      </c>
      <c r="H20" s="607">
        <v>44</v>
      </c>
      <c r="I20" s="607">
        <v>53</v>
      </c>
      <c r="J20" s="607">
        <v>93</v>
      </c>
      <c r="K20" s="607">
        <v>63</v>
      </c>
      <c r="L20" s="607">
        <v>64</v>
      </c>
      <c r="M20" s="607">
        <v>62</v>
      </c>
      <c r="N20" s="607">
        <v>54</v>
      </c>
      <c r="O20" s="608">
        <v>91</v>
      </c>
      <c r="P20" s="626">
        <f t="shared" si="0"/>
        <v>777</v>
      </c>
      <c r="Q20" s="636">
        <f>ROUND(P20/P28*100,3)</f>
        <v>5.9189999999999996</v>
      </c>
      <c r="S20" s="644"/>
      <c r="T20" s="644"/>
    </row>
    <row r="21" spans="2:20" s="484" customFormat="1" ht="27" customHeight="1">
      <c r="B21" s="577"/>
      <c r="C21" s="278" t="s">
        <v>108</v>
      </c>
      <c r="D21" s="596">
        <v>28</v>
      </c>
      <c r="E21" s="608">
        <v>14</v>
      </c>
      <c r="F21" s="607">
        <v>17</v>
      </c>
      <c r="G21" s="617">
        <v>15</v>
      </c>
      <c r="H21" s="607">
        <v>17</v>
      </c>
      <c r="I21" s="607">
        <v>15</v>
      </c>
      <c r="J21" s="607">
        <v>26</v>
      </c>
      <c r="K21" s="607">
        <v>41</v>
      </c>
      <c r="L21" s="607">
        <v>14</v>
      </c>
      <c r="M21" s="607">
        <v>18</v>
      </c>
      <c r="N21" s="607">
        <v>15</v>
      </c>
      <c r="O21" s="608">
        <v>10</v>
      </c>
      <c r="P21" s="626">
        <f t="shared" si="0"/>
        <v>230</v>
      </c>
      <c r="Q21" s="636">
        <f>ROUND(P21/P28*100,3)</f>
        <v>1.752</v>
      </c>
      <c r="S21" s="644"/>
      <c r="T21" s="644"/>
    </row>
    <row r="22" spans="2:20" s="484" customFormat="1" ht="27" customHeight="1">
      <c r="B22" s="577"/>
      <c r="C22" s="278" t="s">
        <v>255</v>
      </c>
      <c r="D22" s="596">
        <v>24</v>
      </c>
      <c r="E22" s="607">
        <v>10</v>
      </c>
      <c r="F22" s="616">
        <v>5</v>
      </c>
      <c r="G22" s="607">
        <v>10</v>
      </c>
      <c r="H22" s="607">
        <v>7</v>
      </c>
      <c r="I22" s="607">
        <v>28</v>
      </c>
      <c r="J22" s="607">
        <v>8</v>
      </c>
      <c r="K22" s="607">
        <v>16</v>
      </c>
      <c r="L22" s="607">
        <v>8</v>
      </c>
      <c r="M22" s="607">
        <v>7</v>
      </c>
      <c r="N22" s="607">
        <v>9</v>
      </c>
      <c r="O22" s="608">
        <v>5</v>
      </c>
      <c r="P22" s="626">
        <f t="shared" si="0"/>
        <v>137</v>
      </c>
      <c r="Q22" s="636">
        <f>ROUND(P22/P28*100,3)</f>
        <v>1.044</v>
      </c>
      <c r="S22" s="645"/>
      <c r="T22" s="645"/>
    </row>
    <row r="23" spans="2:20" s="484" customFormat="1" ht="27" customHeight="1">
      <c r="B23" s="577" t="s">
        <v>144</v>
      </c>
      <c r="C23" s="278" t="s">
        <v>256</v>
      </c>
      <c r="D23" s="596">
        <v>98</v>
      </c>
      <c r="E23" s="607">
        <v>89</v>
      </c>
      <c r="F23" s="607">
        <v>65</v>
      </c>
      <c r="G23" s="607">
        <v>66</v>
      </c>
      <c r="H23" s="607">
        <v>83</v>
      </c>
      <c r="I23" s="607">
        <v>68</v>
      </c>
      <c r="J23" s="607">
        <v>95</v>
      </c>
      <c r="K23" s="607">
        <v>106</v>
      </c>
      <c r="L23" s="607">
        <v>68</v>
      </c>
      <c r="M23" s="607">
        <v>79</v>
      </c>
      <c r="N23" s="607">
        <v>64</v>
      </c>
      <c r="O23" s="608">
        <v>77</v>
      </c>
      <c r="P23" s="626">
        <f t="shared" si="0"/>
        <v>958</v>
      </c>
      <c r="Q23" s="636">
        <f>ROUND(P23/P28*100,3)</f>
        <v>7.298</v>
      </c>
      <c r="S23" s="644"/>
      <c r="T23" s="644"/>
    </row>
    <row r="24" spans="2:20" s="484" customFormat="1" ht="27" customHeight="1">
      <c r="B24" s="577"/>
      <c r="C24" s="278" t="s">
        <v>98</v>
      </c>
      <c r="D24" s="596">
        <v>39</v>
      </c>
      <c r="E24" s="607">
        <v>39</v>
      </c>
      <c r="F24" s="607">
        <v>32</v>
      </c>
      <c r="G24" s="607">
        <v>25</v>
      </c>
      <c r="H24" s="607">
        <v>19</v>
      </c>
      <c r="I24" s="607">
        <v>27</v>
      </c>
      <c r="J24" s="607">
        <v>51</v>
      </c>
      <c r="K24" s="607">
        <v>27</v>
      </c>
      <c r="L24" s="607">
        <v>26</v>
      </c>
      <c r="M24" s="607">
        <v>26</v>
      </c>
      <c r="N24" s="607">
        <v>33</v>
      </c>
      <c r="O24" s="608">
        <v>20</v>
      </c>
      <c r="P24" s="626">
        <f t="shared" si="0"/>
        <v>364</v>
      </c>
      <c r="Q24" s="636">
        <f>ROUND(P24/P28*100,3)</f>
        <v>2.7730000000000001</v>
      </c>
      <c r="S24" s="645"/>
      <c r="T24" s="645"/>
    </row>
    <row r="25" spans="2:20" s="484" customFormat="1" ht="27" customHeight="1">
      <c r="B25" s="577"/>
      <c r="C25" s="278" t="s">
        <v>257</v>
      </c>
      <c r="D25" s="596">
        <v>17</v>
      </c>
      <c r="E25" s="607">
        <v>5</v>
      </c>
      <c r="F25" s="607">
        <v>12</v>
      </c>
      <c r="G25" s="607">
        <v>8</v>
      </c>
      <c r="H25" s="607">
        <v>11</v>
      </c>
      <c r="I25" s="607">
        <v>27</v>
      </c>
      <c r="J25" s="607">
        <v>11</v>
      </c>
      <c r="K25" s="607">
        <v>9</v>
      </c>
      <c r="L25" s="607">
        <v>16</v>
      </c>
      <c r="M25" s="607">
        <v>12</v>
      </c>
      <c r="N25" s="607">
        <v>2</v>
      </c>
      <c r="O25" s="608">
        <v>3</v>
      </c>
      <c r="P25" s="626">
        <f t="shared" si="0"/>
        <v>133</v>
      </c>
      <c r="Q25" s="636">
        <f>ROUND(P25/P28*100,3)</f>
        <v>1.0129999999999999</v>
      </c>
      <c r="S25" s="644"/>
      <c r="T25" s="644"/>
    </row>
    <row r="26" spans="2:20" s="484" customFormat="1" ht="27" customHeight="1">
      <c r="B26" s="577"/>
      <c r="C26" s="587" t="s">
        <v>258</v>
      </c>
      <c r="D26" s="597">
        <v>2</v>
      </c>
      <c r="E26" s="609">
        <v>5</v>
      </c>
      <c r="F26" s="609">
        <v>1</v>
      </c>
      <c r="G26" s="609">
        <v>3</v>
      </c>
      <c r="H26" s="609">
        <v>0</v>
      </c>
      <c r="I26" s="609">
        <v>7</v>
      </c>
      <c r="J26" s="609">
        <v>1</v>
      </c>
      <c r="K26" s="609">
        <v>0</v>
      </c>
      <c r="L26" s="609">
        <v>0</v>
      </c>
      <c r="M26" s="609">
        <v>4</v>
      </c>
      <c r="N26" s="609">
        <v>2</v>
      </c>
      <c r="O26" s="619">
        <v>1</v>
      </c>
      <c r="P26" s="627">
        <f t="shared" si="0"/>
        <v>26</v>
      </c>
      <c r="Q26" s="637">
        <f>ROUND(P26/P28*100,3)</f>
        <v>0.19800000000000001</v>
      </c>
      <c r="S26" s="644"/>
      <c r="T26" s="644"/>
    </row>
    <row r="27" spans="2:20" s="484" customFormat="1" ht="27" customHeight="1">
      <c r="B27" s="578"/>
      <c r="C27" s="588" t="s">
        <v>49</v>
      </c>
      <c r="D27" s="598">
        <f t="shared" ref="D27:O27" si="1">SUM(D8:D26)</f>
        <v>537</v>
      </c>
      <c r="E27" s="610">
        <f t="shared" si="1"/>
        <v>483</v>
      </c>
      <c r="F27" s="610">
        <f t="shared" si="1"/>
        <v>477</v>
      </c>
      <c r="G27" s="610">
        <f t="shared" si="1"/>
        <v>355</v>
      </c>
      <c r="H27" s="610">
        <f t="shared" si="1"/>
        <v>424</v>
      </c>
      <c r="I27" s="610">
        <f t="shared" si="1"/>
        <v>478</v>
      </c>
      <c r="J27" s="610">
        <f t="shared" si="1"/>
        <v>579</v>
      </c>
      <c r="K27" s="610">
        <f t="shared" si="1"/>
        <v>608</v>
      </c>
      <c r="L27" s="610">
        <f t="shared" si="1"/>
        <v>473</v>
      </c>
      <c r="M27" s="610">
        <f t="shared" si="1"/>
        <v>566</v>
      </c>
      <c r="N27" s="610">
        <f t="shared" si="1"/>
        <v>467</v>
      </c>
      <c r="O27" s="610">
        <f t="shared" si="1"/>
        <v>467</v>
      </c>
      <c r="P27" s="628">
        <f t="shared" si="0"/>
        <v>5914</v>
      </c>
      <c r="Q27" s="638">
        <f>ROUND(P27/P28*100,3)</f>
        <v>45.052</v>
      </c>
      <c r="R27" s="643"/>
      <c r="S27" s="644"/>
      <c r="T27" s="644"/>
    </row>
    <row r="28" spans="2:20" s="484" customFormat="1" ht="27" customHeight="1">
      <c r="B28" s="579" t="s">
        <v>272</v>
      </c>
      <c r="C28" s="589"/>
      <c r="D28" s="599">
        <f t="shared" ref="D28:O28" si="2">D7+D27</f>
        <v>1181</v>
      </c>
      <c r="E28" s="611">
        <f t="shared" si="2"/>
        <v>991</v>
      </c>
      <c r="F28" s="611">
        <f t="shared" si="2"/>
        <v>1106</v>
      </c>
      <c r="G28" s="611">
        <f t="shared" si="2"/>
        <v>899</v>
      </c>
      <c r="H28" s="611">
        <f t="shared" si="2"/>
        <v>958</v>
      </c>
      <c r="I28" s="611">
        <f t="shared" si="2"/>
        <v>1042</v>
      </c>
      <c r="J28" s="611">
        <f t="shared" si="2"/>
        <v>1516</v>
      </c>
      <c r="K28" s="611">
        <f t="shared" si="2"/>
        <v>1291</v>
      </c>
      <c r="L28" s="611">
        <f t="shared" si="2"/>
        <v>1019</v>
      </c>
      <c r="M28" s="611">
        <f t="shared" si="2"/>
        <v>1069</v>
      </c>
      <c r="N28" s="611">
        <f t="shared" si="2"/>
        <v>1028</v>
      </c>
      <c r="O28" s="611">
        <f t="shared" si="2"/>
        <v>1027</v>
      </c>
      <c r="P28" s="611">
        <f t="shared" si="0"/>
        <v>13127</v>
      </c>
      <c r="Q28" s="639">
        <f>ROUND(P28/P28*100,1)</f>
        <v>100</v>
      </c>
      <c r="R28" s="643"/>
    </row>
    <row r="29" spans="2:20" s="484" customFormat="1" ht="27" customHeight="1">
      <c r="B29" s="580" t="s">
        <v>260</v>
      </c>
      <c r="C29" s="590" t="s">
        <v>104</v>
      </c>
      <c r="D29" s="600">
        <f t="shared" ref="D29:P29" si="3">ROUND(D7/D28*100,1)</f>
        <v>54.5</v>
      </c>
      <c r="E29" s="612">
        <f t="shared" si="3"/>
        <v>51.3</v>
      </c>
      <c r="F29" s="612">
        <f t="shared" si="3"/>
        <v>56.9</v>
      </c>
      <c r="G29" s="612">
        <f t="shared" si="3"/>
        <v>60.5</v>
      </c>
      <c r="H29" s="612">
        <f t="shared" si="3"/>
        <v>55.7</v>
      </c>
      <c r="I29" s="612">
        <f t="shared" si="3"/>
        <v>54.1</v>
      </c>
      <c r="J29" s="612">
        <f t="shared" si="3"/>
        <v>61.8</v>
      </c>
      <c r="K29" s="612">
        <f t="shared" si="3"/>
        <v>52.9</v>
      </c>
      <c r="L29" s="612">
        <f t="shared" si="3"/>
        <v>53.6</v>
      </c>
      <c r="M29" s="612">
        <f t="shared" si="3"/>
        <v>47.1</v>
      </c>
      <c r="N29" s="612">
        <f t="shared" si="3"/>
        <v>54.6</v>
      </c>
      <c r="O29" s="612">
        <f t="shared" si="3"/>
        <v>54.5</v>
      </c>
      <c r="P29" s="629">
        <f t="shared" si="3"/>
        <v>54.9</v>
      </c>
      <c r="Q29" s="640" t="s">
        <v>74</v>
      </c>
    </row>
    <row r="30" spans="2:20" s="484" customFormat="1" ht="27" customHeight="1">
      <c r="B30" s="581"/>
      <c r="C30" s="591" t="s">
        <v>263</v>
      </c>
      <c r="D30" s="601">
        <f t="shared" ref="D30:P30" si="4">100-D29</f>
        <v>45.5</v>
      </c>
      <c r="E30" s="613">
        <f t="shared" si="4"/>
        <v>48.7</v>
      </c>
      <c r="F30" s="613">
        <f t="shared" si="4"/>
        <v>43.1</v>
      </c>
      <c r="G30" s="613">
        <f t="shared" si="4"/>
        <v>39.5</v>
      </c>
      <c r="H30" s="613">
        <f t="shared" si="4"/>
        <v>44.3</v>
      </c>
      <c r="I30" s="613">
        <f t="shared" si="4"/>
        <v>45.9</v>
      </c>
      <c r="J30" s="613">
        <f t="shared" si="4"/>
        <v>38.200000000000003</v>
      </c>
      <c r="K30" s="613">
        <f t="shared" si="4"/>
        <v>47.1</v>
      </c>
      <c r="L30" s="613">
        <f t="shared" si="4"/>
        <v>46.4</v>
      </c>
      <c r="M30" s="613">
        <f t="shared" si="4"/>
        <v>52.9</v>
      </c>
      <c r="N30" s="613">
        <f t="shared" si="4"/>
        <v>45.4</v>
      </c>
      <c r="O30" s="620">
        <f t="shared" si="4"/>
        <v>45.5</v>
      </c>
      <c r="P30" s="630">
        <f t="shared" si="4"/>
        <v>45.1</v>
      </c>
      <c r="Q30" s="641" t="s">
        <v>74</v>
      </c>
    </row>
    <row r="31" spans="2:20">
      <c r="D31" s="602"/>
    </row>
  </sheetData>
  <mergeCells count="5">
    <mergeCell ref="B7:C7"/>
    <mergeCell ref="B28:C28"/>
    <mergeCell ref="B5:C6"/>
    <mergeCell ref="Q5:Q6"/>
    <mergeCell ref="B29:B30"/>
  </mergeCells>
  <phoneticPr fontId="3"/>
  <printOptions horizontalCentered="1"/>
  <pageMargins left="0.39370078740157483" right="0.78740157480314943" top="0.78740157480314943" bottom="0.59055118110236215" header="0.19685039370078736" footer="0.39370078740157483"/>
  <pageSetup paperSize="9" scale="95" fitToWidth="1" fitToHeight="1" orientation="portrait" usePrinterDefaults="1" r:id="rId1"/>
  <headerFooter scaleWithDoc="0" alignWithMargins="0">
    <oddFooter>&amp;C&amp;12- 11 -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B0F0"/>
  </sheetPr>
  <dimension ref="A1:N34"/>
  <sheetViews>
    <sheetView view="pageBreakPreview" topLeftCell="A28" zoomScale="120" zoomScaleSheetLayoutView="120" workbookViewId="0">
      <selection activeCell="I19" sqref="I19"/>
    </sheetView>
  </sheetViews>
  <sheetFormatPr defaultRowHeight="13.5"/>
  <cols>
    <col min="1" max="1" width="12" style="483" customWidth="1"/>
    <col min="2" max="2" width="14.5" style="483" customWidth="1"/>
    <col min="3" max="3" width="13.625" style="483" customWidth="1"/>
    <col min="4" max="4" width="11.75" style="515" customWidth="1"/>
    <col min="5" max="5" width="7.625" style="483" customWidth="1"/>
    <col min="6" max="6" width="14.5" style="483" customWidth="1"/>
    <col min="7" max="7" width="7.625" style="483" customWidth="1"/>
    <col min="8" max="8" width="2.625" style="483" customWidth="1"/>
    <col min="9" max="9" width="7.625" style="483" customWidth="1"/>
    <col min="10" max="10" width="11.625" style="646" hidden="1" customWidth="1"/>
    <col min="11" max="11" width="9.25" style="483" bestFit="1" customWidth="1"/>
    <col min="12" max="256" width="9" style="483" customWidth="1"/>
    <col min="257" max="257" width="11.375" style="483" customWidth="1"/>
    <col min="258" max="258" width="13.75" style="483" customWidth="1"/>
    <col min="259" max="260" width="12.125" style="483" customWidth="1"/>
    <col min="261" max="261" width="7.125" style="483" customWidth="1"/>
    <col min="262" max="262" width="16.375" style="483" customWidth="1"/>
    <col min="263" max="263" width="7.125" style="483" customWidth="1"/>
    <col min="264" max="265" width="7.625" style="483" customWidth="1"/>
    <col min="266" max="266" width="11.625" style="483" customWidth="1"/>
    <col min="267" max="267" width="9.25" style="483" bestFit="1" customWidth="1"/>
    <col min="268" max="512" width="9" style="483" customWidth="1"/>
    <col min="513" max="513" width="11.375" style="483" customWidth="1"/>
    <col min="514" max="514" width="13.75" style="483" customWidth="1"/>
    <col min="515" max="516" width="12.125" style="483" customWidth="1"/>
    <col min="517" max="517" width="7.125" style="483" customWidth="1"/>
    <col min="518" max="518" width="16.375" style="483" customWidth="1"/>
    <col min="519" max="519" width="7.125" style="483" customWidth="1"/>
    <col min="520" max="521" width="7.625" style="483" customWidth="1"/>
    <col min="522" max="522" width="11.625" style="483" customWidth="1"/>
    <col min="523" max="523" width="9.25" style="483" bestFit="1" customWidth="1"/>
    <col min="524" max="768" width="9" style="483" customWidth="1"/>
    <col min="769" max="769" width="11.375" style="483" customWidth="1"/>
    <col min="770" max="770" width="13.75" style="483" customWidth="1"/>
    <col min="771" max="772" width="12.125" style="483" customWidth="1"/>
    <col min="773" max="773" width="7.125" style="483" customWidth="1"/>
    <col min="774" max="774" width="16.375" style="483" customWidth="1"/>
    <col min="775" max="775" width="7.125" style="483" customWidth="1"/>
    <col min="776" max="777" width="7.625" style="483" customWidth="1"/>
    <col min="778" max="778" width="11.625" style="483" customWidth="1"/>
    <col min="779" max="779" width="9.25" style="483" bestFit="1" customWidth="1"/>
    <col min="780" max="1024" width="9" style="483" customWidth="1"/>
    <col min="1025" max="1025" width="11.375" style="483" customWidth="1"/>
    <col min="1026" max="1026" width="13.75" style="483" customWidth="1"/>
    <col min="1027" max="1028" width="12.125" style="483" customWidth="1"/>
    <col min="1029" max="1029" width="7.125" style="483" customWidth="1"/>
    <col min="1030" max="1030" width="16.375" style="483" customWidth="1"/>
    <col min="1031" max="1031" width="7.125" style="483" customWidth="1"/>
    <col min="1032" max="1033" width="7.625" style="483" customWidth="1"/>
    <col min="1034" max="1034" width="11.625" style="483" customWidth="1"/>
    <col min="1035" max="1035" width="9.25" style="483" bestFit="1" customWidth="1"/>
    <col min="1036" max="1280" width="9" style="483" customWidth="1"/>
    <col min="1281" max="1281" width="11.375" style="483" customWidth="1"/>
    <col min="1282" max="1282" width="13.75" style="483" customWidth="1"/>
    <col min="1283" max="1284" width="12.125" style="483" customWidth="1"/>
    <col min="1285" max="1285" width="7.125" style="483" customWidth="1"/>
    <col min="1286" max="1286" width="16.375" style="483" customWidth="1"/>
    <col min="1287" max="1287" width="7.125" style="483" customWidth="1"/>
    <col min="1288" max="1289" width="7.625" style="483" customWidth="1"/>
    <col min="1290" max="1290" width="11.625" style="483" customWidth="1"/>
    <col min="1291" max="1291" width="9.25" style="483" bestFit="1" customWidth="1"/>
    <col min="1292" max="1536" width="9" style="483" customWidth="1"/>
    <col min="1537" max="1537" width="11.375" style="483" customWidth="1"/>
    <col min="1538" max="1538" width="13.75" style="483" customWidth="1"/>
    <col min="1539" max="1540" width="12.125" style="483" customWidth="1"/>
    <col min="1541" max="1541" width="7.125" style="483" customWidth="1"/>
    <col min="1542" max="1542" width="16.375" style="483" customWidth="1"/>
    <col min="1543" max="1543" width="7.125" style="483" customWidth="1"/>
    <col min="1544" max="1545" width="7.625" style="483" customWidth="1"/>
    <col min="1546" max="1546" width="11.625" style="483" customWidth="1"/>
    <col min="1547" max="1547" width="9.25" style="483" bestFit="1" customWidth="1"/>
    <col min="1548" max="1792" width="9" style="483" customWidth="1"/>
    <col min="1793" max="1793" width="11.375" style="483" customWidth="1"/>
    <col min="1794" max="1794" width="13.75" style="483" customWidth="1"/>
    <col min="1795" max="1796" width="12.125" style="483" customWidth="1"/>
    <col min="1797" max="1797" width="7.125" style="483" customWidth="1"/>
    <col min="1798" max="1798" width="16.375" style="483" customWidth="1"/>
    <col min="1799" max="1799" width="7.125" style="483" customWidth="1"/>
    <col min="1800" max="1801" width="7.625" style="483" customWidth="1"/>
    <col min="1802" max="1802" width="11.625" style="483" customWidth="1"/>
    <col min="1803" max="1803" width="9.25" style="483" bestFit="1" customWidth="1"/>
    <col min="1804" max="2048" width="9" style="483" customWidth="1"/>
    <col min="2049" max="2049" width="11.375" style="483" customWidth="1"/>
    <col min="2050" max="2050" width="13.75" style="483" customWidth="1"/>
    <col min="2051" max="2052" width="12.125" style="483" customWidth="1"/>
    <col min="2053" max="2053" width="7.125" style="483" customWidth="1"/>
    <col min="2054" max="2054" width="16.375" style="483" customWidth="1"/>
    <col min="2055" max="2055" width="7.125" style="483" customWidth="1"/>
    <col min="2056" max="2057" width="7.625" style="483" customWidth="1"/>
    <col min="2058" max="2058" width="11.625" style="483" customWidth="1"/>
    <col min="2059" max="2059" width="9.25" style="483" bestFit="1" customWidth="1"/>
    <col min="2060" max="2304" width="9" style="483" customWidth="1"/>
    <col min="2305" max="2305" width="11.375" style="483" customWidth="1"/>
    <col min="2306" max="2306" width="13.75" style="483" customWidth="1"/>
    <col min="2307" max="2308" width="12.125" style="483" customWidth="1"/>
    <col min="2309" max="2309" width="7.125" style="483" customWidth="1"/>
    <col min="2310" max="2310" width="16.375" style="483" customWidth="1"/>
    <col min="2311" max="2311" width="7.125" style="483" customWidth="1"/>
    <col min="2312" max="2313" width="7.625" style="483" customWidth="1"/>
    <col min="2314" max="2314" width="11.625" style="483" customWidth="1"/>
    <col min="2315" max="2315" width="9.25" style="483" bestFit="1" customWidth="1"/>
    <col min="2316" max="2560" width="9" style="483" customWidth="1"/>
    <col min="2561" max="2561" width="11.375" style="483" customWidth="1"/>
    <col min="2562" max="2562" width="13.75" style="483" customWidth="1"/>
    <col min="2563" max="2564" width="12.125" style="483" customWidth="1"/>
    <col min="2565" max="2565" width="7.125" style="483" customWidth="1"/>
    <col min="2566" max="2566" width="16.375" style="483" customWidth="1"/>
    <col min="2567" max="2567" width="7.125" style="483" customWidth="1"/>
    <col min="2568" max="2569" width="7.625" style="483" customWidth="1"/>
    <col min="2570" max="2570" width="11.625" style="483" customWidth="1"/>
    <col min="2571" max="2571" width="9.25" style="483" bestFit="1" customWidth="1"/>
    <col min="2572" max="2816" width="9" style="483" customWidth="1"/>
    <col min="2817" max="2817" width="11.375" style="483" customWidth="1"/>
    <col min="2818" max="2818" width="13.75" style="483" customWidth="1"/>
    <col min="2819" max="2820" width="12.125" style="483" customWidth="1"/>
    <col min="2821" max="2821" width="7.125" style="483" customWidth="1"/>
    <col min="2822" max="2822" width="16.375" style="483" customWidth="1"/>
    <col min="2823" max="2823" width="7.125" style="483" customWidth="1"/>
    <col min="2824" max="2825" width="7.625" style="483" customWidth="1"/>
    <col min="2826" max="2826" width="11.625" style="483" customWidth="1"/>
    <col min="2827" max="2827" width="9.25" style="483" bestFit="1" customWidth="1"/>
    <col min="2828" max="3072" width="9" style="483" customWidth="1"/>
    <col min="3073" max="3073" width="11.375" style="483" customWidth="1"/>
    <col min="3074" max="3074" width="13.75" style="483" customWidth="1"/>
    <col min="3075" max="3076" width="12.125" style="483" customWidth="1"/>
    <col min="3077" max="3077" width="7.125" style="483" customWidth="1"/>
    <col min="3078" max="3078" width="16.375" style="483" customWidth="1"/>
    <col min="3079" max="3079" width="7.125" style="483" customWidth="1"/>
    <col min="3080" max="3081" width="7.625" style="483" customWidth="1"/>
    <col min="3082" max="3082" width="11.625" style="483" customWidth="1"/>
    <col min="3083" max="3083" width="9.25" style="483" bestFit="1" customWidth="1"/>
    <col min="3084" max="3328" width="9" style="483" customWidth="1"/>
    <col min="3329" max="3329" width="11.375" style="483" customWidth="1"/>
    <col min="3330" max="3330" width="13.75" style="483" customWidth="1"/>
    <col min="3331" max="3332" width="12.125" style="483" customWidth="1"/>
    <col min="3333" max="3333" width="7.125" style="483" customWidth="1"/>
    <col min="3334" max="3334" width="16.375" style="483" customWidth="1"/>
    <col min="3335" max="3335" width="7.125" style="483" customWidth="1"/>
    <col min="3336" max="3337" width="7.625" style="483" customWidth="1"/>
    <col min="3338" max="3338" width="11.625" style="483" customWidth="1"/>
    <col min="3339" max="3339" width="9.25" style="483" bestFit="1" customWidth="1"/>
    <col min="3340" max="3584" width="9" style="483" customWidth="1"/>
    <col min="3585" max="3585" width="11.375" style="483" customWidth="1"/>
    <col min="3586" max="3586" width="13.75" style="483" customWidth="1"/>
    <col min="3587" max="3588" width="12.125" style="483" customWidth="1"/>
    <col min="3589" max="3589" width="7.125" style="483" customWidth="1"/>
    <col min="3590" max="3590" width="16.375" style="483" customWidth="1"/>
    <col min="3591" max="3591" width="7.125" style="483" customWidth="1"/>
    <col min="3592" max="3593" width="7.625" style="483" customWidth="1"/>
    <col min="3594" max="3594" width="11.625" style="483" customWidth="1"/>
    <col min="3595" max="3595" width="9.25" style="483" bestFit="1" customWidth="1"/>
    <col min="3596" max="3840" width="9" style="483" customWidth="1"/>
    <col min="3841" max="3841" width="11.375" style="483" customWidth="1"/>
    <col min="3842" max="3842" width="13.75" style="483" customWidth="1"/>
    <col min="3843" max="3844" width="12.125" style="483" customWidth="1"/>
    <col min="3845" max="3845" width="7.125" style="483" customWidth="1"/>
    <col min="3846" max="3846" width="16.375" style="483" customWidth="1"/>
    <col min="3847" max="3847" width="7.125" style="483" customWidth="1"/>
    <col min="3848" max="3849" width="7.625" style="483" customWidth="1"/>
    <col min="3850" max="3850" width="11.625" style="483" customWidth="1"/>
    <col min="3851" max="3851" width="9.25" style="483" bestFit="1" customWidth="1"/>
    <col min="3852" max="4096" width="9" style="483" customWidth="1"/>
    <col min="4097" max="4097" width="11.375" style="483" customWidth="1"/>
    <col min="4098" max="4098" width="13.75" style="483" customWidth="1"/>
    <col min="4099" max="4100" width="12.125" style="483" customWidth="1"/>
    <col min="4101" max="4101" width="7.125" style="483" customWidth="1"/>
    <col min="4102" max="4102" width="16.375" style="483" customWidth="1"/>
    <col min="4103" max="4103" width="7.125" style="483" customWidth="1"/>
    <col min="4104" max="4105" width="7.625" style="483" customWidth="1"/>
    <col min="4106" max="4106" width="11.625" style="483" customWidth="1"/>
    <col min="4107" max="4107" width="9.25" style="483" bestFit="1" customWidth="1"/>
    <col min="4108" max="4352" width="9" style="483" customWidth="1"/>
    <col min="4353" max="4353" width="11.375" style="483" customWidth="1"/>
    <col min="4354" max="4354" width="13.75" style="483" customWidth="1"/>
    <col min="4355" max="4356" width="12.125" style="483" customWidth="1"/>
    <col min="4357" max="4357" width="7.125" style="483" customWidth="1"/>
    <col min="4358" max="4358" width="16.375" style="483" customWidth="1"/>
    <col min="4359" max="4359" width="7.125" style="483" customWidth="1"/>
    <col min="4360" max="4361" width="7.625" style="483" customWidth="1"/>
    <col min="4362" max="4362" width="11.625" style="483" customWidth="1"/>
    <col min="4363" max="4363" width="9.25" style="483" bestFit="1" customWidth="1"/>
    <col min="4364" max="4608" width="9" style="483" customWidth="1"/>
    <col min="4609" max="4609" width="11.375" style="483" customWidth="1"/>
    <col min="4610" max="4610" width="13.75" style="483" customWidth="1"/>
    <col min="4611" max="4612" width="12.125" style="483" customWidth="1"/>
    <col min="4613" max="4613" width="7.125" style="483" customWidth="1"/>
    <col min="4614" max="4614" width="16.375" style="483" customWidth="1"/>
    <col min="4615" max="4615" width="7.125" style="483" customWidth="1"/>
    <col min="4616" max="4617" width="7.625" style="483" customWidth="1"/>
    <col min="4618" max="4618" width="11.625" style="483" customWidth="1"/>
    <col min="4619" max="4619" width="9.25" style="483" bestFit="1" customWidth="1"/>
    <col min="4620" max="4864" width="9" style="483" customWidth="1"/>
    <col min="4865" max="4865" width="11.375" style="483" customWidth="1"/>
    <col min="4866" max="4866" width="13.75" style="483" customWidth="1"/>
    <col min="4867" max="4868" width="12.125" style="483" customWidth="1"/>
    <col min="4869" max="4869" width="7.125" style="483" customWidth="1"/>
    <col min="4870" max="4870" width="16.375" style="483" customWidth="1"/>
    <col min="4871" max="4871" width="7.125" style="483" customWidth="1"/>
    <col min="4872" max="4873" width="7.625" style="483" customWidth="1"/>
    <col min="4874" max="4874" width="11.625" style="483" customWidth="1"/>
    <col min="4875" max="4875" width="9.25" style="483" bestFit="1" customWidth="1"/>
    <col min="4876" max="5120" width="9" style="483" customWidth="1"/>
    <col min="5121" max="5121" width="11.375" style="483" customWidth="1"/>
    <col min="5122" max="5122" width="13.75" style="483" customWidth="1"/>
    <col min="5123" max="5124" width="12.125" style="483" customWidth="1"/>
    <col min="5125" max="5125" width="7.125" style="483" customWidth="1"/>
    <col min="5126" max="5126" width="16.375" style="483" customWidth="1"/>
    <col min="5127" max="5127" width="7.125" style="483" customWidth="1"/>
    <col min="5128" max="5129" width="7.625" style="483" customWidth="1"/>
    <col min="5130" max="5130" width="11.625" style="483" customWidth="1"/>
    <col min="5131" max="5131" width="9.25" style="483" bestFit="1" customWidth="1"/>
    <col min="5132" max="5376" width="9" style="483" customWidth="1"/>
    <col min="5377" max="5377" width="11.375" style="483" customWidth="1"/>
    <col min="5378" max="5378" width="13.75" style="483" customWidth="1"/>
    <col min="5379" max="5380" width="12.125" style="483" customWidth="1"/>
    <col min="5381" max="5381" width="7.125" style="483" customWidth="1"/>
    <col min="5382" max="5382" width="16.375" style="483" customWidth="1"/>
    <col min="5383" max="5383" width="7.125" style="483" customWidth="1"/>
    <col min="5384" max="5385" width="7.625" style="483" customWidth="1"/>
    <col min="5386" max="5386" width="11.625" style="483" customWidth="1"/>
    <col min="5387" max="5387" width="9.25" style="483" bestFit="1" customWidth="1"/>
    <col min="5388" max="5632" width="9" style="483" customWidth="1"/>
    <col min="5633" max="5633" width="11.375" style="483" customWidth="1"/>
    <col min="5634" max="5634" width="13.75" style="483" customWidth="1"/>
    <col min="5635" max="5636" width="12.125" style="483" customWidth="1"/>
    <col min="5637" max="5637" width="7.125" style="483" customWidth="1"/>
    <col min="5638" max="5638" width="16.375" style="483" customWidth="1"/>
    <col min="5639" max="5639" width="7.125" style="483" customWidth="1"/>
    <col min="5640" max="5641" width="7.625" style="483" customWidth="1"/>
    <col min="5642" max="5642" width="11.625" style="483" customWidth="1"/>
    <col min="5643" max="5643" width="9.25" style="483" bestFit="1" customWidth="1"/>
    <col min="5644" max="5888" width="9" style="483" customWidth="1"/>
    <col min="5889" max="5889" width="11.375" style="483" customWidth="1"/>
    <col min="5890" max="5890" width="13.75" style="483" customWidth="1"/>
    <col min="5891" max="5892" width="12.125" style="483" customWidth="1"/>
    <col min="5893" max="5893" width="7.125" style="483" customWidth="1"/>
    <col min="5894" max="5894" width="16.375" style="483" customWidth="1"/>
    <col min="5895" max="5895" width="7.125" style="483" customWidth="1"/>
    <col min="5896" max="5897" width="7.625" style="483" customWidth="1"/>
    <col min="5898" max="5898" width="11.625" style="483" customWidth="1"/>
    <col min="5899" max="5899" width="9.25" style="483" bestFit="1" customWidth="1"/>
    <col min="5900" max="6144" width="9" style="483" customWidth="1"/>
    <col min="6145" max="6145" width="11.375" style="483" customWidth="1"/>
    <col min="6146" max="6146" width="13.75" style="483" customWidth="1"/>
    <col min="6147" max="6148" width="12.125" style="483" customWidth="1"/>
    <col min="6149" max="6149" width="7.125" style="483" customWidth="1"/>
    <col min="6150" max="6150" width="16.375" style="483" customWidth="1"/>
    <col min="6151" max="6151" width="7.125" style="483" customWidth="1"/>
    <col min="6152" max="6153" width="7.625" style="483" customWidth="1"/>
    <col min="6154" max="6154" width="11.625" style="483" customWidth="1"/>
    <col min="6155" max="6155" width="9.25" style="483" bestFit="1" customWidth="1"/>
    <col min="6156" max="6400" width="9" style="483" customWidth="1"/>
    <col min="6401" max="6401" width="11.375" style="483" customWidth="1"/>
    <col min="6402" max="6402" width="13.75" style="483" customWidth="1"/>
    <col min="6403" max="6404" width="12.125" style="483" customWidth="1"/>
    <col min="6405" max="6405" width="7.125" style="483" customWidth="1"/>
    <col min="6406" max="6406" width="16.375" style="483" customWidth="1"/>
    <col min="6407" max="6407" width="7.125" style="483" customWidth="1"/>
    <col min="6408" max="6409" width="7.625" style="483" customWidth="1"/>
    <col min="6410" max="6410" width="11.625" style="483" customWidth="1"/>
    <col min="6411" max="6411" width="9.25" style="483" bestFit="1" customWidth="1"/>
    <col min="6412" max="6656" width="9" style="483" customWidth="1"/>
    <col min="6657" max="6657" width="11.375" style="483" customWidth="1"/>
    <col min="6658" max="6658" width="13.75" style="483" customWidth="1"/>
    <col min="6659" max="6660" width="12.125" style="483" customWidth="1"/>
    <col min="6661" max="6661" width="7.125" style="483" customWidth="1"/>
    <col min="6662" max="6662" width="16.375" style="483" customWidth="1"/>
    <col min="6663" max="6663" width="7.125" style="483" customWidth="1"/>
    <col min="6664" max="6665" width="7.625" style="483" customWidth="1"/>
    <col min="6666" max="6666" width="11.625" style="483" customWidth="1"/>
    <col min="6667" max="6667" width="9.25" style="483" bestFit="1" customWidth="1"/>
    <col min="6668" max="6912" width="9" style="483" customWidth="1"/>
    <col min="6913" max="6913" width="11.375" style="483" customWidth="1"/>
    <col min="6914" max="6914" width="13.75" style="483" customWidth="1"/>
    <col min="6915" max="6916" width="12.125" style="483" customWidth="1"/>
    <col min="6917" max="6917" width="7.125" style="483" customWidth="1"/>
    <col min="6918" max="6918" width="16.375" style="483" customWidth="1"/>
    <col min="6919" max="6919" width="7.125" style="483" customWidth="1"/>
    <col min="6920" max="6921" width="7.625" style="483" customWidth="1"/>
    <col min="6922" max="6922" width="11.625" style="483" customWidth="1"/>
    <col min="6923" max="6923" width="9.25" style="483" bestFit="1" customWidth="1"/>
    <col min="6924" max="7168" width="9" style="483" customWidth="1"/>
    <col min="7169" max="7169" width="11.375" style="483" customWidth="1"/>
    <col min="7170" max="7170" width="13.75" style="483" customWidth="1"/>
    <col min="7171" max="7172" width="12.125" style="483" customWidth="1"/>
    <col min="7173" max="7173" width="7.125" style="483" customWidth="1"/>
    <col min="7174" max="7174" width="16.375" style="483" customWidth="1"/>
    <col min="7175" max="7175" width="7.125" style="483" customWidth="1"/>
    <col min="7176" max="7177" width="7.625" style="483" customWidth="1"/>
    <col min="7178" max="7178" width="11.625" style="483" customWidth="1"/>
    <col min="7179" max="7179" width="9.25" style="483" bestFit="1" customWidth="1"/>
    <col min="7180" max="7424" width="9" style="483" customWidth="1"/>
    <col min="7425" max="7425" width="11.375" style="483" customWidth="1"/>
    <col min="7426" max="7426" width="13.75" style="483" customWidth="1"/>
    <col min="7427" max="7428" width="12.125" style="483" customWidth="1"/>
    <col min="7429" max="7429" width="7.125" style="483" customWidth="1"/>
    <col min="7430" max="7430" width="16.375" style="483" customWidth="1"/>
    <col min="7431" max="7431" width="7.125" style="483" customWidth="1"/>
    <col min="7432" max="7433" width="7.625" style="483" customWidth="1"/>
    <col min="7434" max="7434" width="11.625" style="483" customWidth="1"/>
    <col min="7435" max="7435" width="9.25" style="483" bestFit="1" customWidth="1"/>
    <col min="7436" max="7680" width="9" style="483" customWidth="1"/>
    <col min="7681" max="7681" width="11.375" style="483" customWidth="1"/>
    <col min="7682" max="7682" width="13.75" style="483" customWidth="1"/>
    <col min="7683" max="7684" width="12.125" style="483" customWidth="1"/>
    <col min="7685" max="7685" width="7.125" style="483" customWidth="1"/>
    <col min="7686" max="7686" width="16.375" style="483" customWidth="1"/>
    <col min="7687" max="7687" width="7.125" style="483" customWidth="1"/>
    <col min="7688" max="7689" width="7.625" style="483" customWidth="1"/>
    <col min="7690" max="7690" width="11.625" style="483" customWidth="1"/>
    <col min="7691" max="7691" width="9.25" style="483" bestFit="1" customWidth="1"/>
    <col min="7692" max="7936" width="9" style="483" customWidth="1"/>
    <col min="7937" max="7937" width="11.375" style="483" customWidth="1"/>
    <col min="7938" max="7938" width="13.75" style="483" customWidth="1"/>
    <col min="7939" max="7940" width="12.125" style="483" customWidth="1"/>
    <col min="7941" max="7941" width="7.125" style="483" customWidth="1"/>
    <col min="7942" max="7942" width="16.375" style="483" customWidth="1"/>
    <col min="7943" max="7943" width="7.125" style="483" customWidth="1"/>
    <col min="7944" max="7945" width="7.625" style="483" customWidth="1"/>
    <col min="7946" max="7946" width="11.625" style="483" customWidth="1"/>
    <col min="7947" max="7947" width="9.25" style="483" bestFit="1" customWidth="1"/>
    <col min="7948" max="8192" width="9" style="483" customWidth="1"/>
    <col min="8193" max="8193" width="11.375" style="483" customWidth="1"/>
    <col min="8194" max="8194" width="13.75" style="483" customWidth="1"/>
    <col min="8195" max="8196" width="12.125" style="483" customWidth="1"/>
    <col min="8197" max="8197" width="7.125" style="483" customWidth="1"/>
    <col min="8198" max="8198" width="16.375" style="483" customWidth="1"/>
    <col min="8199" max="8199" width="7.125" style="483" customWidth="1"/>
    <col min="8200" max="8201" width="7.625" style="483" customWidth="1"/>
    <col min="8202" max="8202" width="11.625" style="483" customWidth="1"/>
    <col min="8203" max="8203" width="9.25" style="483" bestFit="1" customWidth="1"/>
    <col min="8204" max="8448" width="9" style="483" customWidth="1"/>
    <col min="8449" max="8449" width="11.375" style="483" customWidth="1"/>
    <col min="8450" max="8450" width="13.75" style="483" customWidth="1"/>
    <col min="8451" max="8452" width="12.125" style="483" customWidth="1"/>
    <col min="8453" max="8453" width="7.125" style="483" customWidth="1"/>
    <col min="8454" max="8454" width="16.375" style="483" customWidth="1"/>
    <col min="8455" max="8455" width="7.125" style="483" customWidth="1"/>
    <col min="8456" max="8457" width="7.625" style="483" customWidth="1"/>
    <col min="8458" max="8458" width="11.625" style="483" customWidth="1"/>
    <col min="8459" max="8459" width="9.25" style="483" bestFit="1" customWidth="1"/>
    <col min="8460" max="8704" width="9" style="483" customWidth="1"/>
    <col min="8705" max="8705" width="11.375" style="483" customWidth="1"/>
    <col min="8706" max="8706" width="13.75" style="483" customWidth="1"/>
    <col min="8707" max="8708" width="12.125" style="483" customWidth="1"/>
    <col min="8709" max="8709" width="7.125" style="483" customWidth="1"/>
    <col min="8710" max="8710" width="16.375" style="483" customWidth="1"/>
    <col min="8711" max="8711" width="7.125" style="483" customWidth="1"/>
    <col min="8712" max="8713" width="7.625" style="483" customWidth="1"/>
    <col min="8714" max="8714" width="11.625" style="483" customWidth="1"/>
    <col min="8715" max="8715" width="9.25" style="483" bestFit="1" customWidth="1"/>
    <col min="8716" max="8960" width="9" style="483" customWidth="1"/>
    <col min="8961" max="8961" width="11.375" style="483" customWidth="1"/>
    <col min="8962" max="8962" width="13.75" style="483" customWidth="1"/>
    <col min="8963" max="8964" width="12.125" style="483" customWidth="1"/>
    <col min="8965" max="8965" width="7.125" style="483" customWidth="1"/>
    <col min="8966" max="8966" width="16.375" style="483" customWidth="1"/>
    <col min="8967" max="8967" width="7.125" style="483" customWidth="1"/>
    <col min="8968" max="8969" width="7.625" style="483" customWidth="1"/>
    <col min="8970" max="8970" width="11.625" style="483" customWidth="1"/>
    <col min="8971" max="8971" width="9.25" style="483" bestFit="1" customWidth="1"/>
    <col min="8972" max="9216" width="9" style="483" customWidth="1"/>
    <col min="9217" max="9217" width="11.375" style="483" customWidth="1"/>
    <col min="9218" max="9218" width="13.75" style="483" customWidth="1"/>
    <col min="9219" max="9220" width="12.125" style="483" customWidth="1"/>
    <col min="9221" max="9221" width="7.125" style="483" customWidth="1"/>
    <col min="9222" max="9222" width="16.375" style="483" customWidth="1"/>
    <col min="9223" max="9223" width="7.125" style="483" customWidth="1"/>
    <col min="9224" max="9225" width="7.625" style="483" customWidth="1"/>
    <col min="9226" max="9226" width="11.625" style="483" customWidth="1"/>
    <col min="9227" max="9227" width="9.25" style="483" bestFit="1" customWidth="1"/>
    <col min="9228" max="9472" width="9" style="483" customWidth="1"/>
    <col min="9473" max="9473" width="11.375" style="483" customWidth="1"/>
    <col min="9474" max="9474" width="13.75" style="483" customWidth="1"/>
    <col min="9475" max="9476" width="12.125" style="483" customWidth="1"/>
    <col min="9477" max="9477" width="7.125" style="483" customWidth="1"/>
    <col min="9478" max="9478" width="16.375" style="483" customWidth="1"/>
    <col min="9479" max="9479" width="7.125" style="483" customWidth="1"/>
    <col min="9480" max="9481" width="7.625" style="483" customWidth="1"/>
    <col min="9482" max="9482" width="11.625" style="483" customWidth="1"/>
    <col min="9483" max="9483" width="9.25" style="483" bestFit="1" customWidth="1"/>
    <col min="9484" max="9728" width="9" style="483" customWidth="1"/>
    <col min="9729" max="9729" width="11.375" style="483" customWidth="1"/>
    <col min="9730" max="9730" width="13.75" style="483" customWidth="1"/>
    <col min="9731" max="9732" width="12.125" style="483" customWidth="1"/>
    <col min="9733" max="9733" width="7.125" style="483" customWidth="1"/>
    <col min="9734" max="9734" width="16.375" style="483" customWidth="1"/>
    <col min="9735" max="9735" width="7.125" style="483" customWidth="1"/>
    <col min="9736" max="9737" width="7.625" style="483" customWidth="1"/>
    <col min="9738" max="9738" width="11.625" style="483" customWidth="1"/>
    <col min="9739" max="9739" width="9.25" style="483" bestFit="1" customWidth="1"/>
    <col min="9740" max="9984" width="9" style="483" customWidth="1"/>
    <col min="9985" max="9985" width="11.375" style="483" customWidth="1"/>
    <col min="9986" max="9986" width="13.75" style="483" customWidth="1"/>
    <col min="9987" max="9988" width="12.125" style="483" customWidth="1"/>
    <col min="9989" max="9989" width="7.125" style="483" customWidth="1"/>
    <col min="9990" max="9990" width="16.375" style="483" customWidth="1"/>
    <col min="9991" max="9991" width="7.125" style="483" customWidth="1"/>
    <col min="9992" max="9993" width="7.625" style="483" customWidth="1"/>
    <col min="9994" max="9994" width="11.625" style="483" customWidth="1"/>
    <col min="9995" max="9995" width="9.25" style="483" bestFit="1" customWidth="1"/>
    <col min="9996" max="10240" width="9" style="483" customWidth="1"/>
    <col min="10241" max="10241" width="11.375" style="483" customWidth="1"/>
    <col min="10242" max="10242" width="13.75" style="483" customWidth="1"/>
    <col min="10243" max="10244" width="12.125" style="483" customWidth="1"/>
    <col min="10245" max="10245" width="7.125" style="483" customWidth="1"/>
    <col min="10246" max="10246" width="16.375" style="483" customWidth="1"/>
    <col min="10247" max="10247" width="7.125" style="483" customWidth="1"/>
    <col min="10248" max="10249" width="7.625" style="483" customWidth="1"/>
    <col min="10250" max="10250" width="11.625" style="483" customWidth="1"/>
    <col min="10251" max="10251" width="9.25" style="483" bestFit="1" customWidth="1"/>
    <col min="10252" max="10496" width="9" style="483" customWidth="1"/>
    <col min="10497" max="10497" width="11.375" style="483" customWidth="1"/>
    <col min="10498" max="10498" width="13.75" style="483" customWidth="1"/>
    <col min="10499" max="10500" width="12.125" style="483" customWidth="1"/>
    <col min="10501" max="10501" width="7.125" style="483" customWidth="1"/>
    <col min="10502" max="10502" width="16.375" style="483" customWidth="1"/>
    <col min="10503" max="10503" width="7.125" style="483" customWidth="1"/>
    <col min="10504" max="10505" width="7.625" style="483" customWidth="1"/>
    <col min="10506" max="10506" width="11.625" style="483" customWidth="1"/>
    <col min="10507" max="10507" width="9.25" style="483" bestFit="1" customWidth="1"/>
    <col min="10508" max="10752" width="9" style="483" customWidth="1"/>
    <col min="10753" max="10753" width="11.375" style="483" customWidth="1"/>
    <col min="10754" max="10754" width="13.75" style="483" customWidth="1"/>
    <col min="10755" max="10756" width="12.125" style="483" customWidth="1"/>
    <col min="10757" max="10757" width="7.125" style="483" customWidth="1"/>
    <col min="10758" max="10758" width="16.375" style="483" customWidth="1"/>
    <col min="10759" max="10759" width="7.125" style="483" customWidth="1"/>
    <col min="10760" max="10761" width="7.625" style="483" customWidth="1"/>
    <col min="10762" max="10762" width="11.625" style="483" customWidth="1"/>
    <col min="10763" max="10763" width="9.25" style="483" bestFit="1" customWidth="1"/>
    <col min="10764" max="11008" width="9" style="483" customWidth="1"/>
    <col min="11009" max="11009" width="11.375" style="483" customWidth="1"/>
    <col min="11010" max="11010" width="13.75" style="483" customWidth="1"/>
    <col min="11011" max="11012" width="12.125" style="483" customWidth="1"/>
    <col min="11013" max="11013" width="7.125" style="483" customWidth="1"/>
    <col min="11014" max="11014" width="16.375" style="483" customWidth="1"/>
    <col min="11015" max="11015" width="7.125" style="483" customWidth="1"/>
    <col min="11016" max="11017" width="7.625" style="483" customWidth="1"/>
    <col min="11018" max="11018" width="11.625" style="483" customWidth="1"/>
    <col min="11019" max="11019" width="9.25" style="483" bestFit="1" customWidth="1"/>
    <col min="11020" max="11264" width="9" style="483" customWidth="1"/>
    <col min="11265" max="11265" width="11.375" style="483" customWidth="1"/>
    <col min="11266" max="11266" width="13.75" style="483" customWidth="1"/>
    <col min="11267" max="11268" width="12.125" style="483" customWidth="1"/>
    <col min="11269" max="11269" width="7.125" style="483" customWidth="1"/>
    <col min="11270" max="11270" width="16.375" style="483" customWidth="1"/>
    <col min="11271" max="11271" width="7.125" style="483" customWidth="1"/>
    <col min="11272" max="11273" width="7.625" style="483" customWidth="1"/>
    <col min="11274" max="11274" width="11.625" style="483" customWidth="1"/>
    <col min="11275" max="11275" width="9.25" style="483" bestFit="1" customWidth="1"/>
    <col min="11276" max="11520" width="9" style="483" customWidth="1"/>
    <col min="11521" max="11521" width="11.375" style="483" customWidth="1"/>
    <col min="11522" max="11522" width="13.75" style="483" customWidth="1"/>
    <col min="11523" max="11524" width="12.125" style="483" customWidth="1"/>
    <col min="11525" max="11525" width="7.125" style="483" customWidth="1"/>
    <col min="11526" max="11526" width="16.375" style="483" customWidth="1"/>
    <col min="11527" max="11527" width="7.125" style="483" customWidth="1"/>
    <col min="11528" max="11529" width="7.625" style="483" customWidth="1"/>
    <col min="11530" max="11530" width="11.625" style="483" customWidth="1"/>
    <col min="11531" max="11531" width="9.25" style="483" bestFit="1" customWidth="1"/>
    <col min="11532" max="11776" width="9" style="483" customWidth="1"/>
    <col min="11777" max="11777" width="11.375" style="483" customWidth="1"/>
    <col min="11778" max="11778" width="13.75" style="483" customWidth="1"/>
    <col min="11779" max="11780" width="12.125" style="483" customWidth="1"/>
    <col min="11781" max="11781" width="7.125" style="483" customWidth="1"/>
    <col min="11782" max="11782" width="16.375" style="483" customWidth="1"/>
    <col min="11783" max="11783" width="7.125" style="483" customWidth="1"/>
    <col min="11784" max="11785" width="7.625" style="483" customWidth="1"/>
    <col min="11786" max="11786" width="11.625" style="483" customWidth="1"/>
    <col min="11787" max="11787" width="9.25" style="483" bestFit="1" customWidth="1"/>
    <col min="11788" max="12032" width="9" style="483" customWidth="1"/>
    <col min="12033" max="12033" width="11.375" style="483" customWidth="1"/>
    <col min="12034" max="12034" width="13.75" style="483" customWidth="1"/>
    <col min="12035" max="12036" width="12.125" style="483" customWidth="1"/>
    <col min="12037" max="12037" width="7.125" style="483" customWidth="1"/>
    <col min="12038" max="12038" width="16.375" style="483" customWidth="1"/>
    <col min="12039" max="12039" width="7.125" style="483" customWidth="1"/>
    <col min="12040" max="12041" width="7.625" style="483" customWidth="1"/>
    <col min="12042" max="12042" width="11.625" style="483" customWidth="1"/>
    <col min="12043" max="12043" width="9.25" style="483" bestFit="1" customWidth="1"/>
    <col min="12044" max="12288" width="9" style="483" customWidth="1"/>
    <col min="12289" max="12289" width="11.375" style="483" customWidth="1"/>
    <col min="12290" max="12290" width="13.75" style="483" customWidth="1"/>
    <col min="12291" max="12292" width="12.125" style="483" customWidth="1"/>
    <col min="12293" max="12293" width="7.125" style="483" customWidth="1"/>
    <col min="12294" max="12294" width="16.375" style="483" customWidth="1"/>
    <col min="12295" max="12295" width="7.125" style="483" customWidth="1"/>
    <col min="12296" max="12297" width="7.625" style="483" customWidth="1"/>
    <col min="12298" max="12298" width="11.625" style="483" customWidth="1"/>
    <col min="12299" max="12299" width="9.25" style="483" bestFit="1" customWidth="1"/>
    <col min="12300" max="12544" width="9" style="483" customWidth="1"/>
    <col min="12545" max="12545" width="11.375" style="483" customWidth="1"/>
    <col min="12546" max="12546" width="13.75" style="483" customWidth="1"/>
    <col min="12547" max="12548" width="12.125" style="483" customWidth="1"/>
    <col min="12549" max="12549" width="7.125" style="483" customWidth="1"/>
    <col min="12550" max="12550" width="16.375" style="483" customWidth="1"/>
    <col min="12551" max="12551" width="7.125" style="483" customWidth="1"/>
    <col min="12552" max="12553" width="7.625" style="483" customWidth="1"/>
    <col min="12554" max="12554" width="11.625" style="483" customWidth="1"/>
    <col min="12555" max="12555" width="9.25" style="483" bestFit="1" customWidth="1"/>
    <col min="12556" max="12800" width="9" style="483" customWidth="1"/>
    <col min="12801" max="12801" width="11.375" style="483" customWidth="1"/>
    <col min="12802" max="12802" width="13.75" style="483" customWidth="1"/>
    <col min="12803" max="12804" width="12.125" style="483" customWidth="1"/>
    <col min="12805" max="12805" width="7.125" style="483" customWidth="1"/>
    <col min="12806" max="12806" width="16.375" style="483" customWidth="1"/>
    <col min="12807" max="12807" width="7.125" style="483" customWidth="1"/>
    <col min="12808" max="12809" width="7.625" style="483" customWidth="1"/>
    <col min="12810" max="12810" width="11.625" style="483" customWidth="1"/>
    <col min="12811" max="12811" width="9.25" style="483" bestFit="1" customWidth="1"/>
    <col min="12812" max="13056" width="9" style="483" customWidth="1"/>
    <col min="13057" max="13057" width="11.375" style="483" customWidth="1"/>
    <col min="13058" max="13058" width="13.75" style="483" customWidth="1"/>
    <col min="13059" max="13060" width="12.125" style="483" customWidth="1"/>
    <col min="13061" max="13061" width="7.125" style="483" customWidth="1"/>
    <col min="13062" max="13062" width="16.375" style="483" customWidth="1"/>
    <col min="13063" max="13063" width="7.125" style="483" customWidth="1"/>
    <col min="13064" max="13065" width="7.625" style="483" customWidth="1"/>
    <col min="13066" max="13066" width="11.625" style="483" customWidth="1"/>
    <col min="13067" max="13067" width="9.25" style="483" bestFit="1" customWidth="1"/>
    <col min="13068" max="13312" width="9" style="483" customWidth="1"/>
    <col min="13313" max="13313" width="11.375" style="483" customWidth="1"/>
    <col min="13314" max="13314" width="13.75" style="483" customWidth="1"/>
    <col min="13315" max="13316" width="12.125" style="483" customWidth="1"/>
    <col min="13317" max="13317" width="7.125" style="483" customWidth="1"/>
    <col min="13318" max="13318" width="16.375" style="483" customWidth="1"/>
    <col min="13319" max="13319" width="7.125" style="483" customWidth="1"/>
    <col min="13320" max="13321" width="7.625" style="483" customWidth="1"/>
    <col min="13322" max="13322" width="11.625" style="483" customWidth="1"/>
    <col min="13323" max="13323" width="9.25" style="483" bestFit="1" customWidth="1"/>
    <col min="13324" max="13568" width="9" style="483" customWidth="1"/>
    <col min="13569" max="13569" width="11.375" style="483" customWidth="1"/>
    <col min="13570" max="13570" width="13.75" style="483" customWidth="1"/>
    <col min="13571" max="13572" width="12.125" style="483" customWidth="1"/>
    <col min="13573" max="13573" width="7.125" style="483" customWidth="1"/>
    <col min="13574" max="13574" width="16.375" style="483" customWidth="1"/>
    <col min="13575" max="13575" width="7.125" style="483" customWidth="1"/>
    <col min="13576" max="13577" width="7.625" style="483" customWidth="1"/>
    <col min="13578" max="13578" width="11.625" style="483" customWidth="1"/>
    <col min="13579" max="13579" width="9.25" style="483" bestFit="1" customWidth="1"/>
    <col min="13580" max="13824" width="9" style="483" customWidth="1"/>
    <col min="13825" max="13825" width="11.375" style="483" customWidth="1"/>
    <col min="13826" max="13826" width="13.75" style="483" customWidth="1"/>
    <col min="13827" max="13828" width="12.125" style="483" customWidth="1"/>
    <col min="13829" max="13829" width="7.125" style="483" customWidth="1"/>
    <col min="13830" max="13830" width="16.375" style="483" customWidth="1"/>
    <col min="13831" max="13831" width="7.125" style="483" customWidth="1"/>
    <col min="13832" max="13833" width="7.625" style="483" customWidth="1"/>
    <col min="13834" max="13834" width="11.625" style="483" customWidth="1"/>
    <col min="13835" max="13835" width="9.25" style="483" bestFit="1" customWidth="1"/>
    <col min="13836" max="14080" width="9" style="483" customWidth="1"/>
    <col min="14081" max="14081" width="11.375" style="483" customWidth="1"/>
    <col min="14082" max="14082" width="13.75" style="483" customWidth="1"/>
    <col min="14083" max="14084" width="12.125" style="483" customWidth="1"/>
    <col min="14085" max="14085" width="7.125" style="483" customWidth="1"/>
    <col min="14086" max="14086" width="16.375" style="483" customWidth="1"/>
    <col min="14087" max="14087" width="7.125" style="483" customWidth="1"/>
    <col min="14088" max="14089" width="7.625" style="483" customWidth="1"/>
    <col min="14090" max="14090" width="11.625" style="483" customWidth="1"/>
    <col min="14091" max="14091" width="9.25" style="483" bestFit="1" customWidth="1"/>
    <col min="14092" max="14336" width="9" style="483" customWidth="1"/>
    <col min="14337" max="14337" width="11.375" style="483" customWidth="1"/>
    <col min="14338" max="14338" width="13.75" style="483" customWidth="1"/>
    <col min="14339" max="14340" width="12.125" style="483" customWidth="1"/>
    <col min="14341" max="14341" width="7.125" style="483" customWidth="1"/>
    <col min="14342" max="14342" width="16.375" style="483" customWidth="1"/>
    <col min="14343" max="14343" width="7.125" style="483" customWidth="1"/>
    <col min="14344" max="14345" width="7.625" style="483" customWidth="1"/>
    <col min="14346" max="14346" width="11.625" style="483" customWidth="1"/>
    <col min="14347" max="14347" width="9.25" style="483" bestFit="1" customWidth="1"/>
    <col min="14348" max="14592" width="9" style="483" customWidth="1"/>
    <col min="14593" max="14593" width="11.375" style="483" customWidth="1"/>
    <col min="14594" max="14594" width="13.75" style="483" customWidth="1"/>
    <col min="14595" max="14596" width="12.125" style="483" customWidth="1"/>
    <col min="14597" max="14597" width="7.125" style="483" customWidth="1"/>
    <col min="14598" max="14598" width="16.375" style="483" customWidth="1"/>
    <col min="14599" max="14599" width="7.125" style="483" customWidth="1"/>
    <col min="14600" max="14601" width="7.625" style="483" customWidth="1"/>
    <col min="14602" max="14602" width="11.625" style="483" customWidth="1"/>
    <col min="14603" max="14603" width="9.25" style="483" bestFit="1" customWidth="1"/>
    <col min="14604" max="14848" width="9" style="483" customWidth="1"/>
    <col min="14849" max="14849" width="11.375" style="483" customWidth="1"/>
    <col min="14850" max="14850" width="13.75" style="483" customWidth="1"/>
    <col min="14851" max="14852" width="12.125" style="483" customWidth="1"/>
    <col min="14853" max="14853" width="7.125" style="483" customWidth="1"/>
    <col min="14854" max="14854" width="16.375" style="483" customWidth="1"/>
    <col min="14855" max="14855" width="7.125" style="483" customWidth="1"/>
    <col min="14856" max="14857" width="7.625" style="483" customWidth="1"/>
    <col min="14858" max="14858" width="11.625" style="483" customWidth="1"/>
    <col min="14859" max="14859" width="9.25" style="483" bestFit="1" customWidth="1"/>
    <col min="14860" max="15104" width="9" style="483" customWidth="1"/>
    <col min="15105" max="15105" width="11.375" style="483" customWidth="1"/>
    <col min="15106" max="15106" width="13.75" style="483" customWidth="1"/>
    <col min="15107" max="15108" width="12.125" style="483" customWidth="1"/>
    <col min="15109" max="15109" width="7.125" style="483" customWidth="1"/>
    <col min="15110" max="15110" width="16.375" style="483" customWidth="1"/>
    <col min="15111" max="15111" width="7.125" style="483" customWidth="1"/>
    <col min="15112" max="15113" width="7.625" style="483" customWidth="1"/>
    <col min="15114" max="15114" width="11.625" style="483" customWidth="1"/>
    <col min="15115" max="15115" width="9.25" style="483" bestFit="1" customWidth="1"/>
    <col min="15116" max="15360" width="9" style="483" customWidth="1"/>
    <col min="15361" max="15361" width="11.375" style="483" customWidth="1"/>
    <col min="15362" max="15362" width="13.75" style="483" customWidth="1"/>
    <col min="15363" max="15364" width="12.125" style="483" customWidth="1"/>
    <col min="15365" max="15365" width="7.125" style="483" customWidth="1"/>
    <col min="15366" max="15366" width="16.375" style="483" customWidth="1"/>
    <col min="15367" max="15367" width="7.125" style="483" customWidth="1"/>
    <col min="15368" max="15369" width="7.625" style="483" customWidth="1"/>
    <col min="15370" max="15370" width="11.625" style="483" customWidth="1"/>
    <col min="15371" max="15371" width="9.25" style="483" bestFit="1" customWidth="1"/>
    <col min="15372" max="15616" width="9" style="483" customWidth="1"/>
    <col min="15617" max="15617" width="11.375" style="483" customWidth="1"/>
    <col min="15618" max="15618" width="13.75" style="483" customWidth="1"/>
    <col min="15619" max="15620" width="12.125" style="483" customWidth="1"/>
    <col min="15621" max="15621" width="7.125" style="483" customWidth="1"/>
    <col min="15622" max="15622" width="16.375" style="483" customWidth="1"/>
    <col min="15623" max="15623" width="7.125" style="483" customWidth="1"/>
    <col min="15624" max="15625" width="7.625" style="483" customWidth="1"/>
    <col min="15626" max="15626" width="11.625" style="483" customWidth="1"/>
    <col min="15627" max="15627" width="9.25" style="483" bestFit="1" customWidth="1"/>
    <col min="15628" max="15872" width="9" style="483" customWidth="1"/>
    <col min="15873" max="15873" width="11.375" style="483" customWidth="1"/>
    <col min="15874" max="15874" width="13.75" style="483" customWidth="1"/>
    <col min="15875" max="15876" width="12.125" style="483" customWidth="1"/>
    <col min="15877" max="15877" width="7.125" style="483" customWidth="1"/>
    <col min="15878" max="15878" width="16.375" style="483" customWidth="1"/>
    <col min="15879" max="15879" width="7.125" style="483" customWidth="1"/>
    <col min="15880" max="15881" width="7.625" style="483" customWidth="1"/>
    <col min="15882" max="15882" width="11.625" style="483" customWidth="1"/>
    <col min="15883" max="15883" width="9.25" style="483" bestFit="1" customWidth="1"/>
    <col min="15884" max="16128" width="9" style="483" customWidth="1"/>
    <col min="16129" max="16129" width="11.375" style="483" customWidth="1"/>
    <col min="16130" max="16130" width="13.75" style="483" customWidth="1"/>
    <col min="16131" max="16132" width="12.125" style="483" customWidth="1"/>
    <col min="16133" max="16133" width="7.125" style="483" customWidth="1"/>
    <col min="16134" max="16134" width="16.375" style="483" customWidth="1"/>
    <col min="16135" max="16135" width="7.125" style="483" customWidth="1"/>
    <col min="16136" max="16137" width="7.625" style="483" customWidth="1"/>
    <col min="16138" max="16138" width="11.625" style="483" customWidth="1"/>
    <col min="16139" max="16139" width="9.25" style="483" bestFit="1" customWidth="1"/>
    <col min="16140" max="16384" width="9" style="483" customWidth="1"/>
  </cols>
  <sheetData>
    <row r="1" spans="1:14" ht="27" customHeight="1">
      <c r="A1" s="189" t="s">
        <v>234</v>
      </c>
    </row>
    <row r="2" spans="1:14" ht="26.25" customHeight="1">
      <c r="A2" s="189"/>
      <c r="G2" s="557" t="s">
        <v>353</v>
      </c>
    </row>
    <row r="3" spans="1:14" s="484" customFormat="1" ht="36" customHeight="1">
      <c r="A3" s="647" t="s">
        <v>271</v>
      </c>
      <c r="B3" s="659"/>
      <c r="C3" s="664" t="s">
        <v>147</v>
      </c>
      <c r="D3" s="670" t="s">
        <v>205</v>
      </c>
      <c r="E3" s="228" t="s">
        <v>170</v>
      </c>
      <c r="F3" s="682" t="s">
        <v>120</v>
      </c>
      <c r="G3" s="689" t="s">
        <v>170</v>
      </c>
      <c r="J3" s="695"/>
      <c r="K3" s="698"/>
    </row>
    <row r="4" spans="1:14" ht="24.75" customHeight="1">
      <c r="A4" s="648" t="s">
        <v>165</v>
      </c>
      <c r="B4" s="660" t="s">
        <v>292</v>
      </c>
      <c r="C4" s="665">
        <v>5803</v>
      </c>
      <c r="D4" s="671">
        <f>ROUND(C4/C30*100,5)</f>
        <v>44.206600000000002</v>
      </c>
      <c r="E4" s="677">
        <f t="shared" ref="E4:E28" si="0">RANK(D4,$D$4:$D$28)</f>
        <v>1</v>
      </c>
      <c r="F4" s="683">
        <f t="shared" ref="F4:F28" si="1">ROUND(C4/J4*1000,4)</f>
        <v>18.952999999999999</v>
      </c>
      <c r="G4" s="690">
        <f t="shared" ref="G4:G28" si="2">RANK(F4,$F$4:$F$28)</f>
        <v>2</v>
      </c>
      <c r="J4" s="696">
        <v>306178</v>
      </c>
      <c r="K4" s="699"/>
    </row>
    <row r="5" spans="1:14" ht="24.75" customHeight="1">
      <c r="A5" s="648"/>
      <c r="B5" s="661" t="s">
        <v>125</v>
      </c>
      <c r="C5" s="666">
        <v>437</v>
      </c>
      <c r="D5" s="672">
        <f>ROUND(C5/C30*100,5)</f>
        <v>3.3290199999999999</v>
      </c>
      <c r="E5" s="678">
        <f t="shared" si="0"/>
        <v>6</v>
      </c>
      <c r="F5" s="684">
        <f t="shared" si="1"/>
        <v>8.5952999999999999</v>
      </c>
      <c r="G5" s="691">
        <f t="shared" si="2"/>
        <v>20</v>
      </c>
      <c r="J5" s="696">
        <v>50842</v>
      </c>
      <c r="K5" s="699"/>
      <c r="L5" s="700"/>
      <c r="N5" s="701"/>
    </row>
    <row r="6" spans="1:14" ht="24.75" customHeight="1">
      <c r="A6" s="648"/>
      <c r="B6" s="661" t="s">
        <v>293</v>
      </c>
      <c r="C6" s="666">
        <v>995</v>
      </c>
      <c r="D6" s="672">
        <f>ROUND(C6/C30*100,5)</f>
        <v>7.5797999999999996</v>
      </c>
      <c r="E6" s="678">
        <f t="shared" si="0"/>
        <v>2</v>
      </c>
      <c r="F6" s="684">
        <f t="shared" si="1"/>
        <v>11.503</v>
      </c>
      <c r="G6" s="691">
        <f t="shared" si="2"/>
        <v>7</v>
      </c>
      <c r="J6" s="696">
        <v>86499</v>
      </c>
      <c r="K6" s="699"/>
      <c r="L6" s="361"/>
    </row>
    <row r="7" spans="1:14" ht="24.75" customHeight="1">
      <c r="A7" s="648"/>
      <c r="B7" s="661" t="s">
        <v>294</v>
      </c>
      <c r="C7" s="666">
        <v>807</v>
      </c>
      <c r="D7" s="672">
        <f>ROUND(C7/C30*100,5)</f>
        <v>6.1476300000000004</v>
      </c>
      <c r="E7" s="678">
        <f t="shared" si="0"/>
        <v>5</v>
      </c>
      <c r="F7" s="684">
        <f t="shared" si="1"/>
        <v>11.5146</v>
      </c>
      <c r="G7" s="691">
        <f t="shared" si="2"/>
        <v>6</v>
      </c>
      <c r="J7" s="696">
        <v>70085</v>
      </c>
      <c r="K7" s="699"/>
      <c r="L7" s="361"/>
    </row>
    <row r="8" spans="1:14" ht="24.75" customHeight="1">
      <c r="A8" s="648"/>
      <c r="B8" s="661" t="s">
        <v>132</v>
      </c>
      <c r="C8" s="666">
        <v>237</v>
      </c>
      <c r="D8" s="672">
        <f>ROUND(C8/C30*100,5)</f>
        <v>1.8054399999999999</v>
      </c>
      <c r="E8" s="678">
        <f t="shared" si="0"/>
        <v>13</v>
      </c>
      <c r="F8" s="684">
        <f t="shared" si="1"/>
        <v>9.2454999999999998</v>
      </c>
      <c r="G8" s="690">
        <f t="shared" si="2"/>
        <v>17</v>
      </c>
      <c r="J8" s="696">
        <v>25634</v>
      </c>
      <c r="K8" s="699"/>
    </row>
    <row r="9" spans="1:14" ht="24.75" customHeight="1">
      <c r="A9" s="648"/>
      <c r="B9" s="661" t="s">
        <v>295</v>
      </c>
      <c r="C9" s="666">
        <v>384</v>
      </c>
      <c r="D9" s="672">
        <f>ROUND(C9/C30*100,5)</f>
        <v>2.9252699999999998</v>
      </c>
      <c r="E9" s="678">
        <f t="shared" si="0"/>
        <v>8</v>
      </c>
      <c r="F9" s="684">
        <f t="shared" si="1"/>
        <v>8.9537999999999993</v>
      </c>
      <c r="G9" s="690">
        <f t="shared" si="2"/>
        <v>19</v>
      </c>
      <c r="J9" s="696">
        <v>42887</v>
      </c>
      <c r="K9" s="699"/>
    </row>
    <row r="10" spans="1:14" ht="24.75" customHeight="1">
      <c r="A10" s="648"/>
      <c r="B10" s="661" t="s">
        <v>296</v>
      </c>
      <c r="C10" s="666">
        <v>296</v>
      </c>
      <c r="D10" s="672">
        <f>ROUND(C10/C30*100,5)</f>
        <v>2.2548900000000001</v>
      </c>
      <c r="E10" s="678">
        <f t="shared" si="0"/>
        <v>10</v>
      </c>
      <c r="F10" s="684">
        <f t="shared" si="1"/>
        <v>9.9573</v>
      </c>
      <c r="G10" s="690">
        <f t="shared" si="2"/>
        <v>12</v>
      </c>
      <c r="J10" s="696">
        <v>29727</v>
      </c>
      <c r="K10" s="699"/>
    </row>
    <row r="11" spans="1:14" ht="24.75" customHeight="1">
      <c r="A11" s="648"/>
      <c r="B11" s="661" t="s">
        <v>43</v>
      </c>
      <c r="C11" s="666">
        <v>918</v>
      </c>
      <c r="D11" s="672">
        <f>ROUND(C11/C30*100,5)</f>
        <v>6.99322</v>
      </c>
      <c r="E11" s="678">
        <f t="shared" si="0"/>
        <v>3</v>
      </c>
      <c r="F11" s="684">
        <f t="shared" si="1"/>
        <v>12.1723</v>
      </c>
      <c r="G11" s="690">
        <f t="shared" si="2"/>
        <v>5</v>
      </c>
      <c r="J11" s="696">
        <v>75417</v>
      </c>
      <c r="K11" s="699"/>
      <c r="L11" s="361"/>
    </row>
    <row r="12" spans="1:14" ht="24.75" customHeight="1">
      <c r="A12" s="648"/>
      <c r="B12" s="661" t="s">
        <v>217</v>
      </c>
      <c r="C12" s="666">
        <v>413</v>
      </c>
      <c r="D12" s="672">
        <f>ROUND(C12/C30*100,5)</f>
        <v>3.1461899999999998</v>
      </c>
      <c r="E12" s="678">
        <f t="shared" si="0"/>
        <v>7</v>
      </c>
      <c r="F12" s="684">
        <f t="shared" si="1"/>
        <v>12.9374</v>
      </c>
      <c r="G12" s="691">
        <f t="shared" si="2"/>
        <v>4</v>
      </c>
      <c r="J12" s="696">
        <v>31923</v>
      </c>
      <c r="K12" s="699"/>
    </row>
    <row r="13" spans="1:14" ht="24.75" customHeight="1">
      <c r="A13" s="648"/>
      <c r="B13" s="661" t="s">
        <v>264</v>
      </c>
      <c r="C13" s="666">
        <v>823</v>
      </c>
      <c r="D13" s="672">
        <f>ROUND(C13/C30*100,5)</f>
        <v>6.26952</v>
      </c>
      <c r="E13" s="678">
        <f t="shared" si="0"/>
        <v>4</v>
      </c>
      <c r="F13" s="684">
        <f t="shared" si="1"/>
        <v>10.566700000000001</v>
      </c>
      <c r="G13" s="691">
        <f t="shared" si="2"/>
        <v>10</v>
      </c>
      <c r="J13" s="696">
        <v>77886</v>
      </c>
      <c r="K13" s="699"/>
      <c r="L13" s="361"/>
    </row>
    <row r="14" spans="1:14" ht="24.75" customHeight="1">
      <c r="A14" s="648"/>
      <c r="B14" s="661" t="s">
        <v>167</v>
      </c>
      <c r="C14" s="666">
        <v>280</v>
      </c>
      <c r="D14" s="672">
        <f>ROUND(C14/C30*100,5)</f>
        <v>2.1330100000000001</v>
      </c>
      <c r="E14" s="678">
        <f t="shared" si="0"/>
        <v>11</v>
      </c>
      <c r="F14" s="684">
        <f t="shared" si="1"/>
        <v>9.1638000000000002</v>
      </c>
      <c r="G14" s="691">
        <f t="shared" si="2"/>
        <v>18</v>
      </c>
      <c r="J14" s="696">
        <v>30555</v>
      </c>
      <c r="K14" s="699"/>
    </row>
    <row r="15" spans="1:14" ht="24.75" customHeight="1">
      <c r="A15" s="648"/>
      <c r="B15" s="661" t="s">
        <v>26</v>
      </c>
      <c r="C15" s="666">
        <v>327</v>
      </c>
      <c r="D15" s="672">
        <f>ROUND(C15/C30*100,5)</f>
        <v>2.49105</v>
      </c>
      <c r="E15" s="678">
        <f t="shared" si="0"/>
        <v>9</v>
      </c>
      <c r="F15" s="684">
        <f t="shared" si="1"/>
        <v>13.854799999999999</v>
      </c>
      <c r="G15" s="691">
        <f t="shared" si="2"/>
        <v>3</v>
      </c>
      <c r="J15" s="696">
        <v>23602</v>
      </c>
      <c r="K15" s="699"/>
    </row>
    <row r="16" spans="1:14" ht="24.75" customHeight="1">
      <c r="A16" s="649"/>
      <c r="B16" s="661" t="s">
        <v>46</v>
      </c>
      <c r="C16" s="666">
        <v>241</v>
      </c>
      <c r="D16" s="672">
        <f>ROUND(C16/C30*100,5)</f>
        <v>1.8359099999999999</v>
      </c>
      <c r="E16" s="678">
        <f t="shared" si="0"/>
        <v>12</v>
      </c>
      <c r="F16" s="684">
        <f t="shared" si="1"/>
        <v>9.5237999999999996</v>
      </c>
      <c r="G16" s="691">
        <f t="shared" si="2"/>
        <v>16</v>
      </c>
      <c r="J16" s="696">
        <v>25305</v>
      </c>
      <c r="K16" s="699"/>
    </row>
    <row r="17" spans="1:12" ht="24.75" customHeight="1">
      <c r="A17" s="650" t="s">
        <v>270</v>
      </c>
      <c r="B17" s="661" t="s">
        <v>107</v>
      </c>
      <c r="C17" s="666">
        <v>39</v>
      </c>
      <c r="D17" s="672">
        <f>ROUND(C17/C30*100,5)</f>
        <v>0.29709999999999998</v>
      </c>
      <c r="E17" s="678">
        <f t="shared" si="0"/>
        <v>22</v>
      </c>
      <c r="F17" s="684">
        <f t="shared" si="1"/>
        <v>8.0528999999999993</v>
      </c>
      <c r="G17" s="691">
        <f t="shared" si="2"/>
        <v>22</v>
      </c>
      <c r="J17" s="696">
        <v>4843</v>
      </c>
      <c r="K17" s="699"/>
    </row>
    <row r="18" spans="1:12" ht="24.75" customHeight="1">
      <c r="A18" s="651" t="s">
        <v>169</v>
      </c>
      <c r="B18" s="661" t="s">
        <v>138</v>
      </c>
      <c r="C18" s="666">
        <v>8</v>
      </c>
      <c r="D18" s="671">
        <f>ROUND(C18/C30*100,5)</f>
        <v>6.0940000000000001e-002</v>
      </c>
      <c r="E18" s="678">
        <f t="shared" si="0"/>
        <v>25</v>
      </c>
      <c r="F18" s="684">
        <f t="shared" si="1"/>
        <v>3.8132000000000001</v>
      </c>
      <c r="G18" s="690">
        <f t="shared" si="2"/>
        <v>25</v>
      </c>
      <c r="J18" s="696">
        <v>2098</v>
      </c>
      <c r="K18" s="699"/>
    </row>
    <row r="19" spans="1:12" ht="24.75" customHeight="1">
      <c r="A19" s="652" t="s">
        <v>52</v>
      </c>
      <c r="B19" s="660" t="s">
        <v>137</v>
      </c>
      <c r="C19" s="666">
        <v>13</v>
      </c>
      <c r="D19" s="671">
        <f>ROUND(C19/C30*100,5)</f>
        <v>9.9030000000000007e-002</v>
      </c>
      <c r="E19" s="678">
        <f t="shared" si="0"/>
        <v>24</v>
      </c>
      <c r="F19" s="684">
        <f t="shared" si="1"/>
        <v>4.3276000000000003</v>
      </c>
      <c r="G19" s="690">
        <f t="shared" si="2"/>
        <v>24</v>
      </c>
      <c r="J19" s="696">
        <v>3004</v>
      </c>
      <c r="K19" s="699"/>
    </row>
    <row r="20" spans="1:12" ht="24.75" customHeight="1">
      <c r="A20" s="653"/>
      <c r="B20" s="661" t="s">
        <v>266</v>
      </c>
      <c r="C20" s="666">
        <v>154</v>
      </c>
      <c r="D20" s="671">
        <f>ROUND(C20/C30*100,5)</f>
        <v>1.1731499999999999</v>
      </c>
      <c r="E20" s="678">
        <f t="shared" si="0"/>
        <v>15</v>
      </c>
      <c r="F20" s="685">
        <f t="shared" si="1"/>
        <v>9.9137000000000004</v>
      </c>
      <c r="G20" s="690">
        <f t="shared" si="2"/>
        <v>13</v>
      </c>
      <c r="J20" s="696">
        <v>15534</v>
      </c>
      <c r="K20" s="699"/>
    </row>
    <row r="21" spans="1:12" ht="24.75" customHeight="1">
      <c r="A21" s="654"/>
      <c r="B21" s="660" t="s">
        <v>267</v>
      </c>
      <c r="C21" s="666">
        <v>50</v>
      </c>
      <c r="D21" s="671">
        <f>ROUND(C21/C30*100,5)</f>
        <v>0.38089000000000001</v>
      </c>
      <c r="E21" s="678">
        <f t="shared" si="0"/>
        <v>20</v>
      </c>
      <c r="F21" s="684">
        <f t="shared" si="1"/>
        <v>7.5153999999999996</v>
      </c>
      <c r="G21" s="692">
        <f t="shared" si="2"/>
        <v>23</v>
      </c>
      <c r="J21" s="696">
        <v>6653</v>
      </c>
      <c r="K21" s="699"/>
    </row>
    <row r="22" spans="1:12" ht="24.75" customHeight="1">
      <c r="A22" s="652" t="s">
        <v>171</v>
      </c>
      <c r="B22" s="660" t="s">
        <v>172</v>
      </c>
      <c r="C22" s="666">
        <v>86</v>
      </c>
      <c r="D22" s="671">
        <f>ROUND(C22/C30*100,5)</f>
        <v>0.65513999999999994</v>
      </c>
      <c r="E22" s="677">
        <f t="shared" si="0"/>
        <v>17</v>
      </c>
      <c r="F22" s="683">
        <f t="shared" si="1"/>
        <v>10.0915</v>
      </c>
      <c r="G22" s="690">
        <f t="shared" si="2"/>
        <v>11</v>
      </c>
      <c r="J22" s="696">
        <v>8522</v>
      </c>
      <c r="K22" s="699"/>
      <c r="L22" s="361"/>
    </row>
    <row r="23" spans="1:12" ht="24.75" customHeight="1">
      <c r="A23" s="653"/>
      <c r="B23" s="660" t="s">
        <v>15</v>
      </c>
      <c r="C23" s="666">
        <v>60</v>
      </c>
      <c r="D23" s="671">
        <f>ROUND(C23/C30*100,5)</f>
        <v>0.45706999999999998</v>
      </c>
      <c r="E23" s="677">
        <f t="shared" si="0"/>
        <v>19</v>
      </c>
      <c r="F23" s="684">
        <f t="shared" si="1"/>
        <v>10.645799999999999</v>
      </c>
      <c r="G23" s="690">
        <f t="shared" si="2"/>
        <v>9</v>
      </c>
      <c r="J23" s="696">
        <v>5636</v>
      </c>
      <c r="K23" s="699"/>
    </row>
    <row r="24" spans="1:12" ht="24.75" customHeight="1">
      <c r="A24" s="653"/>
      <c r="B24" s="660" t="s">
        <v>251</v>
      </c>
      <c r="C24" s="666">
        <v>45</v>
      </c>
      <c r="D24" s="671">
        <f>ROUND(C24/C30*100,5)</f>
        <v>0.34279999999999999</v>
      </c>
      <c r="E24" s="677">
        <f t="shared" si="0"/>
        <v>21</v>
      </c>
      <c r="F24" s="684">
        <f t="shared" si="1"/>
        <v>9.7741000000000007</v>
      </c>
      <c r="G24" s="690">
        <f t="shared" si="2"/>
        <v>14</v>
      </c>
      <c r="J24" s="696">
        <v>4604</v>
      </c>
      <c r="K24" s="699"/>
      <c r="L24" s="700"/>
    </row>
    <row r="25" spans="1:12" ht="24.75" customHeight="1">
      <c r="A25" s="654"/>
      <c r="B25" s="660" t="s">
        <v>299</v>
      </c>
      <c r="C25" s="666">
        <v>78</v>
      </c>
      <c r="D25" s="671">
        <f>ROUND(C25/C30*100,5)</f>
        <v>0.59419999999999995</v>
      </c>
      <c r="E25" s="677">
        <f t="shared" si="0"/>
        <v>18</v>
      </c>
      <c r="F25" s="684">
        <f t="shared" si="1"/>
        <v>25.657900000000001</v>
      </c>
      <c r="G25" s="690">
        <f t="shared" si="2"/>
        <v>1</v>
      </c>
      <c r="J25" s="696">
        <v>3040</v>
      </c>
      <c r="K25" s="699"/>
    </row>
    <row r="26" spans="1:12" ht="24.75" customHeight="1">
      <c r="A26" s="651" t="s">
        <v>268</v>
      </c>
      <c r="B26" s="660" t="s">
        <v>134</v>
      </c>
      <c r="C26" s="666">
        <v>156</v>
      </c>
      <c r="D26" s="671">
        <f>ROUND(C26/C30*100,5)</f>
        <v>1.1883900000000001</v>
      </c>
      <c r="E26" s="677">
        <f t="shared" si="0"/>
        <v>14</v>
      </c>
      <c r="F26" s="684">
        <f t="shared" si="1"/>
        <v>8.2079000000000004</v>
      </c>
      <c r="G26" s="690">
        <f t="shared" si="2"/>
        <v>21</v>
      </c>
      <c r="J26" s="696">
        <v>19006</v>
      </c>
      <c r="K26" s="699"/>
    </row>
    <row r="27" spans="1:12" ht="24.75" customHeight="1">
      <c r="A27" s="652" t="s">
        <v>248</v>
      </c>
      <c r="B27" s="660" t="s">
        <v>257</v>
      </c>
      <c r="C27" s="666">
        <v>134</v>
      </c>
      <c r="D27" s="671">
        <f>ROUND(C27/C30*100,5)</f>
        <v>1.0207999999999999</v>
      </c>
      <c r="E27" s="677">
        <f t="shared" si="0"/>
        <v>16</v>
      </c>
      <c r="F27" s="684">
        <f t="shared" si="1"/>
        <v>9.5795999999999992</v>
      </c>
      <c r="G27" s="690">
        <f t="shared" si="2"/>
        <v>15</v>
      </c>
      <c r="J27" s="696">
        <v>13988</v>
      </c>
      <c r="K27" s="699"/>
    </row>
    <row r="28" spans="1:12" ht="24.75" customHeight="1">
      <c r="A28" s="654"/>
      <c r="B28" s="660" t="s">
        <v>126</v>
      </c>
      <c r="C28" s="666">
        <v>28</v>
      </c>
      <c r="D28" s="671">
        <f>ROUND(C28/C30*100,5)</f>
        <v>0.21329999999999999</v>
      </c>
      <c r="E28" s="677">
        <f t="shared" si="0"/>
        <v>23</v>
      </c>
      <c r="F28" s="684">
        <f t="shared" si="1"/>
        <v>11.2</v>
      </c>
      <c r="G28" s="690">
        <f t="shared" si="2"/>
        <v>8</v>
      </c>
      <c r="J28" s="696">
        <v>2500</v>
      </c>
      <c r="K28" s="699"/>
    </row>
    <row r="29" spans="1:12" ht="24.75" customHeight="1">
      <c r="A29" s="655" t="s">
        <v>87</v>
      </c>
      <c r="B29" s="662"/>
      <c r="C29" s="667">
        <v>315</v>
      </c>
      <c r="D29" s="673">
        <f>ROUND(C29/C30*100,5)</f>
        <v>2.3996300000000002</v>
      </c>
      <c r="E29" s="679" t="s">
        <v>297</v>
      </c>
      <c r="F29" s="686" t="s">
        <v>298</v>
      </c>
      <c r="G29" s="693" t="s">
        <v>297</v>
      </c>
      <c r="J29" s="697"/>
    </row>
    <row r="30" spans="1:12" ht="24.75" customHeight="1">
      <c r="A30" s="656" t="s">
        <v>81</v>
      </c>
      <c r="B30" s="663"/>
      <c r="C30" s="668">
        <f>SUM(C4:C29)</f>
        <v>13127</v>
      </c>
      <c r="D30" s="674">
        <f>ROUND(C30/C30*100,1)</f>
        <v>100</v>
      </c>
      <c r="E30" s="680" t="s">
        <v>297</v>
      </c>
      <c r="F30" s="687">
        <f>ROUND(C30/J30*1000,4)</f>
        <v>13.589499999999999</v>
      </c>
      <c r="G30" s="694" t="s">
        <v>297</v>
      </c>
      <c r="J30" s="646">
        <f>SUM(J4:J29)</f>
        <v>965968</v>
      </c>
      <c r="K30" s="699"/>
    </row>
    <row r="31" spans="1:12" ht="9" customHeight="1">
      <c r="A31" s="252"/>
      <c r="B31" s="252"/>
      <c r="C31" s="669"/>
      <c r="D31" s="675">
        <f>SUM(D4:D29)</f>
        <v>99.999989999999997</v>
      </c>
      <c r="E31" s="681"/>
      <c r="F31" s="688"/>
      <c r="G31" s="681"/>
      <c r="K31" s="699"/>
    </row>
    <row r="32" spans="1:12" ht="15" customHeight="1">
      <c r="A32" s="657" t="s">
        <v>95</v>
      </c>
      <c r="D32" s="676"/>
      <c r="K32" s="699"/>
    </row>
    <row r="33" spans="1:11" ht="18" customHeight="1">
      <c r="A33" s="658" t="s">
        <v>301</v>
      </c>
      <c r="K33" s="699"/>
    </row>
    <row r="34" spans="1:11">
      <c r="I34" s="646"/>
      <c r="J34" s="483"/>
      <c r="K34" s="699"/>
    </row>
  </sheetData>
  <mergeCells count="7">
    <mergeCell ref="A3:B3"/>
    <mergeCell ref="A29:B29"/>
    <mergeCell ref="A30:B30"/>
    <mergeCell ref="A19:A21"/>
    <mergeCell ref="A22:A25"/>
    <mergeCell ref="A27:A28"/>
    <mergeCell ref="A4:A16"/>
  </mergeCells>
  <phoneticPr fontId="3"/>
  <pageMargins left="0.98425196850393681" right="0.78740157480314965" top="0.78740157480314965" bottom="0.78740157480314965" header="0.19685039370078741" footer="0.39370078740157483"/>
  <pageSetup paperSize="9" fitToWidth="1" fitToHeight="1" orientation="portrait" usePrinterDefaults="1" r:id="rId1"/>
  <headerFooter scaleWithDoc="0" alignWithMargins="0">
    <oddFooter>&amp;C&amp;12- 12 -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B0F0"/>
  </sheetPr>
  <dimension ref="B2:S31"/>
  <sheetViews>
    <sheetView view="pageBreakPreview" topLeftCell="A31" zoomScale="120" zoomScaleSheetLayoutView="120" workbookViewId="0">
      <selection activeCell="I19" sqref="I19"/>
    </sheetView>
  </sheetViews>
  <sheetFormatPr defaultRowHeight="13.5"/>
  <cols>
    <col min="1" max="1" width="0.125" style="483" customWidth="1"/>
    <col min="2" max="2" width="2.875" style="483" customWidth="1"/>
    <col min="3" max="3" width="11.875" style="483" customWidth="1"/>
    <col min="4" max="15" width="5.625" style="483" customWidth="1"/>
    <col min="16" max="16" width="7.25" style="483" customWidth="1"/>
    <col min="17" max="17" width="6.625" style="631" customWidth="1"/>
    <col min="18" max="255" width="9" style="483" customWidth="1"/>
    <col min="256" max="256" width="6.75" style="483" customWidth="1"/>
    <col min="257" max="257" width="3.25" style="483" customWidth="1"/>
    <col min="258" max="258" width="3.625" style="483" customWidth="1"/>
    <col min="259" max="259" width="7.625" style="483" customWidth="1"/>
    <col min="260" max="271" width="5.625" style="483" customWidth="1"/>
    <col min="272" max="272" width="6.5" style="483" customWidth="1"/>
    <col min="273" max="273" width="6.875" style="483" customWidth="1"/>
    <col min="274" max="511" width="9" style="483" customWidth="1"/>
    <col min="512" max="512" width="6.75" style="483" customWidth="1"/>
    <col min="513" max="513" width="3.25" style="483" customWidth="1"/>
    <col min="514" max="514" width="3.625" style="483" customWidth="1"/>
    <col min="515" max="515" width="7.625" style="483" customWidth="1"/>
    <col min="516" max="527" width="5.625" style="483" customWidth="1"/>
    <col min="528" max="528" width="6.5" style="483" customWidth="1"/>
    <col min="529" max="529" width="6.875" style="483" customWidth="1"/>
    <col min="530" max="767" width="9" style="483" customWidth="1"/>
    <col min="768" max="768" width="6.75" style="483" customWidth="1"/>
    <col min="769" max="769" width="3.25" style="483" customWidth="1"/>
    <col min="770" max="770" width="3.625" style="483" customWidth="1"/>
    <col min="771" max="771" width="7.625" style="483" customWidth="1"/>
    <col min="772" max="783" width="5.625" style="483" customWidth="1"/>
    <col min="784" max="784" width="6.5" style="483" customWidth="1"/>
    <col min="785" max="785" width="6.875" style="483" customWidth="1"/>
    <col min="786" max="1023" width="9" style="483" customWidth="1"/>
    <col min="1024" max="1024" width="6.75" style="483" customWidth="1"/>
    <col min="1025" max="1025" width="3.25" style="483" customWidth="1"/>
    <col min="1026" max="1026" width="3.625" style="483" customWidth="1"/>
    <col min="1027" max="1027" width="7.625" style="483" customWidth="1"/>
    <col min="1028" max="1039" width="5.625" style="483" customWidth="1"/>
    <col min="1040" max="1040" width="6.5" style="483" customWidth="1"/>
    <col min="1041" max="1041" width="6.875" style="483" customWidth="1"/>
    <col min="1042" max="1279" width="9" style="483" customWidth="1"/>
    <col min="1280" max="1280" width="6.75" style="483" customWidth="1"/>
    <col min="1281" max="1281" width="3.25" style="483" customWidth="1"/>
    <col min="1282" max="1282" width="3.625" style="483" customWidth="1"/>
    <col min="1283" max="1283" width="7.625" style="483" customWidth="1"/>
    <col min="1284" max="1295" width="5.625" style="483" customWidth="1"/>
    <col min="1296" max="1296" width="6.5" style="483" customWidth="1"/>
    <col min="1297" max="1297" width="6.875" style="483" customWidth="1"/>
    <col min="1298" max="1535" width="9" style="483" customWidth="1"/>
    <col min="1536" max="1536" width="6.75" style="483" customWidth="1"/>
    <col min="1537" max="1537" width="3.25" style="483" customWidth="1"/>
    <col min="1538" max="1538" width="3.625" style="483" customWidth="1"/>
    <col min="1539" max="1539" width="7.625" style="483" customWidth="1"/>
    <col min="1540" max="1551" width="5.625" style="483" customWidth="1"/>
    <col min="1552" max="1552" width="6.5" style="483" customWidth="1"/>
    <col min="1553" max="1553" width="6.875" style="483" customWidth="1"/>
    <col min="1554" max="1791" width="9" style="483" customWidth="1"/>
    <col min="1792" max="1792" width="6.75" style="483" customWidth="1"/>
    <col min="1793" max="1793" width="3.25" style="483" customWidth="1"/>
    <col min="1794" max="1794" width="3.625" style="483" customWidth="1"/>
    <col min="1795" max="1795" width="7.625" style="483" customWidth="1"/>
    <col min="1796" max="1807" width="5.625" style="483" customWidth="1"/>
    <col min="1808" max="1808" width="6.5" style="483" customWidth="1"/>
    <col min="1809" max="1809" width="6.875" style="483" customWidth="1"/>
    <col min="1810" max="2047" width="9" style="483" customWidth="1"/>
    <col min="2048" max="2048" width="6.75" style="483" customWidth="1"/>
    <col min="2049" max="2049" width="3.25" style="483" customWidth="1"/>
    <col min="2050" max="2050" width="3.625" style="483" customWidth="1"/>
    <col min="2051" max="2051" width="7.625" style="483" customWidth="1"/>
    <col min="2052" max="2063" width="5.625" style="483" customWidth="1"/>
    <col min="2064" max="2064" width="6.5" style="483" customWidth="1"/>
    <col min="2065" max="2065" width="6.875" style="483" customWidth="1"/>
    <col min="2066" max="2303" width="9" style="483" customWidth="1"/>
    <col min="2304" max="2304" width="6.75" style="483" customWidth="1"/>
    <col min="2305" max="2305" width="3.25" style="483" customWidth="1"/>
    <col min="2306" max="2306" width="3.625" style="483" customWidth="1"/>
    <col min="2307" max="2307" width="7.625" style="483" customWidth="1"/>
    <col min="2308" max="2319" width="5.625" style="483" customWidth="1"/>
    <col min="2320" max="2320" width="6.5" style="483" customWidth="1"/>
    <col min="2321" max="2321" width="6.875" style="483" customWidth="1"/>
    <col min="2322" max="2559" width="9" style="483" customWidth="1"/>
    <col min="2560" max="2560" width="6.75" style="483" customWidth="1"/>
    <col min="2561" max="2561" width="3.25" style="483" customWidth="1"/>
    <col min="2562" max="2562" width="3.625" style="483" customWidth="1"/>
    <col min="2563" max="2563" width="7.625" style="483" customWidth="1"/>
    <col min="2564" max="2575" width="5.625" style="483" customWidth="1"/>
    <col min="2576" max="2576" width="6.5" style="483" customWidth="1"/>
    <col min="2577" max="2577" width="6.875" style="483" customWidth="1"/>
    <col min="2578" max="2815" width="9" style="483" customWidth="1"/>
    <col min="2816" max="2816" width="6.75" style="483" customWidth="1"/>
    <col min="2817" max="2817" width="3.25" style="483" customWidth="1"/>
    <col min="2818" max="2818" width="3.625" style="483" customWidth="1"/>
    <col min="2819" max="2819" width="7.625" style="483" customWidth="1"/>
    <col min="2820" max="2831" width="5.625" style="483" customWidth="1"/>
    <col min="2832" max="2832" width="6.5" style="483" customWidth="1"/>
    <col min="2833" max="2833" width="6.875" style="483" customWidth="1"/>
    <col min="2834" max="3071" width="9" style="483" customWidth="1"/>
    <col min="3072" max="3072" width="6.75" style="483" customWidth="1"/>
    <col min="3073" max="3073" width="3.25" style="483" customWidth="1"/>
    <col min="3074" max="3074" width="3.625" style="483" customWidth="1"/>
    <col min="3075" max="3075" width="7.625" style="483" customWidth="1"/>
    <col min="3076" max="3087" width="5.625" style="483" customWidth="1"/>
    <col min="3088" max="3088" width="6.5" style="483" customWidth="1"/>
    <col min="3089" max="3089" width="6.875" style="483" customWidth="1"/>
    <col min="3090" max="3327" width="9" style="483" customWidth="1"/>
    <col min="3328" max="3328" width="6.75" style="483" customWidth="1"/>
    <col min="3329" max="3329" width="3.25" style="483" customWidth="1"/>
    <col min="3330" max="3330" width="3.625" style="483" customWidth="1"/>
    <col min="3331" max="3331" width="7.625" style="483" customWidth="1"/>
    <col min="3332" max="3343" width="5.625" style="483" customWidth="1"/>
    <col min="3344" max="3344" width="6.5" style="483" customWidth="1"/>
    <col min="3345" max="3345" width="6.875" style="483" customWidth="1"/>
    <col min="3346" max="3583" width="9" style="483" customWidth="1"/>
    <col min="3584" max="3584" width="6.75" style="483" customWidth="1"/>
    <col min="3585" max="3585" width="3.25" style="483" customWidth="1"/>
    <col min="3586" max="3586" width="3.625" style="483" customWidth="1"/>
    <col min="3587" max="3587" width="7.625" style="483" customWidth="1"/>
    <col min="3588" max="3599" width="5.625" style="483" customWidth="1"/>
    <col min="3600" max="3600" width="6.5" style="483" customWidth="1"/>
    <col min="3601" max="3601" width="6.875" style="483" customWidth="1"/>
    <col min="3602" max="3839" width="9" style="483" customWidth="1"/>
    <col min="3840" max="3840" width="6.75" style="483" customWidth="1"/>
    <col min="3841" max="3841" width="3.25" style="483" customWidth="1"/>
    <col min="3842" max="3842" width="3.625" style="483" customWidth="1"/>
    <col min="3843" max="3843" width="7.625" style="483" customWidth="1"/>
    <col min="3844" max="3855" width="5.625" style="483" customWidth="1"/>
    <col min="3856" max="3856" width="6.5" style="483" customWidth="1"/>
    <col min="3857" max="3857" width="6.875" style="483" customWidth="1"/>
    <col min="3858" max="4095" width="9" style="483" customWidth="1"/>
    <col min="4096" max="4096" width="6.75" style="483" customWidth="1"/>
    <col min="4097" max="4097" width="3.25" style="483" customWidth="1"/>
    <col min="4098" max="4098" width="3.625" style="483" customWidth="1"/>
    <col min="4099" max="4099" width="7.625" style="483" customWidth="1"/>
    <col min="4100" max="4111" width="5.625" style="483" customWidth="1"/>
    <col min="4112" max="4112" width="6.5" style="483" customWidth="1"/>
    <col min="4113" max="4113" width="6.875" style="483" customWidth="1"/>
    <col min="4114" max="4351" width="9" style="483" customWidth="1"/>
    <col min="4352" max="4352" width="6.75" style="483" customWidth="1"/>
    <col min="4353" max="4353" width="3.25" style="483" customWidth="1"/>
    <col min="4354" max="4354" width="3.625" style="483" customWidth="1"/>
    <col min="4355" max="4355" width="7.625" style="483" customWidth="1"/>
    <col min="4356" max="4367" width="5.625" style="483" customWidth="1"/>
    <col min="4368" max="4368" width="6.5" style="483" customWidth="1"/>
    <col min="4369" max="4369" width="6.875" style="483" customWidth="1"/>
    <col min="4370" max="4607" width="9" style="483" customWidth="1"/>
    <col min="4608" max="4608" width="6.75" style="483" customWidth="1"/>
    <col min="4609" max="4609" width="3.25" style="483" customWidth="1"/>
    <col min="4610" max="4610" width="3.625" style="483" customWidth="1"/>
    <col min="4611" max="4611" width="7.625" style="483" customWidth="1"/>
    <col min="4612" max="4623" width="5.625" style="483" customWidth="1"/>
    <col min="4624" max="4624" width="6.5" style="483" customWidth="1"/>
    <col min="4625" max="4625" width="6.875" style="483" customWidth="1"/>
    <col min="4626" max="4863" width="9" style="483" customWidth="1"/>
    <col min="4864" max="4864" width="6.75" style="483" customWidth="1"/>
    <col min="4865" max="4865" width="3.25" style="483" customWidth="1"/>
    <col min="4866" max="4866" width="3.625" style="483" customWidth="1"/>
    <col min="4867" max="4867" width="7.625" style="483" customWidth="1"/>
    <col min="4868" max="4879" width="5.625" style="483" customWidth="1"/>
    <col min="4880" max="4880" width="6.5" style="483" customWidth="1"/>
    <col min="4881" max="4881" width="6.875" style="483" customWidth="1"/>
    <col min="4882" max="5119" width="9" style="483" customWidth="1"/>
    <col min="5120" max="5120" width="6.75" style="483" customWidth="1"/>
    <col min="5121" max="5121" width="3.25" style="483" customWidth="1"/>
    <col min="5122" max="5122" width="3.625" style="483" customWidth="1"/>
    <col min="5123" max="5123" width="7.625" style="483" customWidth="1"/>
    <col min="5124" max="5135" width="5.625" style="483" customWidth="1"/>
    <col min="5136" max="5136" width="6.5" style="483" customWidth="1"/>
    <col min="5137" max="5137" width="6.875" style="483" customWidth="1"/>
    <col min="5138" max="5375" width="9" style="483" customWidth="1"/>
    <col min="5376" max="5376" width="6.75" style="483" customWidth="1"/>
    <col min="5377" max="5377" width="3.25" style="483" customWidth="1"/>
    <col min="5378" max="5378" width="3.625" style="483" customWidth="1"/>
    <col min="5379" max="5379" width="7.625" style="483" customWidth="1"/>
    <col min="5380" max="5391" width="5.625" style="483" customWidth="1"/>
    <col min="5392" max="5392" width="6.5" style="483" customWidth="1"/>
    <col min="5393" max="5393" width="6.875" style="483" customWidth="1"/>
    <col min="5394" max="5631" width="9" style="483" customWidth="1"/>
    <col min="5632" max="5632" width="6.75" style="483" customWidth="1"/>
    <col min="5633" max="5633" width="3.25" style="483" customWidth="1"/>
    <col min="5634" max="5634" width="3.625" style="483" customWidth="1"/>
    <col min="5635" max="5635" width="7.625" style="483" customWidth="1"/>
    <col min="5636" max="5647" width="5.625" style="483" customWidth="1"/>
    <col min="5648" max="5648" width="6.5" style="483" customWidth="1"/>
    <col min="5649" max="5649" width="6.875" style="483" customWidth="1"/>
    <col min="5650" max="5887" width="9" style="483" customWidth="1"/>
    <col min="5888" max="5888" width="6.75" style="483" customWidth="1"/>
    <col min="5889" max="5889" width="3.25" style="483" customWidth="1"/>
    <col min="5890" max="5890" width="3.625" style="483" customWidth="1"/>
    <col min="5891" max="5891" width="7.625" style="483" customWidth="1"/>
    <col min="5892" max="5903" width="5.625" style="483" customWidth="1"/>
    <col min="5904" max="5904" width="6.5" style="483" customWidth="1"/>
    <col min="5905" max="5905" width="6.875" style="483" customWidth="1"/>
    <col min="5906" max="6143" width="9" style="483" customWidth="1"/>
    <col min="6144" max="6144" width="6.75" style="483" customWidth="1"/>
    <col min="6145" max="6145" width="3.25" style="483" customWidth="1"/>
    <col min="6146" max="6146" width="3.625" style="483" customWidth="1"/>
    <col min="6147" max="6147" width="7.625" style="483" customWidth="1"/>
    <col min="6148" max="6159" width="5.625" style="483" customWidth="1"/>
    <col min="6160" max="6160" width="6.5" style="483" customWidth="1"/>
    <col min="6161" max="6161" width="6.875" style="483" customWidth="1"/>
    <col min="6162" max="6399" width="9" style="483" customWidth="1"/>
    <col min="6400" max="6400" width="6.75" style="483" customWidth="1"/>
    <col min="6401" max="6401" width="3.25" style="483" customWidth="1"/>
    <col min="6402" max="6402" width="3.625" style="483" customWidth="1"/>
    <col min="6403" max="6403" width="7.625" style="483" customWidth="1"/>
    <col min="6404" max="6415" width="5.625" style="483" customWidth="1"/>
    <col min="6416" max="6416" width="6.5" style="483" customWidth="1"/>
    <col min="6417" max="6417" width="6.875" style="483" customWidth="1"/>
    <col min="6418" max="6655" width="9" style="483" customWidth="1"/>
    <col min="6656" max="6656" width="6.75" style="483" customWidth="1"/>
    <col min="6657" max="6657" width="3.25" style="483" customWidth="1"/>
    <col min="6658" max="6658" width="3.625" style="483" customWidth="1"/>
    <col min="6659" max="6659" width="7.625" style="483" customWidth="1"/>
    <col min="6660" max="6671" width="5.625" style="483" customWidth="1"/>
    <col min="6672" max="6672" width="6.5" style="483" customWidth="1"/>
    <col min="6673" max="6673" width="6.875" style="483" customWidth="1"/>
    <col min="6674" max="6911" width="9" style="483" customWidth="1"/>
    <col min="6912" max="6912" width="6.75" style="483" customWidth="1"/>
    <col min="6913" max="6913" width="3.25" style="483" customWidth="1"/>
    <col min="6914" max="6914" width="3.625" style="483" customWidth="1"/>
    <col min="6915" max="6915" width="7.625" style="483" customWidth="1"/>
    <col min="6916" max="6927" width="5.625" style="483" customWidth="1"/>
    <col min="6928" max="6928" width="6.5" style="483" customWidth="1"/>
    <col min="6929" max="6929" width="6.875" style="483" customWidth="1"/>
    <col min="6930" max="7167" width="9" style="483" customWidth="1"/>
    <col min="7168" max="7168" width="6.75" style="483" customWidth="1"/>
    <col min="7169" max="7169" width="3.25" style="483" customWidth="1"/>
    <col min="7170" max="7170" width="3.625" style="483" customWidth="1"/>
    <col min="7171" max="7171" width="7.625" style="483" customWidth="1"/>
    <col min="7172" max="7183" width="5.625" style="483" customWidth="1"/>
    <col min="7184" max="7184" width="6.5" style="483" customWidth="1"/>
    <col min="7185" max="7185" width="6.875" style="483" customWidth="1"/>
    <col min="7186" max="7423" width="9" style="483" customWidth="1"/>
    <col min="7424" max="7424" width="6.75" style="483" customWidth="1"/>
    <col min="7425" max="7425" width="3.25" style="483" customWidth="1"/>
    <col min="7426" max="7426" width="3.625" style="483" customWidth="1"/>
    <col min="7427" max="7427" width="7.625" style="483" customWidth="1"/>
    <col min="7428" max="7439" width="5.625" style="483" customWidth="1"/>
    <col min="7440" max="7440" width="6.5" style="483" customWidth="1"/>
    <col min="7441" max="7441" width="6.875" style="483" customWidth="1"/>
    <col min="7442" max="7679" width="9" style="483" customWidth="1"/>
    <col min="7680" max="7680" width="6.75" style="483" customWidth="1"/>
    <col min="7681" max="7681" width="3.25" style="483" customWidth="1"/>
    <col min="7682" max="7682" width="3.625" style="483" customWidth="1"/>
    <col min="7683" max="7683" width="7.625" style="483" customWidth="1"/>
    <col min="7684" max="7695" width="5.625" style="483" customWidth="1"/>
    <col min="7696" max="7696" width="6.5" style="483" customWidth="1"/>
    <col min="7697" max="7697" width="6.875" style="483" customWidth="1"/>
    <col min="7698" max="7935" width="9" style="483" customWidth="1"/>
    <col min="7936" max="7936" width="6.75" style="483" customWidth="1"/>
    <col min="7937" max="7937" width="3.25" style="483" customWidth="1"/>
    <col min="7938" max="7938" width="3.625" style="483" customWidth="1"/>
    <col min="7939" max="7939" width="7.625" style="483" customWidth="1"/>
    <col min="7940" max="7951" width="5.625" style="483" customWidth="1"/>
    <col min="7952" max="7952" width="6.5" style="483" customWidth="1"/>
    <col min="7953" max="7953" width="6.875" style="483" customWidth="1"/>
    <col min="7954" max="8191" width="9" style="483" customWidth="1"/>
    <col min="8192" max="8192" width="6.75" style="483" customWidth="1"/>
    <col min="8193" max="8193" width="3.25" style="483" customWidth="1"/>
    <col min="8194" max="8194" width="3.625" style="483" customWidth="1"/>
    <col min="8195" max="8195" width="7.625" style="483" customWidth="1"/>
    <col min="8196" max="8207" width="5.625" style="483" customWidth="1"/>
    <col min="8208" max="8208" width="6.5" style="483" customWidth="1"/>
    <col min="8209" max="8209" width="6.875" style="483" customWidth="1"/>
    <col min="8210" max="8447" width="9" style="483" customWidth="1"/>
    <col min="8448" max="8448" width="6.75" style="483" customWidth="1"/>
    <col min="8449" max="8449" width="3.25" style="483" customWidth="1"/>
    <col min="8450" max="8450" width="3.625" style="483" customWidth="1"/>
    <col min="8451" max="8451" width="7.625" style="483" customWidth="1"/>
    <col min="8452" max="8463" width="5.625" style="483" customWidth="1"/>
    <col min="8464" max="8464" width="6.5" style="483" customWidth="1"/>
    <col min="8465" max="8465" width="6.875" style="483" customWidth="1"/>
    <col min="8466" max="8703" width="9" style="483" customWidth="1"/>
    <col min="8704" max="8704" width="6.75" style="483" customWidth="1"/>
    <col min="8705" max="8705" width="3.25" style="483" customWidth="1"/>
    <col min="8706" max="8706" width="3.625" style="483" customWidth="1"/>
    <col min="8707" max="8707" width="7.625" style="483" customWidth="1"/>
    <col min="8708" max="8719" width="5.625" style="483" customWidth="1"/>
    <col min="8720" max="8720" width="6.5" style="483" customWidth="1"/>
    <col min="8721" max="8721" width="6.875" style="483" customWidth="1"/>
    <col min="8722" max="8959" width="9" style="483" customWidth="1"/>
    <col min="8960" max="8960" width="6.75" style="483" customWidth="1"/>
    <col min="8961" max="8961" width="3.25" style="483" customWidth="1"/>
    <col min="8962" max="8962" width="3.625" style="483" customWidth="1"/>
    <col min="8963" max="8963" width="7.625" style="483" customWidth="1"/>
    <col min="8964" max="8975" width="5.625" style="483" customWidth="1"/>
    <col min="8976" max="8976" width="6.5" style="483" customWidth="1"/>
    <col min="8977" max="8977" width="6.875" style="483" customWidth="1"/>
    <col min="8978" max="9215" width="9" style="483" customWidth="1"/>
    <col min="9216" max="9216" width="6.75" style="483" customWidth="1"/>
    <col min="9217" max="9217" width="3.25" style="483" customWidth="1"/>
    <col min="9218" max="9218" width="3.625" style="483" customWidth="1"/>
    <col min="9219" max="9219" width="7.625" style="483" customWidth="1"/>
    <col min="9220" max="9231" width="5.625" style="483" customWidth="1"/>
    <col min="9232" max="9232" width="6.5" style="483" customWidth="1"/>
    <col min="9233" max="9233" width="6.875" style="483" customWidth="1"/>
    <col min="9234" max="9471" width="9" style="483" customWidth="1"/>
    <col min="9472" max="9472" width="6.75" style="483" customWidth="1"/>
    <col min="9473" max="9473" width="3.25" style="483" customWidth="1"/>
    <col min="9474" max="9474" width="3.625" style="483" customWidth="1"/>
    <col min="9475" max="9475" width="7.625" style="483" customWidth="1"/>
    <col min="9476" max="9487" width="5.625" style="483" customWidth="1"/>
    <col min="9488" max="9488" width="6.5" style="483" customWidth="1"/>
    <col min="9489" max="9489" width="6.875" style="483" customWidth="1"/>
    <col min="9490" max="9727" width="9" style="483" customWidth="1"/>
    <col min="9728" max="9728" width="6.75" style="483" customWidth="1"/>
    <col min="9729" max="9729" width="3.25" style="483" customWidth="1"/>
    <col min="9730" max="9730" width="3.625" style="483" customWidth="1"/>
    <col min="9731" max="9731" width="7.625" style="483" customWidth="1"/>
    <col min="9732" max="9743" width="5.625" style="483" customWidth="1"/>
    <col min="9744" max="9744" width="6.5" style="483" customWidth="1"/>
    <col min="9745" max="9745" width="6.875" style="483" customWidth="1"/>
    <col min="9746" max="9983" width="9" style="483" customWidth="1"/>
    <col min="9984" max="9984" width="6.75" style="483" customWidth="1"/>
    <col min="9985" max="9985" width="3.25" style="483" customWidth="1"/>
    <col min="9986" max="9986" width="3.625" style="483" customWidth="1"/>
    <col min="9987" max="9987" width="7.625" style="483" customWidth="1"/>
    <col min="9988" max="9999" width="5.625" style="483" customWidth="1"/>
    <col min="10000" max="10000" width="6.5" style="483" customWidth="1"/>
    <col min="10001" max="10001" width="6.875" style="483" customWidth="1"/>
    <col min="10002" max="10239" width="9" style="483" customWidth="1"/>
    <col min="10240" max="10240" width="6.75" style="483" customWidth="1"/>
    <col min="10241" max="10241" width="3.25" style="483" customWidth="1"/>
    <col min="10242" max="10242" width="3.625" style="483" customWidth="1"/>
    <col min="10243" max="10243" width="7.625" style="483" customWidth="1"/>
    <col min="10244" max="10255" width="5.625" style="483" customWidth="1"/>
    <col min="10256" max="10256" width="6.5" style="483" customWidth="1"/>
    <col min="10257" max="10257" width="6.875" style="483" customWidth="1"/>
    <col min="10258" max="10495" width="9" style="483" customWidth="1"/>
    <col min="10496" max="10496" width="6.75" style="483" customWidth="1"/>
    <col min="10497" max="10497" width="3.25" style="483" customWidth="1"/>
    <col min="10498" max="10498" width="3.625" style="483" customWidth="1"/>
    <col min="10499" max="10499" width="7.625" style="483" customWidth="1"/>
    <col min="10500" max="10511" width="5.625" style="483" customWidth="1"/>
    <col min="10512" max="10512" width="6.5" style="483" customWidth="1"/>
    <col min="10513" max="10513" width="6.875" style="483" customWidth="1"/>
    <col min="10514" max="10751" width="9" style="483" customWidth="1"/>
    <col min="10752" max="10752" width="6.75" style="483" customWidth="1"/>
    <col min="10753" max="10753" width="3.25" style="483" customWidth="1"/>
    <col min="10754" max="10754" width="3.625" style="483" customWidth="1"/>
    <col min="10755" max="10755" width="7.625" style="483" customWidth="1"/>
    <col min="10756" max="10767" width="5.625" style="483" customWidth="1"/>
    <col min="10768" max="10768" width="6.5" style="483" customWidth="1"/>
    <col min="10769" max="10769" width="6.875" style="483" customWidth="1"/>
    <col min="10770" max="11007" width="9" style="483" customWidth="1"/>
    <col min="11008" max="11008" width="6.75" style="483" customWidth="1"/>
    <col min="11009" max="11009" width="3.25" style="483" customWidth="1"/>
    <col min="11010" max="11010" width="3.625" style="483" customWidth="1"/>
    <col min="11011" max="11011" width="7.625" style="483" customWidth="1"/>
    <col min="11012" max="11023" width="5.625" style="483" customWidth="1"/>
    <col min="11024" max="11024" width="6.5" style="483" customWidth="1"/>
    <col min="11025" max="11025" width="6.875" style="483" customWidth="1"/>
    <col min="11026" max="11263" width="9" style="483" customWidth="1"/>
    <col min="11264" max="11264" width="6.75" style="483" customWidth="1"/>
    <col min="11265" max="11265" width="3.25" style="483" customWidth="1"/>
    <col min="11266" max="11266" width="3.625" style="483" customWidth="1"/>
    <col min="11267" max="11267" width="7.625" style="483" customWidth="1"/>
    <col min="11268" max="11279" width="5.625" style="483" customWidth="1"/>
    <col min="11280" max="11280" width="6.5" style="483" customWidth="1"/>
    <col min="11281" max="11281" width="6.875" style="483" customWidth="1"/>
    <col min="11282" max="11519" width="9" style="483" customWidth="1"/>
    <col min="11520" max="11520" width="6.75" style="483" customWidth="1"/>
    <col min="11521" max="11521" width="3.25" style="483" customWidth="1"/>
    <col min="11522" max="11522" width="3.625" style="483" customWidth="1"/>
    <col min="11523" max="11523" width="7.625" style="483" customWidth="1"/>
    <col min="11524" max="11535" width="5.625" style="483" customWidth="1"/>
    <col min="11536" max="11536" width="6.5" style="483" customWidth="1"/>
    <col min="11537" max="11537" width="6.875" style="483" customWidth="1"/>
    <col min="11538" max="11775" width="9" style="483" customWidth="1"/>
    <col min="11776" max="11776" width="6.75" style="483" customWidth="1"/>
    <col min="11777" max="11777" width="3.25" style="483" customWidth="1"/>
    <col min="11778" max="11778" width="3.625" style="483" customWidth="1"/>
    <col min="11779" max="11779" width="7.625" style="483" customWidth="1"/>
    <col min="11780" max="11791" width="5.625" style="483" customWidth="1"/>
    <col min="11792" max="11792" width="6.5" style="483" customWidth="1"/>
    <col min="11793" max="11793" width="6.875" style="483" customWidth="1"/>
    <col min="11794" max="12031" width="9" style="483" customWidth="1"/>
    <col min="12032" max="12032" width="6.75" style="483" customWidth="1"/>
    <col min="12033" max="12033" width="3.25" style="483" customWidth="1"/>
    <col min="12034" max="12034" width="3.625" style="483" customWidth="1"/>
    <col min="12035" max="12035" width="7.625" style="483" customWidth="1"/>
    <col min="12036" max="12047" width="5.625" style="483" customWidth="1"/>
    <col min="12048" max="12048" width="6.5" style="483" customWidth="1"/>
    <col min="12049" max="12049" width="6.875" style="483" customWidth="1"/>
    <col min="12050" max="12287" width="9" style="483" customWidth="1"/>
    <col min="12288" max="12288" width="6.75" style="483" customWidth="1"/>
    <col min="12289" max="12289" width="3.25" style="483" customWidth="1"/>
    <col min="12290" max="12290" width="3.625" style="483" customWidth="1"/>
    <col min="12291" max="12291" width="7.625" style="483" customWidth="1"/>
    <col min="12292" max="12303" width="5.625" style="483" customWidth="1"/>
    <col min="12304" max="12304" width="6.5" style="483" customWidth="1"/>
    <col min="12305" max="12305" width="6.875" style="483" customWidth="1"/>
    <col min="12306" max="12543" width="9" style="483" customWidth="1"/>
    <col min="12544" max="12544" width="6.75" style="483" customWidth="1"/>
    <col min="12545" max="12545" width="3.25" style="483" customWidth="1"/>
    <col min="12546" max="12546" width="3.625" style="483" customWidth="1"/>
    <col min="12547" max="12547" width="7.625" style="483" customWidth="1"/>
    <col min="12548" max="12559" width="5.625" style="483" customWidth="1"/>
    <col min="12560" max="12560" width="6.5" style="483" customWidth="1"/>
    <col min="12561" max="12561" width="6.875" style="483" customWidth="1"/>
    <col min="12562" max="12799" width="9" style="483" customWidth="1"/>
    <col min="12800" max="12800" width="6.75" style="483" customWidth="1"/>
    <col min="12801" max="12801" width="3.25" style="483" customWidth="1"/>
    <col min="12802" max="12802" width="3.625" style="483" customWidth="1"/>
    <col min="12803" max="12803" width="7.625" style="483" customWidth="1"/>
    <col min="12804" max="12815" width="5.625" style="483" customWidth="1"/>
    <col min="12816" max="12816" width="6.5" style="483" customWidth="1"/>
    <col min="12817" max="12817" width="6.875" style="483" customWidth="1"/>
    <col min="12818" max="13055" width="9" style="483" customWidth="1"/>
    <col min="13056" max="13056" width="6.75" style="483" customWidth="1"/>
    <col min="13057" max="13057" width="3.25" style="483" customWidth="1"/>
    <col min="13058" max="13058" width="3.625" style="483" customWidth="1"/>
    <col min="13059" max="13059" width="7.625" style="483" customWidth="1"/>
    <col min="13060" max="13071" width="5.625" style="483" customWidth="1"/>
    <col min="13072" max="13072" width="6.5" style="483" customWidth="1"/>
    <col min="13073" max="13073" width="6.875" style="483" customWidth="1"/>
    <col min="13074" max="13311" width="9" style="483" customWidth="1"/>
    <col min="13312" max="13312" width="6.75" style="483" customWidth="1"/>
    <col min="13313" max="13313" width="3.25" style="483" customWidth="1"/>
    <col min="13314" max="13314" width="3.625" style="483" customWidth="1"/>
    <col min="13315" max="13315" width="7.625" style="483" customWidth="1"/>
    <col min="13316" max="13327" width="5.625" style="483" customWidth="1"/>
    <col min="13328" max="13328" width="6.5" style="483" customWidth="1"/>
    <col min="13329" max="13329" width="6.875" style="483" customWidth="1"/>
    <col min="13330" max="13567" width="9" style="483" customWidth="1"/>
    <col min="13568" max="13568" width="6.75" style="483" customWidth="1"/>
    <col min="13569" max="13569" width="3.25" style="483" customWidth="1"/>
    <col min="13570" max="13570" width="3.625" style="483" customWidth="1"/>
    <col min="13571" max="13571" width="7.625" style="483" customWidth="1"/>
    <col min="13572" max="13583" width="5.625" style="483" customWidth="1"/>
    <col min="13584" max="13584" width="6.5" style="483" customWidth="1"/>
    <col min="13585" max="13585" width="6.875" style="483" customWidth="1"/>
    <col min="13586" max="13823" width="9" style="483" customWidth="1"/>
    <col min="13824" max="13824" width="6.75" style="483" customWidth="1"/>
    <col min="13825" max="13825" width="3.25" style="483" customWidth="1"/>
    <col min="13826" max="13826" width="3.625" style="483" customWidth="1"/>
    <col min="13827" max="13827" width="7.625" style="483" customWidth="1"/>
    <col min="13828" max="13839" width="5.625" style="483" customWidth="1"/>
    <col min="13840" max="13840" width="6.5" style="483" customWidth="1"/>
    <col min="13841" max="13841" width="6.875" style="483" customWidth="1"/>
    <col min="13842" max="14079" width="9" style="483" customWidth="1"/>
    <col min="14080" max="14080" width="6.75" style="483" customWidth="1"/>
    <col min="14081" max="14081" width="3.25" style="483" customWidth="1"/>
    <col min="14082" max="14082" width="3.625" style="483" customWidth="1"/>
    <col min="14083" max="14083" width="7.625" style="483" customWidth="1"/>
    <col min="14084" max="14095" width="5.625" style="483" customWidth="1"/>
    <col min="14096" max="14096" width="6.5" style="483" customWidth="1"/>
    <col min="14097" max="14097" width="6.875" style="483" customWidth="1"/>
    <col min="14098" max="14335" width="9" style="483" customWidth="1"/>
    <col min="14336" max="14336" width="6.75" style="483" customWidth="1"/>
    <col min="14337" max="14337" width="3.25" style="483" customWidth="1"/>
    <col min="14338" max="14338" width="3.625" style="483" customWidth="1"/>
    <col min="14339" max="14339" width="7.625" style="483" customWidth="1"/>
    <col min="14340" max="14351" width="5.625" style="483" customWidth="1"/>
    <col min="14352" max="14352" width="6.5" style="483" customWidth="1"/>
    <col min="14353" max="14353" width="6.875" style="483" customWidth="1"/>
    <col min="14354" max="14591" width="9" style="483" customWidth="1"/>
    <col min="14592" max="14592" width="6.75" style="483" customWidth="1"/>
    <col min="14593" max="14593" width="3.25" style="483" customWidth="1"/>
    <col min="14594" max="14594" width="3.625" style="483" customWidth="1"/>
    <col min="14595" max="14595" width="7.625" style="483" customWidth="1"/>
    <col min="14596" max="14607" width="5.625" style="483" customWidth="1"/>
    <col min="14608" max="14608" width="6.5" style="483" customWidth="1"/>
    <col min="14609" max="14609" width="6.875" style="483" customWidth="1"/>
    <col min="14610" max="14847" width="9" style="483" customWidth="1"/>
    <col min="14848" max="14848" width="6.75" style="483" customWidth="1"/>
    <col min="14849" max="14849" width="3.25" style="483" customWidth="1"/>
    <col min="14850" max="14850" width="3.625" style="483" customWidth="1"/>
    <col min="14851" max="14851" width="7.625" style="483" customWidth="1"/>
    <col min="14852" max="14863" width="5.625" style="483" customWidth="1"/>
    <col min="14864" max="14864" width="6.5" style="483" customWidth="1"/>
    <col min="14865" max="14865" width="6.875" style="483" customWidth="1"/>
    <col min="14866" max="15103" width="9" style="483" customWidth="1"/>
    <col min="15104" max="15104" width="6.75" style="483" customWidth="1"/>
    <col min="15105" max="15105" width="3.25" style="483" customWidth="1"/>
    <col min="15106" max="15106" width="3.625" style="483" customWidth="1"/>
    <col min="15107" max="15107" width="7.625" style="483" customWidth="1"/>
    <col min="15108" max="15119" width="5.625" style="483" customWidth="1"/>
    <col min="15120" max="15120" width="6.5" style="483" customWidth="1"/>
    <col min="15121" max="15121" width="6.875" style="483" customWidth="1"/>
    <col min="15122" max="15359" width="9" style="483" customWidth="1"/>
    <col min="15360" max="15360" width="6.75" style="483" customWidth="1"/>
    <col min="15361" max="15361" width="3.25" style="483" customWidth="1"/>
    <col min="15362" max="15362" width="3.625" style="483" customWidth="1"/>
    <col min="15363" max="15363" width="7.625" style="483" customWidth="1"/>
    <col min="15364" max="15375" width="5.625" style="483" customWidth="1"/>
    <col min="15376" max="15376" width="6.5" style="483" customWidth="1"/>
    <col min="15377" max="15377" width="6.875" style="483" customWidth="1"/>
    <col min="15378" max="15615" width="9" style="483" customWidth="1"/>
    <col min="15616" max="15616" width="6.75" style="483" customWidth="1"/>
    <col min="15617" max="15617" width="3.25" style="483" customWidth="1"/>
    <col min="15618" max="15618" width="3.625" style="483" customWidth="1"/>
    <col min="15619" max="15619" width="7.625" style="483" customWidth="1"/>
    <col min="15620" max="15631" width="5.625" style="483" customWidth="1"/>
    <col min="15632" max="15632" width="6.5" style="483" customWidth="1"/>
    <col min="15633" max="15633" width="6.875" style="483" customWidth="1"/>
    <col min="15634" max="15871" width="9" style="483" customWidth="1"/>
    <col min="15872" max="15872" width="6.75" style="483" customWidth="1"/>
    <col min="15873" max="15873" width="3.25" style="483" customWidth="1"/>
    <col min="15874" max="15874" width="3.625" style="483" customWidth="1"/>
    <col min="15875" max="15875" width="7.625" style="483" customWidth="1"/>
    <col min="15876" max="15887" width="5.625" style="483" customWidth="1"/>
    <col min="15888" max="15888" width="6.5" style="483" customWidth="1"/>
    <col min="15889" max="15889" width="6.875" style="483" customWidth="1"/>
    <col min="15890" max="16127" width="9" style="483" customWidth="1"/>
    <col min="16128" max="16128" width="6.75" style="483" customWidth="1"/>
    <col min="16129" max="16129" width="3.25" style="483" customWidth="1"/>
    <col min="16130" max="16130" width="3.625" style="483" customWidth="1"/>
    <col min="16131" max="16131" width="7.625" style="483" customWidth="1"/>
    <col min="16132" max="16143" width="5.625" style="483" customWidth="1"/>
    <col min="16144" max="16144" width="6.5" style="483" customWidth="1"/>
    <col min="16145" max="16145" width="6.875" style="483" customWidth="1"/>
    <col min="16146" max="16384" width="9" style="483" customWidth="1"/>
  </cols>
  <sheetData>
    <row r="1" spans="2:19" ht="6" customHeight="1"/>
    <row r="2" spans="2:19" s="484" customFormat="1" ht="27" customHeight="1">
      <c r="B2" s="572" t="s">
        <v>343</v>
      </c>
      <c r="C2" s="582"/>
      <c r="Q2" s="736"/>
    </row>
    <row r="3" spans="2:19" s="484" customFormat="1" ht="27" customHeight="1">
      <c r="B3" s="573"/>
      <c r="C3" s="582"/>
      <c r="Q3" s="736"/>
    </row>
    <row r="4" spans="2:19" s="484" customFormat="1" ht="27" customHeight="1">
      <c r="Q4" s="631" t="s">
        <v>152</v>
      </c>
    </row>
    <row r="5" spans="2:19" s="484" customFormat="1" ht="22.5" customHeight="1">
      <c r="B5" s="574" t="s">
        <v>273</v>
      </c>
      <c r="C5" s="583"/>
      <c r="D5" s="704"/>
      <c r="E5" s="714"/>
      <c r="F5" s="724"/>
      <c r="G5" s="492"/>
      <c r="H5" s="492" t="s">
        <v>155</v>
      </c>
      <c r="I5" s="714"/>
      <c r="J5" s="714"/>
      <c r="K5" s="492"/>
      <c r="L5" s="492" t="s">
        <v>157</v>
      </c>
      <c r="M5" s="714"/>
      <c r="N5" s="714"/>
      <c r="O5" s="714"/>
      <c r="P5" s="714"/>
      <c r="Q5" s="632" t="s">
        <v>102</v>
      </c>
    </row>
    <row r="6" spans="2:19" s="484" customFormat="1" ht="22.5" customHeight="1">
      <c r="B6" s="702"/>
      <c r="C6" s="703"/>
      <c r="D6" s="705">
        <v>1</v>
      </c>
      <c r="E6" s="715">
        <v>2</v>
      </c>
      <c r="F6" s="715">
        <v>3</v>
      </c>
      <c r="G6" s="715">
        <v>4</v>
      </c>
      <c r="H6" s="715">
        <v>5</v>
      </c>
      <c r="I6" s="715">
        <v>6</v>
      </c>
      <c r="J6" s="715">
        <v>7</v>
      </c>
      <c r="K6" s="715">
        <v>8</v>
      </c>
      <c r="L6" s="715">
        <v>9</v>
      </c>
      <c r="M6" s="715">
        <v>10</v>
      </c>
      <c r="N6" s="715">
        <v>11</v>
      </c>
      <c r="O6" s="715">
        <v>12</v>
      </c>
      <c r="P6" s="730" t="s">
        <v>34</v>
      </c>
      <c r="Q6" s="737"/>
    </row>
    <row r="7" spans="2:19" s="484" customFormat="1" ht="27" customHeight="1">
      <c r="B7" s="576" t="s">
        <v>145</v>
      </c>
      <c r="C7" s="585"/>
      <c r="D7" s="706">
        <v>598</v>
      </c>
      <c r="E7" s="716">
        <v>514</v>
      </c>
      <c r="F7" s="716">
        <v>627</v>
      </c>
      <c r="G7" s="716">
        <v>563</v>
      </c>
      <c r="H7" s="716">
        <v>529</v>
      </c>
      <c r="I7" s="716">
        <v>526</v>
      </c>
      <c r="J7" s="716">
        <v>610</v>
      </c>
      <c r="K7" s="716">
        <v>770</v>
      </c>
      <c r="L7" s="716">
        <v>761</v>
      </c>
      <c r="M7" s="716">
        <v>539</v>
      </c>
      <c r="N7" s="716">
        <v>520</v>
      </c>
      <c r="O7" s="716">
        <v>602</v>
      </c>
      <c r="P7" s="731">
        <f t="shared" ref="P7:P28" si="0">SUM(D7:O7)</f>
        <v>7159</v>
      </c>
      <c r="Q7" s="738">
        <f>ROUND(P7/P28*100,3)</f>
        <v>54.774000000000001</v>
      </c>
    </row>
    <row r="8" spans="2:19" s="484" customFormat="1" ht="27" customHeight="1">
      <c r="B8" s="577"/>
      <c r="C8" s="586" t="s">
        <v>109</v>
      </c>
      <c r="D8" s="707">
        <v>21</v>
      </c>
      <c r="E8" s="717">
        <v>27</v>
      </c>
      <c r="F8" s="717">
        <v>25</v>
      </c>
      <c r="G8" s="717">
        <v>13</v>
      </c>
      <c r="H8" s="717">
        <v>18</v>
      </c>
      <c r="I8" s="717">
        <v>13</v>
      </c>
      <c r="J8" s="717">
        <v>36</v>
      </c>
      <c r="K8" s="717">
        <v>42</v>
      </c>
      <c r="L8" s="717">
        <v>26</v>
      </c>
      <c r="M8" s="717">
        <v>21</v>
      </c>
      <c r="N8" s="717">
        <v>25</v>
      </c>
      <c r="O8" s="728">
        <v>31</v>
      </c>
      <c r="P8" s="732">
        <f t="shared" si="0"/>
        <v>298</v>
      </c>
      <c r="Q8" s="739">
        <f>ROUND(P8/P28*100,3)</f>
        <v>2.2799999999999998</v>
      </c>
    </row>
    <row r="9" spans="2:19" s="484" customFormat="1" ht="27" customHeight="1">
      <c r="B9" s="577"/>
      <c r="C9" s="278" t="s">
        <v>107</v>
      </c>
      <c r="D9" s="708">
        <v>6</v>
      </c>
      <c r="E9" s="718">
        <v>2</v>
      </c>
      <c r="F9" s="718">
        <v>1</v>
      </c>
      <c r="G9" s="718">
        <v>1</v>
      </c>
      <c r="H9" s="718">
        <v>4</v>
      </c>
      <c r="I9" s="718">
        <v>4</v>
      </c>
      <c r="J9" s="718">
        <v>5</v>
      </c>
      <c r="K9" s="718">
        <v>1</v>
      </c>
      <c r="L9" s="718">
        <v>2</v>
      </c>
      <c r="M9" s="718">
        <v>2</v>
      </c>
      <c r="N9" s="718">
        <v>6</v>
      </c>
      <c r="O9" s="719">
        <v>5</v>
      </c>
      <c r="P9" s="733">
        <f t="shared" si="0"/>
        <v>39</v>
      </c>
      <c r="Q9" s="740">
        <f>ROUND(P9/P28*100,3)</f>
        <v>0.29799999999999999</v>
      </c>
    </row>
    <row r="10" spans="2:19" s="484" customFormat="1" ht="27" customHeight="1">
      <c r="B10" s="577"/>
      <c r="C10" s="278" t="s">
        <v>250</v>
      </c>
      <c r="D10" s="708">
        <v>67</v>
      </c>
      <c r="E10" s="718">
        <v>52</v>
      </c>
      <c r="F10" s="718">
        <v>57</v>
      </c>
      <c r="G10" s="718">
        <v>44</v>
      </c>
      <c r="H10" s="718">
        <v>35</v>
      </c>
      <c r="I10" s="718">
        <v>57</v>
      </c>
      <c r="J10" s="718">
        <v>51</v>
      </c>
      <c r="K10" s="718">
        <v>80</v>
      </c>
      <c r="L10" s="718">
        <v>54</v>
      </c>
      <c r="M10" s="718">
        <v>104</v>
      </c>
      <c r="N10" s="718">
        <v>99</v>
      </c>
      <c r="O10" s="719">
        <v>101</v>
      </c>
      <c r="P10" s="733">
        <f t="shared" si="0"/>
        <v>801</v>
      </c>
      <c r="Q10" s="740">
        <f>ROUND(P10/P28*100,3)</f>
        <v>6.1289999999999996</v>
      </c>
    </row>
    <row r="11" spans="2:19" s="484" customFormat="1" ht="27" customHeight="1">
      <c r="B11" s="577" t="s">
        <v>165</v>
      </c>
      <c r="C11" s="278" t="s">
        <v>103</v>
      </c>
      <c r="D11" s="708">
        <v>18</v>
      </c>
      <c r="E11" s="718">
        <v>18</v>
      </c>
      <c r="F11" s="718">
        <v>36</v>
      </c>
      <c r="G11" s="718">
        <v>32</v>
      </c>
      <c r="H11" s="718">
        <v>13</v>
      </c>
      <c r="I11" s="718">
        <v>25</v>
      </c>
      <c r="J11" s="718">
        <v>16</v>
      </c>
      <c r="K11" s="718">
        <v>31</v>
      </c>
      <c r="L11" s="718">
        <v>24</v>
      </c>
      <c r="M11" s="718">
        <v>25</v>
      </c>
      <c r="N11" s="718">
        <v>22</v>
      </c>
      <c r="O11" s="719">
        <v>13</v>
      </c>
      <c r="P11" s="733">
        <f t="shared" si="0"/>
        <v>273</v>
      </c>
      <c r="Q11" s="740">
        <f>ROUND(P11/P28*100,3)</f>
        <v>2.089</v>
      </c>
    </row>
    <row r="12" spans="2:19" s="484" customFormat="1" ht="27" customHeight="1">
      <c r="B12" s="577"/>
      <c r="C12" s="278" t="s">
        <v>138</v>
      </c>
      <c r="D12" s="708">
        <v>0</v>
      </c>
      <c r="E12" s="718">
        <v>1</v>
      </c>
      <c r="F12" s="718">
        <v>1</v>
      </c>
      <c r="G12" s="718">
        <v>0</v>
      </c>
      <c r="H12" s="718">
        <v>1</v>
      </c>
      <c r="I12" s="718">
        <v>1</v>
      </c>
      <c r="J12" s="718">
        <v>0</v>
      </c>
      <c r="K12" s="718">
        <v>0</v>
      </c>
      <c r="L12" s="718">
        <v>1</v>
      </c>
      <c r="M12" s="718">
        <v>1</v>
      </c>
      <c r="N12" s="718">
        <v>0</v>
      </c>
      <c r="O12" s="719">
        <v>0</v>
      </c>
      <c r="P12" s="733">
        <f t="shared" si="0"/>
        <v>6</v>
      </c>
      <c r="Q12" s="740">
        <v>0.1</v>
      </c>
      <c r="S12" s="746"/>
    </row>
    <row r="13" spans="2:19" s="484" customFormat="1" ht="27" customHeight="1">
      <c r="B13" s="577"/>
      <c r="C13" s="278" t="s">
        <v>252</v>
      </c>
      <c r="D13" s="708">
        <v>33</v>
      </c>
      <c r="E13" s="718">
        <v>30</v>
      </c>
      <c r="F13" s="718">
        <v>43</v>
      </c>
      <c r="G13" s="718">
        <v>42</v>
      </c>
      <c r="H13" s="718">
        <v>27</v>
      </c>
      <c r="I13" s="718">
        <v>40</v>
      </c>
      <c r="J13" s="718">
        <v>36</v>
      </c>
      <c r="K13" s="718">
        <v>33</v>
      </c>
      <c r="L13" s="718">
        <v>37</v>
      </c>
      <c r="M13" s="718">
        <v>28</v>
      </c>
      <c r="N13" s="718">
        <v>30</v>
      </c>
      <c r="O13" s="719">
        <v>37</v>
      </c>
      <c r="P13" s="733">
        <f t="shared" si="0"/>
        <v>416</v>
      </c>
      <c r="Q13" s="740">
        <f>ROUND(P13/P28*100,3)-0.1</f>
        <v>3.0829999999999997</v>
      </c>
      <c r="S13" s="746"/>
    </row>
    <row r="14" spans="2:19" s="484" customFormat="1" ht="27" customHeight="1">
      <c r="B14" s="577" t="s">
        <v>261</v>
      </c>
      <c r="C14" s="278" t="s">
        <v>13</v>
      </c>
      <c r="D14" s="708">
        <v>0</v>
      </c>
      <c r="E14" s="718">
        <v>1</v>
      </c>
      <c r="F14" s="718">
        <v>3</v>
      </c>
      <c r="G14" s="718">
        <v>2</v>
      </c>
      <c r="H14" s="718">
        <v>0</v>
      </c>
      <c r="I14" s="718">
        <v>1</v>
      </c>
      <c r="J14" s="718">
        <v>1</v>
      </c>
      <c r="K14" s="718">
        <v>2</v>
      </c>
      <c r="L14" s="718">
        <v>0</v>
      </c>
      <c r="M14" s="718">
        <v>1</v>
      </c>
      <c r="N14" s="718">
        <v>0</v>
      </c>
      <c r="O14" s="719">
        <v>1</v>
      </c>
      <c r="P14" s="733">
        <f t="shared" si="0"/>
        <v>12</v>
      </c>
      <c r="Q14" s="740">
        <f>ROUND(P14/P28*100,3)</f>
        <v>9.1999999999999998e-002</v>
      </c>
    </row>
    <row r="15" spans="2:19" s="484" customFormat="1" ht="27" customHeight="1">
      <c r="B15" s="577"/>
      <c r="C15" s="278" t="s">
        <v>253</v>
      </c>
      <c r="D15" s="708">
        <v>10</v>
      </c>
      <c r="E15" s="718">
        <v>11</v>
      </c>
      <c r="F15" s="718">
        <v>6</v>
      </c>
      <c r="G15" s="718">
        <v>9</v>
      </c>
      <c r="H15" s="718">
        <v>3</v>
      </c>
      <c r="I15" s="718">
        <v>8</v>
      </c>
      <c r="J15" s="718">
        <v>8</v>
      </c>
      <c r="K15" s="718">
        <v>8</v>
      </c>
      <c r="L15" s="718">
        <v>13</v>
      </c>
      <c r="M15" s="718">
        <v>19</v>
      </c>
      <c r="N15" s="718">
        <v>23</v>
      </c>
      <c r="O15" s="719">
        <v>26</v>
      </c>
      <c r="P15" s="733">
        <f t="shared" si="0"/>
        <v>144</v>
      </c>
      <c r="Q15" s="740">
        <f>ROUND(P15/P28*100,3)</f>
        <v>1.1020000000000001</v>
      </c>
      <c r="S15" s="746"/>
    </row>
    <row r="16" spans="2:19" s="484" customFormat="1" ht="27" customHeight="1">
      <c r="B16" s="577"/>
      <c r="C16" s="278" t="s">
        <v>254</v>
      </c>
      <c r="D16" s="708">
        <v>2</v>
      </c>
      <c r="E16" s="718">
        <v>5</v>
      </c>
      <c r="F16" s="718">
        <v>6</v>
      </c>
      <c r="G16" s="718">
        <v>3</v>
      </c>
      <c r="H16" s="718">
        <v>7</v>
      </c>
      <c r="I16" s="718">
        <v>3</v>
      </c>
      <c r="J16" s="718">
        <v>3</v>
      </c>
      <c r="K16" s="718">
        <v>1</v>
      </c>
      <c r="L16" s="718">
        <v>2</v>
      </c>
      <c r="M16" s="718">
        <v>3</v>
      </c>
      <c r="N16" s="718">
        <v>6</v>
      </c>
      <c r="O16" s="719">
        <v>5</v>
      </c>
      <c r="P16" s="733">
        <f t="shared" si="0"/>
        <v>46</v>
      </c>
      <c r="Q16" s="740">
        <f>ROUND(P16/P28*100,3)</f>
        <v>0.35199999999999998</v>
      </c>
    </row>
    <row r="17" spans="2:19" s="484" customFormat="1" ht="27" customHeight="1">
      <c r="B17" s="577" t="s">
        <v>262</v>
      </c>
      <c r="C17" s="278" t="s">
        <v>100</v>
      </c>
      <c r="D17" s="708">
        <v>10</v>
      </c>
      <c r="E17" s="718">
        <v>6</v>
      </c>
      <c r="F17" s="718">
        <v>12</v>
      </c>
      <c r="G17" s="718">
        <v>1</v>
      </c>
      <c r="H17" s="718">
        <v>4</v>
      </c>
      <c r="I17" s="718">
        <v>7</v>
      </c>
      <c r="J17" s="718">
        <v>4</v>
      </c>
      <c r="K17" s="718">
        <v>6</v>
      </c>
      <c r="L17" s="718">
        <v>7</v>
      </c>
      <c r="M17" s="718">
        <v>5</v>
      </c>
      <c r="N17" s="718">
        <v>7</v>
      </c>
      <c r="O17" s="719">
        <v>6</v>
      </c>
      <c r="P17" s="733">
        <f t="shared" si="0"/>
        <v>75</v>
      </c>
      <c r="Q17" s="740">
        <f>ROUND(P17/P28*100,3)</f>
        <v>0.57399999999999995</v>
      </c>
    </row>
    <row r="18" spans="2:19" s="484" customFormat="1" ht="27" customHeight="1">
      <c r="B18" s="577"/>
      <c r="C18" s="278" t="s">
        <v>166</v>
      </c>
      <c r="D18" s="708">
        <v>74</v>
      </c>
      <c r="E18" s="718">
        <v>68</v>
      </c>
      <c r="F18" s="718">
        <v>74</v>
      </c>
      <c r="G18" s="718">
        <v>55</v>
      </c>
      <c r="H18" s="718">
        <v>68</v>
      </c>
      <c r="I18" s="718">
        <v>86</v>
      </c>
      <c r="J18" s="718">
        <v>55</v>
      </c>
      <c r="K18" s="718">
        <v>93</v>
      </c>
      <c r="L18" s="718">
        <v>74</v>
      </c>
      <c r="M18" s="718">
        <v>109</v>
      </c>
      <c r="N18" s="718">
        <v>59</v>
      </c>
      <c r="O18" s="719">
        <v>64</v>
      </c>
      <c r="P18" s="733">
        <f t="shared" si="0"/>
        <v>879</v>
      </c>
      <c r="Q18" s="740">
        <f>ROUND(P18/P28*100,3)</f>
        <v>6.7249999999999996</v>
      </c>
    </row>
    <row r="19" spans="2:19" s="484" customFormat="1" ht="27" customHeight="1">
      <c r="B19" s="577"/>
      <c r="C19" s="278" t="s">
        <v>146</v>
      </c>
      <c r="D19" s="708">
        <v>18</v>
      </c>
      <c r="E19" s="718">
        <v>20</v>
      </c>
      <c r="F19" s="718">
        <v>18</v>
      </c>
      <c r="G19" s="718">
        <v>26</v>
      </c>
      <c r="H19" s="718">
        <v>14</v>
      </c>
      <c r="I19" s="718">
        <v>31</v>
      </c>
      <c r="J19" s="718">
        <v>23</v>
      </c>
      <c r="K19" s="718">
        <v>45</v>
      </c>
      <c r="L19" s="718">
        <v>37</v>
      </c>
      <c r="M19" s="718">
        <v>22</v>
      </c>
      <c r="N19" s="718">
        <v>32</v>
      </c>
      <c r="O19" s="719">
        <v>20</v>
      </c>
      <c r="P19" s="733">
        <f t="shared" si="0"/>
        <v>306</v>
      </c>
      <c r="Q19" s="740">
        <f>ROUND(P19/P28*100,3)</f>
        <v>2.3410000000000002</v>
      </c>
    </row>
    <row r="20" spans="2:19" s="484" customFormat="1" ht="27" customHeight="1">
      <c r="B20" s="577" t="s">
        <v>119</v>
      </c>
      <c r="C20" s="278" t="s">
        <v>247</v>
      </c>
      <c r="D20" s="708">
        <v>60</v>
      </c>
      <c r="E20" s="718">
        <v>74</v>
      </c>
      <c r="F20" s="725">
        <v>65</v>
      </c>
      <c r="G20" s="718">
        <v>59</v>
      </c>
      <c r="H20" s="718">
        <v>36</v>
      </c>
      <c r="I20" s="718">
        <v>56</v>
      </c>
      <c r="J20" s="718">
        <v>79</v>
      </c>
      <c r="K20" s="718">
        <v>69</v>
      </c>
      <c r="L20" s="718">
        <v>61</v>
      </c>
      <c r="M20" s="718">
        <v>54</v>
      </c>
      <c r="N20" s="718">
        <v>72</v>
      </c>
      <c r="O20" s="719">
        <v>68</v>
      </c>
      <c r="P20" s="733">
        <f t="shared" si="0"/>
        <v>753</v>
      </c>
      <c r="Q20" s="740">
        <f>ROUND(P20/P28*100,3)</f>
        <v>5.7610000000000001</v>
      </c>
    </row>
    <row r="21" spans="2:19" s="484" customFormat="1" ht="27" customHeight="1">
      <c r="B21" s="577"/>
      <c r="C21" s="278" t="s">
        <v>108</v>
      </c>
      <c r="D21" s="708">
        <v>30</v>
      </c>
      <c r="E21" s="719">
        <v>20</v>
      </c>
      <c r="F21" s="718">
        <v>12</v>
      </c>
      <c r="G21" s="727">
        <v>16</v>
      </c>
      <c r="H21" s="718">
        <v>18</v>
      </c>
      <c r="I21" s="718">
        <v>20</v>
      </c>
      <c r="J21" s="718">
        <v>15</v>
      </c>
      <c r="K21" s="718">
        <v>33</v>
      </c>
      <c r="L21" s="718">
        <v>24</v>
      </c>
      <c r="M21" s="718">
        <v>17</v>
      </c>
      <c r="N21" s="718">
        <v>22</v>
      </c>
      <c r="O21" s="719">
        <v>10</v>
      </c>
      <c r="P21" s="733">
        <f t="shared" si="0"/>
        <v>237</v>
      </c>
      <c r="Q21" s="740">
        <f>ROUND(P21/P28*100,3)</f>
        <v>1.8129999999999999</v>
      </c>
      <c r="S21" s="746"/>
    </row>
    <row r="22" spans="2:19" s="484" customFormat="1" ht="27" customHeight="1">
      <c r="B22" s="577"/>
      <c r="C22" s="278" t="s">
        <v>255</v>
      </c>
      <c r="D22" s="708">
        <v>23</v>
      </c>
      <c r="E22" s="718">
        <v>16</v>
      </c>
      <c r="F22" s="726">
        <v>6</v>
      </c>
      <c r="G22" s="718">
        <v>7</v>
      </c>
      <c r="H22" s="718">
        <v>9</v>
      </c>
      <c r="I22" s="718">
        <v>28</v>
      </c>
      <c r="J22" s="718">
        <v>8</v>
      </c>
      <c r="K22" s="718">
        <v>12</v>
      </c>
      <c r="L22" s="718">
        <v>12</v>
      </c>
      <c r="M22" s="718">
        <v>6</v>
      </c>
      <c r="N22" s="718">
        <v>9</v>
      </c>
      <c r="O22" s="719">
        <v>8</v>
      </c>
      <c r="P22" s="733">
        <f t="shared" si="0"/>
        <v>144</v>
      </c>
      <c r="Q22" s="740">
        <f>ROUND(P22/P28*100,3)</f>
        <v>1.1020000000000001</v>
      </c>
    </row>
    <row r="23" spans="2:19" s="484" customFormat="1" ht="27" customHeight="1">
      <c r="B23" s="577" t="s">
        <v>144</v>
      </c>
      <c r="C23" s="278" t="s">
        <v>256</v>
      </c>
      <c r="D23" s="708">
        <v>90</v>
      </c>
      <c r="E23" s="718">
        <v>97</v>
      </c>
      <c r="F23" s="718">
        <v>70</v>
      </c>
      <c r="G23" s="718">
        <v>80</v>
      </c>
      <c r="H23" s="718">
        <v>50</v>
      </c>
      <c r="I23" s="718">
        <v>80</v>
      </c>
      <c r="J23" s="718">
        <v>70</v>
      </c>
      <c r="K23" s="718">
        <v>122</v>
      </c>
      <c r="L23" s="718">
        <v>78</v>
      </c>
      <c r="M23" s="718">
        <v>67</v>
      </c>
      <c r="N23" s="718">
        <v>73</v>
      </c>
      <c r="O23" s="719">
        <v>77</v>
      </c>
      <c r="P23" s="733">
        <f t="shared" si="0"/>
        <v>954</v>
      </c>
      <c r="Q23" s="740">
        <f>ROUND(P23/P28*100,3)</f>
        <v>7.2990000000000004</v>
      </c>
    </row>
    <row r="24" spans="2:19" s="484" customFormat="1" ht="27" customHeight="1">
      <c r="B24" s="577"/>
      <c r="C24" s="278" t="s">
        <v>98</v>
      </c>
      <c r="D24" s="708">
        <v>26</v>
      </c>
      <c r="E24" s="718">
        <v>49</v>
      </c>
      <c r="F24" s="718">
        <v>38</v>
      </c>
      <c r="G24" s="718">
        <v>28</v>
      </c>
      <c r="H24" s="718">
        <v>23</v>
      </c>
      <c r="I24" s="718">
        <v>16</v>
      </c>
      <c r="J24" s="718">
        <v>44</v>
      </c>
      <c r="K24" s="718">
        <v>35</v>
      </c>
      <c r="L24" s="718">
        <v>27</v>
      </c>
      <c r="M24" s="718">
        <v>29</v>
      </c>
      <c r="N24" s="718">
        <v>24</v>
      </c>
      <c r="O24" s="719">
        <v>27</v>
      </c>
      <c r="P24" s="733">
        <f t="shared" si="0"/>
        <v>366</v>
      </c>
      <c r="Q24" s="740">
        <f>ROUND(P24/P28*100,3)</f>
        <v>2.8</v>
      </c>
    </row>
    <row r="25" spans="2:19" s="484" customFormat="1" ht="27" customHeight="1">
      <c r="B25" s="577"/>
      <c r="C25" s="278" t="s">
        <v>257</v>
      </c>
      <c r="D25" s="708">
        <v>16</v>
      </c>
      <c r="E25" s="718">
        <v>8</v>
      </c>
      <c r="F25" s="718">
        <v>6</v>
      </c>
      <c r="G25" s="718">
        <v>15</v>
      </c>
      <c r="H25" s="718">
        <v>5</v>
      </c>
      <c r="I25" s="718">
        <v>13</v>
      </c>
      <c r="J25" s="718">
        <v>27</v>
      </c>
      <c r="K25" s="718">
        <v>9</v>
      </c>
      <c r="L25" s="718">
        <v>8</v>
      </c>
      <c r="M25" s="718">
        <v>20</v>
      </c>
      <c r="N25" s="718">
        <v>4</v>
      </c>
      <c r="O25" s="719">
        <v>5</v>
      </c>
      <c r="P25" s="733">
        <f t="shared" si="0"/>
        <v>136</v>
      </c>
      <c r="Q25" s="740">
        <f>ROUND(P25/P28*100,3)</f>
        <v>1.0409999999999999</v>
      </c>
    </row>
    <row r="26" spans="2:19" s="484" customFormat="1" ht="27" customHeight="1">
      <c r="B26" s="577"/>
      <c r="C26" s="587" t="s">
        <v>258</v>
      </c>
      <c r="D26" s="709">
        <v>1</v>
      </c>
      <c r="E26" s="720">
        <v>1</v>
      </c>
      <c r="F26" s="720">
        <v>5</v>
      </c>
      <c r="G26" s="720">
        <v>2</v>
      </c>
      <c r="H26" s="720">
        <v>1</v>
      </c>
      <c r="I26" s="720">
        <v>4</v>
      </c>
      <c r="J26" s="720">
        <v>5</v>
      </c>
      <c r="K26" s="720">
        <v>0</v>
      </c>
      <c r="L26" s="720">
        <v>0</v>
      </c>
      <c r="M26" s="720">
        <v>0</v>
      </c>
      <c r="N26" s="720">
        <v>4</v>
      </c>
      <c r="O26" s="729">
        <v>3</v>
      </c>
      <c r="P26" s="734">
        <f t="shared" si="0"/>
        <v>26</v>
      </c>
      <c r="Q26" s="741">
        <f>ROUND(P26/P28*100,3)</f>
        <v>0.19900000000000001</v>
      </c>
    </row>
    <row r="27" spans="2:19" s="484" customFormat="1" ht="27" customHeight="1">
      <c r="B27" s="578"/>
      <c r="C27" s="584" t="s">
        <v>49</v>
      </c>
      <c r="D27" s="710">
        <f t="shared" ref="D27:O27" si="1">SUM(D8:D26)</f>
        <v>505</v>
      </c>
      <c r="E27" s="721">
        <f t="shared" si="1"/>
        <v>506</v>
      </c>
      <c r="F27" s="721">
        <f t="shared" si="1"/>
        <v>484</v>
      </c>
      <c r="G27" s="721">
        <f t="shared" si="1"/>
        <v>435</v>
      </c>
      <c r="H27" s="721">
        <f t="shared" si="1"/>
        <v>336</v>
      </c>
      <c r="I27" s="721">
        <f t="shared" si="1"/>
        <v>493</v>
      </c>
      <c r="J27" s="721">
        <f t="shared" si="1"/>
        <v>486</v>
      </c>
      <c r="K27" s="721">
        <f t="shared" si="1"/>
        <v>622</v>
      </c>
      <c r="L27" s="721">
        <f t="shared" si="1"/>
        <v>487</v>
      </c>
      <c r="M27" s="721">
        <f t="shared" si="1"/>
        <v>533</v>
      </c>
      <c r="N27" s="721">
        <f t="shared" si="1"/>
        <v>517</v>
      </c>
      <c r="O27" s="721">
        <f t="shared" si="1"/>
        <v>507</v>
      </c>
      <c r="P27" s="735">
        <f t="shared" si="0"/>
        <v>5911</v>
      </c>
      <c r="Q27" s="742">
        <f>ROUND(P27/P28*100,3)</f>
        <v>45.225999999999999</v>
      </c>
      <c r="R27" s="643"/>
    </row>
    <row r="28" spans="2:19" s="484" customFormat="1" ht="27" customHeight="1">
      <c r="B28" s="579" t="s">
        <v>272</v>
      </c>
      <c r="C28" s="589"/>
      <c r="D28" s="711">
        <f t="shared" ref="D28:O28" si="2">D7+D27</f>
        <v>1103</v>
      </c>
      <c r="E28" s="722">
        <f t="shared" si="2"/>
        <v>1020</v>
      </c>
      <c r="F28" s="722">
        <f t="shared" si="2"/>
        <v>1111</v>
      </c>
      <c r="G28" s="722">
        <f t="shared" si="2"/>
        <v>998</v>
      </c>
      <c r="H28" s="722">
        <f t="shared" si="2"/>
        <v>865</v>
      </c>
      <c r="I28" s="722">
        <f t="shared" si="2"/>
        <v>1019</v>
      </c>
      <c r="J28" s="722">
        <f t="shared" si="2"/>
        <v>1096</v>
      </c>
      <c r="K28" s="722">
        <f t="shared" si="2"/>
        <v>1392</v>
      </c>
      <c r="L28" s="722">
        <f t="shared" si="2"/>
        <v>1248</v>
      </c>
      <c r="M28" s="722">
        <f t="shared" si="2"/>
        <v>1072</v>
      </c>
      <c r="N28" s="722">
        <f t="shared" si="2"/>
        <v>1037</v>
      </c>
      <c r="O28" s="722">
        <f t="shared" si="2"/>
        <v>1109</v>
      </c>
      <c r="P28" s="722">
        <f t="shared" si="0"/>
        <v>13070</v>
      </c>
      <c r="Q28" s="743">
        <f>ROUND(P28/P28*100,1)</f>
        <v>100</v>
      </c>
    </row>
    <row r="29" spans="2:19" s="484" customFormat="1" ht="27" customHeight="1">
      <c r="B29" s="580" t="s">
        <v>260</v>
      </c>
      <c r="C29" s="590" t="s">
        <v>104</v>
      </c>
      <c r="D29" s="712">
        <f t="shared" ref="D29:P29" si="3">ROUND(D7/D28*100,1)</f>
        <v>54.2</v>
      </c>
      <c r="E29" s="629">
        <f t="shared" si="3"/>
        <v>50.4</v>
      </c>
      <c r="F29" s="629">
        <f t="shared" si="3"/>
        <v>56.4</v>
      </c>
      <c r="G29" s="629">
        <f t="shared" si="3"/>
        <v>56.4</v>
      </c>
      <c r="H29" s="629">
        <f t="shared" si="3"/>
        <v>61.2</v>
      </c>
      <c r="I29" s="629">
        <f t="shared" si="3"/>
        <v>51.6</v>
      </c>
      <c r="J29" s="629">
        <f t="shared" si="3"/>
        <v>55.7</v>
      </c>
      <c r="K29" s="629">
        <f t="shared" si="3"/>
        <v>55.3</v>
      </c>
      <c r="L29" s="629">
        <f t="shared" si="3"/>
        <v>61</v>
      </c>
      <c r="M29" s="629">
        <f t="shared" si="3"/>
        <v>50.3</v>
      </c>
      <c r="N29" s="629">
        <f t="shared" si="3"/>
        <v>50.1</v>
      </c>
      <c r="O29" s="629">
        <f t="shared" si="3"/>
        <v>54.3</v>
      </c>
      <c r="P29" s="629">
        <f t="shared" si="3"/>
        <v>54.8</v>
      </c>
      <c r="Q29" s="744" t="s">
        <v>74</v>
      </c>
    </row>
    <row r="30" spans="2:19" s="484" customFormat="1" ht="27" customHeight="1">
      <c r="B30" s="581"/>
      <c r="C30" s="591" t="s">
        <v>263</v>
      </c>
      <c r="D30" s="713">
        <f t="shared" ref="D30:P30" si="4">100-D29</f>
        <v>45.8</v>
      </c>
      <c r="E30" s="723">
        <f t="shared" si="4"/>
        <v>49.6</v>
      </c>
      <c r="F30" s="723">
        <f t="shared" si="4"/>
        <v>43.6</v>
      </c>
      <c r="G30" s="723">
        <f t="shared" si="4"/>
        <v>43.6</v>
      </c>
      <c r="H30" s="723">
        <f t="shared" si="4"/>
        <v>38.799999999999997</v>
      </c>
      <c r="I30" s="723">
        <f t="shared" si="4"/>
        <v>48.4</v>
      </c>
      <c r="J30" s="723">
        <f t="shared" si="4"/>
        <v>44.3</v>
      </c>
      <c r="K30" s="723">
        <f t="shared" si="4"/>
        <v>44.7</v>
      </c>
      <c r="L30" s="723">
        <f t="shared" si="4"/>
        <v>39</v>
      </c>
      <c r="M30" s="723">
        <f t="shared" si="4"/>
        <v>49.7</v>
      </c>
      <c r="N30" s="723">
        <f t="shared" si="4"/>
        <v>49.9</v>
      </c>
      <c r="O30" s="630">
        <f t="shared" si="4"/>
        <v>45.7</v>
      </c>
      <c r="P30" s="630">
        <f t="shared" si="4"/>
        <v>45.2</v>
      </c>
      <c r="Q30" s="745" t="s">
        <v>74</v>
      </c>
    </row>
    <row r="31" spans="2:19">
      <c r="D31" s="602"/>
    </row>
  </sheetData>
  <mergeCells count="5">
    <mergeCell ref="B7:C7"/>
    <mergeCell ref="B28:C28"/>
    <mergeCell ref="B5:C6"/>
    <mergeCell ref="Q5:Q6"/>
    <mergeCell ref="B29:B30"/>
  </mergeCells>
  <phoneticPr fontId="3"/>
  <printOptions horizontalCentered="1"/>
  <pageMargins left="0.39370078740157483" right="0.78740157480314943" top="0.78740157480314943" bottom="0.59055118110236215" header="0.19685039370078736" footer="0.39370078740157483"/>
  <pageSetup paperSize="9" scale="95" fitToWidth="1" fitToHeight="1" orientation="portrait" usePrinterDefaults="1" r:id="rId1"/>
  <headerFooter scaleWithDoc="0" alignWithMargins="0">
    <oddFooter>&amp;C&amp;12- 13 -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00B0F0"/>
  </sheetPr>
  <dimension ref="A1:M37"/>
  <sheetViews>
    <sheetView view="pageBreakPreview" topLeftCell="A19" zoomScale="120" zoomScaleSheetLayoutView="120" workbookViewId="0">
      <selection activeCell="I19" sqref="I19"/>
    </sheetView>
  </sheetViews>
  <sheetFormatPr defaultRowHeight="13.5"/>
  <cols>
    <col min="1" max="1" width="12" style="483" customWidth="1"/>
    <col min="2" max="2" width="14.5" style="483" customWidth="1"/>
    <col min="3" max="3" width="13.625" style="483" customWidth="1"/>
    <col min="4" max="4" width="11.75" style="515" customWidth="1"/>
    <col min="5" max="5" width="7.625" style="483" customWidth="1"/>
    <col min="6" max="6" width="14.5" style="483" customWidth="1"/>
    <col min="7" max="7" width="7.625" style="483" customWidth="1"/>
    <col min="8" max="8" width="2.625" style="483" customWidth="1"/>
    <col min="9" max="9" width="7.625" style="483" customWidth="1"/>
    <col min="10" max="10" width="11.625" style="646" hidden="1" customWidth="1"/>
    <col min="11" max="11" width="9.25" style="483" bestFit="1" customWidth="1"/>
    <col min="12" max="12" width="9" style="483" customWidth="1"/>
    <col min="13" max="13" width="9" style="602" customWidth="1"/>
    <col min="14" max="256" width="9" style="483" customWidth="1"/>
    <col min="257" max="257" width="11.375" style="483" customWidth="1"/>
    <col min="258" max="258" width="13.75" style="483" customWidth="1"/>
    <col min="259" max="260" width="12.125" style="483" customWidth="1"/>
    <col min="261" max="261" width="7.125" style="483" customWidth="1"/>
    <col min="262" max="262" width="16.375" style="483" customWidth="1"/>
    <col min="263" max="263" width="7.125" style="483" customWidth="1"/>
    <col min="264" max="265" width="7.625" style="483" customWidth="1"/>
    <col min="266" max="266" width="11.625" style="483" customWidth="1"/>
    <col min="267" max="267" width="9.25" style="483" bestFit="1" customWidth="1"/>
    <col min="268" max="512" width="9" style="483" customWidth="1"/>
    <col min="513" max="513" width="11.375" style="483" customWidth="1"/>
    <col min="514" max="514" width="13.75" style="483" customWidth="1"/>
    <col min="515" max="516" width="12.125" style="483" customWidth="1"/>
    <col min="517" max="517" width="7.125" style="483" customWidth="1"/>
    <col min="518" max="518" width="16.375" style="483" customWidth="1"/>
    <col min="519" max="519" width="7.125" style="483" customWidth="1"/>
    <col min="520" max="521" width="7.625" style="483" customWidth="1"/>
    <col min="522" max="522" width="11.625" style="483" customWidth="1"/>
    <col min="523" max="523" width="9.25" style="483" bestFit="1" customWidth="1"/>
    <col min="524" max="768" width="9" style="483" customWidth="1"/>
    <col min="769" max="769" width="11.375" style="483" customWidth="1"/>
    <col min="770" max="770" width="13.75" style="483" customWidth="1"/>
    <col min="771" max="772" width="12.125" style="483" customWidth="1"/>
    <col min="773" max="773" width="7.125" style="483" customWidth="1"/>
    <col min="774" max="774" width="16.375" style="483" customWidth="1"/>
    <col min="775" max="775" width="7.125" style="483" customWidth="1"/>
    <col min="776" max="777" width="7.625" style="483" customWidth="1"/>
    <col min="778" max="778" width="11.625" style="483" customWidth="1"/>
    <col min="779" max="779" width="9.25" style="483" bestFit="1" customWidth="1"/>
    <col min="780" max="1024" width="9" style="483" customWidth="1"/>
    <col min="1025" max="1025" width="11.375" style="483" customWidth="1"/>
    <col min="1026" max="1026" width="13.75" style="483" customWidth="1"/>
    <col min="1027" max="1028" width="12.125" style="483" customWidth="1"/>
    <col min="1029" max="1029" width="7.125" style="483" customWidth="1"/>
    <col min="1030" max="1030" width="16.375" style="483" customWidth="1"/>
    <col min="1031" max="1031" width="7.125" style="483" customWidth="1"/>
    <col min="1032" max="1033" width="7.625" style="483" customWidth="1"/>
    <col min="1034" max="1034" width="11.625" style="483" customWidth="1"/>
    <col min="1035" max="1035" width="9.25" style="483" bestFit="1" customWidth="1"/>
    <col min="1036" max="1280" width="9" style="483" customWidth="1"/>
    <col min="1281" max="1281" width="11.375" style="483" customWidth="1"/>
    <col min="1282" max="1282" width="13.75" style="483" customWidth="1"/>
    <col min="1283" max="1284" width="12.125" style="483" customWidth="1"/>
    <col min="1285" max="1285" width="7.125" style="483" customWidth="1"/>
    <col min="1286" max="1286" width="16.375" style="483" customWidth="1"/>
    <col min="1287" max="1287" width="7.125" style="483" customWidth="1"/>
    <col min="1288" max="1289" width="7.625" style="483" customWidth="1"/>
    <col min="1290" max="1290" width="11.625" style="483" customWidth="1"/>
    <col min="1291" max="1291" width="9.25" style="483" bestFit="1" customWidth="1"/>
    <col min="1292" max="1536" width="9" style="483" customWidth="1"/>
    <col min="1537" max="1537" width="11.375" style="483" customWidth="1"/>
    <col min="1538" max="1538" width="13.75" style="483" customWidth="1"/>
    <col min="1539" max="1540" width="12.125" style="483" customWidth="1"/>
    <col min="1541" max="1541" width="7.125" style="483" customWidth="1"/>
    <col min="1542" max="1542" width="16.375" style="483" customWidth="1"/>
    <col min="1543" max="1543" width="7.125" style="483" customWidth="1"/>
    <col min="1544" max="1545" width="7.625" style="483" customWidth="1"/>
    <col min="1546" max="1546" width="11.625" style="483" customWidth="1"/>
    <col min="1547" max="1547" width="9.25" style="483" bestFit="1" customWidth="1"/>
    <col min="1548" max="1792" width="9" style="483" customWidth="1"/>
    <col min="1793" max="1793" width="11.375" style="483" customWidth="1"/>
    <col min="1794" max="1794" width="13.75" style="483" customWidth="1"/>
    <col min="1795" max="1796" width="12.125" style="483" customWidth="1"/>
    <col min="1797" max="1797" width="7.125" style="483" customWidth="1"/>
    <col min="1798" max="1798" width="16.375" style="483" customWidth="1"/>
    <col min="1799" max="1799" width="7.125" style="483" customWidth="1"/>
    <col min="1800" max="1801" width="7.625" style="483" customWidth="1"/>
    <col min="1802" max="1802" width="11.625" style="483" customWidth="1"/>
    <col min="1803" max="1803" width="9.25" style="483" bestFit="1" customWidth="1"/>
    <col min="1804" max="2048" width="9" style="483" customWidth="1"/>
    <col min="2049" max="2049" width="11.375" style="483" customWidth="1"/>
    <col min="2050" max="2050" width="13.75" style="483" customWidth="1"/>
    <col min="2051" max="2052" width="12.125" style="483" customWidth="1"/>
    <col min="2053" max="2053" width="7.125" style="483" customWidth="1"/>
    <col min="2054" max="2054" width="16.375" style="483" customWidth="1"/>
    <col min="2055" max="2055" width="7.125" style="483" customWidth="1"/>
    <col min="2056" max="2057" width="7.625" style="483" customWidth="1"/>
    <col min="2058" max="2058" width="11.625" style="483" customWidth="1"/>
    <col min="2059" max="2059" width="9.25" style="483" bestFit="1" customWidth="1"/>
    <col min="2060" max="2304" width="9" style="483" customWidth="1"/>
    <col min="2305" max="2305" width="11.375" style="483" customWidth="1"/>
    <col min="2306" max="2306" width="13.75" style="483" customWidth="1"/>
    <col min="2307" max="2308" width="12.125" style="483" customWidth="1"/>
    <col min="2309" max="2309" width="7.125" style="483" customWidth="1"/>
    <col min="2310" max="2310" width="16.375" style="483" customWidth="1"/>
    <col min="2311" max="2311" width="7.125" style="483" customWidth="1"/>
    <col min="2312" max="2313" width="7.625" style="483" customWidth="1"/>
    <col min="2314" max="2314" width="11.625" style="483" customWidth="1"/>
    <col min="2315" max="2315" width="9.25" style="483" bestFit="1" customWidth="1"/>
    <col min="2316" max="2560" width="9" style="483" customWidth="1"/>
    <col min="2561" max="2561" width="11.375" style="483" customWidth="1"/>
    <col min="2562" max="2562" width="13.75" style="483" customWidth="1"/>
    <col min="2563" max="2564" width="12.125" style="483" customWidth="1"/>
    <col min="2565" max="2565" width="7.125" style="483" customWidth="1"/>
    <col min="2566" max="2566" width="16.375" style="483" customWidth="1"/>
    <col min="2567" max="2567" width="7.125" style="483" customWidth="1"/>
    <col min="2568" max="2569" width="7.625" style="483" customWidth="1"/>
    <col min="2570" max="2570" width="11.625" style="483" customWidth="1"/>
    <col min="2571" max="2571" width="9.25" style="483" bestFit="1" customWidth="1"/>
    <col min="2572" max="2816" width="9" style="483" customWidth="1"/>
    <col min="2817" max="2817" width="11.375" style="483" customWidth="1"/>
    <col min="2818" max="2818" width="13.75" style="483" customWidth="1"/>
    <col min="2819" max="2820" width="12.125" style="483" customWidth="1"/>
    <col min="2821" max="2821" width="7.125" style="483" customWidth="1"/>
    <col min="2822" max="2822" width="16.375" style="483" customWidth="1"/>
    <col min="2823" max="2823" width="7.125" style="483" customWidth="1"/>
    <col min="2824" max="2825" width="7.625" style="483" customWidth="1"/>
    <col min="2826" max="2826" width="11.625" style="483" customWidth="1"/>
    <col min="2827" max="2827" width="9.25" style="483" bestFit="1" customWidth="1"/>
    <col min="2828" max="3072" width="9" style="483" customWidth="1"/>
    <col min="3073" max="3073" width="11.375" style="483" customWidth="1"/>
    <col min="3074" max="3074" width="13.75" style="483" customWidth="1"/>
    <col min="3075" max="3076" width="12.125" style="483" customWidth="1"/>
    <col min="3077" max="3077" width="7.125" style="483" customWidth="1"/>
    <col min="3078" max="3078" width="16.375" style="483" customWidth="1"/>
    <col min="3079" max="3079" width="7.125" style="483" customWidth="1"/>
    <col min="3080" max="3081" width="7.625" style="483" customWidth="1"/>
    <col min="3082" max="3082" width="11.625" style="483" customWidth="1"/>
    <col min="3083" max="3083" width="9.25" style="483" bestFit="1" customWidth="1"/>
    <col min="3084" max="3328" width="9" style="483" customWidth="1"/>
    <col min="3329" max="3329" width="11.375" style="483" customWidth="1"/>
    <col min="3330" max="3330" width="13.75" style="483" customWidth="1"/>
    <col min="3331" max="3332" width="12.125" style="483" customWidth="1"/>
    <col min="3333" max="3333" width="7.125" style="483" customWidth="1"/>
    <col min="3334" max="3334" width="16.375" style="483" customWidth="1"/>
    <col min="3335" max="3335" width="7.125" style="483" customWidth="1"/>
    <col min="3336" max="3337" width="7.625" style="483" customWidth="1"/>
    <col min="3338" max="3338" width="11.625" style="483" customWidth="1"/>
    <col min="3339" max="3339" width="9.25" style="483" bestFit="1" customWidth="1"/>
    <col min="3340" max="3584" width="9" style="483" customWidth="1"/>
    <col min="3585" max="3585" width="11.375" style="483" customWidth="1"/>
    <col min="3586" max="3586" width="13.75" style="483" customWidth="1"/>
    <col min="3587" max="3588" width="12.125" style="483" customWidth="1"/>
    <col min="3589" max="3589" width="7.125" style="483" customWidth="1"/>
    <col min="3590" max="3590" width="16.375" style="483" customWidth="1"/>
    <col min="3591" max="3591" width="7.125" style="483" customWidth="1"/>
    <col min="3592" max="3593" width="7.625" style="483" customWidth="1"/>
    <col min="3594" max="3594" width="11.625" style="483" customWidth="1"/>
    <col min="3595" max="3595" width="9.25" style="483" bestFit="1" customWidth="1"/>
    <col min="3596" max="3840" width="9" style="483" customWidth="1"/>
    <col min="3841" max="3841" width="11.375" style="483" customWidth="1"/>
    <col min="3842" max="3842" width="13.75" style="483" customWidth="1"/>
    <col min="3843" max="3844" width="12.125" style="483" customWidth="1"/>
    <col min="3845" max="3845" width="7.125" style="483" customWidth="1"/>
    <col min="3846" max="3846" width="16.375" style="483" customWidth="1"/>
    <col min="3847" max="3847" width="7.125" style="483" customWidth="1"/>
    <col min="3848" max="3849" width="7.625" style="483" customWidth="1"/>
    <col min="3850" max="3850" width="11.625" style="483" customWidth="1"/>
    <col min="3851" max="3851" width="9.25" style="483" bestFit="1" customWidth="1"/>
    <col min="3852" max="4096" width="9" style="483" customWidth="1"/>
    <col min="4097" max="4097" width="11.375" style="483" customWidth="1"/>
    <col min="4098" max="4098" width="13.75" style="483" customWidth="1"/>
    <col min="4099" max="4100" width="12.125" style="483" customWidth="1"/>
    <col min="4101" max="4101" width="7.125" style="483" customWidth="1"/>
    <col min="4102" max="4102" width="16.375" style="483" customWidth="1"/>
    <col min="4103" max="4103" width="7.125" style="483" customWidth="1"/>
    <col min="4104" max="4105" width="7.625" style="483" customWidth="1"/>
    <col min="4106" max="4106" width="11.625" style="483" customWidth="1"/>
    <col min="4107" max="4107" width="9.25" style="483" bestFit="1" customWidth="1"/>
    <col min="4108" max="4352" width="9" style="483" customWidth="1"/>
    <col min="4353" max="4353" width="11.375" style="483" customWidth="1"/>
    <col min="4354" max="4354" width="13.75" style="483" customWidth="1"/>
    <col min="4355" max="4356" width="12.125" style="483" customWidth="1"/>
    <col min="4357" max="4357" width="7.125" style="483" customWidth="1"/>
    <col min="4358" max="4358" width="16.375" style="483" customWidth="1"/>
    <col min="4359" max="4359" width="7.125" style="483" customWidth="1"/>
    <col min="4360" max="4361" width="7.625" style="483" customWidth="1"/>
    <col min="4362" max="4362" width="11.625" style="483" customWidth="1"/>
    <col min="4363" max="4363" width="9.25" style="483" bestFit="1" customWidth="1"/>
    <col min="4364" max="4608" width="9" style="483" customWidth="1"/>
    <col min="4609" max="4609" width="11.375" style="483" customWidth="1"/>
    <col min="4610" max="4610" width="13.75" style="483" customWidth="1"/>
    <col min="4611" max="4612" width="12.125" style="483" customWidth="1"/>
    <col min="4613" max="4613" width="7.125" style="483" customWidth="1"/>
    <col min="4614" max="4614" width="16.375" style="483" customWidth="1"/>
    <col min="4615" max="4615" width="7.125" style="483" customWidth="1"/>
    <col min="4616" max="4617" width="7.625" style="483" customWidth="1"/>
    <col min="4618" max="4618" width="11.625" style="483" customWidth="1"/>
    <col min="4619" max="4619" width="9.25" style="483" bestFit="1" customWidth="1"/>
    <col min="4620" max="4864" width="9" style="483" customWidth="1"/>
    <col min="4865" max="4865" width="11.375" style="483" customWidth="1"/>
    <col min="4866" max="4866" width="13.75" style="483" customWidth="1"/>
    <col min="4867" max="4868" width="12.125" style="483" customWidth="1"/>
    <col min="4869" max="4869" width="7.125" style="483" customWidth="1"/>
    <col min="4870" max="4870" width="16.375" style="483" customWidth="1"/>
    <col min="4871" max="4871" width="7.125" style="483" customWidth="1"/>
    <col min="4872" max="4873" width="7.625" style="483" customWidth="1"/>
    <col min="4874" max="4874" width="11.625" style="483" customWidth="1"/>
    <col min="4875" max="4875" width="9.25" style="483" bestFit="1" customWidth="1"/>
    <col min="4876" max="5120" width="9" style="483" customWidth="1"/>
    <col min="5121" max="5121" width="11.375" style="483" customWidth="1"/>
    <col min="5122" max="5122" width="13.75" style="483" customWidth="1"/>
    <col min="5123" max="5124" width="12.125" style="483" customWidth="1"/>
    <col min="5125" max="5125" width="7.125" style="483" customWidth="1"/>
    <col min="5126" max="5126" width="16.375" style="483" customWidth="1"/>
    <col min="5127" max="5127" width="7.125" style="483" customWidth="1"/>
    <col min="5128" max="5129" width="7.625" style="483" customWidth="1"/>
    <col min="5130" max="5130" width="11.625" style="483" customWidth="1"/>
    <col min="5131" max="5131" width="9.25" style="483" bestFit="1" customWidth="1"/>
    <col min="5132" max="5376" width="9" style="483" customWidth="1"/>
    <col min="5377" max="5377" width="11.375" style="483" customWidth="1"/>
    <col min="5378" max="5378" width="13.75" style="483" customWidth="1"/>
    <col min="5379" max="5380" width="12.125" style="483" customWidth="1"/>
    <col min="5381" max="5381" width="7.125" style="483" customWidth="1"/>
    <col min="5382" max="5382" width="16.375" style="483" customWidth="1"/>
    <col min="5383" max="5383" width="7.125" style="483" customWidth="1"/>
    <col min="5384" max="5385" width="7.625" style="483" customWidth="1"/>
    <col min="5386" max="5386" width="11.625" style="483" customWidth="1"/>
    <col min="5387" max="5387" width="9.25" style="483" bestFit="1" customWidth="1"/>
    <col min="5388" max="5632" width="9" style="483" customWidth="1"/>
    <col min="5633" max="5633" width="11.375" style="483" customWidth="1"/>
    <col min="5634" max="5634" width="13.75" style="483" customWidth="1"/>
    <col min="5635" max="5636" width="12.125" style="483" customWidth="1"/>
    <col min="5637" max="5637" width="7.125" style="483" customWidth="1"/>
    <col min="5638" max="5638" width="16.375" style="483" customWidth="1"/>
    <col min="5639" max="5639" width="7.125" style="483" customWidth="1"/>
    <col min="5640" max="5641" width="7.625" style="483" customWidth="1"/>
    <col min="5642" max="5642" width="11.625" style="483" customWidth="1"/>
    <col min="5643" max="5643" width="9.25" style="483" bestFit="1" customWidth="1"/>
    <col min="5644" max="5888" width="9" style="483" customWidth="1"/>
    <col min="5889" max="5889" width="11.375" style="483" customWidth="1"/>
    <col min="5890" max="5890" width="13.75" style="483" customWidth="1"/>
    <col min="5891" max="5892" width="12.125" style="483" customWidth="1"/>
    <col min="5893" max="5893" width="7.125" style="483" customWidth="1"/>
    <col min="5894" max="5894" width="16.375" style="483" customWidth="1"/>
    <col min="5895" max="5895" width="7.125" style="483" customWidth="1"/>
    <col min="5896" max="5897" width="7.625" style="483" customWidth="1"/>
    <col min="5898" max="5898" width="11.625" style="483" customWidth="1"/>
    <col min="5899" max="5899" width="9.25" style="483" bestFit="1" customWidth="1"/>
    <col min="5900" max="6144" width="9" style="483" customWidth="1"/>
    <col min="6145" max="6145" width="11.375" style="483" customWidth="1"/>
    <col min="6146" max="6146" width="13.75" style="483" customWidth="1"/>
    <col min="6147" max="6148" width="12.125" style="483" customWidth="1"/>
    <col min="6149" max="6149" width="7.125" style="483" customWidth="1"/>
    <col min="6150" max="6150" width="16.375" style="483" customWidth="1"/>
    <col min="6151" max="6151" width="7.125" style="483" customWidth="1"/>
    <col min="6152" max="6153" width="7.625" style="483" customWidth="1"/>
    <col min="6154" max="6154" width="11.625" style="483" customWidth="1"/>
    <col min="6155" max="6155" width="9.25" style="483" bestFit="1" customWidth="1"/>
    <col min="6156" max="6400" width="9" style="483" customWidth="1"/>
    <col min="6401" max="6401" width="11.375" style="483" customWidth="1"/>
    <col min="6402" max="6402" width="13.75" style="483" customWidth="1"/>
    <col min="6403" max="6404" width="12.125" style="483" customWidth="1"/>
    <col min="6405" max="6405" width="7.125" style="483" customWidth="1"/>
    <col min="6406" max="6406" width="16.375" style="483" customWidth="1"/>
    <col min="6407" max="6407" width="7.125" style="483" customWidth="1"/>
    <col min="6408" max="6409" width="7.625" style="483" customWidth="1"/>
    <col min="6410" max="6410" width="11.625" style="483" customWidth="1"/>
    <col min="6411" max="6411" width="9.25" style="483" bestFit="1" customWidth="1"/>
    <col min="6412" max="6656" width="9" style="483" customWidth="1"/>
    <col min="6657" max="6657" width="11.375" style="483" customWidth="1"/>
    <col min="6658" max="6658" width="13.75" style="483" customWidth="1"/>
    <col min="6659" max="6660" width="12.125" style="483" customWidth="1"/>
    <col min="6661" max="6661" width="7.125" style="483" customWidth="1"/>
    <col min="6662" max="6662" width="16.375" style="483" customWidth="1"/>
    <col min="6663" max="6663" width="7.125" style="483" customWidth="1"/>
    <col min="6664" max="6665" width="7.625" style="483" customWidth="1"/>
    <col min="6666" max="6666" width="11.625" style="483" customWidth="1"/>
    <col min="6667" max="6667" width="9.25" style="483" bestFit="1" customWidth="1"/>
    <col min="6668" max="6912" width="9" style="483" customWidth="1"/>
    <col min="6913" max="6913" width="11.375" style="483" customWidth="1"/>
    <col min="6914" max="6914" width="13.75" style="483" customWidth="1"/>
    <col min="6915" max="6916" width="12.125" style="483" customWidth="1"/>
    <col min="6917" max="6917" width="7.125" style="483" customWidth="1"/>
    <col min="6918" max="6918" width="16.375" style="483" customWidth="1"/>
    <col min="6919" max="6919" width="7.125" style="483" customWidth="1"/>
    <col min="6920" max="6921" width="7.625" style="483" customWidth="1"/>
    <col min="6922" max="6922" width="11.625" style="483" customWidth="1"/>
    <col min="6923" max="6923" width="9.25" style="483" bestFit="1" customWidth="1"/>
    <col min="6924" max="7168" width="9" style="483" customWidth="1"/>
    <col min="7169" max="7169" width="11.375" style="483" customWidth="1"/>
    <col min="7170" max="7170" width="13.75" style="483" customWidth="1"/>
    <col min="7171" max="7172" width="12.125" style="483" customWidth="1"/>
    <col min="7173" max="7173" width="7.125" style="483" customWidth="1"/>
    <col min="7174" max="7174" width="16.375" style="483" customWidth="1"/>
    <col min="7175" max="7175" width="7.125" style="483" customWidth="1"/>
    <col min="7176" max="7177" width="7.625" style="483" customWidth="1"/>
    <col min="7178" max="7178" width="11.625" style="483" customWidth="1"/>
    <col min="7179" max="7179" width="9.25" style="483" bestFit="1" customWidth="1"/>
    <col min="7180" max="7424" width="9" style="483" customWidth="1"/>
    <col min="7425" max="7425" width="11.375" style="483" customWidth="1"/>
    <col min="7426" max="7426" width="13.75" style="483" customWidth="1"/>
    <col min="7427" max="7428" width="12.125" style="483" customWidth="1"/>
    <col min="7429" max="7429" width="7.125" style="483" customWidth="1"/>
    <col min="7430" max="7430" width="16.375" style="483" customWidth="1"/>
    <col min="7431" max="7431" width="7.125" style="483" customWidth="1"/>
    <col min="7432" max="7433" width="7.625" style="483" customWidth="1"/>
    <col min="7434" max="7434" width="11.625" style="483" customWidth="1"/>
    <col min="7435" max="7435" width="9.25" style="483" bestFit="1" customWidth="1"/>
    <col min="7436" max="7680" width="9" style="483" customWidth="1"/>
    <col min="7681" max="7681" width="11.375" style="483" customWidth="1"/>
    <col min="7682" max="7682" width="13.75" style="483" customWidth="1"/>
    <col min="7683" max="7684" width="12.125" style="483" customWidth="1"/>
    <col min="7685" max="7685" width="7.125" style="483" customWidth="1"/>
    <col min="7686" max="7686" width="16.375" style="483" customWidth="1"/>
    <col min="7687" max="7687" width="7.125" style="483" customWidth="1"/>
    <col min="7688" max="7689" width="7.625" style="483" customWidth="1"/>
    <col min="7690" max="7690" width="11.625" style="483" customWidth="1"/>
    <col min="7691" max="7691" width="9.25" style="483" bestFit="1" customWidth="1"/>
    <col min="7692" max="7936" width="9" style="483" customWidth="1"/>
    <col min="7937" max="7937" width="11.375" style="483" customWidth="1"/>
    <col min="7938" max="7938" width="13.75" style="483" customWidth="1"/>
    <col min="7939" max="7940" width="12.125" style="483" customWidth="1"/>
    <col min="7941" max="7941" width="7.125" style="483" customWidth="1"/>
    <col min="7942" max="7942" width="16.375" style="483" customWidth="1"/>
    <col min="7943" max="7943" width="7.125" style="483" customWidth="1"/>
    <col min="7944" max="7945" width="7.625" style="483" customWidth="1"/>
    <col min="7946" max="7946" width="11.625" style="483" customWidth="1"/>
    <col min="7947" max="7947" width="9.25" style="483" bestFit="1" customWidth="1"/>
    <col min="7948" max="8192" width="9" style="483" customWidth="1"/>
    <col min="8193" max="8193" width="11.375" style="483" customWidth="1"/>
    <col min="8194" max="8194" width="13.75" style="483" customWidth="1"/>
    <col min="8195" max="8196" width="12.125" style="483" customWidth="1"/>
    <col min="8197" max="8197" width="7.125" style="483" customWidth="1"/>
    <col min="8198" max="8198" width="16.375" style="483" customWidth="1"/>
    <col min="8199" max="8199" width="7.125" style="483" customWidth="1"/>
    <col min="8200" max="8201" width="7.625" style="483" customWidth="1"/>
    <col min="8202" max="8202" width="11.625" style="483" customWidth="1"/>
    <col min="8203" max="8203" width="9.25" style="483" bestFit="1" customWidth="1"/>
    <col min="8204" max="8448" width="9" style="483" customWidth="1"/>
    <col min="8449" max="8449" width="11.375" style="483" customWidth="1"/>
    <col min="8450" max="8450" width="13.75" style="483" customWidth="1"/>
    <col min="8451" max="8452" width="12.125" style="483" customWidth="1"/>
    <col min="8453" max="8453" width="7.125" style="483" customWidth="1"/>
    <col min="8454" max="8454" width="16.375" style="483" customWidth="1"/>
    <col min="8455" max="8455" width="7.125" style="483" customWidth="1"/>
    <col min="8456" max="8457" width="7.625" style="483" customWidth="1"/>
    <col min="8458" max="8458" width="11.625" style="483" customWidth="1"/>
    <col min="8459" max="8459" width="9.25" style="483" bestFit="1" customWidth="1"/>
    <col min="8460" max="8704" width="9" style="483" customWidth="1"/>
    <col min="8705" max="8705" width="11.375" style="483" customWidth="1"/>
    <col min="8706" max="8706" width="13.75" style="483" customWidth="1"/>
    <col min="8707" max="8708" width="12.125" style="483" customWidth="1"/>
    <col min="8709" max="8709" width="7.125" style="483" customWidth="1"/>
    <col min="8710" max="8710" width="16.375" style="483" customWidth="1"/>
    <col min="8711" max="8711" width="7.125" style="483" customWidth="1"/>
    <col min="8712" max="8713" width="7.625" style="483" customWidth="1"/>
    <col min="8714" max="8714" width="11.625" style="483" customWidth="1"/>
    <col min="8715" max="8715" width="9.25" style="483" bestFit="1" customWidth="1"/>
    <col min="8716" max="8960" width="9" style="483" customWidth="1"/>
    <col min="8961" max="8961" width="11.375" style="483" customWidth="1"/>
    <col min="8962" max="8962" width="13.75" style="483" customWidth="1"/>
    <col min="8963" max="8964" width="12.125" style="483" customWidth="1"/>
    <col min="8965" max="8965" width="7.125" style="483" customWidth="1"/>
    <col min="8966" max="8966" width="16.375" style="483" customWidth="1"/>
    <col min="8967" max="8967" width="7.125" style="483" customWidth="1"/>
    <col min="8968" max="8969" width="7.625" style="483" customWidth="1"/>
    <col min="8970" max="8970" width="11.625" style="483" customWidth="1"/>
    <col min="8971" max="8971" width="9.25" style="483" bestFit="1" customWidth="1"/>
    <col min="8972" max="9216" width="9" style="483" customWidth="1"/>
    <col min="9217" max="9217" width="11.375" style="483" customWidth="1"/>
    <col min="9218" max="9218" width="13.75" style="483" customWidth="1"/>
    <col min="9219" max="9220" width="12.125" style="483" customWidth="1"/>
    <col min="9221" max="9221" width="7.125" style="483" customWidth="1"/>
    <col min="9222" max="9222" width="16.375" style="483" customWidth="1"/>
    <col min="9223" max="9223" width="7.125" style="483" customWidth="1"/>
    <col min="9224" max="9225" width="7.625" style="483" customWidth="1"/>
    <col min="9226" max="9226" width="11.625" style="483" customWidth="1"/>
    <col min="9227" max="9227" width="9.25" style="483" bestFit="1" customWidth="1"/>
    <col min="9228" max="9472" width="9" style="483" customWidth="1"/>
    <col min="9473" max="9473" width="11.375" style="483" customWidth="1"/>
    <col min="9474" max="9474" width="13.75" style="483" customWidth="1"/>
    <col min="9475" max="9476" width="12.125" style="483" customWidth="1"/>
    <col min="9477" max="9477" width="7.125" style="483" customWidth="1"/>
    <col min="9478" max="9478" width="16.375" style="483" customWidth="1"/>
    <col min="9479" max="9479" width="7.125" style="483" customWidth="1"/>
    <col min="9480" max="9481" width="7.625" style="483" customWidth="1"/>
    <col min="9482" max="9482" width="11.625" style="483" customWidth="1"/>
    <col min="9483" max="9483" width="9.25" style="483" bestFit="1" customWidth="1"/>
    <col min="9484" max="9728" width="9" style="483" customWidth="1"/>
    <col min="9729" max="9729" width="11.375" style="483" customWidth="1"/>
    <col min="9730" max="9730" width="13.75" style="483" customWidth="1"/>
    <col min="9731" max="9732" width="12.125" style="483" customWidth="1"/>
    <col min="9733" max="9733" width="7.125" style="483" customWidth="1"/>
    <col min="9734" max="9734" width="16.375" style="483" customWidth="1"/>
    <col min="9735" max="9735" width="7.125" style="483" customWidth="1"/>
    <col min="9736" max="9737" width="7.625" style="483" customWidth="1"/>
    <col min="9738" max="9738" width="11.625" style="483" customWidth="1"/>
    <col min="9739" max="9739" width="9.25" style="483" bestFit="1" customWidth="1"/>
    <col min="9740" max="9984" width="9" style="483" customWidth="1"/>
    <col min="9985" max="9985" width="11.375" style="483" customWidth="1"/>
    <col min="9986" max="9986" width="13.75" style="483" customWidth="1"/>
    <col min="9987" max="9988" width="12.125" style="483" customWidth="1"/>
    <col min="9989" max="9989" width="7.125" style="483" customWidth="1"/>
    <col min="9990" max="9990" width="16.375" style="483" customWidth="1"/>
    <col min="9991" max="9991" width="7.125" style="483" customWidth="1"/>
    <col min="9992" max="9993" width="7.625" style="483" customWidth="1"/>
    <col min="9994" max="9994" width="11.625" style="483" customWidth="1"/>
    <col min="9995" max="9995" width="9.25" style="483" bestFit="1" customWidth="1"/>
    <col min="9996" max="10240" width="9" style="483" customWidth="1"/>
    <col min="10241" max="10241" width="11.375" style="483" customWidth="1"/>
    <col min="10242" max="10242" width="13.75" style="483" customWidth="1"/>
    <col min="10243" max="10244" width="12.125" style="483" customWidth="1"/>
    <col min="10245" max="10245" width="7.125" style="483" customWidth="1"/>
    <col min="10246" max="10246" width="16.375" style="483" customWidth="1"/>
    <col min="10247" max="10247" width="7.125" style="483" customWidth="1"/>
    <col min="10248" max="10249" width="7.625" style="483" customWidth="1"/>
    <col min="10250" max="10250" width="11.625" style="483" customWidth="1"/>
    <col min="10251" max="10251" width="9.25" style="483" bestFit="1" customWidth="1"/>
    <col min="10252" max="10496" width="9" style="483" customWidth="1"/>
    <col min="10497" max="10497" width="11.375" style="483" customWidth="1"/>
    <col min="10498" max="10498" width="13.75" style="483" customWidth="1"/>
    <col min="10499" max="10500" width="12.125" style="483" customWidth="1"/>
    <col min="10501" max="10501" width="7.125" style="483" customWidth="1"/>
    <col min="10502" max="10502" width="16.375" style="483" customWidth="1"/>
    <col min="10503" max="10503" width="7.125" style="483" customWidth="1"/>
    <col min="10504" max="10505" width="7.625" style="483" customWidth="1"/>
    <col min="10506" max="10506" width="11.625" style="483" customWidth="1"/>
    <col min="10507" max="10507" width="9.25" style="483" bestFit="1" customWidth="1"/>
    <col min="10508" max="10752" width="9" style="483" customWidth="1"/>
    <col min="10753" max="10753" width="11.375" style="483" customWidth="1"/>
    <col min="10754" max="10754" width="13.75" style="483" customWidth="1"/>
    <col min="10755" max="10756" width="12.125" style="483" customWidth="1"/>
    <col min="10757" max="10757" width="7.125" style="483" customWidth="1"/>
    <col min="10758" max="10758" width="16.375" style="483" customWidth="1"/>
    <col min="10759" max="10759" width="7.125" style="483" customWidth="1"/>
    <col min="10760" max="10761" width="7.625" style="483" customWidth="1"/>
    <col min="10762" max="10762" width="11.625" style="483" customWidth="1"/>
    <col min="10763" max="10763" width="9.25" style="483" bestFit="1" customWidth="1"/>
    <col min="10764" max="11008" width="9" style="483" customWidth="1"/>
    <col min="11009" max="11009" width="11.375" style="483" customWidth="1"/>
    <col min="11010" max="11010" width="13.75" style="483" customWidth="1"/>
    <col min="11011" max="11012" width="12.125" style="483" customWidth="1"/>
    <col min="11013" max="11013" width="7.125" style="483" customWidth="1"/>
    <col min="11014" max="11014" width="16.375" style="483" customWidth="1"/>
    <col min="11015" max="11015" width="7.125" style="483" customWidth="1"/>
    <col min="11016" max="11017" width="7.625" style="483" customWidth="1"/>
    <col min="11018" max="11018" width="11.625" style="483" customWidth="1"/>
    <col min="11019" max="11019" width="9.25" style="483" bestFit="1" customWidth="1"/>
    <col min="11020" max="11264" width="9" style="483" customWidth="1"/>
    <col min="11265" max="11265" width="11.375" style="483" customWidth="1"/>
    <col min="11266" max="11266" width="13.75" style="483" customWidth="1"/>
    <col min="11267" max="11268" width="12.125" style="483" customWidth="1"/>
    <col min="11269" max="11269" width="7.125" style="483" customWidth="1"/>
    <col min="11270" max="11270" width="16.375" style="483" customWidth="1"/>
    <col min="11271" max="11271" width="7.125" style="483" customWidth="1"/>
    <col min="11272" max="11273" width="7.625" style="483" customWidth="1"/>
    <col min="11274" max="11274" width="11.625" style="483" customWidth="1"/>
    <col min="11275" max="11275" width="9.25" style="483" bestFit="1" customWidth="1"/>
    <col min="11276" max="11520" width="9" style="483" customWidth="1"/>
    <col min="11521" max="11521" width="11.375" style="483" customWidth="1"/>
    <col min="11522" max="11522" width="13.75" style="483" customWidth="1"/>
    <col min="11523" max="11524" width="12.125" style="483" customWidth="1"/>
    <col min="11525" max="11525" width="7.125" style="483" customWidth="1"/>
    <col min="11526" max="11526" width="16.375" style="483" customWidth="1"/>
    <col min="11527" max="11527" width="7.125" style="483" customWidth="1"/>
    <col min="11528" max="11529" width="7.625" style="483" customWidth="1"/>
    <col min="11530" max="11530" width="11.625" style="483" customWidth="1"/>
    <col min="11531" max="11531" width="9.25" style="483" bestFit="1" customWidth="1"/>
    <col min="11532" max="11776" width="9" style="483" customWidth="1"/>
    <col min="11777" max="11777" width="11.375" style="483" customWidth="1"/>
    <col min="11778" max="11778" width="13.75" style="483" customWidth="1"/>
    <col min="11779" max="11780" width="12.125" style="483" customWidth="1"/>
    <col min="11781" max="11781" width="7.125" style="483" customWidth="1"/>
    <col min="11782" max="11782" width="16.375" style="483" customWidth="1"/>
    <col min="11783" max="11783" width="7.125" style="483" customWidth="1"/>
    <col min="11784" max="11785" width="7.625" style="483" customWidth="1"/>
    <col min="11786" max="11786" width="11.625" style="483" customWidth="1"/>
    <col min="11787" max="11787" width="9.25" style="483" bestFit="1" customWidth="1"/>
    <col min="11788" max="12032" width="9" style="483" customWidth="1"/>
    <col min="12033" max="12033" width="11.375" style="483" customWidth="1"/>
    <col min="12034" max="12034" width="13.75" style="483" customWidth="1"/>
    <col min="12035" max="12036" width="12.125" style="483" customWidth="1"/>
    <col min="12037" max="12037" width="7.125" style="483" customWidth="1"/>
    <col min="12038" max="12038" width="16.375" style="483" customWidth="1"/>
    <col min="12039" max="12039" width="7.125" style="483" customWidth="1"/>
    <col min="12040" max="12041" width="7.625" style="483" customWidth="1"/>
    <col min="12042" max="12042" width="11.625" style="483" customWidth="1"/>
    <col min="12043" max="12043" width="9.25" style="483" bestFit="1" customWidth="1"/>
    <col min="12044" max="12288" width="9" style="483" customWidth="1"/>
    <col min="12289" max="12289" width="11.375" style="483" customWidth="1"/>
    <col min="12290" max="12290" width="13.75" style="483" customWidth="1"/>
    <col min="12291" max="12292" width="12.125" style="483" customWidth="1"/>
    <col min="12293" max="12293" width="7.125" style="483" customWidth="1"/>
    <col min="12294" max="12294" width="16.375" style="483" customWidth="1"/>
    <col min="12295" max="12295" width="7.125" style="483" customWidth="1"/>
    <col min="12296" max="12297" width="7.625" style="483" customWidth="1"/>
    <col min="12298" max="12298" width="11.625" style="483" customWidth="1"/>
    <col min="12299" max="12299" width="9.25" style="483" bestFit="1" customWidth="1"/>
    <col min="12300" max="12544" width="9" style="483" customWidth="1"/>
    <col min="12545" max="12545" width="11.375" style="483" customWidth="1"/>
    <col min="12546" max="12546" width="13.75" style="483" customWidth="1"/>
    <col min="12547" max="12548" width="12.125" style="483" customWidth="1"/>
    <col min="12549" max="12549" width="7.125" style="483" customWidth="1"/>
    <col min="12550" max="12550" width="16.375" style="483" customWidth="1"/>
    <col min="12551" max="12551" width="7.125" style="483" customWidth="1"/>
    <col min="12552" max="12553" width="7.625" style="483" customWidth="1"/>
    <col min="12554" max="12554" width="11.625" style="483" customWidth="1"/>
    <col min="12555" max="12555" width="9.25" style="483" bestFit="1" customWidth="1"/>
    <col min="12556" max="12800" width="9" style="483" customWidth="1"/>
    <col min="12801" max="12801" width="11.375" style="483" customWidth="1"/>
    <col min="12802" max="12802" width="13.75" style="483" customWidth="1"/>
    <col min="12803" max="12804" width="12.125" style="483" customWidth="1"/>
    <col min="12805" max="12805" width="7.125" style="483" customWidth="1"/>
    <col min="12806" max="12806" width="16.375" style="483" customWidth="1"/>
    <col min="12807" max="12807" width="7.125" style="483" customWidth="1"/>
    <col min="12808" max="12809" width="7.625" style="483" customWidth="1"/>
    <col min="12810" max="12810" width="11.625" style="483" customWidth="1"/>
    <col min="12811" max="12811" width="9.25" style="483" bestFit="1" customWidth="1"/>
    <col min="12812" max="13056" width="9" style="483" customWidth="1"/>
    <col min="13057" max="13057" width="11.375" style="483" customWidth="1"/>
    <col min="13058" max="13058" width="13.75" style="483" customWidth="1"/>
    <col min="13059" max="13060" width="12.125" style="483" customWidth="1"/>
    <col min="13061" max="13061" width="7.125" style="483" customWidth="1"/>
    <col min="13062" max="13062" width="16.375" style="483" customWidth="1"/>
    <col min="13063" max="13063" width="7.125" style="483" customWidth="1"/>
    <col min="13064" max="13065" width="7.625" style="483" customWidth="1"/>
    <col min="13066" max="13066" width="11.625" style="483" customWidth="1"/>
    <col min="13067" max="13067" width="9.25" style="483" bestFit="1" customWidth="1"/>
    <col min="13068" max="13312" width="9" style="483" customWidth="1"/>
    <col min="13313" max="13313" width="11.375" style="483" customWidth="1"/>
    <col min="13314" max="13314" width="13.75" style="483" customWidth="1"/>
    <col min="13315" max="13316" width="12.125" style="483" customWidth="1"/>
    <col min="13317" max="13317" width="7.125" style="483" customWidth="1"/>
    <col min="13318" max="13318" width="16.375" style="483" customWidth="1"/>
    <col min="13319" max="13319" width="7.125" style="483" customWidth="1"/>
    <col min="13320" max="13321" width="7.625" style="483" customWidth="1"/>
    <col min="13322" max="13322" width="11.625" style="483" customWidth="1"/>
    <col min="13323" max="13323" width="9.25" style="483" bestFit="1" customWidth="1"/>
    <col min="13324" max="13568" width="9" style="483" customWidth="1"/>
    <col min="13569" max="13569" width="11.375" style="483" customWidth="1"/>
    <col min="13570" max="13570" width="13.75" style="483" customWidth="1"/>
    <col min="13571" max="13572" width="12.125" style="483" customWidth="1"/>
    <col min="13573" max="13573" width="7.125" style="483" customWidth="1"/>
    <col min="13574" max="13574" width="16.375" style="483" customWidth="1"/>
    <col min="13575" max="13575" width="7.125" style="483" customWidth="1"/>
    <col min="13576" max="13577" width="7.625" style="483" customWidth="1"/>
    <col min="13578" max="13578" width="11.625" style="483" customWidth="1"/>
    <col min="13579" max="13579" width="9.25" style="483" bestFit="1" customWidth="1"/>
    <col min="13580" max="13824" width="9" style="483" customWidth="1"/>
    <col min="13825" max="13825" width="11.375" style="483" customWidth="1"/>
    <col min="13826" max="13826" width="13.75" style="483" customWidth="1"/>
    <col min="13827" max="13828" width="12.125" style="483" customWidth="1"/>
    <col min="13829" max="13829" width="7.125" style="483" customWidth="1"/>
    <col min="13830" max="13830" width="16.375" style="483" customWidth="1"/>
    <col min="13831" max="13831" width="7.125" style="483" customWidth="1"/>
    <col min="13832" max="13833" width="7.625" style="483" customWidth="1"/>
    <col min="13834" max="13834" width="11.625" style="483" customWidth="1"/>
    <col min="13835" max="13835" width="9.25" style="483" bestFit="1" customWidth="1"/>
    <col min="13836" max="14080" width="9" style="483" customWidth="1"/>
    <col min="14081" max="14081" width="11.375" style="483" customWidth="1"/>
    <col min="14082" max="14082" width="13.75" style="483" customWidth="1"/>
    <col min="14083" max="14084" width="12.125" style="483" customWidth="1"/>
    <col min="14085" max="14085" width="7.125" style="483" customWidth="1"/>
    <col min="14086" max="14086" width="16.375" style="483" customWidth="1"/>
    <col min="14087" max="14087" width="7.125" style="483" customWidth="1"/>
    <col min="14088" max="14089" width="7.625" style="483" customWidth="1"/>
    <col min="14090" max="14090" width="11.625" style="483" customWidth="1"/>
    <col min="14091" max="14091" width="9.25" style="483" bestFit="1" customWidth="1"/>
    <col min="14092" max="14336" width="9" style="483" customWidth="1"/>
    <col min="14337" max="14337" width="11.375" style="483" customWidth="1"/>
    <col min="14338" max="14338" width="13.75" style="483" customWidth="1"/>
    <col min="14339" max="14340" width="12.125" style="483" customWidth="1"/>
    <col min="14341" max="14341" width="7.125" style="483" customWidth="1"/>
    <col min="14342" max="14342" width="16.375" style="483" customWidth="1"/>
    <col min="14343" max="14343" width="7.125" style="483" customWidth="1"/>
    <col min="14344" max="14345" width="7.625" style="483" customWidth="1"/>
    <col min="14346" max="14346" width="11.625" style="483" customWidth="1"/>
    <col min="14347" max="14347" width="9.25" style="483" bestFit="1" customWidth="1"/>
    <col min="14348" max="14592" width="9" style="483" customWidth="1"/>
    <col min="14593" max="14593" width="11.375" style="483" customWidth="1"/>
    <col min="14594" max="14594" width="13.75" style="483" customWidth="1"/>
    <col min="14595" max="14596" width="12.125" style="483" customWidth="1"/>
    <col min="14597" max="14597" width="7.125" style="483" customWidth="1"/>
    <col min="14598" max="14598" width="16.375" style="483" customWidth="1"/>
    <col min="14599" max="14599" width="7.125" style="483" customWidth="1"/>
    <col min="14600" max="14601" width="7.625" style="483" customWidth="1"/>
    <col min="14602" max="14602" width="11.625" style="483" customWidth="1"/>
    <col min="14603" max="14603" width="9.25" style="483" bestFit="1" customWidth="1"/>
    <col min="14604" max="14848" width="9" style="483" customWidth="1"/>
    <col min="14849" max="14849" width="11.375" style="483" customWidth="1"/>
    <col min="14850" max="14850" width="13.75" style="483" customWidth="1"/>
    <col min="14851" max="14852" width="12.125" style="483" customWidth="1"/>
    <col min="14853" max="14853" width="7.125" style="483" customWidth="1"/>
    <col min="14854" max="14854" width="16.375" style="483" customWidth="1"/>
    <col min="14855" max="14855" width="7.125" style="483" customWidth="1"/>
    <col min="14856" max="14857" width="7.625" style="483" customWidth="1"/>
    <col min="14858" max="14858" width="11.625" style="483" customWidth="1"/>
    <col min="14859" max="14859" width="9.25" style="483" bestFit="1" customWidth="1"/>
    <col min="14860" max="15104" width="9" style="483" customWidth="1"/>
    <col min="15105" max="15105" width="11.375" style="483" customWidth="1"/>
    <col min="15106" max="15106" width="13.75" style="483" customWidth="1"/>
    <col min="15107" max="15108" width="12.125" style="483" customWidth="1"/>
    <col min="15109" max="15109" width="7.125" style="483" customWidth="1"/>
    <col min="15110" max="15110" width="16.375" style="483" customWidth="1"/>
    <col min="15111" max="15111" width="7.125" style="483" customWidth="1"/>
    <col min="15112" max="15113" width="7.625" style="483" customWidth="1"/>
    <col min="15114" max="15114" width="11.625" style="483" customWidth="1"/>
    <col min="15115" max="15115" width="9.25" style="483" bestFit="1" customWidth="1"/>
    <col min="15116" max="15360" width="9" style="483" customWidth="1"/>
    <col min="15361" max="15361" width="11.375" style="483" customWidth="1"/>
    <col min="15362" max="15362" width="13.75" style="483" customWidth="1"/>
    <col min="15363" max="15364" width="12.125" style="483" customWidth="1"/>
    <col min="15365" max="15365" width="7.125" style="483" customWidth="1"/>
    <col min="15366" max="15366" width="16.375" style="483" customWidth="1"/>
    <col min="15367" max="15367" width="7.125" style="483" customWidth="1"/>
    <col min="15368" max="15369" width="7.625" style="483" customWidth="1"/>
    <col min="15370" max="15370" width="11.625" style="483" customWidth="1"/>
    <col min="15371" max="15371" width="9.25" style="483" bestFit="1" customWidth="1"/>
    <col min="15372" max="15616" width="9" style="483" customWidth="1"/>
    <col min="15617" max="15617" width="11.375" style="483" customWidth="1"/>
    <col min="15618" max="15618" width="13.75" style="483" customWidth="1"/>
    <col min="15619" max="15620" width="12.125" style="483" customWidth="1"/>
    <col min="15621" max="15621" width="7.125" style="483" customWidth="1"/>
    <col min="15622" max="15622" width="16.375" style="483" customWidth="1"/>
    <col min="15623" max="15623" width="7.125" style="483" customWidth="1"/>
    <col min="15624" max="15625" width="7.625" style="483" customWidth="1"/>
    <col min="15626" max="15626" width="11.625" style="483" customWidth="1"/>
    <col min="15627" max="15627" width="9.25" style="483" bestFit="1" customWidth="1"/>
    <col min="15628" max="15872" width="9" style="483" customWidth="1"/>
    <col min="15873" max="15873" width="11.375" style="483" customWidth="1"/>
    <col min="15874" max="15874" width="13.75" style="483" customWidth="1"/>
    <col min="15875" max="15876" width="12.125" style="483" customWidth="1"/>
    <col min="15877" max="15877" width="7.125" style="483" customWidth="1"/>
    <col min="15878" max="15878" width="16.375" style="483" customWidth="1"/>
    <col min="15879" max="15879" width="7.125" style="483" customWidth="1"/>
    <col min="15880" max="15881" width="7.625" style="483" customWidth="1"/>
    <col min="15882" max="15882" width="11.625" style="483" customWidth="1"/>
    <col min="15883" max="15883" width="9.25" style="483" bestFit="1" customWidth="1"/>
    <col min="15884" max="16128" width="9" style="483" customWidth="1"/>
    <col min="16129" max="16129" width="11.375" style="483" customWidth="1"/>
    <col min="16130" max="16130" width="13.75" style="483" customWidth="1"/>
    <col min="16131" max="16132" width="12.125" style="483" customWidth="1"/>
    <col min="16133" max="16133" width="7.125" style="483" customWidth="1"/>
    <col min="16134" max="16134" width="16.375" style="483" customWidth="1"/>
    <col min="16135" max="16135" width="7.125" style="483" customWidth="1"/>
    <col min="16136" max="16137" width="7.625" style="483" customWidth="1"/>
    <col min="16138" max="16138" width="11.625" style="483" customWidth="1"/>
    <col min="16139" max="16139" width="9.25" style="483" bestFit="1" customWidth="1"/>
    <col min="16140" max="16384" width="9" style="483" customWidth="1"/>
  </cols>
  <sheetData>
    <row r="1" spans="1:13" ht="27" customHeight="1">
      <c r="A1" s="189" t="s">
        <v>25</v>
      </c>
    </row>
    <row r="2" spans="1:13" ht="26.25" customHeight="1">
      <c r="A2" s="189"/>
      <c r="F2" s="557"/>
      <c r="G2" s="557" t="s">
        <v>353</v>
      </c>
      <c r="K2" s="773"/>
    </row>
    <row r="3" spans="1:13" s="484" customFormat="1" ht="36" customHeight="1">
      <c r="A3" s="647" t="s">
        <v>271</v>
      </c>
      <c r="B3" s="659"/>
      <c r="C3" s="664" t="s">
        <v>28</v>
      </c>
      <c r="D3" s="670" t="s">
        <v>205</v>
      </c>
      <c r="E3" s="689" t="s">
        <v>170</v>
      </c>
      <c r="F3" s="765" t="s">
        <v>120</v>
      </c>
      <c r="G3" s="689" t="s">
        <v>170</v>
      </c>
      <c r="J3" s="695"/>
      <c r="K3" s="698"/>
      <c r="M3" s="644"/>
    </row>
    <row r="4" spans="1:13" ht="24.75" customHeight="1">
      <c r="A4" s="648" t="s">
        <v>165</v>
      </c>
      <c r="B4" s="660" t="s">
        <v>292</v>
      </c>
      <c r="C4" s="748">
        <v>5761</v>
      </c>
      <c r="D4" s="753">
        <f>ROUND(C4/C30*100,5)</f>
        <v>44.078040000000001</v>
      </c>
      <c r="E4" s="760">
        <f t="shared" ref="E4:E28" si="0">RANK(D4,$D$4:$D$28)</f>
        <v>1</v>
      </c>
      <c r="F4" s="766">
        <f t="shared" ref="F4:F28" si="1">ROUND(C4/J4*1000,4)</f>
        <v>18.815899999999999</v>
      </c>
      <c r="G4" s="760">
        <f t="shared" ref="G4:G28" si="2">RANK(F4,$F$4:$F$28)</f>
        <v>2</v>
      </c>
      <c r="J4" s="696">
        <v>306178</v>
      </c>
      <c r="K4" s="699"/>
      <c r="L4" s="361"/>
    </row>
    <row r="5" spans="1:13" ht="24.75" customHeight="1">
      <c r="A5" s="648"/>
      <c r="B5" s="661" t="s">
        <v>125</v>
      </c>
      <c r="C5" s="749">
        <v>431</v>
      </c>
      <c r="D5" s="754">
        <f>ROUND(C5/C30*100,5)</f>
        <v>3.2976299999999998</v>
      </c>
      <c r="E5" s="761">
        <f t="shared" si="0"/>
        <v>6</v>
      </c>
      <c r="F5" s="767">
        <f t="shared" si="1"/>
        <v>8.4771999999999998</v>
      </c>
      <c r="G5" s="761">
        <f t="shared" si="2"/>
        <v>21</v>
      </c>
      <c r="J5" s="696">
        <v>50842</v>
      </c>
      <c r="K5" s="699"/>
      <c r="M5" s="774"/>
    </row>
    <row r="6" spans="1:13" ht="24.75" customHeight="1">
      <c r="A6" s="648"/>
      <c r="B6" s="661" t="s">
        <v>293</v>
      </c>
      <c r="C6" s="749">
        <v>988</v>
      </c>
      <c r="D6" s="754">
        <f>ROUND(C6/C30*100,5)</f>
        <v>7.5593000000000004</v>
      </c>
      <c r="E6" s="761">
        <f t="shared" si="0"/>
        <v>2</v>
      </c>
      <c r="F6" s="767">
        <f t="shared" si="1"/>
        <v>11.4221</v>
      </c>
      <c r="G6" s="761">
        <f t="shared" si="2"/>
        <v>7</v>
      </c>
      <c r="J6" s="696">
        <v>86499</v>
      </c>
      <c r="K6" s="699"/>
    </row>
    <row r="7" spans="1:13" ht="24.75" customHeight="1">
      <c r="A7" s="648"/>
      <c r="B7" s="661" t="s">
        <v>294</v>
      </c>
      <c r="C7" s="749">
        <v>810</v>
      </c>
      <c r="D7" s="754">
        <f>ROUND(C7/C30*100,5)</f>
        <v>6.1974</v>
      </c>
      <c r="E7" s="761">
        <f t="shared" si="0"/>
        <v>4</v>
      </c>
      <c r="F7" s="767">
        <f t="shared" si="1"/>
        <v>11.557399999999999</v>
      </c>
      <c r="G7" s="761">
        <f t="shared" si="2"/>
        <v>6</v>
      </c>
      <c r="J7" s="696">
        <v>70085</v>
      </c>
      <c r="K7" s="699"/>
      <c r="L7" s="361"/>
    </row>
    <row r="8" spans="1:13" ht="24.75" customHeight="1">
      <c r="A8" s="648"/>
      <c r="B8" s="661" t="s">
        <v>132</v>
      </c>
      <c r="C8" s="749">
        <v>230</v>
      </c>
      <c r="D8" s="754">
        <f>ROUND(C8/C30*100,5)</f>
        <v>1.75976</v>
      </c>
      <c r="E8" s="761">
        <f t="shared" si="0"/>
        <v>13</v>
      </c>
      <c r="F8" s="767">
        <f t="shared" si="1"/>
        <v>8.9725000000000001</v>
      </c>
      <c r="G8" s="760">
        <f t="shared" si="2"/>
        <v>19</v>
      </c>
      <c r="J8" s="696">
        <v>25634</v>
      </c>
      <c r="K8" s="699"/>
    </row>
    <row r="9" spans="1:13" ht="24.75" customHeight="1">
      <c r="A9" s="648"/>
      <c r="B9" s="661" t="s">
        <v>295</v>
      </c>
      <c r="C9" s="749">
        <v>385</v>
      </c>
      <c r="D9" s="754">
        <f>ROUND(C9/C30*100,5)</f>
        <v>2.9456799999999999</v>
      </c>
      <c r="E9" s="761">
        <f t="shared" si="0"/>
        <v>8</v>
      </c>
      <c r="F9" s="767">
        <f t="shared" si="1"/>
        <v>8.9771000000000001</v>
      </c>
      <c r="G9" s="760">
        <f t="shared" si="2"/>
        <v>18</v>
      </c>
      <c r="J9" s="696">
        <v>42887</v>
      </c>
      <c r="K9" s="699"/>
    </row>
    <row r="10" spans="1:13" ht="24.75" customHeight="1">
      <c r="A10" s="648"/>
      <c r="B10" s="661" t="s">
        <v>296</v>
      </c>
      <c r="C10" s="749">
        <v>303</v>
      </c>
      <c r="D10" s="754">
        <f>ROUND(C10/C30*100,5)</f>
        <v>2.3182900000000002</v>
      </c>
      <c r="E10" s="761">
        <f t="shared" si="0"/>
        <v>10</v>
      </c>
      <c r="F10" s="767">
        <f t="shared" si="1"/>
        <v>10.1928</v>
      </c>
      <c r="G10" s="760">
        <f t="shared" si="2"/>
        <v>12</v>
      </c>
      <c r="J10" s="696">
        <v>29727</v>
      </c>
      <c r="K10" s="699"/>
    </row>
    <row r="11" spans="1:13" ht="24.75" customHeight="1">
      <c r="A11" s="648"/>
      <c r="B11" s="661" t="s">
        <v>43</v>
      </c>
      <c r="C11" s="749">
        <v>913</v>
      </c>
      <c r="D11" s="754">
        <f>ROUND(C11/C30*100,5)</f>
        <v>6.9854599999999998</v>
      </c>
      <c r="E11" s="761">
        <f t="shared" si="0"/>
        <v>3</v>
      </c>
      <c r="F11" s="767">
        <f t="shared" si="1"/>
        <v>12.106</v>
      </c>
      <c r="G11" s="760">
        <f t="shared" si="2"/>
        <v>5</v>
      </c>
      <c r="J11" s="696">
        <v>75417</v>
      </c>
      <c r="K11" s="699"/>
      <c r="M11" s="774"/>
    </row>
    <row r="12" spans="1:13" ht="24.75" customHeight="1">
      <c r="A12" s="648"/>
      <c r="B12" s="661" t="s">
        <v>217</v>
      </c>
      <c r="C12" s="749">
        <v>412</v>
      </c>
      <c r="D12" s="754">
        <v>3.1</v>
      </c>
      <c r="E12" s="761">
        <f t="shared" si="0"/>
        <v>7</v>
      </c>
      <c r="F12" s="767">
        <f t="shared" si="1"/>
        <v>12.9061</v>
      </c>
      <c r="G12" s="761">
        <f t="shared" si="2"/>
        <v>4</v>
      </c>
      <c r="J12" s="696">
        <v>31923</v>
      </c>
      <c r="K12" s="699"/>
    </row>
    <row r="13" spans="1:13" ht="24.75" customHeight="1">
      <c r="A13" s="648"/>
      <c r="B13" s="661" t="s">
        <v>264</v>
      </c>
      <c r="C13" s="749">
        <v>800</v>
      </c>
      <c r="D13" s="754">
        <f>ROUND(C13/C30*100,5)</f>
        <v>6.1208900000000002</v>
      </c>
      <c r="E13" s="761">
        <f t="shared" si="0"/>
        <v>5</v>
      </c>
      <c r="F13" s="767">
        <f t="shared" si="1"/>
        <v>10.2714</v>
      </c>
      <c r="G13" s="761">
        <f t="shared" si="2"/>
        <v>11</v>
      </c>
      <c r="J13" s="696">
        <v>77886</v>
      </c>
      <c r="K13" s="699"/>
      <c r="M13" s="774"/>
    </row>
    <row r="14" spans="1:13" ht="24.75" customHeight="1">
      <c r="A14" s="648"/>
      <c r="B14" s="661" t="s">
        <v>167</v>
      </c>
      <c r="C14" s="749">
        <v>281</v>
      </c>
      <c r="D14" s="754">
        <f>ROUND(C14/C30*100,5)</f>
        <v>2.1499600000000001</v>
      </c>
      <c r="E14" s="761">
        <f t="shared" si="0"/>
        <v>11</v>
      </c>
      <c r="F14" s="767">
        <f t="shared" si="1"/>
        <v>9.1965000000000003</v>
      </c>
      <c r="G14" s="761">
        <f t="shared" si="2"/>
        <v>17</v>
      </c>
      <c r="J14" s="696">
        <v>30555</v>
      </c>
      <c r="K14" s="699"/>
    </row>
    <row r="15" spans="1:13" ht="24.75" customHeight="1">
      <c r="A15" s="648"/>
      <c r="B15" s="661" t="s">
        <v>26</v>
      </c>
      <c r="C15" s="749">
        <v>326</v>
      </c>
      <c r="D15" s="754">
        <f>ROUND(C15/C30*100,5)</f>
        <v>2.4942600000000001</v>
      </c>
      <c r="E15" s="761">
        <f t="shared" si="0"/>
        <v>9</v>
      </c>
      <c r="F15" s="767">
        <f t="shared" si="1"/>
        <v>13.8124</v>
      </c>
      <c r="G15" s="761">
        <f t="shared" si="2"/>
        <v>3</v>
      </c>
      <c r="J15" s="696">
        <v>23602</v>
      </c>
      <c r="K15" s="699"/>
      <c r="L15" s="361"/>
    </row>
    <row r="16" spans="1:13" ht="24.75" customHeight="1">
      <c r="A16" s="649"/>
      <c r="B16" s="661" t="s">
        <v>46</v>
      </c>
      <c r="C16" s="749">
        <v>250</v>
      </c>
      <c r="D16" s="754">
        <f>ROUND(C16/C30*100,5)</f>
        <v>1.9127800000000001</v>
      </c>
      <c r="E16" s="761">
        <f t="shared" si="0"/>
        <v>12</v>
      </c>
      <c r="F16" s="767">
        <f t="shared" si="1"/>
        <v>9.8795000000000002</v>
      </c>
      <c r="G16" s="761">
        <f t="shared" si="2"/>
        <v>13</v>
      </c>
      <c r="J16" s="696">
        <v>25305</v>
      </c>
      <c r="K16" s="699"/>
    </row>
    <row r="17" spans="1:13" ht="24.75" customHeight="1">
      <c r="A17" s="650" t="s">
        <v>270</v>
      </c>
      <c r="B17" s="661" t="s">
        <v>107</v>
      </c>
      <c r="C17" s="749">
        <v>39</v>
      </c>
      <c r="D17" s="754">
        <f>ROUND(C17/C30*100,5)</f>
        <v>0.29838999999999999</v>
      </c>
      <c r="E17" s="761">
        <f t="shared" si="0"/>
        <v>22</v>
      </c>
      <c r="F17" s="767">
        <f t="shared" si="1"/>
        <v>8.0528999999999993</v>
      </c>
      <c r="G17" s="761">
        <f t="shared" si="2"/>
        <v>22</v>
      </c>
      <c r="J17" s="696">
        <v>4843</v>
      </c>
      <c r="K17" s="699"/>
    </row>
    <row r="18" spans="1:13" ht="24.75" customHeight="1">
      <c r="A18" s="651" t="s">
        <v>169</v>
      </c>
      <c r="B18" s="661" t="s">
        <v>138</v>
      </c>
      <c r="C18" s="749">
        <v>8</v>
      </c>
      <c r="D18" s="753">
        <f>ROUND(C18/C30*100,5)</f>
        <v>6.1210000000000001e-002</v>
      </c>
      <c r="E18" s="761">
        <f t="shared" si="0"/>
        <v>25</v>
      </c>
      <c r="F18" s="767">
        <f t="shared" si="1"/>
        <v>3.8132000000000001</v>
      </c>
      <c r="G18" s="761">
        <f t="shared" si="2"/>
        <v>25</v>
      </c>
      <c r="J18" s="696">
        <v>2098</v>
      </c>
      <c r="K18" s="699"/>
      <c r="L18" s="700"/>
      <c r="M18" s="774"/>
    </row>
    <row r="19" spans="1:13" ht="24.75" customHeight="1">
      <c r="A19" s="652" t="s">
        <v>52</v>
      </c>
      <c r="B19" s="660" t="s">
        <v>137</v>
      </c>
      <c r="C19" s="749">
        <v>13</v>
      </c>
      <c r="D19" s="753">
        <f>ROUND(C19/C30*100,5)</f>
        <v>9.9460000000000007e-002</v>
      </c>
      <c r="E19" s="761">
        <f t="shared" si="0"/>
        <v>24</v>
      </c>
      <c r="F19" s="767">
        <f t="shared" si="1"/>
        <v>4.3276000000000003</v>
      </c>
      <c r="G19" s="760">
        <f t="shared" si="2"/>
        <v>24</v>
      </c>
      <c r="J19" s="696">
        <v>3004</v>
      </c>
      <c r="K19" s="699"/>
      <c r="L19" s="700"/>
    </row>
    <row r="20" spans="1:13" ht="24.75" customHeight="1">
      <c r="A20" s="653"/>
      <c r="B20" s="661" t="s">
        <v>266</v>
      </c>
      <c r="C20" s="749">
        <v>153</v>
      </c>
      <c r="D20" s="753">
        <f>ROUND(C20/C30*100,5)</f>
        <v>1.17062</v>
      </c>
      <c r="E20" s="761">
        <f t="shared" si="0"/>
        <v>15</v>
      </c>
      <c r="F20" s="768">
        <f t="shared" si="1"/>
        <v>9.8493999999999993</v>
      </c>
      <c r="G20" s="760">
        <f t="shared" si="2"/>
        <v>14</v>
      </c>
      <c r="J20" s="696">
        <v>15534</v>
      </c>
      <c r="K20" s="699"/>
    </row>
    <row r="21" spans="1:13" ht="24.75" customHeight="1">
      <c r="A21" s="654"/>
      <c r="B21" s="660" t="s">
        <v>267</v>
      </c>
      <c r="C21" s="749">
        <v>48</v>
      </c>
      <c r="D21" s="753">
        <f>ROUND(C21/C30*100,5)</f>
        <v>0.36725000000000002</v>
      </c>
      <c r="E21" s="761">
        <f t="shared" si="0"/>
        <v>20</v>
      </c>
      <c r="F21" s="684">
        <f t="shared" si="1"/>
        <v>7.2148000000000003</v>
      </c>
      <c r="G21" s="772">
        <f t="shared" si="2"/>
        <v>23</v>
      </c>
      <c r="J21" s="696">
        <v>6653</v>
      </c>
      <c r="K21" s="699"/>
      <c r="M21" s="774"/>
    </row>
    <row r="22" spans="1:13" ht="24.75" customHeight="1">
      <c r="A22" s="652" t="s">
        <v>171</v>
      </c>
      <c r="B22" s="660" t="s">
        <v>172</v>
      </c>
      <c r="C22" s="749">
        <v>88</v>
      </c>
      <c r="D22" s="753">
        <f>ROUND(C22/C30*100,5)</f>
        <v>0.67330000000000001</v>
      </c>
      <c r="E22" s="760">
        <f t="shared" si="0"/>
        <v>17</v>
      </c>
      <c r="F22" s="766">
        <f t="shared" si="1"/>
        <v>10.3262</v>
      </c>
      <c r="G22" s="760">
        <f t="shared" si="2"/>
        <v>10</v>
      </c>
      <c r="J22" s="696">
        <v>8522</v>
      </c>
      <c r="K22" s="699"/>
    </row>
    <row r="23" spans="1:13" ht="24.75" customHeight="1">
      <c r="A23" s="653"/>
      <c r="B23" s="660" t="s">
        <v>15</v>
      </c>
      <c r="C23" s="749">
        <v>63</v>
      </c>
      <c r="D23" s="753">
        <f>ROUND(C23/C30*100,5)</f>
        <v>0.48202</v>
      </c>
      <c r="E23" s="760">
        <f t="shared" si="0"/>
        <v>19</v>
      </c>
      <c r="F23" s="767">
        <f t="shared" si="1"/>
        <v>11.178100000000001</v>
      </c>
      <c r="G23" s="760">
        <f t="shared" si="2"/>
        <v>8</v>
      </c>
      <c r="J23" s="696">
        <v>5636</v>
      </c>
      <c r="K23" s="699"/>
    </row>
    <row r="24" spans="1:13" ht="24.75" customHeight="1">
      <c r="A24" s="653"/>
      <c r="B24" s="660" t="s">
        <v>251</v>
      </c>
      <c r="C24" s="749">
        <v>44</v>
      </c>
      <c r="D24" s="753">
        <f>ROUND(C24/C30*100,5)</f>
        <v>0.33665</v>
      </c>
      <c r="E24" s="760">
        <f t="shared" si="0"/>
        <v>21</v>
      </c>
      <c r="F24" s="767">
        <f t="shared" si="1"/>
        <v>9.5569000000000006</v>
      </c>
      <c r="G24" s="760">
        <f t="shared" si="2"/>
        <v>16</v>
      </c>
      <c r="J24" s="696">
        <v>4604</v>
      </c>
      <c r="K24" s="699"/>
      <c r="M24" s="774"/>
    </row>
    <row r="25" spans="1:13" ht="24.75" customHeight="1">
      <c r="A25" s="654"/>
      <c r="B25" s="660" t="s">
        <v>299</v>
      </c>
      <c r="C25" s="749">
        <v>75</v>
      </c>
      <c r="D25" s="753">
        <f>ROUND(C25/C30*100,5)</f>
        <v>0.57382999999999995</v>
      </c>
      <c r="E25" s="760">
        <f t="shared" si="0"/>
        <v>18</v>
      </c>
      <c r="F25" s="767">
        <f t="shared" si="1"/>
        <v>24.671099999999999</v>
      </c>
      <c r="G25" s="760">
        <f t="shared" si="2"/>
        <v>1</v>
      </c>
      <c r="J25" s="696">
        <v>3040</v>
      </c>
      <c r="K25" s="699"/>
    </row>
    <row r="26" spans="1:13" ht="24.75" customHeight="1">
      <c r="A26" s="651" t="s">
        <v>268</v>
      </c>
      <c r="B26" s="660" t="s">
        <v>134</v>
      </c>
      <c r="C26" s="749">
        <v>163</v>
      </c>
      <c r="D26" s="753">
        <f>ROUND(C26/C30*100,5)</f>
        <v>1.2471300000000001</v>
      </c>
      <c r="E26" s="760">
        <f t="shared" si="0"/>
        <v>14</v>
      </c>
      <c r="F26" s="767">
        <f t="shared" si="1"/>
        <v>8.5762</v>
      </c>
      <c r="G26" s="760">
        <f t="shared" si="2"/>
        <v>20</v>
      </c>
      <c r="J26" s="696">
        <v>19006</v>
      </c>
      <c r="K26" s="699"/>
    </row>
    <row r="27" spans="1:13" ht="24.75" customHeight="1">
      <c r="A27" s="652" t="s">
        <v>248</v>
      </c>
      <c r="B27" s="660" t="s">
        <v>257</v>
      </c>
      <c r="C27" s="749">
        <v>137</v>
      </c>
      <c r="D27" s="753">
        <f>ROUND(C27/C30*100,5)</f>
        <v>1.0482</v>
      </c>
      <c r="E27" s="760">
        <f t="shared" si="0"/>
        <v>16</v>
      </c>
      <c r="F27" s="767">
        <f t="shared" si="1"/>
        <v>9.7941000000000003</v>
      </c>
      <c r="G27" s="760">
        <f t="shared" si="2"/>
        <v>15</v>
      </c>
      <c r="J27" s="696">
        <v>13988</v>
      </c>
      <c r="K27" s="699"/>
    </row>
    <row r="28" spans="1:13" ht="24.75" customHeight="1">
      <c r="A28" s="654"/>
      <c r="B28" s="660" t="s">
        <v>126</v>
      </c>
      <c r="C28" s="749">
        <v>27</v>
      </c>
      <c r="D28" s="753">
        <f>ROUND(C28/C30*100,5)</f>
        <v>0.20658000000000001</v>
      </c>
      <c r="E28" s="760">
        <f t="shared" si="0"/>
        <v>23</v>
      </c>
      <c r="F28" s="767">
        <f t="shared" si="1"/>
        <v>10.8</v>
      </c>
      <c r="G28" s="760">
        <f t="shared" si="2"/>
        <v>9</v>
      </c>
      <c r="J28" s="696">
        <v>2500</v>
      </c>
      <c r="K28" s="699"/>
    </row>
    <row r="29" spans="1:13" ht="24.75" customHeight="1">
      <c r="A29" s="655" t="s">
        <v>87</v>
      </c>
      <c r="B29" s="662"/>
      <c r="C29" s="750">
        <v>322</v>
      </c>
      <c r="D29" s="755">
        <f>ROUND(C29/C30*100,5)</f>
        <v>2.46366</v>
      </c>
      <c r="E29" s="762" t="s">
        <v>297</v>
      </c>
      <c r="F29" s="769" t="s">
        <v>298</v>
      </c>
      <c r="G29" s="762" t="s">
        <v>297</v>
      </c>
      <c r="J29" s="697"/>
    </row>
    <row r="30" spans="1:13" ht="24.75" customHeight="1">
      <c r="A30" s="656" t="s">
        <v>81</v>
      </c>
      <c r="B30" s="663"/>
      <c r="C30" s="751">
        <f>SUM(C4:C29)</f>
        <v>13070</v>
      </c>
      <c r="D30" s="756">
        <f>ROUND(C30/C30*100,3)</f>
        <v>100</v>
      </c>
      <c r="E30" s="763" t="s">
        <v>297</v>
      </c>
      <c r="F30" s="770">
        <f>ROUND(C30/J30*1000,4)</f>
        <v>13.5305</v>
      </c>
      <c r="G30" s="763" t="s">
        <v>297</v>
      </c>
      <c r="J30" s="646">
        <f>SUM(J4:J29)</f>
        <v>965968</v>
      </c>
      <c r="K30" s="699"/>
    </row>
    <row r="31" spans="1:13" ht="9" customHeight="1">
      <c r="A31" s="747"/>
      <c r="B31" s="747"/>
      <c r="C31" s="752"/>
      <c r="D31" s="757">
        <f>SUM(D4:D29)</f>
        <v>99.947750000000013</v>
      </c>
      <c r="E31" s="764"/>
      <c r="F31" s="771"/>
      <c r="G31" s="764"/>
      <c r="K31" s="699"/>
    </row>
    <row r="32" spans="1:13" ht="17.25" customHeight="1">
      <c r="A32" s="657" t="s">
        <v>95</v>
      </c>
      <c r="D32" s="758"/>
      <c r="K32" s="699"/>
    </row>
    <row r="33" spans="1:11" ht="18" customHeight="1">
      <c r="A33" s="658" t="s">
        <v>301</v>
      </c>
      <c r="K33" s="699"/>
    </row>
    <row r="34" spans="1:11">
      <c r="I34" s="646"/>
      <c r="J34" s="483"/>
      <c r="K34" s="699"/>
    </row>
    <row r="37" spans="1:11">
      <c r="D37" s="759"/>
    </row>
  </sheetData>
  <mergeCells count="7">
    <mergeCell ref="A3:B3"/>
    <mergeCell ref="A29:B29"/>
    <mergeCell ref="A30:B30"/>
    <mergeCell ref="A19:A21"/>
    <mergeCell ref="A22:A25"/>
    <mergeCell ref="A27:A28"/>
    <mergeCell ref="A4:A16"/>
  </mergeCells>
  <phoneticPr fontId="3"/>
  <pageMargins left="0.98425196850393681" right="0.78740157480314943" top="0.78740157480314943" bottom="0.78740157480314943" header="0.19685039370078736" footer="0.39370078740157483"/>
  <pageSetup paperSize="9" fitToWidth="1" fitToHeight="1" orientation="portrait" usePrinterDefaults="1" r:id="rId1"/>
  <headerFooter scaleWithDoc="0" alignWithMargins="0">
    <oddFooter>&amp;C&amp;12- 14 -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00B0F0"/>
  </sheetPr>
  <dimension ref="A1:G55"/>
  <sheetViews>
    <sheetView view="pageBreakPreview" topLeftCell="A19" zoomScale="120" zoomScaleSheetLayoutView="120" workbookViewId="0">
      <selection activeCell="F53" sqref="F53"/>
    </sheetView>
  </sheetViews>
  <sheetFormatPr defaultRowHeight="14.25"/>
  <cols>
    <col min="1" max="1" width="2.625" style="160" customWidth="1"/>
    <col min="2" max="2" width="17.625" style="160" customWidth="1"/>
    <col min="3" max="3" width="16.625" style="160" customWidth="1"/>
    <col min="4" max="4" width="10.125" style="160" customWidth="1"/>
    <col min="5" max="5" width="13.625" style="428" customWidth="1"/>
    <col min="6" max="6" width="16.125" style="160" customWidth="1"/>
    <col min="7" max="7" width="10.125" style="160" customWidth="1"/>
    <col min="8" max="8" width="4.5" style="160" customWidth="1"/>
    <col min="9" max="246" width="9" style="160" customWidth="1"/>
    <col min="247" max="247" width="18.625" style="160" customWidth="1"/>
    <col min="248" max="248" width="13.125" style="160" customWidth="1"/>
    <col min="249" max="250" width="12.375" style="160" customWidth="1"/>
    <col min="251" max="251" width="12.625" style="160" customWidth="1"/>
    <col min="252" max="252" width="13.125" style="160" customWidth="1"/>
    <col min="253" max="253" width="12.375" style="160" customWidth="1"/>
    <col min="254" max="255" width="9" style="160" customWidth="1"/>
    <col min="256" max="256" width="11" style="160" bestFit="1" customWidth="1"/>
    <col min="257" max="257" width="12.75" style="160" bestFit="1" customWidth="1"/>
    <col min="258" max="258" width="9.25" style="160" bestFit="1" customWidth="1"/>
    <col min="259" max="502" width="9" style="160" customWidth="1"/>
    <col min="503" max="503" width="18.625" style="160" customWidth="1"/>
    <col min="504" max="504" width="13.125" style="160" customWidth="1"/>
    <col min="505" max="506" width="12.375" style="160" customWidth="1"/>
    <col min="507" max="507" width="12.625" style="160" customWidth="1"/>
    <col min="508" max="508" width="13.125" style="160" customWidth="1"/>
    <col min="509" max="509" width="12.375" style="160" customWidth="1"/>
    <col min="510" max="511" width="9" style="160" customWidth="1"/>
    <col min="512" max="512" width="11" style="160" bestFit="1" customWidth="1"/>
    <col min="513" max="513" width="12.75" style="160" bestFit="1" customWidth="1"/>
    <col min="514" max="514" width="9.25" style="160" bestFit="1" customWidth="1"/>
    <col min="515" max="758" width="9" style="160" customWidth="1"/>
    <col min="759" max="759" width="18.625" style="160" customWidth="1"/>
    <col min="760" max="760" width="13.125" style="160" customWidth="1"/>
    <col min="761" max="762" width="12.375" style="160" customWidth="1"/>
    <col min="763" max="763" width="12.625" style="160" customWidth="1"/>
    <col min="764" max="764" width="13.125" style="160" customWidth="1"/>
    <col min="765" max="765" width="12.375" style="160" customWidth="1"/>
    <col min="766" max="767" width="9" style="160" customWidth="1"/>
    <col min="768" max="768" width="11" style="160" bestFit="1" customWidth="1"/>
    <col min="769" max="769" width="12.75" style="160" bestFit="1" customWidth="1"/>
    <col min="770" max="770" width="9.25" style="160" bestFit="1" customWidth="1"/>
    <col min="771" max="1014" width="9" style="160" customWidth="1"/>
    <col min="1015" max="1015" width="18.625" style="160" customWidth="1"/>
    <col min="1016" max="1016" width="13.125" style="160" customWidth="1"/>
    <col min="1017" max="1018" width="12.375" style="160" customWidth="1"/>
    <col min="1019" max="1019" width="12.625" style="160" customWidth="1"/>
    <col min="1020" max="1020" width="13.125" style="160" customWidth="1"/>
    <col min="1021" max="1021" width="12.375" style="160" customWidth="1"/>
    <col min="1022" max="1023" width="9" style="160" customWidth="1"/>
    <col min="1024" max="1024" width="11" style="160" bestFit="1" customWidth="1"/>
    <col min="1025" max="1025" width="12.75" style="160" bestFit="1" customWidth="1"/>
    <col min="1026" max="1026" width="9.25" style="160" bestFit="1" customWidth="1"/>
    <col min="1027" max="1270" width="9" style="160" customWidth="1"/>
    <col min="1271" max="1271" width="18.625" style="160" customWidth="1"/>
    <col min="1272" max="1272" width="13.125" style="160" customWidth="1"/>
    <col min="1273" max="1274" width="12.375" style="160" customWidth="1"/>
    <col min="1275" max="1275" width="12.625" style="160" customWidth="1"/>
    <col min="1276" max="1276" width="13.125" style="160" customWidth="1"/>
    <col min="1277" max="1277" width="12.375" style="160" customWidth="1"/>
    <col min="1278" max="1279" width="9" style="160" customWidth="1"/>
    <col min="1280" max="1280" width="11" style="160" bestFit="1" customWidth="1"/>
    <col min="1281" max="1281" width="12.75" style="160" bestFit="1" customWidth="1"/>
    <col min="1282" max="1282" width="9.25" style="160" bestFit="1" customWidth="1"/>
    <col min="1283" max="1526" width="9" style="160" customWidth="1"/>
    <col min="1527" max="1527" width="18.625" style="160" customWidth="1"/>
    <col min="1528" max="1528" width="13.125" style="160" customWidth="1"/>
    <col min="1529" max="1530" width="12.375" style="160" customWidth="1"/>
    <col min="1531" max="1531" width="12.625" style="160" customWidth="1"/>
    <col min="1532" max="1532" width="13.125" style="160" customWidth="1"/>
    <col min="1533" max="1533" width="12.375" style="160" customWidth="1"/>
    <col min="1534" max="1535" width="9" style="160" customWidth="1"/>
    <col min="1536" max="1536" width="11" style="160" bestFit="1" customWidth="1"/>
    <col min="1537" max="1537" width="12.75" style="160" bestFit="1" customWidth="1"/>
    <col min="1538" max="1538" width="9.25" style="160" bestFit="1" customWidth="1"/>
    <col min="1539" max="1782" width="9" style="160" customWidth="1"/>
    <col min="1783" max="1783" width="18.625" style="160" customWidth="1"/>
    <col min="1784" max="1784" width="13.125" style="160" customWidth="1"/>
    <col min="1785" max="1786" width="12.375" style="160" customWidth="1"/>
    <col min="1787" max="1787" width="12.625" style="160" customWidth="1"/>
    <col min="1788" max="1788" width="13.125" style="160" customWidth="1"/>
    <col min="1789" max="1789" width="12.375" style="160" customWidth="1"/>
    <col min="1790" max="1791" width="9" style="160" customWidth="1"/>
    <col min="1792" max="1792" width="11" style="160" bestFit="1" customWidth="1"/>
    <col min="1793" max="1793" width="12.75" style="160" bestFit="1" customWidth="1"/>
    <col min="1794" max="1794" width="9.25" style="160" bestFit="1" customWidth="1"/>
    <col min="1795" max="2038" width="9" style="160" customWidth="1"/>
    <col min="2039" max="2039" width="18.625" style="160" customWidth="1"/>
    <col min="2040" max="2040" width="13.125" style="160" customWidth="1"/>
    <col min="2041" max="2042" width="12.375" style="160" customWidth="1"/>
    <col min="2043" max="2043" width="12.625" style="160" customWidth="1"/>
    <col min="2044" max="2044" width="13.125" style="160" customWidth="1"/>
    <col min="2045" max="2045" width="12.375" style="160" customWidth="1"/>
    <col min="2046" max="2047" width="9" style="160" customWidth="1"/>
    <col min="2048" max="2048" width="11" style="160" bestFit="1" customWidth="1"/>
    <col min="2049" max="2049" width="12.75" style="160" bestFit="1" customWidth="1"/>
    <col min="2050" max="2050" width="9.25" style="160" bestFit="1" customWidth="1"/>
    <col min="2051" max="2294" width="9" style="160" customWidth="1"/>
    <col min="2295" max="2295" width="18.625" style="160" customWidth="1"/>
    <col min="2296" max="2296" width="13.125" style="160" customWidth="1"/>
    <col min="2297" max="2298" width="12.375" style="160" customWidth="1"/>
    <col min="2299" max="2299" width="12.625" style="160" customWidth="1"/>
    <col min="2300" max="2300" width="13.125" style="160" customWidth="1"/>
    <col min="2301" max="2301" width="12.375" style="160" customWidth="1"/>
    <col min="2302" max="2303" width="9" style="160" customWidth="1"/>
    <col min="2304" max="2304" width="11" style="160" bestFit="1" customWidth="1"/>
    <col min="2305" max="2305" width="12.75" style="160" bestFit="1" customWidth="1"/>
    <col min="2306" max="2306" width="9.25" style="160" bestFit="1" customWidth="1"/>
    <col min="2307" max="2550" width="9" style="160" customWidth="1"/>
    <col min="2551" max="2551" width="18.625" style="160" customWidth="1"/>
    <col min="2552" max="2552" width="13.125" style="160" customWidth="1"/>
    <col min="2553" max="2554" width="12.375" style="160" customWidth="1"/>
    <col min="2555" max="2555" width="12.625" style="160" customWidth="1"/>
    <col min="2556" max="2556" width="13.125" style="160" customWidth="1"/>
    <col min="2557" max="2557" width="12.375" style="160" customWidth="1"/>
    <col min="2558" max="2559" width="9" style="160" customWidth="1"/>
    <col min="2560" max="2560" width="11" style="160" bestFit="1" customWidth="1"/>
    <col min="2561" max="2561" width="12.75" style="160" bestFit="1" customWidth="1"/>
    <col min="2562" max="2562" width="9.25" style="160" bestFit="1" customWidth="1"/>
    <col min="2563" max="2806" width="9" style="160" customWidth="1"/>
    <col min="2807" max="2807" width="18.625" style="160" customWidth="1"/>
    <col min="2808" max="2808" width="13.125" style="160" customWidth="1"/>
    <col min="2809" max="2810" width="12.375" style="160" customWidth="1"/>
    <col min="2811" max="2811" width="12.625" style="160" customWidth="1"/>
    <col min="2812" max="2812" width="13.125" style="160" customWidth="1"/>
    <col min="2813" max="2813" width="12.375" style="160" customWidth="1"/>
    <col min="2814" max="2815" width="9" style="160" customWidth="1"/>
    <col min="2816" max="2816" width="11" style="160" bestFit="1" customWidth="1"/>
    <col min="2817" max="2817" width="12.75" style="160" bestFit="1" customWidth="1"/>
    <col min="2818" max="2818" width="9.25" style="160" bestFit="1" customWidth="1"/>
    <col min="2819" max="3062" width="9" style="160" customWidth="1"/>
    <col min="3063" max="3063" width="18.625" style="160" customWidth="1"/>
    <col min="3064" max="3064" width="13.125" style="160" customWidth="1"/>
    <col min="3065" max="3066" width="12.375" style="160" customWidth="1"/>
    <col min="3067" max="3067" width="12.625" style="160" customWidth="1"/>
    <col min="3068" max="3068" width="13.125" style="160" customWidth="1"/>
    <col min="3069" max="3069" width="12.375" style="160" customWidth="1"/>
    <col min="3070" max="3071" width="9" style="160" customWidth="1"/>
    <col min="3072" max="3072" width="11" style="160" bestFit="1" customWidth="1"/>
    <col min="3073" max="3073" width="12.75" style="160" bestFit="1" customWidth="1"/>
    <col min="3074" max="3074" width="9.25" style="160" bestFit="1" customWidth="1"/>
    <col min="3075" max="3318" width="9" style="160" customWidth="1"/>
    <col min="3319" max="3319" width="18.625" style="160" customWidth="1"/>
    <col min="3320" max="3320" width="13.125" style="160" customWidth="1"/>
    <col min="3321" max="3322" width="12.375" style="160" customWidth="1"/>
    <col min="3323" max="3323" width="12.625" style="160" customWidth="1"/>
    <col min="3324" max="3324" width="13.125" style="160" customWidth="1"/>
    <col min="3325" max="3325" width="12.375" style="160" customWidth="1"/>
    <col min="3326" max="3327" width="9" style="160" customWidth="1"/>
    <col min="3328" max="3328" width="11" style="160" bestFit="1" customWidth="1"/>
    <col min="3329" max="3329" width="12.75" style="160" bestFit="1" customWidth="1"/>
    <col min="3330" max="3330" width="9.25" style="160" bestFit="1" customWidth="1"/>
    <col min="3331" max="3574" width="9" style="160" customWidth="1"/>
    <col min="3575" max="3575" width="18.625" style="160" customWidth="1"/>
    <col min="3576" max="3576" width="13.125" style="160" customWidth="1"/>
    <col min="3577" max="3578" width="12.375" style="160" customWidth="1"/>
    <col min="3579" max="3579" width="12.625" style="160" customWidth="1"/>
    <col min="3580" max="3580" width="13.125" style="160" customWidth="1"/>
    <col min="3581" max="3581" width="12.375" style="160" customWidth="1"/>
    <col min="3582" max="3583" width="9" style="160" customWidth="1"/>
    <col min="3584" max="3584" width="11" style="160" bestFit="1" customWidth="1"/>
    <col min="3585" max="3585" width="12.75" style="160" bestFit="1" customWidth="1"/>
    <col min="3586" max="3586" width="9.25" style="160" bestFit="1" customWidth="1"/>
    <col min="3587" max="3830" width="9" style="160" customWidth="1"/>
    <col min="3831" max="3831" width="18.625" style="160" customWidth="1"/>
    <col min="3832" max="3832" width="13.125" style="160" customWidth="1"/>
    <col min="3833" max="3834" width="12.375" style="160" customWidth="1"/>
    <col min="3835" max="3835" width="12.625" style="160" customWidth="1"/>
    <col min="3836" max="3836" width="13.125" style="160" customWidth="1"/>
    <col min="3837" max="3837" width="12.375" style="160" customWidth="1"/>
    <col min="3838" max="3839" width="9" style="160" customWidth="1"/>
    <col min="3840" max="3840" width="11" style="160" bestFit="1" customWidth="1"/>
    <col min="3841" max="3841" width="12.75" style="160" bestFit="1" customWidth="1"/>
    <col min="3842" max="3842" width="9.25" style="160" bestFit="1" customWidth="1"/>
    <col min="3843" max="4086" width="9" style="160" customWidth="1"/>
    <col min="4087" max="4087" width="18.625" style="160" customWidth="1"/>
    <col min="4088" max="4088" width="13.125" style="160" customWidth="1"/>
    <col min="4089" max="4090" width="12.375" style="160" customWidth="1"/>
    <col min="4091" max="4091" width="12.625" style="160" customWidth="1"/>
    <col min="4092" max="4092" width="13.125" style="160" customWidth="1"/>
    <col min="4093" max="4093" width="12.375" style="160" customWidth="1"/>
    <col min="4094" max="4095" width="9" style="160" customWidth="1"/>
    <col min="4096" max="4096" width="11" style="160" bestFit="1" customWidth="1"/>
    <col min="4097" max="4097" width="12.75" style="160" bestFit="1" customWidth="1"/>
    <col min="4098" max="4098" width="9.25" style="160" bestFit="1" customWidth="1"/>
    <col min="4099" max="4342" width="9" style="160" customWidth="1"/>
    <col min="4343" max="4343" width="18.625" style="160" customWidth="1"/>
    <col min="4344" max="4344" width="13.125" style="160" customWidth="1"/>
    <col min="4345" max="4346" width="12.375" style="160" customWidth="1"/>
    <col min="4347" max="4347" width="12.625" style="160" customWidth="1"/>
    <col min="4348" max="4348" width="13.125" style="160" customWidth="1"/>
    <col min="4349" max="4349" width="12.375" style="160" customWidth="1"/>
    <col min="4350" max="4351" width="9" style="160" customWidth="1"/>
    <col min="4352" max="4352" width="11" style="160" bestFit="1" customWidth="1"/>
    <col min="4353" max="4353" width="12.75" style="160" bestFit="1" customWidth="1"/>
    <col min="4354" max="4354" width="9.25" style="160" bestFit="1" customWidth="1"/>
    <col min="4355" max="4598" width="9" style="160" customWidth="1"/>
    <col min="4599" max="4599" width="18.625" style="160" customWidth="1"/>
    <col min="4600" max="4600" width="13.125" style="160" customWidth="1"/>
    <col min="4601" max="4602" width="12.375" style="160" customWidth="1"/>
    <col min="4603" max="4603" width="12.625" style="160" customWidth="1"/>
    <col min="4604" max="4604" width="13.125" style="160" customWidth="1"/>
    <col min="4605" max="4605" width="12.375" style="160" customWidth="1"/>
    <col min="4606" max="4607" width="9" style="160" customWidth="1"/>
    <col min="4608" max="4608" width="11" style="160" bestFit="1" customWidth="1"/>
    <col min="4609" max="4609" width="12.75" style="160" bestFit="1" customWidth="1"/>
    <col min="4610" max="4610" width="9.25" style="160" bestFit="1" customWidth="1"/>
    <col min="4611" max="4854" width="9" style="160" customWidth="1"/>
    <col min="4855" max="4855" width="18.625" style="160" customWidth="1"/>
    <col min="4856" max="4856" width="13.125" style="160" customWidth="1"/>
    <col min="4857" max="4858" width="12.375" style="160" customWidth="1"/>
    <col min="4859" max="4859" width="12.625" style="160" customWidth="1"/>
    <col min="4860" max="4860" width="13.125" style="160" customWidth="1"/>
    <col min="4861" max="4861" width="12.375" style="160" customWidth="1"/>
    <col min="4862" max="4863" width="9" style="160" customWidth="1"/>
    <col min="4864" max="4864" width="11" style="160" bestFit="1" customWidth="1"/>
    <col min="4865" max="4865" width="12.75" style="160" bestFit="1" customWidth="1"/>
    <col min="4866" max="4866" width="9.25" style="160" bestFit="1" customWidth="1"/>
    <col min="4867" max="5110" width="9" style="160" customWidth="1"/>
    <col min="5111" max="5111" width="18.625" style="160" customWidth="1"/>
    <col min="5112" max="5112" width="13.125" style="160" customWidth="1"/>
    <col min="5113" max="5114" width="12.375" style="160" customWidth="1"/>
    <col min="5115" max="5115" width="12.625" style="160" customWidth="1"/>
    <col min="5116" max="5116" width="13.125" style="160" customWidth="1"/>
    <col min="5117" max="5117" width="12.375" style="160" customWidth="1"/>
    <col min="5118" max="5119" width="9" style="160" customWidth="1"/>
    <col min="5120" max="5120" width="11" style="160" bestFit="1" customWidth="1"/>
    <col min="5121" max="5121" width="12.75" style="160" bestFit="1" customWidth="1"/>
    <col min="5122" max="5122" width="9.25" style="160" bestFit="1" customWidth="1"/>
    <col min="5123" max="5366" width="9" style="160" customWidth="1"/>
    <col min="5367" max="5367" width="18.625" style="160" customWidth="1"/>
    <col min="5368" max="5368" width="13.125" style="160" customWidth="1"/>
    <col min="5369" max="5370" width="12.375" style="160" customWidth="1"/>
    <col min="5371" max="5371" width="12.625" style="160" customWidth="1"/>
    <col min="5372" max="5372" width="13.125" style="160" customWidth="1"/>
    <col min="5373" max="5373" width="12.375" style="160" customWidth="1"/>
    <col min="5374" max="5375" width="9" style="160" customWidth="1"/>
    <col min="5376" max="5376" width="11" style="160" bestFit="1" customWidth="1"/>
    <col min="5377" max="5377" width="12.75" style="160" bestFit="1" customWidth="1"/>
    <col min="5378" max="5378" width="9.25" style="160" bestFit="1" customWidth="1"/>
    <col min="5379" max="5622" width="9" style="160" customWidth="1"/>
    <col min="5623" max="5623" width="18.625" style="160" customWidth="1"/>
    <col min="5624" max="5624" width="13.125" style="160" customWidth="1"/>
    <col min="5625" max="5626" width="12.375" style="160" customWidth="1"/>
    <col min="5627" max="5627" width="12.625" style="160" customWidth="1"/>
    <col min="5628" max="5628" width="13.125" style="160" customWidth="1"/>
    <col min="5629" max="5629" width="12.375" style="160" customWidth="1"/>
    <col min="5630" max="5631" width="9" style="160" customWidth="1"/>
    <col min="5632" max="5632" width="11" style="160" bestFit="1" customWidth="1"/>
    <col min="5633" max="5633" width="12.75" style="160" bestFit="1" customWidth="1"/>
    <col min="5634" max="5634" width="9.25" style="160" bestFit="1" customWidth="1"/>
    <col min="5635" max="5878" width="9" style="160" customWidth="1"/>
    <col min="5879" max="5879" width="18.625" style="160" customWidth="1"/>
    <col min="5880" max="5880" width="13.125" style="160" customWidth="1"/>
    <col min="5881" max="5882" width="12.375" style="160" customWidth="1"/>
    <col min="5883" max="5883" width="12.625" style="160" customWidth="1"/>
    <col min="5884" max="5884" width="13.125" style="160" customWidth="1"/>
    <col min="5885" max="5885" width="12.375" style="160" customWidth="1"/>
    <col min="5886" max="5887" width="9" style="160" customWidth="1"/>
    <col min="5888" max="5888" width="11" style="160" bestFit="1" customWidth="1"/>
    <col min="5889" max="5889" width="12.75" style="160" bestFit="1" customWidth="1"/>
    <col min="5890" max="5890" width="9.25" style="160" bestFit="1" customWidth="1"/>
    <col min="5891" max="6134" width="9" style="160" customWidth="1"/>
    <col min="6135" max="6135" width="18.625" style="160" customWidth="1"/>
    <col min="6136" max="6136" width="13.125" style="160" customWidth="1"/>
    <col min="6137" max="6138" width="12.375" style="160" customWidth="1"/>
    <col min="6139" max="6139" width="12.625" style="160" customWidth="1"/>
    <col min="6140" max="6140" width="13.125" style="160" customWidth="1"/>
    <col min="6141" max="6141" width="12.375" style="160" customWidth="1"/>
    <col min="6142" max="6143" width="9" style="160" customWidth="1"/>
    <col min="6144" max="6144" width="11" style="160" bestFit="1" customWidth="1"/>
    <col min="6145" max="6145" width="12.75" style="160" bestFit="1" customWidth="1"/>
    <col min="6146" max="6146" width="9.25" style="160" bestFit="1" customWidth="1"/>
    <col min="6147" max="6390" width="9" style="160" customWidth="1"/>
    <col min="6391" max="6391" width="18.625" style="160" customWidth="1"/>
    <col min="6392" max="6392" width="13.125" style="160" customWidth="1"/>
    <col min="6393" max="6394" width="12.375" style="160" customWidth="1"/>
    <col min="6395" max="6395" width="12.625" style="160" customWidth="1"/>
    <col min="6396" max="6396" width="13.125" style="160" customWidth="1"/>
    <col min="6397" max="6397" width="12.375" style="160" customWidth="1"/>
    <col min="6398" max="6399" width="9" style="160" customWidth="1"/>
    <col min="6400" max="6400" width="11" style="160" bestFit="1" customWidth="1"/>
    <col min="6401" max="6401" width="12.75" style="160" bestFit="1" customWidth="1"/>
    <col min="6402" max="6402" width="9.25" style="160" bestFit="1" customWidth="1"/>
    <col min="6403" max="6646" width="9" style="160" customWidth="1"/>
    <col min="6647" max="6647" width="18.625" style="160" customWidth="1"/>
    <col min="6648" max="6648" width="13.125" style="160" customWidth="1"/>
    <col min="6649" max="6650" width="12.375" style="160" customWidth="1"/>
    <col min="6651" max="6651" width="12.625" style="160" customWidth="1"/>
    <col min="6652" max="6652" width="13.125" style="160" customWidth="1"/>
    <col min="6653" max="6653" width="12.375" style="160" customWidth="1"/>
    <col min="6654" max="6655" width="9" style="160" customWidth="1"/>
    <col min="6656" max="6656" width="11" style="160" bestFit="1" customWidth="1"/>
    <col min="6657" max="6657" width="12.75" style="160" bestFit="1" customWidth="1"/>
    <col min="6658" max="6658" width="9.25" style="160" bestFit="1" customWidth="1"/>
    <col min="6659" max="6902" width="9" style="160" customWidth="1"/>
    <col min="6903" max="6903" width="18.625" style="160" customWidth="1"/>
    <col min="6904" max="6904" width="13.125" style="160" customWidth="1"/>
    <col min="6905" max="6906" width="12.375" style="160" customWidth="1"/>
    <col min="6907" max="6907" width="12.625" style="160" customWidth="1"/>
    <col min="6908" max="6908" width="13.125" style="160" customWidth="1"/>
    <col min="6909" max="6909" width="12.375" style="160" customWidth="1"/>
    <col min="6910" max="6911" width="9" style="160" customWidth="1"/>
    <col min="6912" max="6912" width="11" style="160" bestFit="1" customWidth="1"/>
    <col min="6913" max="6913" width="12.75" style="160" bestFit="1" customWidth="1"/>
    <col min="6914" max="6914" width="9.25" style="160" bestFit="1" customWidth="1"/>
    <col min="6915" max="7158" width="9" style="160" customWidth="1"/>
    <col min="7159" max="7159" width="18.625" style="160" customWidth="1"/>
    <col min="7160" max="7160" width="13.125" style="160" customWidth="1"/>
    <col min="7161" max="7162" width="12.375" style="160" customWidth="1"/>
    <col min="7163" max="7163" width="12.625" style="160" customWidth="1"/>
    <col min="7164" max="7164" width="13.125" style="160" customWidth="1"/>
    <col min="7165" max="7165" width="12.375" style="160" customWidth="1"/>
    <col min="7166" max="7167" width="9" style="160" customWidth="1"/>
    <col min="7168" max="7168" width="11" style="160" bestFit="1" customWidth="1"/>
    <col min="7169" max="7169" width="12.75" style="160" bestFit="1" customWidth="1"/>
    <col min="7170" max="7170" width="9.25" style="160" bestFit="1" customWidth="1"/>
    <col min="7171" max="7414" width="9" style="160" customWidth="1"/>
    <col min="7415" max="7415" width="18.625" style="160" customWidth="1"/>
    <col min="7416" max="7416" width="13.125" style="160" customWidth="1"/>
    <col min="7417" max="7418" width="12.375" style="160" customWidth="1"/>
    <col min="7419" max="7419" width="12.625" style="160" customWidth="1"/>
    <col min="7420" max="7420" width="13.125" style="160" customWidth="1"/>
    <col min="7421" max="7421" width="12.375" style="160" customWidth="1"/>
    <col min="7422" max="7423" width="9" style="160" customWidth="1"/>
    <col min="7424" max="7424" width="11" style="160" bestFit="1" customWidth="1"/>
    <col min="7425" max="7425" width="12.75" style="160" bestFit="1" customWidth="1"/>
    <col min="7426" max="7426" width="9.25" style="160" bestFit="1" customWidth="1"/>
    <col min="7427" max="7670" width="9" style="160" customWidth="1"/>
    <col min="7671" max="7671" width="18.625" style="160" customWidth="1"/>
    <col min="7672" max="7672" width="13.125" style="160" customWidth="1"/>
    <col min="7673" max="7674" width="12.375" style="160" customWidth="1"/>
    <col min="7675" max="7675" width="12.625" style="160" customWidth="1"/>
    <col min="7676" max="7676" width="13.125" style="160" customWidth="1"/>
    <col min="7677" max="7677" width="12.375" style="160" customWidth="1"/>
    <col min="7678" max="7679" width="9" style="160" customWidth="1"/>
    <col min="7680" max="7680" width="11" style="160" bestFit="1" customWidth="1"/>
    <col min="7681" max="7681" width="12.75" style="160" bestFit="1" customWidth="1"/>
    <col min="7682" max="7682" width="9.25" style="160" bestFit="1" customWidth="1"/>
    <col min="7683" max="7926" width="9" style="160" customWidth="1"/>
    <col min="7927" max="7927" width="18.625" style="160" customWidth="1"/>
    <col min="7928" max="7928" width="13.125" style="160" customWidth="1"/>
    <col min="7929" max="7930" width="12.375" style="160" customWidth="1"/>
    <col min="7931" max="7931" width="12.625" style="160" customWidth="1"/>
    <col min="7932" max="7932" width="13.125" style="160" customWidth="1"/>
    <col min="7933" max="7933" width="12.375" style="160" customWidth="1"/>
    <col min="7934" max="7935" width="9" style="160" customWidth="1"/>
    <col min="7936" max="7936" width="11" style="160" bestFit="1" customWidth="1"/>
    <col min="7937" max="7937" width="12.75" style="160" bestFit="1" customWidth="1"/>
    <col min="7938" max="7938" width="9.25" style="160" bestFit="1" customWidth="1"/>
    <col min="7939" max="8182" width="9" style="160" customWidth="1"/>
    <col min="8183" max="8183" width="18.625" style="160" customWidth="1"/>
    <col min="8184" max="8184" width="13.125" style="160" customWidth="1"/>
    <col min="8185" max="8186" width="12.375" style="160" customWidth="1"/>
    <col min="8187" max="8187" width="12.625" style="160" customWidth="1"/>
    <col min="8188" max="8188" width="13.125" style="160" customWidth="1"/>
    <col min="8189" max="8189" width="12.375" style="160" customWidth="1"/>
    <col min="8190" max="8191" width="9" style="160" customWidth="1"/>
    <col min="8192" max="8192" width="11" style="160" bestFit="1" customWidth="1"/>
    <col min="8193" max="8193" width="12.75" style="160" bestFit="1" customWidth="1"/>
    <col min="8194" max="8194" width="9.25" style="160" bestFit="1" customWidth="1"/>
    <col min="8195" max="8438" width="9" style="160" customWidth="1"/>
    <col min="8439" max="8439" width="18.625" style="160" customWidth="1"/>
    <col min="8440" max="8440" width="13.125" style="160" customWidth="1"/>
    <col min="8441" max="8442" width="12.375" style="160" customWidth="1"/>
    <col min="8443" max="8443" width="12.625" style="160" customWidth="1"/>
    <col min="8444" max="8444" width="13.125" style="160" customWidth="1"/>
    <col min="8445" max="8445" width="12.375" style="160" customWidth="1"/>
    <col min="8446" max="8447" width="9" style="160" customWidth="1"/>
    <col min="8448" max="8448" width="11" style="160" bestFit="1" customWidth="1"/>
    <col min="8449" max="8449" width="12.75" style="160" bestFit="1" customWidth="1"/>
    <col min="8450" max="8450" width="9.25" style="160" bestFit="1" customWidth="1"/>
    <col min="8451" max="8694" width="9" style="160" customWidth="1"/>
    <col min="8695" max="8695" width="18.625" style="160" customWidth="1"/>
    <col min="8696" max="8696" width="13.125" style="160" customWidth="1"/>
    <col min="8697" max="8698" width="12.375" style="160" customWidth="1"/>
    <col min="8699" max="8699" width="12.625" style="160" customWidth="1"/>
    <col min="8700" max="8700" width="13.125" style="160" customWidth="1"/>
    <col min="8701" max="8701" width="12.375" style="160" customWidth="1"/>
    <col min="8702" max="8703" width="9" style="160" customWidth="1"/>
    <col min="8704" max="8704" width="11" style="160" bestFit="1" customWidth="1"/>
    <col min="8705" max="8705" width="12.75" style="160" bestFit="1" customWidth="1"/>
    <col min="8706" max="8706" width="9.25" style="160" bestFit="1" customWidth="1"/>
    <col min="8707" max="8950" width="9" style="160" customWidth="1"/>
    <col min="8951" max="8951" width="18.625" style="160" customWidth="1"/>
    <col min="8952" max="8952" width="13.125" style="160" customWidth="1"/>
    <col min="8953" max="8954" width="12.375" style="160" customWidth="1"/>
    <col min="8955" max="8955" width="12.625" style="160" customWidth="1"/>
    <col min="8956" max="8956" width="13.125" style="160" customWidth="1"/>
    <col min="8957" max="8957" width="12.375" style="160" customWidth="1"/>
    <col min="8958" max="8959" width="9" style="160" customWidth="1"/>
    <col min="8960" max="8960" width="11" style="160" bestFit="1" customWidth="1"/>
    <col min="8961" max="8961" width="12.75" style="160" bestFit="1" customWidth="1"/>
    <col min="8962" max="8962" width="9.25" style="160" bestFit="1" customWidth="1"/>
    <col min="8963" max="9206" width="9" style="160" customWidth="1"/>
    <col min="9207" max="9207" width="18.625" style="160" customWidth="1"/>
    <col min="9208" max="9208" width="13.125" style="160" customWidth="1"/>
    <col min="9209" max="9210" width="12.375" style="160" customWidth="1"/>
    <col min="9211" max="9211" width="12.625" style="160" customWidth="1"/>
    <col min="9212" max="9212" width="13.125" style="160" customWidth="1"/>
    <col min="9213" max="9213" width="12.375" style="160" customWidth="1"/>
    <col min="9214" max="9215" width="9" style="160" customWidth="1"/>
    <col min="9216" max="9216" width="11" style="160" bestFit="1" customWidth="1"/>
    <col min="9217" max="9217" width="12.75" style="160" bestFit="1" customWidth="1"/>
    <col min="9218" max="9218" width="9.25" style="160" bestFit="1" customWidth="1"/>
    <col min="9219" max="9462" width="9" style="160" customWidth="1"/>
    <col min="9463" max="9463" width="18.625" style="160" customWidth="1"/>
    <col min="9464" max="9464" width="13.125" style="160" customWidth="1"/>
    <col min="9465" max="9466" width="12.375" style="160" customWidth="1"/>
    <col min="9467" max="9467" width="12.625" style="160" customWidth="1"/>
    <col min="9468" max="9468" width="13.125" style="160" customWidth="1"/>
    <col min="9469" max="9469" width="12.375" style="160" customWidth="1"/>
    <col min="9470" max="9471" width="9" style="160" customWidth="1"/>
    <col min="9472" max="9472" width="11" style="160" bestFit="1" customWidth="1"/>
    <col min="9473" max="9473" width="12.75" style="160" bestFit="1" customWidth="1"/>
    <col min="9474" max="9474" width="9.25" style="160" bestFit="1" customWidth="1"/>
    <col min="9475" max="9718" width="9" style="160" customWidth="1"/>
    <col min="9719" max="9719" width="18.625" style="160" customWidth="1"/>
    <col min="9720" max="9720" width="13.125" style="160" customWidth="1"/>
    <col min="9721" max="9722" width="12.375" style="160" customWidth="1"/>
    <col min="9723" max="9723" width="12.625" style="160" customWidth="1"/>
    <col min="9724" max="9724" width="13.125" style="160" customWidth="1"/>
    <col min="9725" max="9725" width="12.375" style="160" customWidth="1"/>
    <col min="9726" max="9727" width="9" style="160" customWidth="1"/>
    <col min="9728" max="9728" width="11" style="160" bestFit="1" customWidth="1"/>
    <col min="9729" max="9729" width="12.75" style="160" bestFit="1" customWidth="1"/>
    <col min="9730" max="9730" width="9.25" style="160" bestFit="1" customWidth="1"/>
    <col min="9731" max="9974" width="9" style="160" customWidth="1"/>
    <col min="9975" max="9975" width="18.625" style="160" customWidth="1"/>
    <col min="9976" max="9976" width="13.125" style="160" customWidth="1"/>
    <col min="9977" max="9978" width="12.375" style="160" customWidth="1"/>
    <col min="9979" max="9979" width="12.625" style="160" customWidth="1"/>
    <col min="9980" max="9980" width="13.125" style="160" customWidth="1"/>
    <col min="9981" max="9981" width="12.375" style="160" customWidth="1"/>
    <col min="9982" max="9983" width="9" style="160" customWidth="1"/>
    <col min="9984" max="9984" width="11" style="160" bestFit="1" customWidth="1"/>
    <col min="9985" max="9985" width="12.75" style="160" bestFit="1" customWidth="1"/>
    <col min="9986" max="9986" width="9.25" style="160" bestFit="1" customWidth="1"/>
    <col min="9987" max="10230" width="9" style="160" customWidth="1"/>
    <col min="10231" max="10231" width="18.625" style="160" customWidth="1"/>
    <col min="10232" max="10232" width="13.125" style="160" customWidth="1"/>
    <col min="10233" max="10234" width="12.375" style="160" customWidth="1"/>
    <col min="10235" max="10235" width="12.625" style="160" customWidth="1"/>
    <col min="10236" max="10236" width="13.125" style="160" customWidth="1"/>
    <col min="10237" max="10237" width="12.375" style="160" customWidth="1"/>
    <col min="10238" max="10239" width="9" style="160" customWidth="1"/>
    <col min="10240" max="10240" width="11" style="160" bestFit="1" customWidth="1"/>
    <col min="10241" max="10241" width="12.75" style="160" bestFit="1" customWidth="1"/>
    <col min="10242" max="10242" width="9.25" style="160" bestFit="1" customWidth="1"/>
    <col min="10243" max="10486" width="9" style="160" customWidth="1"/>
    <col min="10487" max="10487" width="18.625" style="160" customWidth="1"/>
    <col min="10488" max="10488" width="13.125" style="160" customWidth="1"/>
    <col min="10489" max="10490" width="12.375" style="160" customWidth="1"/>
    <col min="10491" max="10491" width="12.625" style="160" customWidth="1"/>
    <col min="10492" max="10492" width="13.125" style="160" customWidth="1"/>
    <col min="10493" max="10493" width="12.375" style="160" customWidth="1"/>
    <col min="10494" max="10495" width="9" style="160" customWidth="1"/>
    <col min="10496" max="10496" width="11" style="160" bestFit="1" customWidth="1"/>
    <col min="10497" max="10497" width="12.75" style="160" bestFit="1" customWidth="1"/>
    <col min="10498" max="10498" width="9.25" style="160" bestFit="1" customWidth="1"/>
    <col min="10499" max="10742" width="9" style="160" customWidth="1"/>
    <col min="10743" max="10743" width="18.625" style="160" customWidth="1"/>
    <col min="10744" max="10744" width="13.125" style="160" customWidth="1"/>
    <col min="10745" max="10746" width="12.375" style="160" customWidth="1"/>
    <col min="10747" max="10747" width="12.625" style="160" customWidth="1"/>
    <col min="10748" max="10748" width="13.125" style="160" customWidth="1"/>
    <col min="10749" max="10749" width="12.375" style="160" customWidth="1"/>
    <col min="10750" max="10751" width="9" style="160" customWidth="1"/>
    <col min="10752" max="10752" width="11" style="160" bestFit="1" customWidth="1"/>
    <col min="10753" max="10753" width="12.75" style="160" bestFit="1" customWidth="1"/>
    <col min="10754" max="10754" width="9.25" style="160" bestFit="1" customWidth="1"/>
    <col min="10755" max="10998" width="9" style="160" customWidth="1"/>
    <col min="10999" max="10999" width="18.625" style="160" customWidth="1"/>
    <col min="11000" max="11000" width="13.125" style="160" customWidth="1"/>
    <col min="11001" max="11002" width="12.375" style="160" customWidth="1"/>
    <col min="11003" max="11003" width="12.625" style="160" customWidth="1"/>
    <col min="11004" max="11004" width="13.125" style="160" customWidth="1"/>
    <col min="11005" max="11005" width="12.375" style="160" customWidth="1"/>
    <col min="11006" max="11007" width="9" style="160" customWidth="1"/>
    <col min="11008" max="11008" width="11" style="160" bestFit="1" customWidth="1"/>
    <col min="11009" max="11009" width="12.75" style="160" bestFit="1" customWidth="1"/>
    <col min="11010" max="11010" width="9.25" style="160" bestFit="1" customWidth="1"/>
    <col min="11011" max="11254" width="9" style="160" customWidth="1"/>
    <col min="11255" max="11255" width="18.625" style="160" customWidth="1"/>
    <col min="11256" max="11256" width="13.125" style="160" customWidth="1"/>
    <col min="11257" max="11258" width="12.375" style="160" customWidth="1"/>
    <col min="11259" max="11259" width="12.625" style="160" customWidth="1"/>
    <col min="11260" max="11260" width="13.125" style="160" customWidth="1"/>
    <col min="11261" max="11261" width="12.375" style="160" customWidth="1"/>
    <col min="11262" max="11263" width="9" style="160" customWidth="1"/>
    <col min="11264" max="11264" width="11" style="160" bestFit="1" customWidth="1"/>
    <col min="11265" max="11265" width="12.75" style="160" bestFit="1" customWidth="1"/>
    <col min="11266" max="11266" width="9.25" style="160" bestFit="1" customWidth="1"/>
    <col min="11267" max="11510" width="9" style="160" customWidth="1"/>
    <col min="11511" max="11511" width="18.625" style="160" customWidth="1"/>
    <col min="11512" max="11512" width="13.125" style="160" customWidth="1"/>
    <col min="11513" max="11514" width="12.375" style="160" customWidth="1"/>
    <col min="11515" max="11515" width="12.625" style="160" customWidth="1"/>
    <col min="11516" max="11516" width="13.125" style="160" customWidth="1"/>
    <col min="11517" max="11517" width="12.375" style="160" customWidth="1"/>
    <col min="11518" max="11519" width="9" style="160" customWidth="1"/>
    <col min="11520" max="11520" width="11" style="160" bestFit="1" customWidth="1"/>
    <col min="11521" max="11521" width="12.75" style="160" bestFit="1" customWidth="1"/>
    <col min="11522" max="11522" width="9.25" style="160" bestFit="1" customWidth="1"/>
    <col min="11523" max="11766" width="9" style="160" customWidth="1"/>
    <col min="11767" max="11767" width="18.625" style="160" customWidth="1"/>
    <col min="11768" max="11768" width="13.125" style="160" customWidth="1"/>
    <col min="11769" max="11770" width="12.375" style="160" customWidth="1"/>
    <col min="11771" max="11771" width="12.625" style="160" customWidth="1"/>
    <col min="11772" max="11772" width="13.125" style="160" customWidth="1"/>
    <col min="11773" max="11773" width="12.375" style="160" customWidth="1"/>
    <col min="11774" max="11775" width="9" style="160" customWidth="1"/>
    <col min="11776" max="11776" width="11" style="160" bestFit="1" customWidth="1"/>
    <col min="11777" max="11777" width="12.75" style="160" bestFit="1" customWidth="1"/>
    <col min="11778" max="11778" width="9.25" style="160" bestFit="1" customWidth="1"/>
    <col min="11779" max="12022" width="9" style="160" customWidth="1"/>
    <col min="12023" max="12023" width="18.625" style="160" customWidth="1"/>
    <col min="12024" max="12024" width="13.125" style="160" customWidth="1"/>
    <col min="12025" max="12026" width="12.375" style="160" customWidth="1"/>
    <col min="12027" max="12027" width="12.625" style="160" customWidth="1"/>
    <col min="12028" max="12028" width="13.125" style="160" customWidth="1"/>
    <col min="12029" max="12029" width="12.375" style="160" customWidth="1"/>
    <col min="12030" max="12031" width="9" style="160" customWidth="1"/>
    <col min="12032" max="12032" width="11" style="160" bestFit="1" customWidth="1"/>
    <col min="12033" max="12033" width="12.75" style="160" bestFit="1" customWidth="1"/>
    <col min="12034" max="12034" width="9.25" style="160" bestFit="1" customWidth="1"/>
    <col min="12035" max="12278" width="9" style="160" customWidth="1"/>
    <col min="12279" max="12279" width="18.625" style="160" customWidth="1"/>
    <col min="12280" max="12280" width="13.125" style="160" customWidth="1"/>
    <col min="12281" max="12282" width="12.375" style="160" customWidth="1"/>
    <col min="12283" max="12283" width="12.625" style="160" customWidth="1"/>
    <col min="12284" max="12284" width="13.125" style="160" customWidth="1"/>
    <col min="12285" max="12285" width="12.375" style="160" customWidth="1"/>
    <col min="12286" max="12287" width="9" style="160" customWidth="1"/>
    <col min="12288" max="12288" width="11" style="160" bestFit="1" customWidth="1"/>
    <col min="12289" max="12289" width="12.75" style="160" bestFit="1" customWidth="1"/>
    <col min="12290" max="12290" width="9.25" style="160" bestFit="1" customWidth="1"/>
    <col min="12291" max="12534" width="9" style="160" customWidth="1"/>
    <col min="12535" max="12535" width="18.625" style="160" customWidth="1"/>
    <col min="12536" max="12536" width="13.125" style="160" customWidth="1"/>
    <col min="12537" max="12538" width="12.375" style="160" customWidth="1"/>
    <col min="12539" max="12539" width="12.625" style="160" customWidth="1"/>
    <col min="12540" max="12540" width="13.125" style="160" customWidth="1"/>
    <col min="12541" max="12541" width="12.375" style="160" customWidth="1"/>
    <col min="12542" max="12543" width="9" style="160" customWidth="1"/>
    <col min="12544" max="12544" width="11" style="160" bestFit="1" customWidth="1"/>
    <col min="12545" max="12545" width="12.75" style="160" bestFit="1" customWidth="1"/>
    <col min="12546" max="12546" width="9.25" style="160" bestFit="1" customWidth="1"/>
    <col min="12547" max="12790" width="9" style="160" customWidth="1"/>
    <col min="12791" max="12791" width="18.625" style="160" customWidth="1"/>
    <col min="12792" max="12792" width="13.125" style="160" customWidth="1"/>
    <col min="12793" max="12794" width="12.375" style="160" customWidth="1"/>
    <col min="12795" max="12795" width="12.625" style="160" customWidth="1"/>
    <col min="12796" max="12796" width="13.125" style="160" customWidth="1"/>
    <col min="12797" max="12797" width="12.375" style="160" customWidth="1"/>
    <col min="12798" max="12799" width="9" style="160" customWidth="1"/>
    <col min="12800" max="12800" width="11" style="160" bestFit="1" customWidth="1"/>
    <col min="12801" max="12801" width="12.75" style="160" bestFit="1" customWidth="1"/>
    <col min="12802" max="12802" width="9.25" style="160" bestFit="1" customWidth="1"/>
    <col min="12803" max="13046" width="9" style="160" customWidth="1"/>
    <col min="13047" max="13047" width="18.625" style="160" customWidth="1"/>
    <col min="13048" max="13048" width="13.125" style="160" customWidth="1"/>
    <col min="13049" max="13050" width="12.375" style="160" customWidth="1"/>
    <col min="13051" max="13051" width="12.625" style="160" customWidth="1"/>
    <col min="13052" max="13052" width="13.125" style="160" customWidth="1"/>
    <col min="13053" max="13053" width="12.375" style="160" customWidth="1"/>
    <col min="13054" max="13055" width="9" style="160" customWidth="1"/>
    <col min="13056" max="13056" width="11" style="160" bestFit="1" customWidth="1"/>
    <col min="13057" max="13057" width="12.75" style="160" bestFit="1" customWidth="1"/>
    <col min="13058" max="13058" width="9.25" style="160" bestFit="1" customWidth="1"/>
    <col min="13059" max="13302" width="9" style="160" customWidth="1"/>
    <col min="13303" max="13303" width="18.625" style="160" customWidth="1"/>
    <col min="13304" max="13304" width="13.125" style="160" customWidth="1"/>
    <col min="13305" max="13306" width="12.375" style="160" customWidth="1"/>
    <col min="13307" max="13307" width="12.625" style="160" customWidth="1"/>
    <col min="13308" max="13308" width="13.125" style="160" customWidth="1"/>
    <col min="13309" max="13309" width="12.375" style="160" customWidth="1"/>
    <col min="13310" max="13311" width="9" style="160" customWidth="1"/>
    <col min="13312" max="13312" width="11" style="160" bestFit="1" customWidth="1"/>
    <col min="13313" max="13313" width="12.75" style="160" bestFit="1" customWidth="1"/>
    <col min="13314" max="13314" width="9.25" style="160" bestFit="1" customWidth="1"/>
    <col min="13315" max="13558" width="9" style="160" customWidth="1"/>
    <col min="13559" max="13559" width="18.625" style="160" customWidth="1"/>
    <col min="13560" max="13560" width="13.125" style="160" customWidth="1"/>
    <col min="13561" max="13562" width="12.375" style="160" customWidth="1"/>
    <col min="13563" max="13563" width="12.625" style="160" customWidth="1"/>
    <col min="13564" max="13564" width="13.125" style="160" customWidth="1"/>
    <col min="13565" max="13565" width="12.375" style="160" customWidth="1"/>
    <col min="13566" max="13567" width="9" style="160" customWidth="1"/>
    <col min="13568" max="13568" width="11" style="160" bestFit="1" customWidth="1"/>
    <col min="13569" max="13569" width="12.75" style="160" bestFit="1" customWidth="1"/>
    <col min="13570" max="13570" width="9.25" style="160" bestFit="1" customWidth="1"/>
    <col min="13571" max="13814" width="9" style="160" customWidth="1"/>
    <col min="13815" max="13815" width="18.625" style="160" customWidth="1"/>
    <col min="13816" max="13816" width="13.125" style="160" customWidth="1"/>
    <col min="13817" max="13818" width="12.375" style="160" customWidth="1"/>
    <col min="13819" max="13819" width="12.625" style="160" customWidth="1"/>
    <col min="13820" max="13820" width="13.125" style="160" customWidth="1"/>
    <col min="13821" max="13821" width="12.375" style="160" customWidth="1"/>
    <col min="13822" max="13823" width="9" style="160" customWidth="1"/>
    <col min="13824" max="13824" width="11" style="160" bestFit="1" customWidth="1"/>
    <col min="13825" max="13825" width="12.75" style="160" bestFit="1" customWidth="1"/>
    <col min="13826" max="13826" width="9.25" style="160" bestFit="1" customWidth="1"/>
    <col min="13827" max="14070" width="9" style="160" customWidth="1"/>
    <col min="14071" max="14071" width="18.625" style="160" customWidth="1"/>
    <col min="14072" max="14072" width="13.125" style="160" customWidth="1"/>
    <col min="14073" max="14074" width="12.375" style="160" customWidth="1"/>
    <col min="14075" max="14075" width="12.625" style="160" customWidth="1"/>
    <col min="14076" max="14076" width="13.125" style="160" customWidth="1"/>
    <col min="14077" max="14077" width="12.375" style="160" customWidth="1"/>
    <col min="14078" max="14079" width="9" style="160" customWidth="1"/>
    <col min="14080" max="14080" width="11" style="160" bestFit="1" customWidth="1"/>
    <col min="14081" max="14081" width="12.75" style="160" bestFit="1" customWidth="1"/>
    <col min="14082" max="14082" width="9.25" style="160" bestFit="1" customWidth="1"/>
    <col min="14083" max="14326" width="9" style="160" customWidth="1"/>
    <col min="14327" max="14327" width="18.625" style="160" customWidth="1"/>
    <col min="14328" max="14328" width="13.125" style="160" customWidth="1"/>
    <col min="14329" max="14330" width="12.375" style="160" customWidth="1"/>
    <col min="14331" max="14331" width="12.625" style="160" customWidth="1"/>
    <col min="14332" max="14332" width="13.125" style="160" customWidth="1"/>
    <col min="14333" max="14333" width="12.375" style="160" customWidth="1"/>
    <col min="14334" max="14335" width="9" style="160" customWidth="1"/>
    <col min="14336" max="14336" width="11" style="160" bestFit="1" customWidth="1"/>
    <col min="14337" max="14337" width="12.75" style="160" bestFit="1" customWidth="1"/>
    <col min="14338" max="14338" width="9.25" style="160" bestFit="1" customWidth="1"/>
    <col min="14339" max="14582" width="9" style="160" customWidth="1"/>
    <col min="14583" max="14583" width="18.625" style="160" customWidth="1"/>
    <col min="14584" max="14584" width="13.125" style="160" customWidth="1"/>
    <col min="14585" max="14586" width="12.375" style="160" customWidth="1"/>
    <col min="14587" max="14587" width="12.625" style="160" customWidth="1"/>
    <col min="14588" max="14588" width="13.125" style="160" customWidth="1"/>
    <col min="14589" max="14589" width="12.375" style="160" customWidth="1"/>
    <col min="14590" max="14591" width="9" style="160" customWidth="1"/>
    <col min="14592" max="14592" width="11" style="160" bestFit="1" customWidth="1"/>
    <col min="14593" max="14593" width="12.75" style="160" bestFit="1" customWidth="1"/>
    <col min="14594" max="14594" width="9.25" style="160" bestFit="1" customWidth="1"/>
    <col min="14595" max="14838" width="9" style="160" customWidth="1"/>
    <col min="14839" max="14839" width="18.625" style="160" customWidth="1"/>
    <col min="14840" max="14840" width="13.125" style="160" customWidth="1"/>
    <col min="14841" max="14842" width="12.375" style="160" customWidth="1"/>
    <col min="14843" max="14843" width="12.625" style="160" customWidth="1"/>
    <col min="14844" max="14844" width="13.125" style="160" customWidth="1"/>
    <col min="14845" max="14845" width="12.375" style="160" customWidth="1"/>
    <col min="14846" max="14847" width="9" style="160" customWidth="1"/>
    <col min="14848" max="14848" width="11" style="160" bestFit="1" customWidth="1"/>
    <col min="14849" max="14849" width="12.75" style="160" bestFit="1" customWidth="1"/>
    <col min="14850" max="14850" width="9.25" style="160" bestFit="1" customWidth="1"/>
    <col min="14851" max="15094" width="9" style="160" customWidth="1"/>
    <col min="15095" max="15095" width="18.625" style="160" customWidth="1"/>
    <col min="15096" max="15096" width="13.125" style="160" customWidth="1"/>
    <col min="15097" max="15098" width="12.375" style="160" customWidth="1"/>
    <col min="15099" max="15099" width="12.625" style="160" customWidth="1"/>
    <col min="15100" max="15100" width="13.125" style="160" customWidth="1"/>
    <col min="15101" max="15101" width="12.375" style="160" customWidth="1"/>
    <col min="15102" max="15103" width="9" style="160" customWidth="1"/>
    <col min="15104" max="15104" width="11" style="160" bestFit="1" customWidth="1"/>
    <col min="15105" max="15105" width="12.75" style="160" bestFit="1" customWidth="1"/>
    <col min="15106" max="15106" width="9.25" style="160" bestFit="1" customWidth="1"/>
    <col min="15107" max="15350" width="9" style="160" customWidth="1"/>
    <col min="15351" max="15351" width="18.625" style="160" customWidth="1"/>
    <col min="15352" max="15352" width="13.125" style="160" customWidth="1"/>
    <col min="15353" max="15354" width="12.375" style="160" customWidth="1"/>
    <col min="15355" max="15355" width="12.625" style="160" customWidth="1"/>
    <col min="15356" max="15356" width="13.125" style="160" customWidth="1"/>
    <col min="15357" max="15357" width="12.375" style="160" customWidth="1"/>
    <col min="15358" max="15359" width="9" style="160" customWidth="1"/>
    <col min="15360" max="15360" width="11" style="160" bestFit="1" customWidth="1"/>
    <col min="15361" max="15361" width="12.75" style="160" bestFit="1" customWidth="1"/>
    <col min="15362" max="15362" width="9.25" style="160" bestFit="1" customWidth="1"/>
    <col min="15363" max="15606" width="9" style="160" customWidth="1"/>
    <col min="15607" max="15607" width="18.625" style="160" customWidth="1"/>
    <col min="15608" max="15608" width="13.125" style="160" customWidth="1"/>
    <col min="15609" max="15610" width="12.375" style="160" customWidth="1"/>
    <col min="15611" max="15611" width="12.625" style="160" customWidth="1"/>
    <col min="15612" max="15612" width="13.125" style="160" customWidth="1"/>
    <col min="15613" max="15613" width="12.375" style="160" customWidth="1"/>
    <col min="15614" max="15615" width="9" style="160" customWidth="1"/>
    <col min="15616" max="15616" width="11" style="160" bestFit="1" customWidth="1"/>
    <col min="15617" max="15617" width="12.75" style="160" bestFit="1" customWidth="1"/>
    <col min="15618" max="15618" width="9.25" style="160" bestFit="1" customWidth="1"/>
    <col min="15619" max="15862" width="9" style="160" customWidth="1"/>
    <col min="15863" max="15863" width="18.625" style="160" customWidth="1"/>
    <col min="15864" max="15864" width="13.125" style="160" customWidth="1"/>
    <col min="15865" max="15866" width="12.375" style="160" customWidth="1"/>
    <col min="15867" max="15867" width="12.625" style="160" customWidth="1"/>
    <col min="15868" max="15868" width="13.125" style="160" customWidth="1"/>
    <col min="15869" max="15869" width="12.375" style="160" customWidth="1"/>
    <col min="15870" max="15871" width="9" style="160" customWidth="1"/>
    <col min="15872" max="15872" width="11" style="160" bestFit="1" customWidth="1"/>
    <col min="15873" max="15873" width="12.75" style="160" bestFit="1" customWidth="1"/>
    <col min="15874" max="15874" width="9.25" style="160" bestFit="1" customWidth="1"/>
    <col min="15875" max="16118" width="9" style="160" customWidth="1"/>
    <col min="16119" max="16119" width="18.625" style="160" customWidth="1"/>
    <col min="16120" max="16120" width="13.125" style="160" customWidth="1"/>
    <col min="16121" max="16122" width="12.375" style="160" customWidth="1"/>
    <col min="16123" max="16123" width="12.625" style="160" customWidth="1"/>
    <col min="16124" max="16124" width="13.125" style="160" customWidth="1"/>
    <col min="16125" max="16125" width="12.375" style="160" customWidth="1"/>
    <col min="16126" max="16127" width="9" style="160" customWidth="1"/>
    <col min="16128" max="16128" width="11" style="160" bestFit="1" customWidth="1"/>
    <col min="16129" max="16129" width="12.75" style="160" bestFit="1" customWidth="1"/>
    <col min="16130" max="16130" width="9.25" style="160" bestFit="1" customWidth="1"/>
    <col min="16131" max="16384" width="9" style="160" customWidth="1"/>
  </cols>
  <sheetData>
    <row r="1" spans="1:7" ht="18" customHeight="1">
      <c r="B1" s="429" t="s">
        <v>39</v>
      </c>
      <c r="C1" s="438"/>
      <c r="D1" s="438"/>
      <c r="E1" s="438"/>
      <c r="F1" s="438"/>
      <c r="G1" s="439"/>
    </row>
    <row r="2" spans="1:7" ht="15" customHeight="1">
      <c r="C2" s="439"/>
      <c r="D2" s="439"/>
      <c r="G2" s="783" t="s">
        <v>314</v>
      </c>
    </row>
    <row r="3" spans="1:7" ht="15" customHeight="1">
      <c r="B3" s="430" t="s">
        <v>241</v>
      </c>
      <c r="C3" s="440" t="s">
        <v>312</v>
      </c>
      <c r="D3" s="447"/>
      <c r="E3" s="461" t="s">
        <v>188</v>
      </c>
      <c r="F3" s="467" t="s">
        <v>274</v>
      </c>
      <c r="G3" s="476"/>
    </row>
    <row r="4" spans="1:7" ht="15" customHeight="1">
      <c r="B4" s="431" t="s">
        <v>240</v>
      </c>
      <c r="C4" s="441" t="s">
        <v>153</v>
      </c>
      <c r="D4" s="448" t="s">
        <v>242</v>
      </c>
      <c r="E4" s="462" t="s">
        <v>313</v>
      </c>
      <c r="F4" s="468" t="s">
        <v>275</v>
      </c>
      <c r="G4" s="477" t="s">
        <v>17</v>
      </c>
    </row>
    <row r="5" spans="1:7" ht="15" customHeight="1">
      <c r="A5" s="160">
        <v>1</v>
      </c>
      <c r="B5" s="432" t="s">
        <v>56</v>
      </c>
      <c r="C5" s="442">
        <v>791244</v>
      </c>
      <c r="D5" s="449">
        <f t="shared" ref="D5:D51" si="0">RANK(C5,$C$5:$C$51)</f>
        <v>9</v>
      </c>
      <c r="E5" s="463">
        <v>5253</v>
      </c>
      <c r="F5" s="469">
        <f t="shared" ref="F5:F51" si="1">ROUND(E5*1000/C5,5)</f>
        <v>6.6389100000000001</v>
      </c>
      <c r="G5" s="478">
        <f t="shared" ref="G5:G51" si="2">RANK(F5,$F$5:$F$51,1)</f>
        <v>33</v>
      </c>
    </row>
    <row r="6" spans="1:7" ht="15" customHeight="1">
      <c r="A6" s="160">
        <v>2</v>
      </c>
      <c r="B6" s="433" t="s">
        <v>207</v>
      </c>
      <c r="C6" s="443">
        <v>115682</v>
      </c>
      <c r="D6" s="450">
        <f t="shared" si="0"/>
        <v>42</v>
      </c>
      <c r="E6" s="464">
        <v>1258</v>
      </c>
      <c r="F6" s="470">
        <f t="shared" si="1"/>
        <v>10.874639999999999</v>
      </c>
      <c r="G6" s="479">
        <f t="shared" si="2"/>
        <v>46</v>
      </c>
    </row>
    <row r="7" spans="1:7" ht="15" customHeight="1">
      <c r="A7" s="160">
        <v>3</v>
      </c>
      <c r="B7" s="433" t="s">
        <v>182</v>
      </c>
      <c r="C7" s="443">
        <v>122580</v>
      </c>
      <c r="D7" s="450">
        <f t="shared" si="0"/>
        <v>41</v>
      </c>
      <c r="E7" s="464">
        <v>1234</v>
      </c>
      <c r="F7" s="470">
        <f t="shared" si="1"/>
        <v>10.0669</v>
      </c>
      <c r="G7" s="479">
        <f t="shared" si="2"/>
        <v>45</v>
      </c>
    </row>
    <row r="8" spans="1:7" ht="15" customHeight="1">
      <c r="A8" s="160">
        <v>4</v>
      </c>
      <c r="B8" s="433" t="s">
        <v>37</v>
      </c>
      <c r="C8" s="443">
        <v>364270</v>
      </c>
      <c r="D8" s="450">
        <f t="shared" si="0"/>
        <v>17</v>
      </c>
      <c r="E8" s="464">
        <v>2296</v>
      </c>
      <c r="F8" s="470">
        <f t="shared" si="1"/>
        <v>6.3030200000000001</v>
      </c>
      <c r="G8" s="479">
        <f t="shared" si="2"/>
        <v>30</v>
      </c>
    </row>
    <row r="9" spans="1:7" ht="15" customHeight="1">
      <c r="A9" s="160">
        <v>5</v>
      </c>
      <c r="B9" s="434" t="s">
        <v>140</v>
      </c>
      <c r="C9" s="444">
        <v>89322</v>
      </c>
      <c r="D9" s="451">
        <f t="shared" si="0"/>
        <v>44</v>
      </c>
      <c r="E9" s="465">
        <v>978</v>
      </c>
      <c r="F9" s="471">
        <f t="shared" si="1"/>
        <v>10.949149999999999</v>
      </c>
      <c r="G9" s="480">
        <f t="shared" si="2"/>
        <v>47</v>
      </c>
    </row>
    <row r="10" spans="1:7" ht="15" customHeight="1">
      <c r="A10" s="160">
        <v>6</v>
      </c>
      <c r="B10" s="433" t="s">
        <v>38</v>
      </c>
      <c r="C10" s="443">
        <v>133568</v>
      </c>
      <c r="D10" s="450">
        <f t="shared" si="0"/>
        <v>39</v>
      </c>
      <c r="E10" s="464">
        <v>1083</v>
      </c>
      <c r="F10" s="470">
        <f t="shared" si="1"/>
        <v>8.1082300000000007</v>
      </c>
      <c r="G10" s="479">
        <f t="shared" si="2"/>
        <v>42</v>
      </c>
    </row>
    <row r="11" spans="1:7" ht="15" customHeight="1">
      <c r="A11" s="160">
        <v>7</v>
      </c>
      <c r="B11" s="433" t="s">
        <v>202</v>
      </c>
      <c r="C11" s="443">
        <v>255547</v>
      </c>
      <c r="D11" s="450">
        <f t="shared" si="0"/>
        <v>26</v>
      </c>
      <c r="E11" s="464">
        <v>1851</v>
      </c>
      <c r="F11" s="470">
        <f t="shared" si="1"/>
        <v>7.24329</v>
      </c>
      <c r="G11" s="479">
        <f t="shared" si="2"/>
        <v>39</v>
      </c>
    </row>
    <row r="12" spans="1:7" ht="15" customHeight="1">
      <c r="A12" s="160">
        <v>8</v>
      </c>
      <c r="B12" s="433" t="s">
        <v>208</v>
      </c>
      <c r="C12" s="443">
        <v>562859</v>
      </c>
      <c r="D12" s="450">
        <f t="shared" si="0"/>
        <v>12</v>
      </c>
      <c r="E12" s="464">
        <v>2829</v>
      </c>
      <c r="F12" s="470">
        <f t="shared" si="1"/>
        <v>5.0261300000000002</v>
      </c>
      <c r="G12" s="479">
        <f t="shared" si="2"/>
        <v>18</v>
      </c>
    </row>
    <row r="13" spans="1:7" ht="15" customHeight="1">
      <c r="A13" s="160">
        <v>9</v>
      </c>
      <c r="B13" s="435" t="s">
        <v>180</v>
      </c>
      <c r="C13" s="443">
        <v>352306</v>
      </c>
      <c r="D13" s="450">
        <f t="shared" si="0"/>
        <v>19</v>
      </c>
      <c r="E13" s="464">
        <v>1919</v>
      </c>
      <c r="F13" s="779">
        <f t="shared" si="1"/>
        <v>5.4469700000000003</v>
      </c>
      <c r="G13" s="479">
        <f t="shared" si="2"/>
        <v>24</v>
      </c>
    </row>
    <row r="14" spans="1:7" ht="15" customHeight="1">
      <c r="A14" s="160">
        <v>10</v>
      </c>
      <c r="B14" s="433" t="s">
        <v>209</v>
      </c>
      <c r="C14" s="443">
        <v>349048</v>
      </c>
      <c r="D14" s="450">
        <f t="shared" si="0"/>
        <v>20</v>
      </c>
      <c r="E14" s="464">
        <v>1901</v>
      </c>
      <c r="F14" s="779">
        <f t="shared" si="1"/>
        <v>5.4462400000000004</v>
      </c>
      <c r="G14" s="479">
        <f t="shared" si="2"/>
        <v>23</v>
      </c>
    </row>
    <row r="15" spans="1:7" ht="15" customHeight="1">
      <c r="A15" s="160">
        <v>11</v>
      </c>
      <c r="B15" s="433" t="s">
        <v>211</v>
      </c>
      <c r="C15" s="443">
        <v>1780374</v>
      </c>
      <c r="D15" s="450">
        <f t="shared" si="0"/>
        <v>5</v>
      </c>
      <c r="E15" s="464">
        <v>7175</v>
      </c>
      <c r="F15" s="470">
        <f t="shared" si="1"/>
        <v>4.0300500000000001</v>
      </c>
      <c r="G15" s="479">
        <f t="shared" si="2"/>
        <v>10</v>
      </c>
    </row>
    <row r="16" spans="1:7" ht="15" customHeight="1">
      <c r="A16" s="160">
        <v>12</v>
      </c>
      <c r="B16" s="433" t="s">
        <v>212</v>
      </c>
      <c r="C16" s="443">
        <v>1694125</v>
      </c>
      <c r="D16" s="450">
        <f t="shared" si="0"/>
        <v>6</v>
      </c>
      <c r="E16" s="464">
        <v>6143</v>
      </c>
      <c r="F16" s="779">
        <f t="shared" si="1"/>
        <v>3.6260599999999998</v>
      </c>
      <c r="G16" s="479">
        <f t="shared" si="2"/>
        <v>4</v>
      </c>
    </row>
    <row r="17" spans="1:7" ht="15" customHeight="1">
      <c r="A17" s="160">
        <v>13</v>
      </c>
      <c r="B17" s="433" t="s">
        <v>213</v>
      </c>
      <c r="C17" s="443">
        <v>5092986</v>
      </c>
      <c r="D17" s="450">
        <f t="shared" si="0"/>
        <v>1</v>
      </c>
      <c r="E17" s="464">
        <v>13340</v>
      </c>
      <c r="F17" s="470">
        <f t="shared" si="1"/>
        <v>2.6192899999999999</v>
      </c>
      <c r="G17" s="479">
        <f t="shared" si="2"/>
        <v>1</v>
      </c>
    </row>
    <row r="18" spans="1:7" ht="15" customHeight="1">
      <c r="A18" s="160">
        <v>14</v>
      </c>
      <c r="B18" s="433" t="s">
        <v>214</v>
      </c>
      <c r="C18" s="443">
        <v>2901352</v>
      </c>
      <c r="D18" s="450">
        <f t="shared" si="0"/>
        <v>2</v>
      </c>
      <c r="E18" s="464">
        <v>8993</v>
      </c>
      <c r="F18" s="470">
        <f t="shared" si="1"/>
        <v>3.0995900000000001</v>
      </c>
      <c r="G18" s="479">
        <f t="shared" si="2"/>
        <v>2</v>
      </c>
    </row>
    <row r="19" spans="1:7" ht="15" customHeight="1">
      <c r="A19" s="160">
        <v>15</v>
      </c>
      <c r="B19" s="433" t="s">
        <v>215</v>
      </c>
      <c r="C19" s="443">
        <v>316259</v>
      </c>
      <c r="D19" s="450">
        <f t="shared" si="0"/>
        <v>23</v>
      </c>
      <c r="E19" s="464">
        <v>2230</v>
      </c>
      <c r="F19" s="780">
        <f t="shared" si="1"/>
        <v>7.0511799999999996</v>
      </c>
      <c r="G19" s="479">
        <f t="shared" si="2"/>
        <v>36</v>
      </c>
    </row>
    <row r="20" spans="1:7" ht="15" customHeight="1">
      <c r="A20" s="160">
        <v>16</v>
      </c>
      <c r="B20" s="433" t="s">
        <v>216</v>
      </c>
      <c r="C20" s="443">
        <v>191438</v>
      </c>
      <c r="D20" s="450">
        <f t="shared" si="0"/>
        <v>30</v>
      </c>
      <c r="E20" s="464">
        <v>1035</v>
      </c>
      <c r="F20" s="470">
        <f t="shared" si="1"/>
        <v>5.4064500000000004</v>
      </c>
      <c r="G20" s="479">
        <f t="shared" si="2"/>
        <v>21</v>
      </c>
    </row>
    <row r="21" spans="1:7" ht="15" customHeight="1">
      <c r="A21" s="160">
        <v>17</v>
      </c>
      <c r="B21" s="433" t="s">
        <v>219</v>
      </c>
      <c r="C21" s="443">
        <v>227027</v>
      </c>
      <c r="D21" s="450">
        <f t="shared" si="0"/>
        <v>27</v>
      </c>
      <c r="E21" s="778">
        <v>1130</v>
      </c>
      <c r="F21" s="781">
        <f t="shared" si="1"/>
        <v>4.9773800000000001</v>
      </c>
      <c r="G21" s="784">
        <f t="shared" si="2"/>
        <v>17</v>
      </c>
    </row>
    <row r="22" spans="1:7" ht="15" customHeight="1">
      <c r="A22" s="160">
        <v>18</v>
      </c>
      <c r="B22" s="433" t="s">
        <v>221</v>
      </c>
      <c r="C22" s="443">
        <v>144893</v>
      </c>
      <c r="D22" s="450">
        <f t="shared" si="0"/>
        <v>37</v>
      </c>
      <c r="E22" s="464">
        <v>762</v>
      </c>
      <c r="F22" s="469">
        <f t="shared" si="1"/>
        <v>5.2590500000000002</v>
      </c>
      <c r="G22" s="479">
        <f t="shared" si="2"/>
        <v>20</v>
      </c>
    </row>
    <row r="23" spans="1:7" ht="15" customHeight="1">
      <c r="A23" s="160">
        <v>19</v>
      </c>
      <c r="B23" s="433" t="s">
        <v>222</v>
      </c>
      <c r="C23" s="443">
        <v>163282</v>
      </c>
      <c r="D23" s="450">
        <f t="shared" si="0"/>
        <v>36</v>
      </c>
      <c r="E23" s="464">
        <v>805</v>
      </c>
      <c r="F23" s="470">
        <f t="shared" si="1"/>
        <v>4.9301199999999996</v>
      </c>
      <c r="G23" s="479">
        <f t="shared" si="2"/>
        <v>16</v>
      </c>
    </row>
    <row r="24" spans="1:7" ht="15" customHeight="1">
      <c r="A24" s="160">
        <v>20</v>
      </c>
      <c r="B24" s="433" t="s">
        <v>2</v>
      </c>
      <c r="C24" s="443">
        <v>367218</v>
      </c>
      <c r="D24" s="450">
        <f t="shared" si="0"/>
        <v>16</v>
      </c>
      <c r="E24" s="464">
        <v>2032</v>
      </c>
      <c r="F24" s="470">
        <f t="shared" si="1"/>
        <v>5.5335000000000001</v>
      </c>
      <c r="G24" s="479">
        <f t="shared" si="2"/>
        <v>25</v>
      </c>
    </row>
    <row r="25" spans="1:7" ht="15" customHeight="1">
      <c r="A25" s="160">
        <v>21</v>
      </c>
      <c r="B25" s="433" t="s">
        <v>61</v>
      </c>
      <c r="C25" s="443">
        <v>433652</v>
      </c>
      <c r="D25" s="450">
        <f t="shared" si="0"/>
        <v>14</v>
      </c>
      <c r="E25" s="464">
        <v>1956</v>
      </c>
      <c r="F25" s="470">
        <f t="shared" si="1"/>
        <v>4.5105300000000002</v>
      </c>
      <c r="G25" s="479">
        <f t="shared" si="2"/>
        <v>12</v>
      </c>
    </row>
    <row r="26" spans="1:7" ht="15" customHeight="1">
      <c r="A26" s="160">
        <v>22</v>
      </c>
      <c r="B26" s="433" t="s">
        <v>223</v>
      </c>
      <c r="C26" s="443">
        <v>781809</v>
      </c>
      <c r="D26" s="450">
        <f t="shared" si="0"/>
        <v>10</v>
      </c>
      <c r="E26" s="464">
        <v>3582</v>
      </c>
      <c r="F26" s="470">
        <f t="shared" si="1"/>
        <v>4.5816800000000004</v>
      </c>
      <c r="G26" s="479">
        <f t="shared" si="2"/>
        <v>13</v>
      </c>
    </row>
    <row r="27" spans="1:7" ht="15" customHeight="1">
      <c r="A27" s="160">
        <v>23</v>
      </c>
      <c r="B27" s="433" t="s">
        <v>224</v>
      </c>
      <c r="C27" s="443">
        <v>2017689</v>
      </c>
      <c r="D27" s="450">
        <f t="shared" si="0"/>
        <v>4</v>
      </c>
      <c r="E27" s="464">
        <v>7323</v>
      </c>
      <c r="F27" s="779">
        <f t="shared" si="1"/>
        <v>3.6294</v>
      </c>
      <c r="G27" s="479">
        <f t="shared" si="2"/>
        <v>6</v>
      </c>
    </row>
    <row r="28" spans="1:7" ht="15" customHeight="1">
      <c r="A28" s="160">
        <v>24</v>
      </c>
      <c r="B28" s="433" t="s">
        <v>130</v>
      </c>
      <c r="C28" s="443">
        <v>377980</v>
      </c>
      <c r="D28" s="450">
        <f t="shared" si="0"/>
        <v>15</v>
      </c>
      <c r="E28" s="464">
        <v>1751</v>
      </c>
      <c r="F28" s="470">
        <f t="shared" si="1"/>
        <v>4.6325200000000004</v>
      </c>
      <c r="G28" s="479">
        <f t="shared" si="2"/>
        <v>14</v>
      </c>
    </row>
    <row r="29" spans="1:7" ht="15" customHeight="1">
      <c r="A29" s="160">
        <v>25</v>
      </c>
      <c r="B29" s="433" t="s">
        <v>8</v>
      </c>
      <c r="C29" s="443">
        <v>355139</v>
      </c>
      <c r="D29" s="450">
        <f t="shared" si="0"/>
        <v>18</v>
      </c>
      <c r="E29" s="464">
        <v>1388</v>
      </c>
      <c r="F29" s="470">
        <f t="shared" si="1"/>
        <v>3.9083299999999999</v>
      </c>
      <c r="G29" s="479">
        <f t="shared" si="2"/>
        <v>9</v>
      </c>
    </row>
    <row r="30" spans="1:7" ht="15" customHeight="1">
      <c r="A30" s="160">
        <v>26</v>
      </c>
      <c r="B30" s="433" t="s">
        <v>133</v>
      </c>
      <c r="C30" s="443">
        <v>699800</v>
      </c>
      <c r="D30" s="450">
        <f t="shared" si="0"/>
        <v>11</v>
      </c>
      <c r="E30" s="464">
        <v>2539</v>
      </c>
      <c r="F30" s="779">
        <f t="shared" si="1"/>
        <v>3.62818</v>
      </c>
      <c r="G30" s="479">
        <f t="shared" si="2"/>
        <v>5</v>
      </c>
    </row>
    <row r="31" spans="1:7" ht="15" customHeight="1">
      <c r="A31" s="160">
        <v>27</v>
      </c>
      <c r="B31" s="433" t="s">
        <v>141</v>
      </c>
      <c r="C31" s="443">
        <v>2417024</v>
      </c>
      <c r="D31" s="450">
        <f t="shared" si="0"/>
        <v>3</v>
      </c>
      <c r="E31" s="464">
        <v>8639</v>
      </c>
      <c r="F31" s="470">
        <f t="shared" si="1"/>
        <v>3.57423</v>
      </c>
      <c r="G31" s="479">
        <f t="shared" si="2"/>
        <v>3</v>
      </c>
    </row>
    <row r="32" spans="1:7" ht="15" customHeight="1">
      <c r="A32" s="160">
        <v>28</v>
      </c>
      <c r="B32" s="433" t="s">
        <v>225</v>
      </c>
      <c r="C32" s="443">
        <v>1454920</v>
      </c>
      <c r="D32" s="450">
        <f t="shared" si="0"/>
        <v>7</v>
      </c>
      <c r="E32" s="464">
        <v>5394</v>
      </c>
      <c r="F32" s="470">
        <f t="shared" si="1"/>
        <v>3.7074199999999999</v>
      </c>
      <c r="G32" s="479">
        <f t="shared" si="2"/>
        <v>7</v>
      </c>
    </row>
    <row r="33" spans="1:7" ht="15" customHeight="1">
      <c r="A33" s="160">
        <v>29</v>
      </c>
      <c r="B33" s="433" t="s">
        <v>21</v>
      </c>
      <c r="C33" s="443">
        <v>347165</v>
      </c>
      <c r="D33" s="450">
        <f t="shared" si="0"/>
        <v>21</v>
      </c>
      <c r="E33" s="464">
        <v>1329</v>
      </c>
      <c r="F33" s="470">
        <f t="shared" si="1"/>
        <v>3.8281499999999999</v>
      </c>
      <c r="G33" s="479">
        <f t="shared" si="2"/>
        <v>8</v>
      </c>
    </row>
    <row r="34" spans="1:7" ht="15" customHeight="1">
      <c r="A34" s="160">
        <v>30</v>
      </c>
      <c r="B34" s="433" t="s">
        <v>136</v>
      </c>
      <c r="C34" s="443">
        <v>171493</v>
      </c>
      <c r="D34" s="450">
        <f t="shared" si="0"/>
        <v>33</v>
      </c>
      <c r="E34" s="464">
        <v>929</v>
      </c>
      <c r="F34" s="470">
        <f t="shared" si="1"/>
        <v>5.4171300000000002</v>
      </c>
      <c r="G34" s="479">
        <f t="shared" si="2"/>
        <v>22</v>
      </c>
    </row>
    <row r="35" spans="1:7" ht="15" customHeight="1">
      <c r="A35" s="160">
        <v>31</v>
      </c>
      <c r="B35" s="433" t="s">
        <v>123</v>
      </c>
      <c r="C35" s="443">
        <v>78850</v>
      </c>
      <c r="D35" s="450">
        <f t="shared" si="0"/>
        <v>46</v>
      </c>
      <c r="E35" s="464">
        <v>556</v>
      </c>
      <c r="F35" s="780">
        <f t="shared" si="1"/>
        <v>7.0513599999999999</v>
      </c>
      <c r="G35" s="479">
        <f t="shared" si="2"/>
        <v>37</v>
      </c>
    </row>
    <row r="36" spans="1:7" ht="15" customHeight="1">
      <c r="A36" s="160">
        <v>32</v>
      </c>
      <c r="B36" s="433" t="s">
        <v>227</v>
      </c>
      <c r="C36" s="443">
        <v>75377</v>
      </c>
      <c r="D36" s="450">
        <f t="shared" si="0"/>
        <v>47</v>
      </c>
      <c r="E36" s="464">
        <v>671</v>
      </c>
      <c r="F36" s="470">
        <f t="shared" si="1"/>
        <v>8.9019200000000005</v>
      </c>
      <c r="G36" s="479">
        <f t="shared" si="2"/>
        <v>44</v>
      </c>
    </row>
    <row r="37" spans="1:7" ht="15" customHeight="1">
      <c r="A37" s="160">
        <v>33</v>
      </c>
      <c r="B37" s="433" t="s">
        <v>307</v>
      </c>
      <c r="C37" s="443">
        <v>331752</v>
      </c>
      <c r="D37" s="450">
        <f t="shared" si="0"/>
        <v>22</v>
      </c>
      <c r="E37" s="464">
        <v>1877</v>
      </c>
      <c r="F37" s="470">
        <f t="shared" si="1"/>
        <v>5.6578400000000002</v>
      </c>
      <c r="G37" s="479">
        <f t="shared" si="2"/>
        <v>26</v>
      </c>
    </row>
    <row r="38" spans="1:7" ht="15" customHeight="1">
      <c r="A38" s="160">
        <v>34</v>
      </c>
      <c r="B38" s="433" t="s">
        <v>228</v>
      </c>
      <c r="C38" s="443">
        <v>536555</v>
      </c>
      <c r="D38" s="450">
        <f t="shared" si="0"/>
        <v>13</v>
      </c>
      <c r="E38" s="464">
        <v>2776</v>
      </c>
      <c r="F38" s="470">
        <f t="shared" si="1"/>
        <v>5.1737500000000001</v>
      </c>
      <c r="G38" s="479">
        <f t="shared" si="2"/>
        <v>19</v>
      </c>
    </row>
    <row r="39" spans="1:7" ht="15" customHeight="1">
      <c r="A39" s="160">
        <v>35</v>
      </c>
      <c r="B39" s="433" t="s">
        <v>127</v>
      </c>
      <c r="C39" s="443">
        <v>211691</v>
      </c>
      <c r="D39" s="450">
        <f t="shared" si="0"/>
        <v>28</v>
      </c>
      <c r="E39" s="464">
        <v>1355</v>
      </c>
      <c r="F39" s="470">
        <f t="shared" si="1"/>
        <v>6.4008399999999996</v>
      </c>
      <c r="G39" s="479">
        <f t="shared" si="2"/>
        <v>31</v>
      </c>
    </row>
    <row r="40" spans="1:7" ht="15" customHeight="1">
      <c r="A40" s="160">
        <v>36</v>
      </c>
      <c r="B40" s="433" t="s">
        <v>94</v>
      </c>
      <c r="C40" s="443">
        <v>113049</v>
      </c>
      <c r="D40" s="450">
        <f t="shared" si="0"/>
        <v>43</v>
      </c>
      <c r="E40" s="464">
        <v>731</v>
      </c>
      <c r="F40" s="470">
        <f t="shared" si="1"/>
        <v>6.4662199999999999</v>
      </c>
      <c r="G40" s="479">
        <f t="shared" si="2"/>
        <v>32</v>
      </c>
    </row>
    <row r="41" spans="1:7" ht="15" customHeight="1">
      <c r="A41" s="160">
        <v>37</v>
      </c>
      <c r="B41" s="433" t="s">
        <v>124</v>
      </c>
      <c r="C41" s="443">
        <v>164067</v>
      </c>
      <c r="D41" s="450">
        <f t="shared" si="0"/>
        <v>35</v>
      </c>
      <c r="E41" s="464">
        <v>952</v>
      </c>
      <c r="F41" s="470">
        <f t="shared" si="1"/>
        <v>5.8025099999999998</v>
      </c>
      <c r="G41" s="479">
        <f t="shared" si="2"/>
        <v>27</v>
      </c>
    </row>
    <row r="42" spans="1:7" ht="15" customHeight="1">
      <c r="A42" s="160">
        <v>38</v>
      </c>
      <c r="B42" s="433" t="s">
        <v>229</v>
      </c>
      <c r="C42" s="443">
        <v>187399</v>
      </c>
      <c r="D42" s="450">
        <f t="shared" si="0"/>
        <v>32</v>
      </c>
      <c r="E42" s="464">
        <v>1342</v>
      </c>
      <c r="F42" s="470">
        <f t="shared" si="1"/>
        <v>7.1611900000000004</v>
      </c>
      <c r="G42" s="479">
        <f t="shared" si="2"/>
        <v>38</v>
      </c>
    </row>
    <row r="43" spans="1:7" ht="15" customHeight="1">
      <c r="A43" s="160">
        <v>39</v>
      </c>
      <c r="B43" s="433" t="s">
        <v>230</v>
      </c>
      <c r="C43" s="443">
        <v>86676</v>
      </c>
      <c r="D43" s="450">
        <f t="shared" si="0"/>
        <v>45</v>
      </c>
      <c r="E43" s="464">
        <v>702</v>
      </c>
      <c r="F43" s="470">
        <f t="shared" si="1"/>
        <v>8.0991300000000006</v>
      </c>
      <c r="G43" s="479">
        <f t="shared" si="2"/>
        <v>41</v>
      </c>
    </row>
    <row r="44" spans="1:7" ht="15" customHeight="1">
      <c r="A44" s="160">
        <v>40</v>
      </c>
      <c r="B44" s="433" t="s">
        <v>149</v>
      </c>
      <c r="C44" s="443">
        <v>1209249</v>
      </c>
      <c r="D44" s="450">
        <f t="shared" si="0"/>
        <v>8</v>
      </c>
      <c r="E44" s="464">
        <v>5047</v>
      </c>
      <c r="F44" s="470">
        <f t="shared" si="1"/>
        <v>4.1736599999999999</v>
      </c>
      <c r="G44" s="479">
        <f t="shared" si="2"/>
        <v>11</v>
      </c>
    </row>
    <row r="45" spans="1:7" ht="15" customHeight="1">
      <c r="A45" s="160">
        <v>41</v>
      </c>
      <c r="B45" s="433" t="s">
        <v>231</v>
      </c>
      <c r="C45" s="443">
        <v>136754</v>
      </c>
      <c r="D45" s="450">
        <f t="shared" si="0"/>
        <v>38</v>
      </c>
      <c r="E45" s="464">
        <v>813</v>
      </c>
      <c r="F45" s="470">
        <f t="shared" si="1"/>
        <v>5.9449800000000002</v>
      </c>
      <c r="G45" s="479">
        <f t="shared" si="2"/>
        <v>28</v>
      </c>
    </row>
    <row r="46" spans="1:7" ht="15" customHeight="1">
      <c r="A46" s="160">
        <v>42</v>
      </c>
      <c r="B46" s="433" t="s">
        <v>232</v>
      </c>
      <c r="C46" s="443">
        <v>189762</v>
      </c>
      <c r="D46" s="450">
        <f t="shared" si="0"/>
        <v>31</v>
      </c>
      <c r="E46" s="464">
        <v>1333</v>
      </c>
      <c r="F46" s="470">
        <f t="shared" si="1"/>
        <v>7.0245899999999999</v>
      </c>
      <c r="G46" s="479">
        <f t="shared" si="2"/>
        <v>35</v>
      </c>
    </row>
    <row r="47" spans="1:7" ht="15" customHeight="1">
      <c r="A47" s="160">
        <v>43</v>
      </c>
      <c r="B47" s="433" t="s">
        <v>233</v>
      </c>
      <c r="C47" s="443">
        <v>292313</v>
      </c>
      <c r="D47" s="450">
        <f t="shared" si="0"/>
        <v>25</v>
      </c>
      <c r="E47" s="464">
        <v>1743</v>
      </c>
      <c r="F47" s="470">
        <f t="shared" si="1"/>
        <v>5.96279</v>
      </c>
      <c r="G47" s="479">
        <f t="shared" si="2"/>
        <v>29</v>
      </c>
    </row>
    <row r="48" spans="1:7" ht="15" customHeight="1">
      <c r="A48" s="160">
        <v>44</v>
      </c>
      <c r="B48" s="433" t="s">
        <v>236</v>
      </c>
      <c r="C48" s="443">
        <v>169041</v>
      </c>
      <c r="D48" s="450">
        <f t="shared" si="0"/>
        <v>34</v>
      </c>
      <c r="E48" s="464">
        <v>1132</v>
      </c>
      <c r="F48" s="470">
        <f t="shared" si="1"/>
        <v>6.6966000000000001</v>
      </c>
      <c r="G48" s="479">
        <f t="shared" si="2"/>
        <v>34</v>
      </c>
    </row>
    <row r="49" spans="1:7" ht="15" customHeight="1">
      <c r="A49" s="160">
        <v>45</v>
      </c>
      <c r="B49" s="433" t="s">
        <v>237</v>
      </c>
      <c r="C49" s="443">
        <v>132940</v>
      </c>
      <c r="D49" s="450">
        <f t="shared" si="0"/>
        <v>40</v>
      </c>
      <c r="E49" s="464">
        <v>1074</v>
      </c>
      <c r="F49" s="470">
        <f t="shared" si="1"/>
        <v>8.07883</v>
      </c>
      <c r="G49" s="479">
        <f t="shared" si="2"/>
        <v>40</v>
      </c>
    </row>
    <row r="50" spans="1:7" ht="15" customHeight="1">
      <c r="A50" s="160">
        <v>46</v>
      </c>
      <c r="B50" s="433" t="s">
        <v>238</v>
      </c>
      <c r="C50" s="443">
        <v>192753</v>
      </c>
      <c r="D50" s="450">
        <f t="shared" si="0"/>
        <v>29</v>
      </c>
      <c r="E50" s="464">
        <v>1604</v>
      </c>
      <c r="F50" s="470">
        <f t="shared" si="1"/>
        <v>8.3215299999999992</v>
      </c>
      <c r="G50" s="479">
        <f t="shared" si="2"/>
        <v>43</v>
      </c>
    </row>
    <row r="51" spans="1:7" ht="15" customHeight="1">
      <c r="A51" s="160">
        <v>47</v>
      </c>
      <c r="B51" s="433" t="s">
        <v>210</v>
      </c>
      <c r="C51" s="443">
        <v>302561</v>
      </c>
      <c r="D51" s="450">
        <f t="shared" si="0"/>
        <v>24</v>
      </c>
      <c r="E51" s="464">
        <v>1432</v>
      </c>
      <c r="F51" s="470">
        <f t="shared" si="1"/>
        <v>4.7329299999999996</v>
      </c>
      <c r="G51" s="479">
        <f t="shared" si="2"/>
        <v>15</v>
      </c>
    </row>
    <row r="52" spans="1:7" ht="15" customHeight="1">
      <c r="B52" s="267" t="s">
        <v>321</v>
      </c>
      <c r="C52" s="445">
        <v>742331</v>
      </c>
      <c r="D52" s="452"/>
      <c r="E52" s="452"/>
      <c r="F52" s="473"/>
      <c r="G52" s="481"/>
    </row>
    <row r="53" spans="1:7" ht="15" customHeight="1">
      <c r="B53" s="775" t="s">
        <v>239</v>
      </c>
      <c r="C53" s="776">
        <v>30225171</v>
      </c>
      <c r="D53" s="777"/>
      <c r="E53" s="777">
        <v>124218</v>
      </c>
      <c r="F53" s="782">
        <f>ROUND(E53*1000/C53,5)</f>
        <v>4.10975</v>
      </c>
      <c r="G53" s="785"/>
    </row>
    <row r="54" spans="1:7" ht="15" customHeight="1">
      <c r="B54" s="437" t="s">
        <v>344</v>
      </c>
      <c r="F54" s="475"/>
    </row>
    <row r="55" spans="1:7">
      <c r="B55" s="437" t="s">
        <v>332</v>
      </c>
    </row>
  </sheetData>
  <mergeCells count="2">
    <mergeCell ref="C3:D3"/>
    <mergeCell ref="F3:G3"/>
  </mergeCells>
  <phoneticPr fontId="3"/>
  <pageMargins left="0.98425196850393681" right="0.78740157480314965" top="0.59055118110236227" bottom="0.59055118110236227" header="0.19685039370078741" footer="0.39370078740157483"/>
  <pageSetup paperSize="9" fitToWidth="1" fitToHeight="1" orientation="portrait" usePrinterDefaults="1" r:id="rId1"/>
  <headerFooter scaleWithDoc="0" alignWithMargins="0">
    <oddFooter>&amp;C&amp;12- 15 -</oddFooter>
  </headerFooter>
  <colBreaks count="1" manualBreakCount="1">
    <brk id="7" max="54"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00B0F0"/>
  </sheetPr>
  <dimension ref="A1:G55"/>
  <sheetViews>
    <sheetView view="pageBreakPreview" topLeftCell="A13" zoomScale="120" zoomScaleSheetLayoutView="120" workbookViewId="0">
      <selection activeCell="I19" sqref="I19"/>
    </sheetView>
  </sheetViews>
  <sheetFormatPr defaultRowHeight="14.25"/>
  <cols>
    <col min="1" max="1" width="2.625" style="160" customWidth="1"/>
    <col min="2" max="2" width="17.625" style="160" customWidth="1"/>
    <col min="3" max="3" width="16.625" style="160" customWidth="1"/>
    <col min="4" max="4" width="10.125" style="160" customWidth="1"/>
    <col min="5" max="5" width="13.625" style="428" customWidth="1"/>
    <col min="6" max="6" width="16.125" style="160" customWidth="1"/>
    <col min="7" max="7" width="10.125" style="160" customWidth="1"/>
    <col min="8" max="8" width="4.5" style="160" customWidth="1"/>
    <col min="9" max="249" width="9" style="160" customWidth="1"/>
    <col min="250" max="250" width="18.625" style="160" customWidth="1"/>
    <col min="251" max="251" width="13.125" style="160" customWidth="1"/>
    <col min="252" max="253" width="12.375" style="160" customWidth="1"/>
    <col min="254" max="254" width="12.625" style="160" customWidth="1"/>
    <col min="255" max="255" width="13.125" style="160" customWidth="1"/>
    <col min="256" max="256" width="12.375" style="160" customWidth="1"/>
    <col min="257" max="258" width="9" style="160" customWidth="1"/>
    <col min="259" max="259" width="11" style="160" bestFit="1" customWidth="1"/>
    <col min="260" max="260" width="12.75" style="160" bestFit="1" customWidth="1"/>
    <col min="261" max="261" width="9.25" style="160" bestFit="1" customWidth="1"/>
    <col min="262" max="505" width="9" style="160" customWidth="1"/>
    <col min="506" max="506" width="18.625" style="160" customWidth="1"/>
    <col min="507" max="507" width="13.125" style="160" customWidth="1"/>
    <col min="508" max="509" width="12.375" style="160" customWidth="1"/>
    <col min="510" max="510" width="12.625" style="160" customWidth="1"/>
    <col min="511" max="511" width="13.125" style="160" customWidth="1"/>
    <col min="512" max="512" width="12.375" style="160" customWidth="1"/>
    <col min="513" max="514" width="9" style="160" customWidth="1"/>
    <col min="515" max="515" width="11" style="160" bestFit="1" customWidth="1"/>
    <col min="516" max="516" width="12.75" style="160" bestFit="1" customWidth="1"/>
    <col min="517" max="517" width="9.25" style="160" bestFit="1" customWidth="1"/>
    <col min="518" max="761" width="9" style="160" customWidth="1"/>
    <col min="762" max="762" width="18.625" style="160" customWidth="1"/>
    <col min="763" max="763" width="13.125" style="160" customWidth="1"/>
    <col min="764" max="765" width="12.375" style="160" customWidth="1"/>
    <col min="766" max="766" width="12.625" style="160" customWidth="1"/>
    <col min="767" max="767" width="13.125" style="160" customWidth="1"/>
    <col min="768" max="768" width="12.375" style="160" customWidth="1"/>
    <col min="769" max="770" width="9" style="160" customWidth="1"/>
    <col min="771" max="771" width="11" style="160" bestFit="1" customWidth="1"/>
    <col min="772" max="772" width="12.75" style="160" bestFit="1" customWidth="1"/>
    <col min="773" max="773" width="9.25" style="160" bestFit="1" customWidth="1"/>
    <col min="774" max="1017" width="9" style="160" customWidth="1"/>
    <col min="1018" max="1018" width="18.625" style="160" customWidth="1"/>
    <col min="1019" max="1019" width="13.125" style="160" customWidth="1"/>
    <col min="1020" max="1021" width="12.375" style="160" customWidth="1"/>
    <col min="1022" max="1022" width="12.625" style="160" customWidth="1"/>
    <col min="1023" max="1023" width="13.125" style="160" customWidth="1"/>
    <col min="1024" max="1024" width="12.375" style="160" customWidth="1"/>
    <col min="1025" max="1026" width="9" style="160" customWidth="1"/>
    <col min="1027" max="1027" width="11" style="160" bestFit="1" customWidth="1"/>
    <col min="1028" max="1028" width="12.75" style="160" bestFit="1" customWidth="1"/>
    <col min="1029" max="1029" width="9.25" style="160" bestFit="1" customWidth="1"/>
    <col min="1030" max="1273" width="9" style="160" customWidth="1"/>
    <col min="1274" max="1274" width="18.625" style="160" customWidth="1"/>
    <col min="1275" max="1275" width="13.125" style="160" customWidth="1"/>
    <col min="1276" max="1277" width="12.375" style="160" customWidth="1"/>
    <col min="1278" max="1278" width="12.625" style="160" customWidth="1"/>
    <col min="1279" max="1279" width="13.125" style="160" customWidth="1"/>
    <col min="1280" max="1280" width="12.375" style="160" customWidth="1"/>
    <col min="1281" max="1282" width="9" style="160" customWidth="1"/>
    <col min="1283" max="1283" width="11" style="160" bestFit="1" customWidth="1"/>
    <col min="1284" max="1284" width="12.75" style="160" bestFit="1" customWidth="1"/>
    <col min="1285" max="1285" width="9.25" style="160" bestFit="1" customWidth="1"/>
    <col min="1286" max="1529" width="9" style="160" customWidth="1"/>
    <col min="1530" max="1530" width="18.625" style="160" customWidth="1"/>
    <col min="1531" max="1531" width="13.125" style="160" customWidth="1"/>
    <col min="1532" max="1533" width="12.375" style="160" customWidth="1"/>
    <col min="1534" max="1534" width="12.625" style="160" customWidth="1"/>
    <col min="1535" max="1535" width="13.125" style="160" customWidth="1"/>
    <col min="1536" max="1536" width="12.375" style="160" customWidth="1"/>
    <col min="1537" max="1538" width="9" style="160" customWidth="1"/>
    <col min="1539" max="1539" width="11" style="160" bestFit="1" customWidth="1"/>
    <col min="1540" max="1540" width="12.75" style="160" bestFit="1" customWidth="1"/>
    <col min="1541" max="1541" width="9.25" style="160" bestFit="1" customWidth="1"/>
    <col min="1542" max="1785" width="9" style="160" customWidth="1"/>
    <col min="1786" max="1786" width="18.625" style="160" customWidth="1"/>
    <col min="1787" max="1787" width="13.125" style="160" customWidth="1"/>
    <col min="1788" max="1789" width="12.375" style="160" customWidth="1"/>
    <col min="1790" max="1790" width="12.625" style="160" customWidth="1"/>
    <col min="1791" max="1791" width="13.125" style="160" customWidth="1"/>
    <col min="1792" max="1792" width="12.375" style="160" customWidth="1"/>
    <col min="1793" max="1794" width="9" style="160" customWidth="1"/>
    <col min="1795" max="1795" width="11" style="160" bestFit="1" customWidth="1"/>
    <col min="1796" max="1796" width="12.75" style="160" bestFit="1" customWidth="1"/>
    <col min="1797" max="1797" width="9.25" style="160" bestFit="1" customWidth="1"/>
    <col min="1798" max="2041" width="9" style="160" customWidth="1"/>
    <col min="2042" max="2042" width="18.625" style="160" customWidth="1"/>
    <col min="2043" max="2043" width="13.125" style="160" customWidth="1"/>
    <col min="2044" max="2045" width="12.375" style="160" customWidth="1"/>
    <col min="2046" max="2046" width="12.625" style="160" customWidth="1"/>
    <col min="2047" max="2047" width="13.125" style="160" customWidth="1"/>
    <col min="2048" max="2048" width="12.375" style="160" customWidth="1"/>
    <col min="2049" max="2050" width="9" style="160" customWidth="1"/>
    <col min="2051" max="2051" width="11" style="160" bestFit="1" customWidth="1"/>
    <col min="2052" max="2052" width="12.75" style="160" bestFit="1" customWidth="1"/>
    <col min="2053" max="2053" width="9.25" style="160" bestFit="1" customWidth="1"/>
    <col min="2054" max="2297" width="9" style="160" customWidth="1"/>
    <col min="2298" max="2298" width="18.625" style="160" customWidth="1"/>
    <col min="2299" max="2299" width="13.125" style="160" customWidth="1"/>
    <col min="2300" max="2301" width="12.375" style="160" customWidth="1"/>
    <col min="2302" max="2302" width="12.625" style="160" customWidth="1"/>
    <col min="2303" max="2303" width="13.125" style="160" customWidth="1"/>
    <col min="2304" max="2304" width="12.375" style="160" customWidth="1"/>
    <col min="2305" max="2306" width="9" style="160" customWidth="1"/>
    <col min="2307" max="2307" width="11" style="160" bestFit="1" customWidth="1"/>
    <col min="2308" max="2308" width="12.75" style="160" bestFit="1" customWidth="1"/>
    <col min="2309" max="2309" width="9.25" style="160" bestFit="1" customWidth="1"/>
    <col min="2310" max="2553" width="9" style="160" customWidth="1"/>
    <col min="2554" max="2554" width="18.625" style="160" customWidth="1"/>
    <col min="2555" max="2555" width="13.125" style="160" customWidth="1"/>
    <col min="2556" max="2557" width="12.375" style="160" customWidth="1"/>
    <col min="2558" max="2558" width="12.625" style="160" customWidth="1"/>
    <col min="2559" max="2559" width="13.125" style="160" customWidth="1"/>
    <col min="2560" max="2560" width="12.375" style="160" customWidth="1"/>
    <col min="2561" max="2562" width="9" style="160" customWidth="1"/>
    <col min="2563" max="2563" width="11" style="160" bestFit="1" customWidth="1"/>
    <col min="2564" max="2564" width="12.75" style="160" bestFit="1" customWidth="1"/>
    <col min="2565" max="2565" width="9.25" style="160" bestFit="1" customWidth="1"/>
    <col min="2566" max="2809" width="9" style="160" customWidth="1"/>
    <col min="2810" max="2810" width="18.625" style="160" customWidth="1"/>
    <col min="2811" max="2811" width="13.125" style="160" customWidth="1"/>
    <col min="2812" max="2813" width="12.375" style="160" customWidth="1"/>
    <col min="2814" max="2814" width="12.625" style="160" customWidth="1"/>
    <col min="2815" max="2815" width="13.125" style="160" customWidth="1"/>
    <col min="2816" max="2816" width="12.375" style="160" customWidth="1"/>
    <col min="2817" max="2818" width="9" style="160" customWidth="1"/>
    <col min="2819" max="2819" width="11" style="160" bestFit="1" customWidth="1"/>
    <col min="2820" max="2820" width="12.75" style="160" bestFit="1" customWidth="1"/>
    <col min="2821" max="2821" width="9.25" style="160" bestFit="1" customWidth="1"/>
    <col min="2822" max="3065" width="9" style="160" customWidth="1"/>
    <col min="3066" max="3066" width="18.625" style="160" customWidth="1"/>
    <col min="3067" max="3067" width="13.125" style="160" customWidth="1"/>
    <col min="3068" max="3069" width="12.375" style="160" customWidth="1"/>
    <col min="3070" max="3070" width="12.625" style="160" customWidth="1"/>
    <col min="3071" max="3071" width="13.125" style="160" customWidth="1"/>
    <col min="3072" max="3072" width="12.375" style="160" customWidth="1"/>
    <col min="3073" max="3074" width="9" style="160" customWidth="1"/>
    <col min="3075" max="3075" width="11" style="160" bestFit="1" customWidth="1"/>
    <col min="3076" max="3076" width="12.75" style="160" bestFit="1" customWidth="1"/>
    <col min="3077" max="3077" width="9.25" style="160" bestFit="1" customWidth="1"/>
    <col min="3078" max="3321" width="9" style="160" customWidth="1"/>
    <col min="3322" max="3322" width="18.625" style="160" customWidth="1"/>
    <col min="3323" max="3323" width="13.125" style="160" customWidth="1"/>
    <col min="3324" max="3325" width="12.375" style="160" customWidth="1"/>
    <col min="3326" max="3326" width="12.625" style="160" customWidth="1"/>
    <col min="3327" max="3327" width="13.125" style="160" customWidth="1"/>
    <col min="3328" max="3328" width="12.375" style="160" customWidth="1"/>
    <col min="3329" max="3330" width="9" style="160" customWidth="1"/>
    <col min="3331" max="3331" width="11" style="160" bestFit="1" customWidth="1"/>
    <col min="3332" max="3332" width="12.75" style="160" bestFit="1" customWidth="1"/>
    <col min="3333" max="3333" width="9.25" style="160" bestFit="1" customWidth="1"/>
    <col min="3334" max="3577" width="9" style="160" customWidth="1"/>
    <col min="3578" max="3578" width="18.625" style="160" customWidth="1"/>
    <col min="3579" max="3579" width="13.125" style="160" customWidth="1"/>
    <col min="3580" max="3581" width="12.375" style="160" customWidth="1"/>
    <col min="3582" max="3582" width="12.625" style="160" customWidth="1"/>
    <col min="3583" max="3583" width="13.125" style="160" customWidth="1"/>
    <col min="3584" max="3584" width="12.375" style="160" customWidth="1"/>
    <col min="3585" max="3586" width="9" style="160" customWidth="1"/>
    <col min="3587" max="3587" width="11" style="160" bestFit="1" customWidth="1"/>
    <col min="3588" max="3588" width="12.75" style="160" bestFit="1" customWidth="1"/>
    <col min="3589" max="3589" width="9.25" style="160" bestFit="1" customWidth="1"/>
    <col min="3590" max="3833" width="9" style="160" customWidth="1"/>
    <col min="3834" max="3834" width="18.625" style="160" customWidth="1"/>
    <col min="3835" max="3835" width="13.125" style="160" customWidth="1"/>
    <col min="3836" max="3837" width="12.375" style="160" customWidth="1"/>
    <col min="3838" max="3838" width="12.625" style="160" customWidth="1"/>
    <col min="3839" max="3839" width="13.125" style="160" customWidth="1"/>
    <col min="3840" max="3840" width="12.375" style="160" customWidth="1"/>
    <col min="3841" max="3842" width="9" style="160" customWidth="1"/>
    <col min="3843" max="3843" width="11" style="160" bestFit="1" customWidth="1"/>
    <col min="3844" max="3844" width="12.75" style="160" bestFit="1" customWidth="1"/>
    <col min="3845" max="3845" width="9.25" style="160" bestFit="1" customWidth="1"/>
    <col min="3846" max="4089" width="9" style="160" customWidth="1"/>
    <col min="4090" max="4090" width="18.625" style="160" customWidth="1"/>
    <col min="4091" max="4091" width="13.125" style="160" customWidth="1"/>
    <col min="4092" max="4093" width="12.375" style="160" customWidth="1"/>
    <col min="4094" max="4094" width="12.625" style="160" customWidth="1"/>
    <col min="4095" max="4095" width="13.125" style="160" customWidth="1"/>
    <col min="4096" max="4096" width="12.375" style="160" customWidth="1"/>
    <col min="4097" max="4098" width="9" style="160" customWidth="1"/>
    <col min="4099" max="4099" width="11" style="160" bestFit="1" customWidth="1"/>
    <col min="4100" max="4100" width="12.75" style="160" bestFit="1" customWidth="1"/>
    <col min="4101" max="4101" width="9.25" style="160" bestFit="1" customWidth="1"/>
    <col min="4102" max="4345" width="9" style="160" customWidth="1"/>
    <col min="4346" max="4346" width="18.625" style="160" customWidth="1"/>
    <col min="4347" max="4347" width="13.125" style="160" customWidth="1"/>
    <col min="4348" max="4349" width="12.375" style="160" customWidth="1"/>
    <col min="4350" max="4350" width="12.625" style="160" customWidth="1"/>
    <col min="4351" max="4351" width="13.125" style="160" customWidth="1"/>
    <col min="4352" max="4352" width="12.375" style="160" customWidth="1"/>
    <col min="4353" max="4354" width="9" style="160" customWidth="1"/>
    <col min="4355" max="4355" width="11" style="160" bestFit="1" customWidth="1"/>
    <col min="4356" max="4356" width="12.75" style="160" bestFit="1" customWidth="1"/>
    <col min="4357" max="4357" width="9.25" style="160" bestFit="1" customWidth="1"/>
    <col min="4358" max="4601" width="9" style="160" customWidth="1"/>
    <col min="4602" max="4602" width="18.625" style="160" customWidth="1"/>
    <col min="4603" max="4603" width="13.125" style="160" customWidth="1"/>
    <col min="4604" max="4605" width="12.375" style="160" customWidth="1"/>
    <col min="4606" max="4606" width="12.625" style="160" customWidth="1"/>
    <col min="4607" max="4607" width="13.125" style="160" customWidth="1"/>
    <col min="4608" max="4608" width="12.375" style="160" customWidth="1"/>
    <col min="4609" max="4610" width="9" style="160" customWidth="1"/>
    <col min="4611" max="4611" width="11" style="160" bestFit="1" customWidth="1"/>
    <col min="4612" max="4612" width="12.75" style="160" bestFit="1" customWidth="1"/>
    <col min="4613" max="4613" width="9.25" style="160" bestFit="1" customWidth="1"/>
    <col min="4614" max="4857" width="9" style="160" customWidth="1"/>
    <col min="4858" max="4858" width="18.625" style="160" customWidth="1"/>
    <col min="4859" max="4859" width="13.125" style="160" customWidth="1"/>
    <col min="4860" max="4861" width="12.375" style="160" customWidth="1"/>
    <col min="4862" max="4862" width="12.625" style="160" customWidth="1"/>
    <col min="4863" max="4863" width="13.125" style="160" customWidth="1"/>
    <col min="4864" max="4864" width="12.375" style="160" customWidth="1"/>
    <col min="4865" max="4866" width="9" style="160" customWidth="1"/>
    <col min="4867" max="4867" width="11" style="160" bestFit="1" customWidth="1"/>
    <col min="4868" max="4868" width="12.75" style="160" bestFit="1" customWidth="1"/>
    <col min="4869" max="4869" width="9.25" style="160" bestFit="1" customWidth="1"/>
    <col min="4870" max="5113" width="9" style="160" customWidth="1"/>
    <col min="5114" max="5114" width="18.625" style="160" customWidth="1"/>
    <col min="5115" max="5115" width="13.125" style="160" customWidth="1"/>
    <col min="5116" max="5117" width="12.375" style="160" customWidth="1"/>
    <col min="5118" max="5118" width="12.625" style="160" customWidth="1"/>
    <col min="5119" max="5119" width="13.125" style="160" customWidth="1"/>
    <col min="5120" max="5120" width="12.375" style="160" customWidth="1"/>
    <col min="5121" max="5122" width="9" style="160" customWidth="1"/>
    <col min="5123" max="5123" width="11" style="160" bestFit="1" customWidth="1"/>
    <col min="5124" max="5124" width="12.75" style="160" bestFit="1" customWidth="1"/>
    <col min="5125" max="5125" width="9.25" style="160" bestFit="1" customWidth="1"/>
    <col min="5126" max="5369" width="9" style="160" customWidth="1"/>
    <col min="5370" max="5370" width="18.625" style="160" customWidth="1"/>
    <col min="5371" max="5371" width="13.125" style="160" customWidth="1"/>
    <col min="5372" max="5373" width="12.375" style="160" customWidth="1"/>
    <col min="5374" max="5374" width="12.625" style="160" customWidth="1"/>
    <col min="5375" max="5375" width="13.125" style="160" customWidth="1"/>
    <col min="5376" max="5376" width="12.375" style="160" customWidth="1"/>
    <col min="5377" max="5378" width="9" style="160" customWidth="1"/>
    <col min="5379" max="5379" width="11" style="160" bestFit="1" customWidth="1"/>
    <col min="5380" max="5380" width="12.75" style="160" bestFit="1" customWidth="1"/>
    <col min="5381" max="5381" width="9.25" style="160" bestFit="1" customWidth="1"/>
    <col min="5382" max="5625" width="9" style="160" customWidth="1"/>
    <col min="5626" max="5626" width="18.625" style="160" customWidth="1"/>
    <col min="5627" max="5627" width="13.125" style="160" customWidth="1"/>
    <col min="5628" max="5629" width="12.375" style="160" customWidth="1"/>
    <col min="5630" max="5630" width="12.625" style="160" customWidth="1"/>
    <col min="5631" max="5631" width="13.125" style="160" customWidth="1"/>
    <col min="5632" max="5632" width="12.375" style="160" customWidth="1"/>
    <col min="5633" max="5634" width="9" style="160" customWidth="1"/>
    <col min="5635" max="5635" width="11" style="160" bestFit="1" customWidth="1"/>
    <col min="5636" max="5636" width="12.75" style="160" bestFit="1" customWidth="1"/>
    <col min="5637" max="5637" width="9.25" style="160" bestFit="1" customWidth="1"/>
    <col min="5638" max="5881" width="9" style="160" customWidth="1"/>
    <col min="5882" max="5882" width="18.625" style="160" customWidth="1"/>
    <col min="5883" max="5883" width="13.125" style="160" customWidth="1"/>
    <col min="5884" max="5885" width="12.375" style="160" customWidth="1"/>
    <col min="5886" max="5886" width="12.625" style="160" customWidth="1"/>
    <col min="5887" max="5887" width="13.125" style="160" customWidth="1"/>
    <col min="5888" max="5888" width="12.375" style="160" customWidth="1"/>
    <col min="5889" max="5890" width="9" style="160" customWidth="1"/>
    <col min="5891" max="5891" width="11" style="160" bestFit="1" customWidth="1"/>
    <col min="5892" max="5892" width="12.75" style="160" bestFit="1" customWidth="1"/>
    <col min="5893" max="5893" width="9.25" style="160" bestFit="1" customWidth="1"/>
    <col min="5894" max="6137" width="9" style="160" customWidth="1"/>
    <col min="6138" max="6138" width="18.625" style="160" customWidth="1"/>
    <col min="6139" max="6139" width="13.125" style="160" customWidth="1"/>
    <col min="6140" max="6141" width="12.375" style="160" customWidth="1"/>
    <col min="6142" max="6142" width="12.625" style="160" customWidth="1"/>
    <col min="6143" max="6143" width="13.125" style="160" customWidth="1"/>
    <col min="6144" max="6144" width="12.375" style="160" customWidth="1"/>
    <col min="6145" max="6146" width="9" style="160" customWidth="1"/>
    <col min="6147" max="6147" width="11" style="160" bestFit="1" customWidth="1"/>
    <col min="6148" max="6148" width="12.75" style="160" bestFit="1" customWidth="1"/>
    <col min="6149" max="6149" width="9.25" style="160" bestFit="1" customWidth="1"/>
    <col min="6150" max="6393" width="9" style="160" customWidth="1"/>
    <col min="6394" max="6394" width="18.625" style="160" customWidth="1"/>
    <col min="6395" max="6395" width="13.125" style="160" customWidth="1"/>
    <col min="6396" max="6397" width="12.375" style="160" customWidth="1"/>
    <col min="6398" max="6398" width="12.625" style="160" customWidth="1"/>
    <col min="6399" max="6399" width="13.125" style="160" customWidth="1"/>
    <col min="6400" max="6400" width="12.375" style="160" customWidth="1"/>
    <col min="6401" max="6402" width="9" style="160" customWidth="1"/>
    <col min="6403" max="6403" width="11" style="160" bestFit="1" customWidth="1"/>
    <col min="6404" max="6404" width="12.75" style="160" bestFit="1" customWidth="1"/>
    <col min="6405" max="6405" width="9.25" style="160" bestFit="1" customWidth="1"/>
    <col min="6406" max="6649" width="9" style="160" customWidth="1"/>
    <col min="6650" max="6650" width="18.625" style="160" customWidth="1"/>
    <col min="6651" max="6651" width="13.125" style="160" customWidth="1"/>
    <col min="6652" max="6653" width="12.375" style="160" customWidth="1"/>
    <col min="6654" max="6654" width="12.625" style="160" customWidth="1"/>
    <col min="6655" max="6655" width="13.125" style="160" customWidth="1"/>
    <col min="6656" max="6656" width="12.375" style="160" customWidth="1"/>
    <col min="6657" max="6658" width="9" style="160" customWidth="1"/>
    <col min="6659" max="6659" width="11" style="160" bestFit="1" customWidth="1"/>
    <col min="6660" max="6660" width="12.75" style="160" bestFit="1" customWidth="1"/>
    <col min="6661" max="6661" width="9.25" style="160" bestFit="1" customWidth="1"/>
    <col min="6662" max="6905" width="9" style="160" customWidth="1"/>
    <col min="6906" max="6906" width="18.625" style="160" customWidth="1"/>
    <col min="6907" max="6907" width="13.125" style="160" customWidth="1"/>
    <col min="6908" max="6909" width="12.375" style="160" customWidth="1"/>
    <col min="6910" max="6910" width="12.625" style="160" customWidth="1"/>
    <col min="6911" max="6911" width="13.125" style="160" customWidth="1"/>
    <col min="6912" max="6912" width="12.375" style="160" customWidth="1"/>
    <col min="6913" max="6914" width="9" style="160" customWidth="1"/>
    <col min="6915" max="6915" width="11" style="160" bestFit="1" customWidth="1"/>
    <col min="6916" max="6916" width="12.75" style="160" bestFit="1" customWidth="1"/>
    <col min="6917" max="6917" width="9.25" style="160" bestFit="1" customWidth="1"/>
    <col min="6918" max="7161" width="9" style="160" customWidth="1"/>
    <col min="7162" max="7162" width="18.625" style="160" customWidth="1"/>
    <col min="7163" max="7163" width="13.125" style="160" customWidth="1"/>
    <col min="7164" max="7165" width="12.375" style="160" customWidth="1"/>
    <col min="7166" max="7166" width="12.625" style="160" customWidth="1"/>
    <col min="7167" max="7167" width="13.125" style="160" customWidth="1"/>
    <col min="7168" max="7168" width="12.375" style="160" customWidth="1"/>
    <col min="7169" max="7170" width="9" style="160" customWidth="1"/>
    <col min="7171" max="7171" width="11" style="160" bestFit="1" customWidth="1"/>
    <col min="7172" max="7172" width="12.75" style="160" bestFit="1" customWidth="1"/>
    <col min="7173" max="7173" width="9.25" style="160" bestFit="1" customWidth="1"/>
    <col min="7174" max="7417" width="9" style="160" customWidth="1"/>
    <col min="7418" max="7418" width="18.625" style="160" customWidth="1"/>
    <col min="7419" max="7419" width="13.125" style="160" customWidth="1"/>
    <col min="7420" max="7421" width="12.375" style="160" customWidth="1"/>
    <col min="7422" max="7422" width="12.625" style="160" customWidth="1"/>
    <col min="7423" max="7423" width="13.125" style="160" customWidth="1"/>
    <col min="7424" max="7424" width="12.375" style="160" customWidth="1"/>
    <col min="7425" max="7426" width="9" style="160" customWidth="1"/>
    <col min="7427" max="7427" width="11" style="160" bestFit="1" customWidth="1"/>
    <col min="7428" max="7428" width="12.75" style="160" bestFit="1" customWidth="1"/>
    <col min="7429" max="7429" width="9.25" style="160" bestFit="1" customWidth="1"/>
    <col min="7430" max="7673" width="9" style="160" customWidth="1"/>
    <col min="7674" max="7674" width="18.625" style="160" customWidth="1"/>
    <col min="7675" max="7675" width="13.125" style="160" customWidth="1"/>
    <col min="7676" max="7677" width="12.375" style="160" customWidth="1"/>
    <col min="7678" max="7678" width="12.625" style="160" customWidth="1"/>
    <col min="7679" max="7679" width="13.125" style="160" customWidth="1"/>
    <col min="7680" max="7680" width="12.375" style="160" customWidth="1"/>
    <col min="7681" max="7682" width="9" style="160" customWidth="1"/>
    <col min="7683" max="7683" width="11" style="160" bestFit="1" customWidth="1"/>
    <col min="7684" max="7684" width="12.75" style="160" bestFit="1" customWidth="1"/>
    <col min="7685" max="7685" width="9.25" style="160" bestFit="1" customWidth="1"/>
    <col min="7686" max="7929" width="9" style="160" customWidth="1"/>
    <col min="7930" max="7930" width="18.625" style="160" customWidth="1"/>
    <col min="7931" max="7931" width="13.125" style="160" customWidth="1"/>
    <col min="7932" max="7933" width="12.375" style="160" customWidth="1"/>
    <col min="7934" max="7934" width="12.625" style="160" customWidth="1"/>
    <col min="7935" max="7935" width="13.125" style="160" customWidth="1"/>
    <col min="7936" max="7936" width="12.375" style="160" customWidth="1"/>
    <col min="7937" max="7938" width="9" style="160" customWidth="1"/>
    <col min="7939" max="7939" width="11" style="160" bestFit="1" customWidth="1"/>
    <col min="7940" max="7940" width="12.75" style="160" bestFit="1" customWidth="1"/>
    <col min="7941" max="7941" width="9.25" style="160" bestFit="1" customWidth="1"/>
    <col min="7942" max="8185" width="9" style="160" customWidth="1"/>
    <col min="8186" max="8186" width="18.625" style="160" customWidth="1"/>
    <col min="8187" max="8187" width="13.125" style="160" customWidth="1"/>
    <col min="8188" max="8189" width="12.375" style="160" customWidth="1"/>
    <col min="8190" max="8190" width="12.625" style="160" customWidth="1"/>
    <col min="8191" max="8191" width="13.125" style="160" customWidth="1"/>
    <col min="8192" max="8192" width="12.375" style="160" customWidth="1"/>
    <col min="8193" max="8194" width="9" style="160" customWidth="1"/>
    <col min="8195" max="8195" width="11" style="160" bestFit="1" customWidth="1"/>
    <col min="8196" max="8196" width="12.75" style="160" bestFit="1" customWidth="1"/>
    <col min="8197" max="8197" width="9.25" style="160" bestFit="1" customWidth="1"/>
    <col min="8198" max="8441" width="9" style="160" customWidth="1"/>
    <col min="8442" max="8442" width="18.625" style="160" customWidth="1"/>
    <col min="8443" max="8443" width="13.125" style="160" customWidth="1"/>
    <col min="8444" max="8445" width="12.375" style="160" customWidth="1"/>
    <col min="8446" max="8446" width="12.625" style="160" customWidth="1"/>
    <col min="8447" max="8447" width="13.125" style="160" customWidth="1"/>
    <col min="8448" max="8448" width="12.375" style="160" customWidth="1"/>
    <col min="8449" max="8450" width="9" style="160" customWidth="1"/>
    <col min="8451" max="8451" width="11" style="160" bestFit="1" customWidth="1"/>
    <col min="8452" max="8452" width="12.75" style="160" bestFit="1" customWidth="1"/>
    <col min="8453" max="8453" width="9.25" style="160" bestFit="1" customWidth="1"/>
    <col min="8454" max="8697" width="9" style="160" customWidth="1"/>
    <col min="8698" max="8698" width="18.625" style="160" customWidth="1"/>
    <col min="8699" max="8699" width="13.125" style="160" customWidth="1"/>
    <col min="8700" max="8701" width="12.375" style="160" customWidth="1"/>
    <col min="8702" max="8702" width="12.625" style="160" customWidth="1"/>
    <col min="8703" max="8703" width="13.125" style="160" customWidth="1"/>
    <col min="8704" max="8704" width="12.375" style="160" customWidth="1"/>
    <col min="8705" max="8706" width="9" style="160" customWidth="1"/>
    <col min="8707" max="8707" width="11" style="160" bestFit="1" customWidth="1"/>
    <col min="8708" max="8708" width="12.75" style="160" bestFit="1" customWidth="1"/>
    <col min="8709" max="8709" width="9.25" style="160" bestFit="1" customWidth="1"/>
    <col min="8710" max="8953" width="9" style="160" customWidth="1"/>
    <col min="8954" max="8954" width="18.625" style="160" customWidth="1"/>
    <col min="8955" max="8955" width="13.125" style="160" customWidth="1"/>
    <col min="8956" max="8957" width="12.375" style="160" customWidth="1"/>
    <col min="8958" max="8958" width="12.625" style="160" customWidth="1"/>
    <col min="8959" max="8959" width="13.125" style="160" customWidth="1"/>
    <col min="8960" max="8960" width="12.375" style="160" customWidth="1"/>
    <col min="8961" max="8962" width="9" style="160" customWidth="1"/>
    <col min="8963" max="8963" width="11" style="160" bestFit="1" customWidth="1"/>
    <col min="8964" max="8964" width="12.75" style="160" bestFit="1" customWidth="1"/>
    <col min="8965" max="8965" width="9.25" style="160" bestFit="1" customWidth="1"/>
    <col min="8966" max="9209" width="9" style="160" customWidth="1"/>
    <col min="9210" max="9210" width="18.625" style="160" customWidth="1"/>
    <col min="9211" max="9211" width="13.125" style="160" customWidth="1"/>
    <col min="9212" max="9213" width="12.375" style="160" customWidth="1"/>
    <col min="9214" max="9214" width="12.625" style="160" customWidth="1"/>
    <col min="9215" max="9215" width="13.125" style="160" customWidth="1"/>
    <col min="9216" max="9216" width="12.375" style="160" customWidth="1"/>
    <col min="9217" max="9218" width="9" style="160" customWidth="1"/>
    <col min="9219" max="9219" width="11" style="160" bestFit="1" customWidth="1"/>
    <col min="9220" max="9220" width="12.75" style="160" bestFit="1" customWidth="1"/>
    <col min="9221" max="9221" width="9.25" style="160" bestFit="1" customWidth="1"/>
    <col min="9222" max="9465" width="9" style="160" customWidth="1"/>
    <col min="9466" max="9466" width="18.625" style="160" customWidth="1"/>
    <col min="9467" max="9467" width="13.125" style="160" customWidth="1"/>
    <col min="9468" max="9469" width="12.375" style="160" customWidth="1"/>
    <col min="9470" max="9470" width="12.625" style="160" customWidth="1"/>
    <col min="9471" max="9471" width="13.125" style="160" customWidth="1"/>
    <col min="9472" max="9472" width="12.375" style="160" customWidth="1"/>
    <col min="9473" max="9474" width="9" style="160" customWidth="1"/>
    <col min="9475" max="9475" width="11" style="160" bestFit="1" customWidth="1"/>
    <col min="9476" max="9476" width="12.75" style="160" bestFit="1" customWidth="1"/>
    <col min="9477" max="9477" width="9.25" style="160" bestFit="1" customWidth="1"/>
    <col min="9478" max="9721" width="9" style="160" customWidth="1"/>
    <col min="9722" max="9722" width="18.625" style="160" customWidth="1"/>
    <col min="9723" max="9723" width="13.125" style="160" customWidth="1"/>
    <col min="9724" max="9725" width="12.375" style="160" customWidth="1"/>
    <col min="9726" max="9726" width="12.625" style="160" customWidth="1"/>
    <col min="9727" max="9727" width="13.125" style="160" customWidth="1"/>
    <col min="9728" max="9728" width="12.375" style="160" customWidth="1"/>
    <col min="9729" max="9730" width="9" style="160" customWidth="1"/>
    <col min="9731" max="9731" width="11" style="160" bestFit="1" customWidth="1"/>
    <col min="9732" max="9732" width="12.75" style="160" bestFit="1" customWidth="1"/>
    <col min="9733" max="9733" width="9.25" style="160" bestFit="1" customWidth="1"/>
    <col min="9734" max="9977" width="9" style="160" customWidth="1"/>
    <col min="9978" max="9978" width="18.625" style="160" customWidth="1"/>
    <col min="9979" max="9979" width="13.125" style="160" customWidth="1"/>
    <col min="9980" max="9981" width="12.375" style="160" customWidth="1"/>
    <col min="9982" max="9982" width="12.625" style="160" customWidth="1"/>
    <col min="9983" max="9983" width="13.125" style="160" customWidth="1"/>
    <col min="9984" max="9984" width="12.375" style="160" customWidth="1"/>
    <col min="9985" max="9986" width="9" style="160" customWidth="1"/>
    <col min="9987" max="9987" width="11" style="160" bestFit="1" customWidth="1"/>
    <col min="9988" max="9988" width="12.75" style="160" bestFit="1" customWidth="1"/>
    <col min="9989" max="9989" width="9.25" style="160" bestFit="1" customWidth="1"/>
    <col min="9990" max="10233" width="9" style="160" customWidth="1"/>
    <col min="10234" max="10234" width="18.625" style="160" customWidth="1"/>
    <col min="10235" max="10235" width="13.125" style="160" customWidth="1"/>
    <col min="10236" max="10237" width="12.375" style="160" customWidth="1"/>
    <col min="10238" max="10238" width="12.625" style="160" customWidth="1"/>
    <col min="10239" max="10239" width="13.125" style="160" customWidth="1"/>
    <col min="10240" max="10240" width="12.375" style="160" customWidth="1"/>
    <col min="10241" max="10242" width="9" style="160" customWidth="1"/>
    <col min="10243" max="10243" width="11" style="160" bestFit="1" customWidth="1"/>
    <col min="10244" max="10244" width="12.75" style="160" bestFit="1" customWidth="1"/>
    <col min="10245" max="10245" width="9.25" style="160" bestFit="1" customWidth="1"/>
    <col min="10246" max="10489" width="9" style="160" customWidth="1"/>
    <col min="10490" max="10490" width="18.625" style="160" customWidth="1"/>
    <col min="10491" max="10491" width="13.125" style="160" customWidth="1"/>
    <col min="10492" max="10493" width="12.375" style="160" customWidth="1"/>
    <col min="10494" max="10494" width="12.625" style="160" customWidth="1"/>
    <col min="10495" max="10495" width="13.125" style="160" customWidth="1"/>
    <col min="10496" max="10496" width="12.375" style="160" customWidth="1"/>
    <col min="10497" max="10498" width="9" style="160" customWidth="1"/>
    <col min="10499" max="10499" width="11" style="160" bestFit="1" customWidth="1"/>
    <col min="10500" max="10500" width="12.75" style="160" bestFit="1" customWidth="1"/>
    <col min="10501" max="10501" width="9.25" style="160" bestFit="1" customWidth="1"/>
    <col min="10502" max="10745" width="9" style="160" customWidth="1"/>
    <col min="10746" max="10746" width="18.625" style="160" customWidth="1"/>
    <col min="10747" max="10747" width="13.125" style="160" customWidth="1"/>
    <col min="10748" max="10749" width="12.375" style="160" customWidth="1"/>
    <col min="10750" max="10750" width="12.625" style="160" customWidth="1"/>
    <col min="10751" max="10751" width="13.125" style="160" customWidth="1"/>
    <col min="10752" max="10752" width="12.375" style="160" customWidth="1"/>
    <col min="10753" max="10754" width="9" style="160" customWidth="1"/>
    <col min="10755" max="10755" width="11" style="160" bestFit="1" customWidth="1"/>
    <col min="10756" max="10756" width="12.75" style="160" bestFit="1" customWidth="1"/>
    <col min="10757" max="10757" width="9.25" style="160" bestFit="1" customWidth="1"/>
    <col min="10758" max="11001" width="9" style="160" customWidth="1"/>
    <col min="11002" max="11002" width="18.625" style="160" customWidth="1"/>
    <col min="11003" max="11003" width="13.125" style="160" customWidth="1"/>
    <col min="11004" max="11005" width="12.375" style="160" customWidth="1"/>
    <col min="11006" max="11006" width="12.625" style="160" customWidth="1"/>
    <col min="11007" max="11007" width="13.125" style="160" customWidth="1"/>
    <col min="11008" max="11008" width="12.375" style="160" customWidth="1"/>
    <col min="11009" max="11010" width="9" style="160" customWidth="1"/>
    <col min="11011" max="11011" width="11" style="160" bestFit="1" customWidth="1"/>
    <col min="11012" max="11012" width="12.75" style="160" bestFit="1" customWidth="1"/>
    <col min="11013" max="11013" width="9.25" style="160" bestFit="1" customWidth="1"/>
    <col min="11014" max="11257" width="9" style="160" customWidth="1"/>
    <col min="11258" max="11258" width="18.625" style="160" customWidth="1"/>
    <col min="11259" max="11259" width="13.125" style="160" customWidth="1"/>
    <col min="11260" max="11261" width="12.375" style="160" customWidth="1"/>
    <col min="11262" max="11262" width="12.625" style="160" customWidth="1"/>
    <col min="11263" max="11263" width="13.125" style="160" customWidth="1"/>
    <col min="11264" max="11264" width="12.375" style="160" customWidth="1"/>
    <col min="11265" max="11266" width="9" style="160" customWidth="1"/>
    <col min="11267" max="11267" width="11" style="160" bestFit="1" customWidth="1"/>
    <col min="11268" max="11268" width="12.75" style="160" bestFit="1" customWidth="1"/>
    <col min="11269" max="11269" width="9.25" style="160" bestFit="1" customWidth="1"/>
    <col min="11270" max="11513" width="9" style="160" customWidth="1"/>
    <col min="11514" max="11514" width="18.625" style="160" customWidth="1"/>
    <col min="11515" max="11515" width="13.125" style="160" customWidth="1"/>
    <col min="11516" max="11517" width="12.375" style="160" customWidth="1"/>
    <col min="11518" max="11518" width="12.625" style="160" customWidth="1"/>
    <col min="11519" max="11519" width="13.125" style="160" customWidth="1"/>
    <col min="11520" max="11520" width="12.375" style="160" customWidth="1"/>
    <col min="11521" max="11522" width="9" style="160" customWidth="1"/>
    <col min="11523" max="11523" width="11" style="160" bestFit="1" customWidth="1"/>
    <col min="11524" max="11524" width="12.75" style="160" bestFit="1" customWidth="1"/>
    <col min="11525" max="11525" width="9.25" style="160" bestFit="1" customWidth="1"/>
    <col min="11526" max="11769" width="9" style="160" customWidth="1"/>
    <col min="11770" max="11770" width="18.625" style="160" customWidth="1"/>
    <col min="11771" max="11771" width="13.125" style="160" customWidth="1"/>
    <col min="11772" max="11773" width="12.375" style="160" customWidth="1"/>
    <col min="11774" max="11774" width="12.625" style="160" customWidth="1"/>
    <col min="11775" max="11775" width="13.125" style="160" customWidth="1"/>
    <col min="11776" max="11776" width="12.375" style="160" customWidth="1"/>
    <col min="11777" max="11778" width="9" style="160" customWidth="1"/>
    <col min="11779" max="11779" width="11" style="160" bestFit="1" customWidth="1"/>
    <col min="11780" max="11780" width="12.75" style="160" bestFit="1" customWidth="1"/>
    <col min="11781" max="11781" width="9.25" style="160" bestFit="1" customWidth="1"/>
    <col min="11782" max="12025" width="9" style="160" customWidth="1"/>
    <col min="12026" max="12026" width="18.625" style="160" customWidth="1"/>
    <col min="12027" max="12027" width="13.125" style="160" customWidth="1"/>
    <col min="12028" max="12029" width="12.375" style="160" customWidth="1"/>
    <col min="12030" max="12030" width="12.625" style="160" customWidth="1"/>
    <col min="12031" max="12031" width="13.125" style="160" customWidth="1"/>
    <col min="12032" max="12032" width="12.375" style="160" customWidth="1"/>
    <col min="12033" max="12034" width="9" style="160" customWidth="1"/>
    <col min="12035" max="12035" width="11" style="160" bestFit="1" customWidth="1"/>
    <col min="12036" max="12036" width="12.75" style="160" bestFit="1" customWidth="1"/>
    <col min="12037" max="12037" width="9.25" style="160" bestFit="1" customWidth="1"/>
    <col min="12038" max="12281" width="9" style="160" customWidth="1"/>
    <col min="12282" max="12282" width="18.625" style="160" customWidth="1"/>
    <col min="12283" max="12283" width="13.125" style="160" customWidth="1"/>
    <col min="12284" max="12285" width="12.375" style="160" customWidth="1"/>
    <col min="12286" max="12286" width="12.625" style="160" customWidth="1"/>
    <col min="12287" max="12287" width="13.125" style="160" customWidth="1"/>
    <col min="12288" max="12288" width="12.375" style="160" customWidth="1"/>
    <col min="12289" max="12290" width="9" style="160" customWidth="1"/>
    <col min="12291" max="12291" width="11" style="160" bestFit="1" customWidth="1"/>
    <col min="12292" max="12292" width="12.75" style="160" bestFit="1" customWidth="1"/>
    <col min="12293" max="12293" width="9.25" style="160" bestFit="1" customWidth="1"/>
    <col min="12294" max="12537" width="9" style="160" customWidth="1"/>
    <col min="12538" max="12538" width="18.625" style="160" customWidth="1"/>
    <col min="12539" max="12539" width="13.125" style="160" customWidth="1"/>
    <col min="12540" max="12541" width="12.375" style="160" customWidth="1"/>
    <col min="12542" max="12542" width="12.625" style="160" customWidth="1"/>
    <col min="12543" max="12543" width="13.125" style="160" customWidth="1"/>
    <col min="12544" max="12544" width="12.375" style="160" customWidth="1"/>
    <col min="12545" max="12546" width="9" style="160" customWidth="1"/>
    <col min="12547" max="12547" width="11" style="160" bestFit="1" customWidth="1"/>
    <col min="12548" max="12548" width="12.75" style="160" bestFit="1" customWidth="1"/>
    <col min="12549" max="12549" width="9.25" style="160" bestFit="1" customWidth="1"/>
    <col min="12550" max="12793" width="9" style="160" customWidth="1"/>
    <col min="12794" max="12794" width="18.625" style="160" customWidth="1"/>
    <col min="12795" max="12795" width="13.125" style="160" customWidth="1"/>
    <col min="12796" max="12797" width="12.375" style="160" customWidth="1"/>
    <col min="12798" max="12798" width="12.625" style="160" customWidth="1"/>
    <col min="12799" max="12799" width="13.125" style="160" customWidth="1"/>
    <col min="12800" max="12800" width="12.375" style="160" customWidth="1"/>
    <col min="12801" max="12802" width="9" style="160" customWidth="1"/>
    <col min="12803" max="12803" width="11" style="160" bestFit="1" customWidth="1"/>
    <col min="12804" max="12804" width="12.75" style="160" bestFit="1" customWidth="1"/>
    <col min="12805" max="12805" width="9.25" style="160" bestFit="1" customWidth="1"/>
    <col min="12806" max="13049" width="9" style="160" customWidth="1"/>
    <col min="13050" max="13050" width="18.625" style="160" customWidth="1"/>
    <col min="13051" max="13051" width="13.125" style="160" customWidth="1"/>
    <col min="13052" max="13053" width="12.375" style="160" customWidth="1"/>
    <col min="13054" max="13054" width="12.625" style="160" customWidth="1"/>
    <col min="13055" max="13055" width="13.125" style="160" customWidth="1"/>
    <col min="13056" max="13056" width="12.375" style="160" customWidth="1"/>
    <col min="13057" max="13058" width="9" style="160" customWidth="1"/>
    <col min="13059" max="13059" width="11" style="160" bestFit="1" customWidth="1"/>
    <col min="13060" max="13060" width="12.75" style="160" bestFit="1" customWidth="1"/>
    <col min="13061" max="13061" width="9.25" style="160" bestFit="1" customWidth="1"/>
    <col min="13062" max="13305" width="9" style="160" customWidth="1"/>
    <col min="13306" max="13306" width="18.625" style="160" customWidth="1"/>
    <col min="13307" max="13307" width="13.125" style="160" customWidth="1"/>
    <col min="13308" max="13309" width="12.375" style="160" customWidth="1"/>
    <col min="13310" max="13310" width="12.625" style="160" customWidth="1"/>
    <col min="13311" max="13311" width="13.125" style="160" customWidth="1"/>
    <col min="13312" max="13312" width="12.375" style="160" customWidth="1"/>
    <col min="13313" max="13314" width="9" style="160" customWidth="1"/>
    <col min="13315" max="13315" width="11" style="160" bestFit="1" customWidth="1"/>
    <col min="13316" max="13316" width="12.75" style="160" bestFit="1" customWidth="1"/>
    <col min="13317" max="13317" width="9.25" style="160" bestFit="1" customWidth="1"/>
    <col min="13318" max="13561" width="9" style="160" customWidth="1"/>
    <col min="13562" max="13562" width="18.625" style="160" customWidth="1"/>
    <col min="13563" max="13563" width="13.125" style="160" customWidth="1"/>
    <col min="13564" max="13565" width="12.375" style="160" customWidth="1"/>
    <col min="13566" max="13566" width="12.625" style="160" customWidth="1"/>
    <col min="13567" max="13567" width="13.125" style="160" customWidth="1"/>
    <col min="13568" max="13568" width="12.375" style="160" customWidth="1"/>
    <col min="13569" max="13570" width="9" style="160" customWidth="1"/>
    <col min="13571" max="13571" width="11" style="160" bestFit="1" customWidth="1"/>
    <col min="13572" max="13572" width="12.75" style="160" bestFit="1" customWidth="1"/>
    <col min="13573" max="13573" width="9.25" style="160" bestFit="1" customWidth="1"/>
    <col min="13574" max="13817" width="9" style="160" customWidth="1"/>
    <col min="13818" max="13818" width="18.625" style="160" customWidth="1"/>
    <col min="13819" max="13819" width="13.125" style="160" customWidth="1"/>
    <col min="13820" max="13821" width="12.375" style="160" customWidth="1"/>
    <col min="13822" max="13822" width="12.625" style="160" customWidth="1"/>
    <col min="13823" max="13823" width="13.125" style="160" customWidth="1"/>
    <col min="13824" max="13824" width="12.375" style="160" customWidth="1"/>
    <col min="13825" max="13826" width="9" style="160" customWidth="1"/>
    <col min="13827" max="13827" width="11" style="160" bestFit="1" customWidth="1"/>
    <col min="13828" max="13828" width="12.75" style="160" bestFit="1" customWidth="1"/>
    <col min="13829" max="13829" width="9.25" style="160" bestFit="1" customWidth="1"/>
    <col min="13830" max="14073" width="9" style="160" customWidth="1"/>
    <col min="14074" max="14074" width="18.625" style="160" customWidth="1"/>
    <col min="14075" max="14075" width="13.125" style="160" customWidth="1"/>
    <col min="14076" max="14077" width="12.375" style="160" customWidth="1"/>
    <col min="14078" max="14078" width="12.625" style="160" customWidth="1"/>
    <col min="14079" max="14079" width="13.125" style="160" customWidth="1"/>
    <col min="14080" max="14080" width="12.375" style="160" customWidth="1"/>
    <col min="14081" max="14082" width="9" style="160" customWidth="1"/>
    <col min="14083" max="14083" width="11" style="160" bestFit="1" customWidth="1"/>
    <col min="14084" max="14084" width="12.75" style="160" bestFit="1" customWidth="1"/>
    <col min="14085" max="14085" width="9.25" style="160" bestFit="1" customWidth="1"/>
    <col min="14086" max="14329" width="9" style="160" customWidth="1"/>
    <col min="14330" max="14330" width="18.625" style="160" customWidth="1"/>
    <col min="14331" max="14331" width="13.125" style="160" customWidth="1"/>
    <col min="14332" max="14333" width="12.375" style="160" customWidth="1"/>
    <col min="14334" max="14334" width="12.625" style="160" customWidth="1"/>
    <col min="14335" max="14335" width="13.125" style="160" customWidth="1"/>
    <col min="14336" max="14336" width="12.375" style="160" customWidth="1"/>
    <col min="14337" max="14338" width="9" style="160" customWidth="1"/>
    <col min="14339" max="14339" width="11" style="160" bestFit="1" customWidth="1"/>
    <col min="14340" max="14340" width="12.75" style="160" bestFit="1" customWidth="1"/>
    <col min="14341" max="14341" width="9.25" style="160" bestFit="1" customWidth="1"/>
    <col min="14342" max="14585" width="9" style="160" customWidth="1"/>
    <col min="14586" max="14586" width="18.625" style="160" customWidth="1"/>
    <col min="14587" max="14587" width="13.125" style="160" customWidth="1"/>
    <col min="14588" max="14589" width="12.375" style="160" customWidth="1"/>
    <col min="14590" max="14590" width="12.625" style="160" customWidth="1"/>
    <col min="14591" max="14591" width="13.125" style="160" customWidth="1"/>
    <col min="14592" max="14592" width="12.375" style="160" customWidth="1"/>
    <col min="14593" max="14594" width="9" style="160" customWidth="1"/>
    <col min="14595" max="14595" width="11" style="160" bestFit="1" customWidth="1"/>
    <col min="14596" max="14596" width="12.75" style="160" bestFit="1" customWidth="1"/>
    <col min="14597" max="14597" width="9.25" style="160" bestFit="1" customWidth="1"/>
    <col min="14598" max="14841" width="9" style="160" customWidth="1"/>
    <col min="14842" max="14842" width="18.625" style="160" customWidth="1"/>
    <col min="14843" max="14843" width="13.125" style="160" customWidth="1"/>
    <col min="14844" max="14845" width="12.375" style="160" customWidth="1"/>
    <col min="14846" max="14846" width="12.625" style="160" customWidth="1"/>
    <col min="14847" max="14847" width="13.125" style="160" customWidth="1"/>
    <col min="14848" max="14848" width="12.375" style="160" customWidth="1"/>
    <col min="14849" max="14850" width="9" style="160" customWidth="1"/>
    <col min="14851" max="14851" width="11" style="160" bestFit="1" customWidth="1"/>
    <col min="14852" max="14852" width="12.75" style="160" bestFit="1" customWidth="1"/>
    <col min="14853" max="14853" width="9.25" style="160" bestFit="1" customWidth="1"/>
    <col min="14854" max="15097" width="9" style="160" customWidth="1"/>
    <col min="15098" max="15098" width="18.625" style="160" customWidth="1"/>
    <col min="15099" max="15099" width="13.125" style="160" customWidth="1"/>
    <col min="15100" max="15101" width="12.375" style="160" customWidth="1"/>
    <col min="15102" max="15102" width="12.625" style="160" customWidth="1"/>
    <col min="15103" max="15103" width="13.125" style="160" customWidth="1"/>
    <col min="15104" max="15104" width="12.375" style="160" customWidth="1"/>
    <col min="15105" max="15106" width="9" style="160" customWidth="1"/>
    <col min="15107" max="15107" width="11" style="160" bestFit="1" customWidth="1"/>
    <col min="15108" max="15108" width="12.75" style="160" bestFit="1" customWidth="1"/>
    <col min="15109" max="15109" width="9.25" style="160" bestFit="1" customWidth="1"/>
    <col min="15110" max="15353" width="9" style="160" customWidth="1"/>
    <col min="15354" max="15354" width="18.625" style="160" customWidth="1"/>
    <col min="15355" max="15355" width="13.125" style="160" customWidth="1"/>
    <col min="15356" max="15357" width="12.375" style="160" customWidth="1"/>
    <col min="15358" max="15358" width="12.625" style="160" customWidth="1"/>
    <col min="15359" max="15359" width="13.125" style="160" customWidth="1"/>
    <col min="15360" max="15360" width="12.375" style="160" customWidth="1"/>
    <col min="15361" max="15362" width="9" style="160" customWidth="1"/>
    <col min="15363" max="15363" width="11" style="160" bestFit="1" customWidth="1"/>
    <col min="15364" max="15364" width="12.75" style="160" bestFit="1" customWidth="1"/>
    <col min="15365" max="15365" width="9.25" style="160" bestFit="1" customWidth="1"/>
    <col min="15366" max="15609" width="9" style="160" customWidth="1"/>
    <col min="15610" max="15610" width="18.625" style="160" customWidth="1"/>
    <col min="15611" max="15611" width="13.125" style="160" customWidth="1"/>
    <col min="15612" max="15613" width="12.375" style="160" customWidth="1"/>
    <col min="15614" max="15614" width="12.625" style="160" customWidth="1"/>
    <col min="15615" max="15615" width="13.125" style="160" customWidth="1"/>
    <col min="15616" max="15616" width="12.375" style="160" customWidth="1"/>
    <col min="15617" max="15618" width="9" style="160" customWidth="1"/>
    <col min="15619" max="15619" width="11" style="160" bestFit="1" customWidth="1"/>
    <col min="15620" max="15620" width="12.75" style="160" bestFit="1" customWidth="1"/>
    <col min="15621" max="15621" width="9.25" style="160" bestFit="1" customWidth="1"/>
    <col min="15622" max="15865" width="9" style="160" customWidth="1"/>
    <col min="15866" max="15866" width="18.625" style="160" customWidth="1"/>
    <col min="15867" max="15867" width="13.125" style="160" customWidth="1"/>
    <col min="15868" max="15869" width="12.375" style="160" customWidth="1"/>
    <col min="15870" max="15870" width="12.625" style="160" customWidth="1"/>
    <col min="15871" max="15871" width="13.125" style="160" customWidth="1"/>
    <col min="15872" max="15872" width="12.375" style="160" customWidth="1"/>
    <col min="15873" max="15874" width="9" style="160" customWidth="1"/>
    <col min="15875" max="15875" width="11" style="160" bestFit="1" customWidth="1"/>
    <col min="15876" max="15876" width="12.75" style="160" bestFit="1" customWidth="1"/>
    <col min="15877" max="15877" width="9.25" style="160" bestFit="1" customWidth="1"/>
    <col min="15878" max="16121" width="9" style="160" customWidth="1"/>
    <col min="16122" max="16122" width="18.625" style="160" customWidth="1"/>
    <col min="16123" max="16123" width="13.125" style="160" customWidth="1"/>
    <col min="16124" max="16125" width="12.375" style="160" customWidth="1"/>
    <col min="16126" max="16126" width="12.625" style="160" customWidth="1"/>
    <col min="16127" max="16127" width="13.125" style="160" customWidth="1"/>
    <col min="16128" max="16128" width="12.375" style="160" customWidth="1"/>
    <col min="16129" max="16130" width="9" style="160" customWidth="1"/>
    <col min="16131" max="16131" width="11" style="160" bestFit="1" customWidth="1"/>
    <col min="16132" max="16132" width="12.75" style="160" bestFit="1" customWidth="1"/>
    <col min="16133" max="16133" width="9.25" style="160" bestFit="1" customWidth="1"/>
    <col min="16134" max="16384" width="9" style="160" customWidth="1"/>
  </cols>
  <sheetData>
    <row r="1" spans="1:7" ht="20.25" customHeight="1">
      <c r="B1" s="429" t="s">
        <v>291</v>
      </c>
      <c r="C1" s="438"/>
      <c r="D1" s="438"/>
      <c r="E1" s="438"/>
      <c r="F1" s="438"/>
      <c r="G1" s="439"/>
    </row>
    <row r="2" spans="1:7" ht="15" customHeight="1">
      <c r="C2" s="439"/>
      <c r="D2" s="439"/>
      <c r="G2" s="227"/>
    </row>
    <row r="3" spans="1:7" ht="15" customHeight="1">
      <c r="B3" s="430" t="s">
        <v>241</v>
      </c>
      <c r="C3" s="440" t="s">
        <v>323</v>
      </c>
      <c r="D3" s="447"/>
      <c r="E3" s="461" t="s">
        <v>188</v>
      </c>
      <c r="F3" s="467" t="s">
        <v>32</v>
      </c>
      <c r="G3" s="476"/>
    </row>
    <row r="4" spans="1:7" ht="15" customHeight="1">
      <c r="B4" s="431" t="s">
        <v>240</v>
      </c>
      <c r="C4" s="441" t="s">
        <v>71</v>
      </c>
      <c r="D4" s="448" t="s">
        <v>242</v>
      </c>
      <c r="E4" s="462" t="s">
        <v>324</v>
      </c>
      <c r="F4" s="468" t="s">
        <v>265</v>
      </c>
      <c r="G4" s="477" t="s">
        <v>17</v>
      </c>
    </row>
    <row r="5" spans="1:7" ht="15" customHeight="1">
      <c r="A5" s="160">
        <v>1</v>
      </c>
      <c r="B5" s="432" t="s">
        <v>56</v>
      </c>
      <c r="C5" s="442">
        <v>347967</v>
      </c>
      <c r="D5" s="449">
        <f t="shared" ref="D5:D51" si="0">RANK(C5,$C$5:$C$51)</f>
        <v>11</v>
      </c>
      <c r="E5" s="463">
        <v>5253</v>
      </c>
      <c r="F5" s="787">
        <f t="shared" ref="F5:F51" si="1">ROUND(C5/E5/10,5)</f>
        <v>6.6241599999999998</v>
      </c>
      <c r="G5" s="478">
        <f t="shared" ref="G5:G51" si="2">RANK(F5,$F$5:$F$51,0)</f>
        <v>35</v>
      </c>
    </row>
    <row r="6" spans="1:7" ht="15" customHeight="1">
      <c r="A6" s="160">
        <v>2</v>
      </c>
      <c r="B6" s="433" t="s">
        <v>207</v>
      </c>
      <c r="C6" s="443">
        <v>43308</v>
      </c>
      <c r="D6" s="450">
        <f t="shared" si="0"/>
        <v>43</v>
      </c>
      <c r="E6" s="464">
        <v>1258</v>
      </c>
      <c r="F6" s="788">
        <f t="shared" si="1"/>
        <v>3.4426100000000002</v>
      </c>
      <c r="G6" s="479">
        <f t="shared" si="2"/>
        <v>47</v>
      </c>
    </row>
    <row r="7" spans="1:7" ht="15" customHeight="1">
      <c r="A7" s="160">
        <v>3</v>
      </c>
      <c r="B7" s="433" t="s">
        <v>182</v>
      </c>
      <c r="C7" s="443">
        <v>47117</v>
      </c>
      <c r="D7" s="450">
        <f t="shared" si="0"/>
        <v>42</v>
      </c>
      <c r="E7" s="464">
        <v>1234</v>
      </c>
      <c r="F7" s="788">
        <f t="shared" si="1"/>
        <v>3.8182299999999998</v>
      </c>
      <c r="G7" s="479">
        <f t="shared" si="2"/>
        <v>45</v>
      </c>
    </row>
    <row r="8" spans="1:7" ht="15" customHeight="1">
      <c r="A8" s="160">
        <v>4</v>
      </c>
      <c r="B8" s="433" t="s">
        <v>37</v>
      </c>
      <c r="C8" s="443">
        <v>165815</v>
      </c>
      <c r="D8" s="450">
        <f t="shared" si="0"/>
        <v>22</v>
      </c>
      <c r="E8" s="464">
        <v>2296</v>
      </c>
      <c r="F8" s="788">
        <f t="shared" si="1"/>
        <v>7.2219100000000003</v>
      </c>
      <c r="G8" s="479">
        <f t="shared" si="2"/>
        <v>31</v>
      </c>
    </row>
    <row r="9" spans="1:7" ht="15" customHeight="1">
      <c r="A9" s="160">
        <v>5</v>
      </c>
      <c r="B9" s="434" t="s">
        <v>140</v>
      </c>
      <c r="C9" s="444">
        <v>35308</v>
      </c>
      <c r="D9" s="451">
        <f t="shared" si="0"/>
        <v>46</v>
      </c>
      <c r="E9" s="465">
        <v>978</v>
      </c>
      <c r="F9" s="789">
        <f t="shared" si="1"/>
        <v>3.61022</v>
      </c>
      <c r="G9" s="480">
        <f t="shared" si="2"/>
        <v>46</v>
      </c>
    </row>
    <row r="10" spans="1:7" ht="15" customHeight="1">
      <c r="A10" s="160">
        <v>6</v>
      </c>
      <c r="B10" s="433" t="s">
        <v>38</v>
      </c>
      <c r="C10" s="443">
        <v>54262</v>
      </c>
      <c r="D10" s="450">
        <f t="shared" si="0"/>
        <v>40</v>
      </c>
      <c r="E10" s="464">
        <v>1083</v>
      </c>
      <c r="F10" s="788">
        <f t="shared" si="1"/>
        <v>5.0103400000000002</v>
      </c>
      <c r="G10" s="479">
        <f t="shared" si="2"/>
        <v>42</v>
      </c>
    </row>
    <row r="11" spans="1:7" ht="15" customHeight="1">
      <c r="A11" s="160">
        <v>7</v>
      </c>
      <c r="B11" s="433" t="s">
        <v>202</v>
      </c>
      <c r="C11" s="443">
        <v>105260</v>
      </c>
      <c r="D11" s="450">
        <f t="shared" si="0"/>
        <v>26</v>
      </c>
      <c r="E11" s="464">
        <v>1851</v>
      </c>
      <c r="F11" s="788">
        <f t="shared" si="1"/>
        <v>5.6866599999999998</v>
      </c>
      <c r="G11" s="479">
        <f t="shared" si="2"/>
        <v>39</v>
      </c>
    </row>
    <row r="12" spans="1:7" ht="15" customHeight="1">
      <c r="A12" s="160">
        <v>8</v>
      </c>
      <c r="B12" s="433" t="s">
        <v>208</v>
      </c>
      <c r="C12" s="443">
        <v>300883</v>
      </c>
      <c r="D12" s="450">
        <f t="shared" si="0"/>
        <v>12</v>
      </c>
      <c r="E12" s="464">
        <v>2829</v>
      </c>
      <c r="F12" s="788">
        <f t="shared" si="1"/>
        <v>10.635669999999999</v>
      </c>
      <c r="G12" s="479">
        <f t="shared" si="2"/>
        <v>15</v>
      </c>
    </row>
    <row r="13" spans="1:7" ht="15" customHeight="1">
      <c r="A13" s="160">
        <v>9</v>
      </c>
      <c r="B13" s="435" t="s">
        <v>180</v>
      </c>
      <c r="C13" s="443">
        <v>189419</v>
      </c>
      <c r="D13" s="450">
        <f t="shared" si="0"/>
        <v>18</v>
      </c>
      <c r="E13" s="464">
        <v>1919</v>
      </c>
      <c r="F13" s="788">
        <f t="shared" si="1"/>
        <v>9.8707100000000008</v>
      </c>
      <c r="G13" s="479">
        <f t="shared" si="2"/>
        <v>18</v>
      </c>
    </row>
    <row r="14" spans="1:7" ht="15" customHeight="1">
      <c r="A14" s="160">
        <v>10</v>
      </c>
      <c r="B14" s="433" t="s">
        <v>209</v>
      </c>
      <c r="C14" s="443">
        <v>174176</v>
      </c>
      <c r="D14" s="450">
        <f t="shared" si="0"/>
        <v>20</v>
      </c>
      <c r="E14" s="464">
        <v>1901</v>
      </c>
      <c r="F14" s="788">
        <f t="shared" si="1"/>
        <v>9.1623400000000004</v>
      </c>
      <c r="G14" s="479">
        <f t="shared" si="2"/>
        <v>22</v>
      </c>
    </row>
    <row r="15" spans="1:7" ht="15" customHeight="1">
      <c r="A15" s="160">
        <v>11</v>
      </c>
      <c r="B15" s="433" t="s">
        <v>211</v>
      </c>
      <c r="C15" s="443">
        <v>1047094</v>
      </c>
      <c r="D15" s="450">
        <f t="shared" si="0"/>
        <v>6</v>
      </c>
      <c r="E15" s="464">
        <v>7175</v>
      </c>
      <c r="F15" s="788">
        <f t="shared" si="1"/>
        <v>14.593640000000001</v>
      </c>
      <c r="G15" s="479">
        <f t="shared" si="2"/>
        <v>10</v>
      </c>
    </row>
    <row r="16" spans="1:7" ht="15" customHeight="1">
      <c r="A16" s="160">
        <v>12</v>
      </c>
      <c r="B16" s="433" t="s">
        <v>212</v>
      </c>
      <c r="C16" s="443">
        <v>1068463</v>
      </c>
      <c r="D16" s="450">
        <f t="shared" si="0"/>
        <v>5</v>
      </c>
      <c r="E16" s="464">
        <v>6143</v>
      </c>
      <c r="F16" s="788">
        <f t="shared" si="1"/>
        <v>17.393180000000001</v>
      </c>
      <c r="G16" s="479">
        <f t="shared" si="2"/>
        <v>4</v>
      </c>
    </row>
    <row r="17" spans="1:7" ht="15" customHeight="1">
      <c r="A17" s="160">
        <v>13</v>
      </c>
      <c r="B17" s="433" t="s">
        <v>213</v>
      </c>
      <c r="C17" s="443">
        <v>4028971</v>
      </c>
      <c r="D17" s="450">
        <f t="shared" si="0"/>
        <v>1</v>
      </c>
      <c r="E17" s="464">
        <v>13340</v>
      </c>
      <c r="F17" s="788">
        <f t="shared" si="1"/>
        <v>30.202179999999998</v>
      </c>
      <c r="G17" s="479">
        <f t="shared" si="2"/>
        <v>1</v>
      </c>
    </row>
    <row r="18" spans="1:7" ht="15" customHeight="1">
      <c r="A18" s="160">
        <v>14</v>
      </c>
      <c r="B18" s="433" t="s">
        <v>214</v>
      </c>
      <c r="C18" s="443">
        <v>1964425</v>
      </c>
      <c r="D18" s="450">
        <f t="shared" si="0"/>
        <v>2</v>
      </c>
      <c r="E18" s="464">
        <v>8993</v>
      </c>
      <c r="F18" s="788">
        <f t="shared" si="1"/>
        <v>21.84393</v>
      </c>
      <c r="G18" s="479">
        <f t="shared" si="2"/>
        <v>2</v>
      </c>
    </row>
    <row r="19" spans="1:7" ht="15" customHeight="1">
      <c r="A19" s="160">
        <v>15</v>
      </c>
      <c r="B19" s="433" t="s">
        <v>215</v>
      </c>
      <c r="C19" s="443">
        <v>135249</v>
      </c>
      <c r="D19" s="450">
        <f t="shared" si="0"/>
        <v>25</v>
      </c>
      <c r="E19" s="464">
        <v>2230</v>
      </c>
      <c r="F19" s="788">
        <f t="shared" si="1"/>
        <v>6.0649800000000003</v>
      </c>
      <c r="G19" s="479">
        <f t="shared" si="2"/>
        <v>38</v>
      </c>
    </row>
    <row r="20" spans="1:7" ht="15" customHeight="1">
      <c r="A20" s="160">
        <v>16</v>
      </c>
      <c r="B20" s="433" t="s">
        <v>216</v>
      </c>
      <c r="C20" s="443">
        <v>85184</v>
      </c>
      <c r="D20" s="450">
        <f t="shared" si="0"/>
        <v>32</v>
      </c>
      <c r="E20" s="464">
        <v>1035</v>
      </c>
      <c r="F20" s="788">
        <f t="shared" si="1"/>
        <v>8.23034</v>
      </c>
      <c r="G20" s="479">
        <f t="shared" si="2"/>
        <v>28</v>
      </c>
    </row>
    <row r="21" spans="1:7" ht="15" customHeight="1">
      <c r="A21" s="160">
        <v>17</v>
      </c>
      <c r="B21" s="433" t="s">
        <v>219</v>
      </c>
      <c r="C21" s="443">
        <v>104696</v>
      </c>
      <c r="D21" s="450">
        <f t="shared" si="0"/>
        <v>27</v>
      </c>
      <c r="E21" s="778">
        <v>1130</v>
      </c>
      <c r="F21" s="790">
        <f t="shared" si="1"/>
        <v>9.2651299999999992</v>
      </c>
      <c r="G21" s="784">
        <f t="shared" si="2"/>
        <v>20</v>
      </c>
    </row>
    <row r="22" spans="1:7" ht="15" customHeight="1">
      <c r="A22" s="160">
        <v>18</v>
      </c>
      <c r="B22" s="433" t="s">
        <v>221</v>
      </c>
      <c r="C22" s="443">
        <v>66777</v>
      </c>
      <c r="D22" s="450">
        <f t="shared" si="0"/>
        <v>38</v>
      </c>
      <c r="E22" s="464">
        <v>762</v>
      </c>
      <c r="F22" s="787">
        <f t="shared" si="1"/>
        <v>8.7633899999999993</v>
      </c>
      <c r="G22" s="479">
        <f t="shared" si="2"/>
        <v>24</v>
      </c>
    </row>
    <row r="23" spans="1:7" ht="15" customHeight="1">
      <c r="A23" s="160">
        <v>19</v>
      </c>
      <c r="B23" s="433" t="s">
        <v>222</v>
      </c>
      <c r="C23" s="443">
        <v>80700</v>
      </c>
      <c r="D23" s="450">
        <f t="shared" si="0"/>
        <v>33</v>
      </c>
      <c r="E23" s="464">
        <v>805</v>
      </c>
      <c r="F23" s="788">
        <f t="shared" si="1"/>
        <v>10.024839999999999</v>
      </c>
      <c r="G23" s="479">
        <f t="shared" si="2"/>
        <v>17</v>
      </c>
    </row>
    <row r="24" spans="1:7" ht="15" customHeight="1">
      <c r="A24" s="160">
        <v>20</v>
      </c>
      <c r="B24" s="433" t="s">
        <v>2</v>
      </c>
      <c r="C24" s="443">
        <v>177004</v>
      </c>
      <c r="D24" s="450">
        <f t="shared" si="0"/>
        <v>19</v>
      </c>
      <c r="E24" s="464">
        <v>2032</v>
      </c>
      <c r="F24" s="788">
        <f t="shared" si="1"/>
        <v>8.7108299999999996</v>
      </c>
      <c r="G24" s="479">
        <f t="shared" si="2"/>
        <v>25</v>
      </c>
    </row>
    <row r="25" spans="1:7" ht="15" customHeight="1">
      <c r="A25" s="160">
        <v>21</v>
      </c>
      <c r="B25" s="433" t="s">
        <v>61</v>
      </c>
      <c r="C25" s="443">
        <v>227854</v>
      </c>
      <c r="D25" s="450">
        <f t="shared" si="0"/>
        <v>14</v>
      </c>
      <c r="E25" s="464">
        <v>1956</v>
      </c>
      <c r="F25" s="788">
        <f t="shared" si="1"/>
        <v>11.64898</v>
      </c>
      <c r="G25" s="479">
        <f t="shared" si="2"/>
        <v>12</v>
      </c>
    </row>
    <row r="26" spans="1:7" ht="15" customHeight="1">
      <c r="A26" s="160">
        <v>22</v>
      </c>
      <c r="B26" s="433" t="s">
        <v>223</v>
      </c>
      <c r="C26" s="443">
        <v>415023</v>
      </c>
      <c r="D26" s="450">
        <f t="shared" si="0"/>
        <v>10</v>
      </c>
      <c r="E26" s="464">
        <v>3582</v>
      </c>
      <c r="F26" s="791">
        <f t="shared" si="1"/>
        <v>11.586349999999999</v>
      </c>
      <c r="G26" s="479">
        <f t="shared" si="2"/>
        <v>14</v>
      </c>
    </row>
    <row r="27" spans="1:7" ht="15" customHeight="1">
      <c r="A27" s="160">
        <v>23</v>
      </c>
      <c r="B27" s="433" t="s">
        <v>224</v>
      </c>
      <c r="C27" s="443">
        <v>1207760</v>
      </c>
      <c r="D27" s="450">
        <f t="shared" si="0"/>
        <v>4</v>
      </c>
      <c r="E27" s="464">
        <v>7323</v>
      </c>
      <c r="F27" s="788">
        <f t="shared" si="1"/>
        <v>16.49269</v>
      </c>
      <c r="G27" s="479">
        <f t="shared" si="2"/>
        <v>7</v>
      </c>
    </row>
    <row r="28" spans="1:7" ht="15" customHeight="1">
      <c r="A28" s="160">
        <v>24</v>
      </c>
      <c r="B28" s="433" t="s">
        <v>130</v>
      </c>
      <c r="C28" s="443">
        <v>202972</v>
      </c>
      <c r="D28" s="450">
        <f t="shared" si="0"/>
        <v>17</v>
      </c>
      <c r="E28" s="464">
        <v>1751</v>
      </c>
      <c r="F28" s="791">
        <f t="shared" si="1"/>
        <v>11.59178</v>
      </c>
      <c r="G28" s="479">
        <f t="shared" si="2"/>
        <v>13</v>
      </c>
    </row>
    <row r="29" spans="1:7" ht="15" customHeight="1">
      <c r="A29" s="160">
        <v>25</v>
      </c>
      <c r="B29" s="433" t="s">
        <v>8</v>
      </c>
      <c r="C29" s="443">
        <v>212548</v>
      </c>
      <c r="D29" s="450">
        <f t="shared" si="0"/>
        <v>15</v>
      </c>
      <c r="E29" s="464">
        <v>1388</v>
      </c>
      <c r="F29" s="788">
        <f t="shared" si="1"/>
        <v>15.31326</v>
      </c>
      <c r="G29" s="479">
        <f t="shared" si="2"/>
        <v>9</v>
      </c>
    </row>
    <row r="30" spans="1:7" ht="15" customHeight="1">
      <c r="A30" s="160">
        <v>26</v>
      </c>
      <c r="B30" s="433" t="s">
        <v>133</v>
      </c>
      <c r="C30" s="443">
        <v>439024</v>
      </c>
      <c r="D30" s="450">
        <f t="shared" si="0"/>
        <v>9</v>
      </c>
      <c r="E30" s="464">
        <v>2539</v>
      </c>
      <c r="F30" s="788">
        <f t="shared" si="1"/>
        <v>17.291219999999999</v>
      </c>
      <c r="G30" s="479">
        <f t="shared" si="2"/>
        <v>5</v>
      </c>
    </row>
    <row r="31" spans="1:7" ht="15" customHeight="1">
      <c r="A31" s="160">
        <v>27</v>
      </c>
      <c r="B31" s="433" t="s">
        <v>141</v>
      </c>
      <c r="C31" s="443">
        <v>1537034</v>
      </c>
      <c r="D31" s="450">
        <f t="shared" si="0"/>
        <v>3</v>
      </c>
      <c r="E31" s="464">
        <v>8639</v>
      </c>
      <c r="F31" s="788">
        <f t="shared" si="1"/>
        <v>17.791799999999999</v>
      </c>
      <c r="G31" s="479">
        <f t="shared" si="2"/>
        <v>3</v>
      </c>
    </row>
    <row r="32" spans="1:7" ht="15" customHeight="1">
      <c r="A32" s="160">
        <v>28</v>
      </c>
      <c r="B32" s="433" t="s">
        <v>225</v>
      </c>
      <c r="C32" s="443">
        <v>909783</v>
      </c>
      <c r="D32" s="450">
        <f t="shared" si="0"/>
        <v>7</v>
      </c>
      <c r="E32" s="464">
        <v>5394</v>
      </c>
      <c r="F32" s="788">
        <f t="shared" si="1"/>
        <v>16.866569999999999</v>
      </c>
      <c r="G32" s="479">
        <f t="shared" si="2"/>
        <v>6</v>
      </c>
    </row>
    <row r="33" spans="1:7" ht="15" customHeight="1">
      <c r="A33" s="160">
        <v>29</v>
      </c>
      <c r="B33" s="433" t="s">
        <v>21</v>
      </c>
      <c r="C33" s="443">
        <v>206034</v>
      </c>
      <c r="D33" s="450">
        <f t="shared" si="0"/>
        <v>16</v>
      </c>
      <c r="E33" s="464">
        <v>1329</v>
      </c>
      <c r="F33" s="788">
        <f t="shared" si="1"/>
        <v>15.502929999999999</v>
      </c>
      <c r="G33" s="479">
        <f t="shared" si="2"/>
        <v>8</v>
      </c>
    </row>
    <row r="34" spans="1:7" ht="15" customHeight="1">
      <c r="A34" s="160">
        <v>30</v>
      </c>
      <c r="B34" s="433" t="s">
        <v>136</v>
      </c>
      <c r="C34" s="443">
        <v>85284</v>
      </c>
      <c r="D34" s="450">
        <f t="shared" si="0"/>
        <v>31</v>
      </c>
      <c r="E34" s="464">
        <v>929</v>
      </c>
      <c r="F34" s="788">
        <f t="shared" si="1"/>
        <v>9.1801899999999996</v>
      </c>
      <c r="G34" s="479">
        <f t="shared" si="2"/>
        <v>21</v>
      </c>
    </row>
    <row r="35" spans="1:7" ht="15" customHeight="1">
      <c r="A35" s="160">
        <v>31</v>
      </c>
      <c r="B35" s="433" t="s">
        <v>123</v>
      </c>
      <c r="C35" s="443">
        <v>35672</v>
      </c>
      <c r="D35" s="450">
        <f t="shared" si="0"/>
        <v>45</v>
      </c>
      <c r="E35" s="464">
        <v>556</v>
      </c>
      <c r="F35" s="788">
        <f t="shared" si="1"/>
        <v>6.4158299999999997</v>
      </c>
      <c r="G35" s="479">
        <f t="shared" si="2"/>
        <v>37</v>
      </c>
    </row>
    <row r="36" spans="1:7" ht="15" customHeight="1">
      <c r="A36" s="160">
        <v>32</v>
      </c>
      <c r="B36" s="433" t="s">
        <v>227</v>
      </c>
      <c r="C36" s="443">
        <v>30978</v>
      </c>
      <c r="D36" s="450">
        <f t="shared" si="0"/>
        <v>47</v>
      </c>
      <c r="E36" s="464">
        <v>671</v>
      </c>
      <c r="F36" s="788">
        <f t="shared" si="1"/>
        <v>4.6166900000000002</v>
      </c>
      <c r="G36" s="479">
        <f t="shared" si="2"/>
        <v>44</v>
      </c>
    </row>
    <row r="37" spans="1:7" ht="15" customHeight="1">
      <c r="A37" s="160">
        <v>33</v>
      </c>
      <c r="B37" s="433" t="s">
        <v>307</v>
      </c>
      <c r="C37" s="443">
        <v>167039</v>
      </c>
      <c r="D37" s="450">
        <f t="shared" si="0"/>
        <v>21</v>
      </c>
      <c r="E37" s="464">
        <v>1877</v>
      </c>
      <c r="F37" s="788">
        <f t="shared" si="1"/>
        <v>8.8992500000000003</v>
      </c>
      <c r="G37" s="479">
        <f t="shared" si="2"/>
        <v>23</v>
      </c>
    </row>
    <row r="38" spans="1:7" ht="15" customHeight="1">
      <c r="A38" s="160">
        <v>34</v>
      </c>
      <c r="B38" s="433" t="s">
        <v>228</v>
      </c>
      <c r="C38" s="443">
        <v>268037</v>
      </c>
      <c r="D38" s="450">
        <f t="shared" si="0"/>
        <v>13</v>
      </c>
      <c r="E38" s="464">
        <v>2776</v>
      </c>
      <c r="F38" s="788">
        <f t="shared" si="1"/>
        <v>9.6555099999999996</v>
      </c>
      <c r="G38" s="479">
        <f t="shared" si="2"/>
        <v>19</v>
      </c>
    </row>
    <row r="39" spans="1:7" ht="15" customHeight="1">
      <c r="A39" s="160">
        <v>35</v>
      </c>
      <c r="B39" s="433" t="s">
        <v>127</v>
      </c>
      <c r="C39" s="443">
        <v>98556</v>
      </c>
      <c r="D39" s="450">
        <f t="shared" si="0"/>
        <v>28</v>
      </c>
      <c r="E39" s="464">
        <v>1355</v>
      </c>
      <c r="F39" s="788">
        <f t="shared" si="1"/>
        <v>7.2735099999999999</v>
      </c>
      <c r="G39" s="479">
        <f t="shared" si="2"/>
        <v>30</v>
      </c>
    </row>
    <row r="40" spans="1:7" ht="15" customHeight="1">
      <c r="A40" s="160">
        <v>36</v>
      </c>
      <c r="B40" s="433" t="s">
        <v>94</v>
      </c>
      <c r="C40" s="443">
        <v>50534</v>
      </c>
      <c r="D40" s="450">
        <f t="shared" si="0"/>
        <v>41</v>
      </c>
      <c r="E40" s="464">
        <v>731</v>
      </c>
      <c r="F40" s="788">
        <f t="shared" si="1"/>
        <v>6.9130000000000003</v>
      </c>
      <c r="G40" s="479">
        <f t="shared" si="2"/>
        <v>32</v>
      </c>
    </row>
    <row r="41" spans="1:7" ht="15" customHeight="1">
      <c r="A41" s="160">
        <v>37</v>
      </c>
      <c r="B41" s="433" t="s">
        <v>124</v>
      </c>
      <c r="C41" s="443">
        <v>75924</v>
      </c>
      <c r="D41" s="450">
        <f t="shared" si="0"/>
        <v>36</v>
      </c>
      <c r="E41" s="464">
        <v>952</v>
      </c>
      <c r="F41" s="788">
        <f t="shared" si="1"/>
        <v>7.9752099999999997</v>
      </c>
      <c r="G41" s="479">
        <f t="shared" si="2"/>
        <v>29</v>
      </c>
    </row>
    <row r="42" spans="1:7" ht="15" customHeight="1">
      <c r="A42" s="160">
        <v>38</v>
      </c>
      <c r="B42" s="433" t="s">
        <v>229</v>
      </c>
      <c r="C42" s="443">
        <v>87150</v>
      </c>
      <c r="D42" s="450">
        <f t="shared" si="0"/>
        <v>30</v>
      </c>
      <c r="E42" s="464">
        <v>1342</v>
      </c>
      <c r="F42" s="788">
        <f t="shared" si="1"/>
        <v>6.49404</v>
      </c>
      <c r="G42" s="479">
        <f t="shared" si="2"/>
        <v>36</v>
      </c>
    </row>
    <row r="43" spans="1:7" ht="15" customHeight="1">
      <c r="A43" s="160">
        <v>39</v>
      </c>
      <c r="B43" s="433" t="s">
        <v>230</v>
      </c>
      <c r="C43" s="443">
        <v>37769</v>
      </c>
      <c r="D43" s="450">
        <f t="shared" si="0"/>
        <v>44</v>
      </c>
      <c r="E43" s="464">
        <v>702</v>
      </c>
      <c r="F43" s="788">
        <f t="shared" si="1"/>
        <v>5.3802000000000003</v>
      </c>
      <c r="G43" s="479">
        <f t="shared" si="2"/>
        <v>40</v>
      </c>
    </row>
    <row r="44" spans="1:7" ht="15" customHeight="1">
      <c r="A44" s="160">
        <v>40</v>
      </c>
      <c r="B44" s="433" t="s">
        <v>149</v>
      </c>
      <c r="C44" s="443">
        <v>674306</v>
      </c>
      <c r="D44" s="450">
        <f t="shared" si="0"/>
        <v>8</v>
      </c>
      <c r="E44" s="464">
        <v>5047</v>
      </c>
      <c r="F44" s="788">
        <f t="shared" si="1"/>
        <v>13.360530000000001</v>
      </c>
      <c r="G44" s="479">
        <f t="shared" si="2"/>
        <v>11</v>
      </c>
    </row>
    <row r="45" spans="1:7" ht="15" customHeight="1">
      <c r="A45" s="160">
        <v>41</v>
      </c>
      <c r="B45" s="433" t="s">
        <v>231</v>
      </c>
      <c r="C45" s="443">
        <v>67003</v>
      </c>
      <c r="D45" s="450">
        <f t="shared" si="0"/>
        <v>37</v>
      </c>
      <c r="E45" s="464">
        <v>813</v>
      </c>
      <c r="F45" s="788">
        <f t="shared" si="1"/>
        <v>8.2414500000000004</v>
      </c>
      <c r="G45" s="479">
        <f t="shared" si="2"/>
        <v>27</v>
      </c>
    </row>
    <row r="46" spans="1:7" ht="15" customHeight="1">
      <c r="A46" s="160">
        <v>42</v>
      </c>
      <c r="B46" s="433" t="s">
        <v>232</v>
      </c>
      <c r="C46" s="443">
        <v>90339</v>
      </c>
      <c r="D46" s="450">
        <f t="shared" si="0"/>
        <v>29</v>
      </c>
      <c r="E46" s="464">
        <v>1333</v>
      </c>
      <c r="F46" s="788">
        <f t="shared" si="1"/>
        <v>6.77712</v>
      </c>
      <c r="G46" s="479">
        <f t="shared" si="2"/>
        <v>34</v>
      </c>
    </row>
    <row r="47" spans="1:7" ht="15" customHeight="1">
      <c r="A47" s="160">
        <v>43</v>
      </c>
      <c r="B47" s="433" t="s">
        <v>233</v>
      </c>
      <c r="C47" s="443">
        <v>147109</v>
      </c>
      <c r="D47" s="450">
        <f t="shared" si="0"/>
        <v>23</v>
      </c>
      <c r="E47" s="464">
        <v>1743</v>
      </c>
      <c r="F47" s="788">
        <f t="shared" si="1"/>
        <v>8.4399899999999999</v>
      </c>
      <c r="G47" s="479">
        <f t="shared" si="2"/>
        <v>26</v>
      </c>
    </row>
    <row r="48" spans="1:7" ht="15" customHeight="1">
      <c r="A48" s="160">
        <v>44</v>
      </c>
      <c r="B48" s="433" t="s">
        <v>236</v>
      </c>
      <c r="C48" s="443">
        <v>77567</v>
      </c>
      <c r="D48" s="450">
        <f t="shared" si="0"/>
        <v>34</v>
      </c>
      <c r="E48" s="464">
        <v>1132</v>
      </c>
      <c r="F48" s="788">
        <f t="shared" si="1"/>
        <v>6.8522100000000004</v>
      </c>
      <c r="G48" s="479">
        <f t="shared" si="2"/>
        <v>33</v>
      </c>
    </row>
    <row r="49" spans="1:7" ht="15" customHeight="1">
      <c r="A49" s="160">
        <v>45</v>
      </c>
      <c r="B49" s="433" t="s">
        <v>237</v>
      </c>
      <c r="C49" s="443">
        <v>54529</v>
      </c>
      <c r="D49" s="450">
        <f t="shared" si="0"/>
        <v>39</v>
      </c>
      <c r="E49" s="464">
        <v>1074</v>
      </c>
      <c r="F49" s="788">
        <f t="shared" si="1"/>
        <v>5.0771899999999999</v>
      </c>
      <c r="G49" s="479">
        <f t="shared" si="2"/>
        <v>41</v>
      </c>
    </row>
    <row r="50" spans="1:7" ht="15" customHeight="1">
      <c r="A50" s="160">
        <v>46</v>
      </c>
      <c r="B50" s="433" t="s">
        <v>238</v>
      </c>
      <c r="C50" s="443">
        <v>77345</v>
      </c>
      <c r="D50" s="450">
        <f t="shared" si="0"/>
        <v>35</v>
      </c>
      <c r="E50" s="464">
        <v>1604</v>
      </c>
      <c r="F50" s="788">
        <f t="shared" si="1"/>
        <v>4.8220099999999997</v>
      </c>
      <c r="G50" s="479">
        <f t="shared" si="2"/>
        <v>43</v>
      </c>
    </row>
    <row r="51" spans="1:7" ht="15" customHeight="1">
      <c r="A51" s="160">
        <v>47</v>
      </c>
      <c r="B51" s="433" t="s">
        <v>210</v>
      </c>
      <c r="C51" s="443">
        <v>145535</v>
      </c>
      <c r="D51" s="450">
        <f t="shared" si="0"/>
        <v>24</v>
      </c>
      <c r="E51" s="464">
        <v>1432</v>
      </c>
      <c r="F51" s="788">
        <f t="shared" si="1"/>
        <v>10.16306</v>
      </c>
      <c r="G51" s="479">
        <f t="shared" si="2"/>
        <v>16</v>
      </c>
    </row>
    <row r="52" spans="1:7" ht="15" customHeight="1">
      <c r="B52" s="786" t="s">
        <v>121</v>
      </c>
      <c r="C52" s="445">
        <v>1103245</v>
      </c>
      <c r="D52" s="452"/>
      <c r="E52" s="452"/>
      <c r="F52" s="792"/>
      <c r="G52" s="481"/>
    </row>
    <row r="53" spans="1:7" ht="15" customHeight="1">
      <c r="B53" s="775" t="s">
        <v>239</v>
      </c>
      <c r="C53" s="776">
        <f>SUM(C5:C52)</f>
        <v>18954031</v>
      </c>
      <c r="D53" s="777"/>
      <c r="E53" s="777">
        <v>124218</v>
      </c>
      <c r="F53" s="793">
        <f>ROUND(C53/E53/10,5)</f>
        <v>15.25868</v>
      </c>
      <c r="G53" s="785"/>
    </row>
    <row r="54" spans="1:7" ht="15" customHeight="1">
      <c r="B54" s="437" t="s">
        <v>243</v>
      </c>
      <c r="E54" s="160"/>
      <c r="F54" s="475"/>
    </row>
    <row r="55" spans="1:7">
      <c r="B55" s="437" t="s">
        <v>183</v>
      </c>
    </row>
  </sheetData>
  <mergeCells count="2">
    <mergeCell ref="C3:D3"/>
    <mergeCell ref="F3:G3"/>
  </mergeCells>
  <phoneticPr fontId="3"/>
  <pageMargins left="0.78740157480314965" right="0.98425196850393681" top="0.59055118110236227" bottom="0.59055118110236227" header="0.19685039370078741" footer="0.39370078740157483"/>
  <pageSetup paperSize="9" fitToWidth="1" fitToHeight="1" orientation="portrait" usePrinterDefaults="1" r:id="rId1"/>
  <headerFooter scaleWithDoc="0" alignWithMargins="0">
    <oddFooter>&amp;C&amp;12- 16 -</oddFooter>
  </headerFooter>
  <colBreaks count="1" manualBreakCount="1">
    <brk id="7" max="54"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00B0F0"/>
  </sheetPr>
  <dimension ref="A2:H28"/>
  <sheetViews>
    <sheetView view="pageBreakPreview" zoomScale="120" zoomScaleSheetLayoutView="120" workbookViewId="0">
      <selection activeCell="I19" sqref="I19"/>
    </sheetView>
  </sheetViews>
  <sheetFormatPr defaultRowHeight="21" customHeight="1"/>
  <cols>
    <col min="1" max="1" width="14.125" style="794" customWidth="1"/>
    <col min="2" max="2" width="14.5" style="794" customWidth="1"/>
    <col min="3" max="3" width="10.125" style="794" customWidth="1"/>
    <col min="4" max="4" width="11.5" style="794" customWidth="1"/>
    <col min="5" max="5" width="10.125" style="794" customWidth="1"/>
    <col min="6" max="6" width="8.625" style="794" customWidth="1"/>
    <col min="7" max="7" width="12.875" style="794" customWidth="1"/>
    <col min="8" max="8" width="1" style="794" customWidth="1"/>
    <col min="9" max="241" width="9" style="794" customWidth="1"/>
    <col min="242" max="242" width="14.125" style="794" customWidth="1"/>
    <col min="243" max="243" width="14.875" style="794" customWidth="1"/>
    <col min="244" max="244" width="10.5" style="794" customWidth="1"/>
    <col min="245" max="245" width="12" style="794" customWidth="1"/>
    <col min="246" max="246" width="3.625" style="794" customWidth="1"/>
    <col min="247" max="247" width="3.75" style="794" customWidth="1"/>
    <col min="248" max="248" width="3.625" style="794" customWidth="1"/>
    <col min="249" max="249" width="4.875" style="794" customWidth="1"/>
    <col min="250" max="250" width="3.625" style="794" customWidth="1"/>
    <col min="251" max="251" width="3.75" style="794" customWidth="1"/>
    <col min="252" max="252" width="6.75" style="794" customWidth="1"/>
    <col min="253" max="253" width="7" style="794" customWidth="1"/>
    <col min="254" max="258" width="9" style="794" customWidth="1"/>
    <col min="259" max="259" width="9.25" style="794" bestFit="1" customWidth="1"/>
    <col min="260" max="260" width="9" style="794" customWidth="1"/>
    <col min="261" max="261" width="10.625" style="794" customWidth="1"/>
    <col min="262" max="497" width="9" style="794" customWidth="1"/>
    <col min="498" max="498" width="14.125" style="794" customWidth="1"/>
    <col min="499" max="499" width="14.875" style="794" customWidth="1"/>
    <col min="500" max="500" width="10.5" style="794" customWidth="1"/>
    <col min="501" max="501" width="12" style="794" customWidth="1"/>
    <col min="502" max="502" width="3.625" style="794" customWidth="1"/>
    <col min="503" max="503" width="3.75" style="794" customWidth="1"/>
    <col min="504" max="504" width="3.625" style="794" customWidth="1"/>
    <col min="505" max="505" width="4.875" style="794" customWidth="1"/>
    <col min="506" max="506" width="3.625" style="794" customWidth="1"/>
    <col min="507" max="507" width="3.75" style="794" customWidth="1"/>
    <col min="508" max="508" width="6.75" style="794" customWidth="1"/>
    <col min="509" max="509" width="7" style="794" customWidth="1"/>
    <col min="510" max="514" width="9" style="794" customWidth="1"/>
    <col min="515" max="515" width="9.25" style="794" bestFit="1" customWidth="1"/>
    <col min="516" max="516" width="9" style="794" customWidth="1"/>
    <col min="517" max="517" width="10.625" style="794" customWidth="1"/>
    <col min="518" max="753" width="9" style="794" customWidth="1"/>
    <col min="754" max="754" width="14.125" style="794" customWidth="1"/>
    <col min="755" max="755" width="14.875" style="794" customWidth="1"/>
    <col min="756" max="756" width="10.5" style="794" customWidth="1"/>
    <col min="757" max="757" width="12" style="794" customWidth="1"/>
    <col min="758" max="758" width="3.625" style="794" customWidth="1"/>
    <col min="759" max="759" width="3.75" style="794" customWidth="1"/>
    <col min="760" max="760" width="3.625" style="794" customWidth="1"/>
    <col min="761" max="761" width="4.875" style="794" customWidth="1"/>
    <col min="762" max="762" width="3.625" style="794" customWidth="1"/>
    <col min="763" max="763" width="3.75" style="794" customWidth="1"/>
    <col min="764" max="764" width="6.75" style="794" customWidth="1"/>
    <col min="765" max="765" width="7" style="794" customWidth="1"/>
    <col min="766" max="770" width="9" style="794" customWidth="1"/>
    <col min="771" max="771" width="9.25" style="794" bestFit="1" customWidth="1"/>
    <col min="772" max="772" width="9" style="794" customWidth="1"/>
    <col min="773" max="773" width="10.625" style="794" customWidth="1"/>
    <col min="774" max="1009" width="9" style="794" customWidth="1"/>
    <col min="1010" max="1010" width="14.125" style="794" customWidth="1"/>
    <col min="1011" max="1011" width="14.875" style="794" customWidth="1"/>
    <col min="1012" max="1012" width="10.5" style="794" customWidth="1"/>
    <col min="1013" max="1013" width="12" style="794" customWidth="1"/>
    <col min="1014" max="1014" width="3.625" style="794" customWidth="1"/>
    <col min="1015" max="1015" width="3.75" style="794" customWidth="1"/>
    <col min="1016" max="1016" width="3.625" style="794" customWidth="1"/>
    <col min="1017" max="1017" width="4.875" style="794" customWidth="1"/>
    <col min="1018" max="1018" width="3.625" style="794" customWidth="1"/>
    <col min="1019" max="1019" width="3.75" style="794" customWidth="1"/>
    <col min="1020" max="1020" width="6.75" style="794" customWidth="1"/>
    <col min="1021" max="1021" width="7" style="794" customWidth="1"/>
    <col min="1022" max="1026" width="9" style="794" customWidth="1"/>
    <col min="1027" max="1027" width="9.25" style="794" bestFit="1" customWidth="1"/>
    <col min="1028" max="1028" width="9" style="794" customWidth="1"/>
    <col min="1029" max="1029" width="10.625" style="794" customWidth="1"/>
    <col min="1030" max="1265" width="9" style="794" customWidth="1"/>
    <col min="1266" max="1266" width="14.125" style="794" customWidth="1"/>
    <col min="1267" max="1267" width="14.875" style="794" customWidth="1"/>
    <col min="1268" max="1268" width="10.5" style="794" customWidth="1"/>
    <col min="1269" max="1269" width="12" style="794" customWidth="1"/>
    <col min="1270" max="1270" width="3.625" style="794" customWidth="1"/>
    <col min="1271" max="1271" width="3.75" style="794" customWidth="1"/>
    <col min="1272" max="1272" width="3.625" style="794" customWidth="1"/>
    <col min="1273" max="1273" width="4.875" style="794" customWidth="1"/>
    <col min="1274" max="1274" width="3.625" style="794" customWidth="1"/>
    <col min="1275" max="1275" width="3.75" style="794" customWidth="1"/>
    <col min="1276" max="1276" width="6.75" style="794" customWidth="1"/>
    <col min="1277" max="1277" width="7" style="794" customWidth="1"/>
    <col min="1278" max="1282" width="9" style="794" customWidth="1"/>
    <col min="1283" max="1283" width="9.25" style="794" bestFit="1" customWidth="1"/>
    <col min="1284" max="1284" width="9" style="794" customWidth="1"/>
    <col min="1285" max="1285" width="10.625" style="794" customWidth="1"/>
    <col min="1286" max="1521" width="9" style="794" customWidth="1"/>
    <col min="1522" max="1522" width="14.125" style="794" customWidth="1"/>
    <col min="1523" max="1523" width="14.875" style="794" customWidth="1"/>
    <col min="1524" max="1524" width="10.5" style="794" customWidth="1"/>
    <col min="1525" max="1525" width="12" style="794" customWidth="1"/>
    <col min="1526" max="1526" width="3.625" style="794" customWidth="1"/>
    <col min="1527" max="1527" width="3.75" style="794" customWidth="1"/>
    <col min="1528" max="1528" width="3.625" style="794" customWidth="1"/>
    <col min="1529" max="1529" width="4.875" style="794" customWidth="1"/>
    <col min="1530" max="1530" width="3.625" style="794" customWidth="1"/>
    <col min="1531" max="1531" width="3.75" style="794" customWidth="1"/>
    <col min="1532" max="1532" width="6.75" style="794" customWidth="1"/>
    <col min="1533" max="1533" width="7" style="794" customWidth="1"/>
    <col min="1534" max="1538" width="9" style="794" customWidth="1"/>
    <col min="1539" max="1539" width="9.25" style="794" bestFit="1" customWidth="1"/>
    <col min="1540" max="1540" width="9" style="794" customWidth="1"/>
    <col min="1541" max="1541" width="10.625" style="794" customWidth="1"/>
    <col min="1542" max="1777" width="9" style="794" customWidth="1"/>
    <col min="1778" max="1778" width="14.125" style="794" customWidth="1"/>
    <col min="1779" max="1779" width="14.875" style="794" customWidth="1"/>
    <col min="1780" max="1780" width="10.5" style="794" customWidth="1"/>
    <col min="1781" max="1781" width="12" style="794" customWidth="1"/>
    <col min="1782" max="1782" width="3.625" style="794" customWidth="1"/>
    <col min="1783" max="1783" width="3.75" style="794" customWidth="1"/>
    <col min="1784" max="1784" width="3.625" style="794" customWidth="1"/>
    <col min="1785" max="1785" width="4.875" style="794" customWidth="1"/>
    <col min="1786" max="1786" width="3.625" style="794" customWidth="1"/>
    <col min="1787" max="1787" width="3.75" style="794" customWidth="1"/>
    <col min="1788" max="1788" width="6.75" style="794" customWidth="1"/>
    <col min="1789" max="1789" width="7" style="794" customWidth="1"/>
    <col min="1790" max="1794" width="9" style="794" customWidth="1"/>
    <col min="1795" max="1795" width="9.25" style="794" bestFit="1" customWidth="1"/>
    <col min="1796" max="1796" width="9" style="794" customWidth="1"/>
    <col min="1797" max="1797" width="10.625" style="794" customWidth="1"/>
    <col min="1798" max="2033" width="9" style="794" customWidth="1"/>
    <col min="2034" max="2034" width="14.125" style="794" customWidth="1"/>
    <col min="2035" max="2035" width="14.875" style="794" customWidth="1"/>
    <col min="2036" max="2036" width="10.5" style="794" customWidth="1"/>
    <col min="2037" max="2037" width="12" style="794" customWidth="1"/>
    <col min="2038" max="2038" width="3.625" style="794" customWidth="1"/>
    <col min="2039" max="2039" width="3.75" style="794" customWidth="1"/>
    <col min="2040" max="2040" width="3.625" style="794" customWidth="1"/>
    <col min="2041" max="2041" width="4.875" style="794" customWidth="1"/>
    <col min="2042" max="2042" width="3.625" style="794" customWidth="1"/>
    <col min="2043" max="2043" width="3.75" style="794" customWidth="1"/>
    <col min="2044" max="2044" width="6.75" style="794" customWidth="1"/>
    <col min="2045" max="2045" width="7" style="794" customWidth="1"/>
    <col min="2046" max="2050" width="9" style="794" customWidth="1"/>
    <col min="2051" max="2051" width="9.25" style="794" bestFit="1" customWidth="1"/>
    <col min="2052" max="2052" width="9" style="794" customWidth="1"/>
    <col min="2053" max="2053" width="10.625" style="794" customWidth="1"/>
    <col min="2054" max="2289" width="9" style="794" customWidth="1"/>
    <col min="2290" max="2290" width="14.125" style="794" customWidth="1"/>
    <col min="2291" max="2291" width="14.875" style="794" customWidth="1"/>
    <col min="2292" max="2292" width="10.5" style="794" customWidth="1"/>
    <col min="2293" max="2293" width="12" style="794" customWidth="1"/>
    <col min="2294" max="2294" width="3.625" style="794" customWidth="1"/>
    <col min="2295" max="2295" width="3.75" style="794" customWidth="1"/>
    <col min="2296" max="2296" width="3.625" style="794" customWidth="1"/>
    <col min="2297" max="2297" width="4.875" style="794" customWidth="1"/>
    <col min="2298" max="2298" width="3.625" style="794" customWidth="1"/>
    <col min="2299" max="2299" width="3.75" style="794" customWidth="1"/>
    <col min="2300" max="2300" width="6.75" style="794" customWidth="1"/>
    <col min="2301" max="2301" width="7" style="794" customWidth="1"/>
    <col min="2302" max="2306" width="9" style="794" customWidth="1"/>
    <col min="2307" max="2307" width="9.25" style="794" bestFit="1" customWidth="1"/>
    <col min="2308" max="2308" width="9" style="794" customWidth="1"/>
    <col min="2309" max="2309" width="10.625" style="794" customWidth="1"/>
    <col min="2310" max="2545" width="9" style="794" customWidth="1"/>
    <col min="2546" max="2546" width="14.125" style="794" customWidth="1"/>
    <col min="2547" max="2547" width="14.875" style="794" customWidth="1"/>
    <col min="2548" max="2548" width="10.5" style="794" customWidth="1"/>
    <col min="2549" max="2549" width="12" style="794" customWidth="1"/>
    <col min="2550" max="2550" width="3.625" style="794" customWidth="1"/>
    <col min="2551" max="2551" width="3.75" style="794" customWidth="1"/>
    <col min="2552" max="2552" width="3.625" style="794" customWidth="1"/>
    <col min="2553" max="2553" width="4.875" style="794" customWidth="1"/>
    <col min="2554" max="2554" width="3.625" style="794" customWidth="1"/>
    <col min="2555" max="2555" width="3.75" style="794" customWidth="1"/>
    <col min="2556" max="2556" width="6.75" style="794" customWidth="1"/>
    <col min="2557" max="2557" width="7" style="794" customWidth="1"/>
    <col min="2558" max="2562" width="9" style="794" customWidth="1"/>
    <col min="2563" max="2563" width="9.25" style="794" bestFit="1" customWidth="1"/>
    <col min="2564" max="2564" width="9" style="794" customWidth="1"/>
    <col min="2565" max="2565" width="10.625" style="794" customWidth="1"/>
    <col min="2566" max="2801" width="9" style="794" customWidth="1"/>
    <col min="2802" max="2802" width="14.125" style="794" customWidth="1"/>
    <col min="2803" max="2803" width="14.875" style="794" customWidth="1"/>
    <col min="2804" max="2804" width="10.5" style="794" customWidth="1"/>
    <col min="2805" max="2805" width="12" style="794" customWidth="1"/>
    <col min="2806" max="2806" width="3.625" style="794" customWidth="1"/>
    <col min="2807" max="2807" width="3.75" style="794" customWidth="1"/>
    <col min="2808" max="2808" width="3.625" style="794" customWidth="1"/>
    <col min="2809" max="2809" width="4.875" style="794" customWidth="1"/>
    <col min="2810" max="2810" width="3.625" style="794" customWidth="1"/>
    <col min="2811" max="2811" width="3.75" style="794" customWidth="1"/>
    <col min="2812" max="2812" width="6.75" style="794" customWidth="1"/>
    <col min="2813" max="2813" width="7" style="794" customWidth="1"/>
    <col min="2814" max="2818" width="9" style="794" customWidth="1"/>
    <col min="2819" max="2819" width="9.25" style="794" bestFit="1" customWidth="1"/>
    <col min="2820" max="2820" width="9" style="794" customWidth="1"/>
    <col min="2821" max="2821" width="10.625" style="794" customWidth="1"/>
    <col min="2822" max="3057" width="9" style="794" customWidth="1"/>
    <col min="3058" max="3058" width="14.125" style="794" customWidth="1"/>
    <col min="3059" max="3059" width="14.875" style="794" customWidth="1"/>
    <col min="3060" max="3060" width="10.5" style="794" customWidth="1"/>
    <col min="3061" max="3061" width="12" style="794" customWidth="1"/>
    <col min="3062" max="3062" width="3.625" style="794" customWidth="1"/>
    <col min="3063" max="3063" width="3.75" style="794" customWidth="1"/>
    <col min="3064" max="3064" width="3.625" style="794" customWidth="1"/>
    <col min="3065" max="3065" width="4.875" style="794" customWidth="1"/>
    <col min="3066" max="3066" width="3.625" style="794" customWidth="1"/>
    <col min="3067" max="3067" width="3.75" style="794" customWidth="1"/>
    <col min="3068" max="3068" width="6.75" style="794" customWidth="1"/>
    <col min="3069" max="3069" width="7" style="794" customWidth="1"/>
    <col min="3070" max="3074" width="9" style="794" customWidth="1"/>
    <col min="3075" max="3075" width="9.25" style="794" bestFit="1" customWidth="1"/>
    <col min="3076" max="3076" width="9" style="794" customWidth="1"/>
    <col min="3077" max="3077" width="10.625" style="794" customWidth="1"/>
    <col min="3078" max="3313" width="9" style="794" customWidth="1"/>
    <col min="3314" max="3314" width="14.125" style="794" customWidth="1"/>
    <col min="3315" max="3315" width="14.875" style="794" customWidth="1"/>
    <col min="3316" max="3316" width="10.5" style="794" customWidth="1"/>
    <col min="3317" max="3317" width="12" style="794" customWidth="1"/>
    <col min="3318" max="3318" width="3.625" style="794" customWidth="1"/>
    <col min="3319" max="3319" width="3.75" style="794" customWidth="1"/>
    <col min="3320" max="3320" width="3.625" style="794" customWidth="1"/>
    <col min="3321" max="3321" width="4.875" style="794" customWidth="1"/>
    <col min="3322" max="3322" width="3.625" style="794" customWidth="1"/>
    <col min="3323" max="3323" width="3.75" style="794" customWidth="1"/>
    <col min="3324" max="3324" width="6.75" style="794" customWidth="1"/>
    <col min="3325" max="3325" width="7" style="794" customWidth="1"/>
    <col min="3326" max="3330" width="9" style="794" customWidth="1"/>
    <col min="3331" max="3331" width="9.25" style="794" bestFit="1" customWidth="1"/>
    <col min="3332" max="3332" width="9" style="794" customWidth="1"/>
    <col min="3333" max="3333" width="10.625" style="794" customWidth="1"/>
    <col min="3334" max="3569" width="9" style="794" customWidth="1"/>
    <col min="3570" max="3570" width="14.125" style="794" customWidth="1"/>
    <col min="3571" max="3571" width="14.875" style="794" customWidth="1"/>
    <col min="3572" max="3572" width="10.5" style="794" customWidth="1"/>
    <col min="3573" max="3573" width="12" style="794" customWidth="1"/>
    <col min="3574" max="3574" width="3.625" style="794" customWidth="1"/>
    <col min="3575" max="3575" width="3.75" style="794" customWidth="1"/>
    <col min="3576" max="3576" width="3.625" style="794" customWidth="1"/>
    <col min="3577" max="3577" width="4.875" style="794" customWidth="1"/>
    <col min="3578" max="3578" width="3.625" style="794" customWidth="1"/>
    <col min="3579" max="3579" width="3.75" style="794" customWidth="1"/>
    <col min="3580" max="3580" width="6.75" style="794" customWidth="1"/>
    <col min="3581" max="3581" width="7" style="794" customWidth="1"/>
    <col min="3582" max="3586" width="9" style="794" customWidth="1"/>
    <col min="3587" max="3587" width="9.25" style="794" bestFit="1" customWidth="1"/>
    <col min="3588" max="3588" width="9" style="794" customWidth="1"/>
    <col min="3589" max="3589" width="10.625" style="794" customWidth="1"/>
    <col min="3590" max="3825" width="9" style="794" customWidth="1"/>
    <col min="3826" max="3826" width="14.125" style="794" customWidth="1"/>
    <col min="3827" max="3827" width="14.875" style="794" customWidth="1"/>
    <col min="3828" max="3828" width="10.5" style="794" customWidth="1"/>
    <col min="3829" max="3829" width="12" style="794" customWidth="1"/>
    <col min="3830" max="3830" width="3.625" style="794" customWidth="1"/>
    <col min="3831" max="3831" width="3.75" style="794" customWidth="1"/>
    <col min="3832" max="3832" width="3.625" style="794" customWidth="1"/>
    <col min="3833" max="3833" width="4.875" style="794" customWidth="1"/>
    <col min="3834" max="3834" width="3.625" style="794" customWidth="1"/>
    <col min="3835" max="3835" width="3.75" style="794" customWidth="1"/>
    <col min="3836" max="3836" width="6.75" style="794" customWidth="1"/>
    <col min="3837" max="3837" width="7" style="794" customWidth="1"/>
    <col min="3838" max="3842" width="9" style="794" customWidth="1"/>
    <col min="3843" max="3843" width="9.25" style="794" bestFit="1" customWidth="1"/>
    <col min="3844" max="3844" width="9" style="794" customWidth="1"/>
    <col min="3845" max="3845" width="10.625" style="794" customWidth="1"/>
    <col min="3846" max="4081" width="9" style="794" customWidth="1"/>
    <col min="4082" max="4082" width="14.125" style="794" customWidth="1"/>
    <col min="4083" max="4083" width="14.875" style="794" customWidth="1"/>
    <col min="4084" max="4084" width="10.5" style="794" customWidth="1"/>
    <col min="4085" max="4085" width="12" style="794" customWidth="1"/>
    <col min="4086" max="4086" width="3.625" style="794" customWidth="1"/>
    <col min="4087" max="4087" width="3.75" style="794" customWidth="1"/>
    <col min="4088" max="4088" width="3.625" style="794" customWidth="1"/>
    <col min="4089" max="4089" width="4.875" style="794" customWidth="1"/>
    <col min="4090" max="4090" width="3.625" style="794" customWidth="1"/>
    <col min="4091" max="4091" width="3.75" style="794" customWidth="1"/>
    <col min="4092" max="4092" width="6.75" style="794" customWidth="1"/>
    <col min="4093" max="4093" width="7" style="794" customWidth="1"/>
    <col min="4094" max="4098" width="9" style="794" customWidth="1"/>
    <col min="4099" max="4099" width="9.25" style="794" bestFit="1" customWidth="1"/>
    <col min="4100" max="4100" width="9" style="794" customWidth="1"/>
    <col min="4101" max="4101" width="10.625" style="794" customWidth="1"/>
    <col min="4102" max="4337" width="9" style="794" customWidth="1"/>
    <col min="4338" max="4338" width="14.125" style="794" customWidth="1"/>
    <col min="4339" max="4339" width="14.875" style="794" customWidth="1"/>
    <col min="4340" max="4340" width="10.5" style="794" customWidth="1"/>
    <col min="4341" max="4341" width="12" style="794" customWidth="1"/>
    <col min="4342" max="4342" width="3.625" style="794" customWidth="1"/>
    <col min="4343" max="4343" width="3.75" style="794" customWidth="1"/>
    <col min="4344" max="4344" width="3.625" style="794" customWidth="1"/>
    <col min="4345" max="4345" width="4.875" style="794" customWidth="1"/>
    <col min="4346" max="4346" width="3.625" style="794" customWidth="1"/>
    <col min="4347" max="4347" width="3.75" style="794" customWidth="1"/>
    <col min="4348" max="4348" width="6.75" style="794" customWidth="1"/>
    <col min="4349" max="4349" width="7" style="794" customWidth="1"/>
    <col min="4350" max="4354" width="9" style="794" customWidth="1"/>
    <col min="4355" max="4355" width="9.25" style="794" bestFit="1" customWidth="1"/>
    <col min="4356" max="4356" width="9" style="794" customWidth="1"/>
    <col min="4357" max="4357" width="10.625" style="794" customWidth="1"/>
    <col min="4358" max="4593" width="9" style="794" customWidth="1"/>
    <col min="4594" max="4594" width="14.125" style="794" customWidth="1"/>
    <col min="4595" max="4595" width="14.875" style="794" customWidth="1"/>
    <col min="4596" max="4596" width="10.5" style="794" customWidth="1"/>
    <col min="4597" max="4597" width="12" style="794" customWidth="1"/>
    <col min="4598" max="4598" width="3.625" style="794" customWidth="1"/>
    <col min="4599" max="4599" width="3.75" style="794" customWidth="1"/>
    <col min="4600" max="4600" width="3.625" style="794" customWidth="1"/>
    <col min="4601" max="4601" width="4.875" style="794" customWidth="1"/>
    <col min="4602" max="4602" width="3.625" style="794" customWidth="1"/>
    <col min="4603" max="4603" width="3.75" style="794" customWidth="1"/>
    <col min="4604" max="4604" width="6.75" style="794" customWidth="1"/>
    <col min="4605" max="4605" width="7" style="794" customWidth="1"/>
    <col min="4606" max="4610" width="9" style="794" customWidth="1"/>
    <col min="4611" max="4611" width="9.25" style="794" bestFit="1" customWidth="1"/>
    <col min="4612" max="4612" width="9" style="794" customWidth="1"/>
    <col min="4613" max="4613" width="10.625" style="794" customWidth="1"/>
    <col min="4614" max="4849" width="9" style="794" customWidth="1"/>
    <col min="4850" max="4850" width="14.125" style="794" customWidth="1"/>
    <col min="4851" max="4851" width="14.875" style="794" customWidth="1"/>
    <col min="4852" max="4852" width="10.5" style="794" customWidth="1"/>
    <col min="4853" max="4853" width="12" style="794" customWidth="1"/>
    <col min="4854" max="4854" width="3.625" style="794" customWidth="1"/>
    <col min="4855" max="4855" width="3.75" style="794" customWidth="1"/>
    <col min="4856" max="4856" width="3.625" style="794" customWidth="1"/>
    <col min="4857" max="4857" width="4.875" style="794" customWidth="1"/>
    <col min="4858" max="4858" width="3.625" style="794" customWidth="1"/>
    <col min="4859" max="4859" width="3.75" style="794" customWidth="1"/>
    <col min="4860" max="4860" width="6.75" style="794" customWidth="1"/>
    <col min="4861" max="4861" width="7" style="794" customWidth="1"/>
    <col min="4862" max="4866" width="9" style="794" customWidth="1"/>
    <col min="4867" max="4867" width="9.25" style="794" bestFit="1" customWidth="1"/>
    <col min="4868" max="4868" width="9" style="794" customWidth="1"/>
    <col min="4869" max="4869" width="10.625" style="794" customWidth="1"/>
    <col min="4870" max="5105" width="9" style="794" customWidth="1"/>
    <col min="5106" max="5106" width="14.125" style="794" customWidth="1"/>
    <col min="5107" max="5107" width="14.875" style="794" customWidth="1"/>
    <col min="5108" max="5108" width="10.5" style="794" customWidth="1"/>
    <col min="5109" max="5109" width="12" style="794" customWidth="1"/>
    <col min="5110" max="5110" width="3.625" style="794" customWidth="1"/>
    <col min="5111" max="5111" width="3.75" style="794" customWidth="1"/>
    <col min="5112" max="5112" width="3.625" style="794" customWidth="1"/>
    <col min="5113" max="5113" width="4.875" style="794" customWidth="1"/>
    <col min="5114" max="5114" width="3.625" style="794" customWidth="1"/>
    <col min="5115" max="5115" width="3.75" style="794" customWidth="1"/>
    <col min="5116" max="5116" width="6.75" style="794" customWidth="1"/>
    <col min="5117" max="5117" width="7" style="794" customWidth="1"/>
    <col min="5118" max="5122" width="9" style="794" customWidth="1"/>
    <col min="5123" max="5123" width="9.25" style="794" bestFit="1" customWidth="1"/>
    <col min="5124" max="5124" width="9" style="794" customWidth="1"/>
    <col min="5125" max="5125" width="10.625" style="794" customWidth="1"/>
    <col min="5126" max="5361" width="9" style="794" customWidth="1"/>
    <col min="5362" max="5362" width="14.125" style="794" customWidth="1"/>
    <col min="5363" max="5363" width="14.875" style="794" customWidth="1"/>
    <col min="5364" max="5364" width="10.5" style="794" customWidth="1"/>
    <col min="5365" max="5365" width="12" style="794" customWidth="1"/>
    <col min="5366" max="5366" width="3.625" style="794" customWidth="1"/>
    <col min="5367" max="5367" width="3.75" style="794" customWidth="1"/>
    <col min="5368" max="5368" width="3.625" style="794" customWidth="1"/>
    <col min="5369" max="5369" width="4.875" style="794" customWidth="1"/>
    <col min="5370" max="5370" width="3.625" style="794" customWidth="1"/>
    <col min="5371" max="5371" width="3.75" style="794" customWidth="1"/>
    <col min="5372" max="5372" width="6.75" style="794" customWidth="1"/>
    <col min="5373" max="5373" width="7" style="794" customWidth="1"/>
    <col min="5374" max="5378" width="9" style="794" customWidth="1"/>
    <col min="5379" max="5379" width="9.25" style="794" bestFit="1" customWidth="1"/>
    <col min="5380" max="5380" width="9" style="794" customWidth="1"/>
    <col min="5381" max="5381" width="10.625" style="794" customWidth="1"/>
    <col min="5382" max="5617" width="9" style="794" customWidth="1"/>
    <col min="5618" max="5618" width="14.125" style="794" customWidth="1"/>
    <col min="5619" max="5619" width="14.875" style="794" customWidth="1"/>
    <col min="5620" max="5620" width="10.5" style="794" customWidth="1"/>
    <col min="5621" max="5621" width="12" style="794" customWidth="1"/>
    <col min="5622" max="5622" width="3.625" style="794" customWidth="1"/>
    <col min="5623" max="5623" width="3.75" style="794" customWidth="1"/>
    <col min="5624" max="5624" width="3.625" style="794" customWidth="1"/>
    <col min="5625" max="5625" width="4.875" style="794" customWidth="1"/>
    <col min="5626" max="5626" width="3.625" style="794" customWidth="1"/>
    <col min="5627" max="5627" width="3.75" style="794" customWidth="1"/>
    <col min="5628" max="5628" width="6.75" style="794" customWidth="1"/>
    <col min="5629" max="5629" width="7" style="794" customWidth="1"/>
    <col min="5630" max="5634" width="9" style="794" customWidth="1"/>
    <col min="5635" max="5635" width="9.25" style="794" bestFit="1" customWidth="1"/>
    <col min="5636" max="5636" width="9" style="794" customWidth="1"/>
    <col min="5637" max="5637" width="10.625" style="794" customWidth="1"/>
    <col min="5638" max="5873" width="9" style="794" customWidth="1"/>
    <col min="5874" max="5874" width="14.125" style="794" customWidth="1"/>
    <col min="5875" max="5875" width="14.875" style="794" customWidth="1"/>
    <col min="5876" max="5876" width="10.5" style="794" customWidth="1"/>
    <col min="5877" max="5877" width="12" style="794" customWidth="1"/>
    <col min="5878" max="5878" width="3.625" style="794" customWidth="1"/>
    <col min="5879" max="5879" width="3.75" style="794" customWidth="1"/>
    <col min="5880" max="5880" width="3.625" style="794" customWidth="1"/>
    <col min="5881" max="5881" width="4.875" style="794" customWidth="1"/>
    <col min="5882" max="5882" width="3.625" style="794" customWidth="1"/>
    <col min="5883" max="5883" width="3.75" style="794" customWidth="1"/>
    <col min="5884" max="5884" width="6.75" style="794" customWidth="1"/>
    <col min="5885" max="5885" width="7" style="794" customWidth="1"/>
    <col min="5886" max="5890" width="9" style="794" customWidth="1"/>
    <col min="5891" max="5891" width="9.25" style="794" bestFit="1" customWidth="1"/>
    <col min="5892" max="5892" width="9" style="794" customWidth="1"/>
    <col min="5893" max="5893" width="10.625" style="794" customWidth="1"/>
    <col min="5894" max="6129" width="9" style="794" customWidth="1"/>
    <col min="6130" max="6130" width="14.125" style="794" customWidth="1"/>
    <col min="6131" max="6131" width="14.875" style="794" customWidth="1"/>
    <col min="6132" max="6132" width="10.5" style="794" customWidth="1"/>
    <col min="6133" max="6133" width="12" style="794" customWidth="1"/>
    <col min="6134" max="6134" width="3.625" style="794" customWidth="1"/>
    <col min="6135" max="6135" width="3.75" style="794" customWidth="1"/>
    <col min="6136" max="6136" width="3.625" style="794" customWidth="1"/>
    <col min="6137" max="6137" width="4.875" style="794" customWidth="1"/>
    <col min="6138" max="6138" width="3.625" style="794" customWidth="1"/>
    <col min="6139" max="6139" width="3.75" style="794" customWidth="1"/>
    <col min="6140" max="6140" width="6.75" style="794" customWidth="1"/>
    <col min="6141" max="6141" width="7" style="794" customWidth="1"/>
    <col min="6142" max="6146" width="9" style="794" customWidth="1"/>
    <col min="6147" max="6147" width="9.25" style="794" bestFit="1" customWidth="1"/>
    <col min="6148" max="6148" width="9" style="794" customWidth="1"/>
    <col min="6149" max="6149" width="10.625" style="794" customWidth="1"/>
    <col min="6150" max="6385" width="9" style="794" customWidth="1"/>
    <col min="6386" max="6386" width="14.125" style="794" customWidth="1"/>
    <col min="6387" max="6387" width="14.875" style="794" customWidth="1"/>
    <col min="6388" max="6388" width="10.5" style="794" customWidth="1"/>
    <col min="6389" max="6389" width="12" style="794" customWidth="1"/>
    <col min="6390" max="6390" width="3.625" style="794" customWidth="1"/>
    <col min="6391" max="6391" width="3.75" style="794" customWidth="1"/>
    <col min="6392" max="6392" width="3.625" style="794" customWidth="1"/>
    <col min="6393" max="6393" width="4.875" style="794" customWidth="1"/>
    <col min="6394" max="6394" width="3.625" style="794" customWidth="1"/>
    <col min="6395" max="6395" width="3.75" style="794" customWidth="1"/>
    <col min="6396" max="6396" width="6.75" style="794" customWidth="1"/>
    <col min="6397" max="6397" width="7" style="794" customWidth="1"/>
    <col min="6398" max="6402" width="9" style="794" customWidth="1"/>
    <col min="6403" max="6403" width="9.25" style="794" bestFit="1" customWidth="1"/>
    <col min="6404" max="6404" width="9" style="794" customWidth="1"/>
    <col min="6405" max="6405" width="10.625" style="794" customWidth="1"/>
    <col min="6406" max="6641" width="9" style="794" customWidth="1"/>
    <col min="6642" max="6642" width="14.125" style="794" customWidth="1"/>
    <col min="6643" max="6643" width="14.875" style="794" customWidth="1"/>
    <col min="6644" max="6644" width="10.5" style="794" customWidth="1"/>
    <col min="6645" max="6645" width="12" style="794" customWidth="1"/>
    <col min="6646" max="6646" width="3.625" style="794" customWidth="1"/>
    <col min="6647" max="6647" width="3.75" style="794" customWidth="1"/>
    <col min="6648" max="6648" width="3.625" style="794" customWidth="1"/>
    <col min="6649" max="6649" width="4.875" style="794" customWidth="1"/>
    <col min="6650" max="6650" width="3.625" style="794" customWidth="1"/>
    <col min="6651" max="6651" width="3.75" style="794" customWidth="1"/>
    <col min="6652" max="6652" width="6.75" style="794" customWidth="1"/>
    <col min="6653" max="6653" width="7" style="794" customWidth="1"/>
    <col min="6654" max="6658" width="9" style="794" customWidth="1"/>
    <col min="6659" max="6659" width="9.25" style="794" bestFit="1" customWidth="1"/>
    <col min="6660" max="6660" width="9" style="794" customWidth="1"/>
    <col min="6661" max="6661" width="10.625" style="794" customWidth="1"/>
    <col min="6662" max="6897" width="9" style="794" customWidth="1"/>
    <col min="6898" max="6898" width="14.125" style="794" customWidth="1"/>
    <col min="6899" max="6899" width="14.875" style="794" customWidth="1"/>
    <col min="6900" max="6900" width="10.5" style="794" customWidth="1"/>
    <col min="6901" max="6901" width="12" style="794" customWidth="1"/>
    <col min="6902" max="6902" width="3.625" style="794" customWidth="1"/>
    <col min="6903" max="6903" width="3.75" style="794" customWidth="1"/>
    <col min="6904" max="6904" width="3.625" style="794" customWidth="1"/>
    <col min="6905" max="6905" width="4.875" style="794" customWidth="1"/>
    <col min="6906" max="6906" width="3.625" style="794" customWidth="1"/>
    <col min="6907" max="6907" width="3.75" style="794" customWidth="1"/>
    <col min="6908" max="6908" width="6.75" style="794" customWidth="1"/>
    <col min="6909" max="6909" width="7" style="794" customWidth="1"/>
    <col min="6910" max="6914" width="9" style="794" customWidth="1"/>
    <col min="6915" max="6915" width="9.25" style="794" bestFit="1" customWidth="1"/>
    <col min="6916" max="6916" width="9" style="794" customWidth="1"/>
    <col min="6917" max="6917" width="10.625" style="794" customWidth="1"/>
    <col min="6918" max="7153" width="9" style="794" customWidth="1"/>
    <col min="7154" max="7154" width="14.125" style="794" customWidth="1"/>
    <col min="7155" max="7155" width="14.875" style="794" customWidth="1"/>
    <col min="7156" max="7156" width="10.5" style="794" customWidth="1"/>
    <col min="7157" max="7157" width="12" style="794" customWidth="1"/>
    <col min="7158" max="7158" width="3.625" style="794" customWidth="1"/>
    <col min="7159" max="7159" width="3.75" style="794" customWidth="1"/>
    <col min="7160" max="7160" width="3.625" style="794" customWidth="1"/>
    <col min="7161" max="7161" width="4.875" style="794" customWidth="1"/>
    <col min="7162" max="7162" width="3.625" style="794" customWidth="1"/>
    <col min="7163" max="7163" width="3.75" style="794" customWidth="1"/>
    <col min="7164" max="7164" width="6.75" style="794" customWidth="1"/>
    <col min="7165" max="7165" width="7" style="794" customWidth="1"/>
    <col min="7166" max="7170" width="9" style="794" customWidth="1"/>
    <col min="7171" max="7171" width="9.25" style="794" bestFit="1" customWidth="1"/>
    <col min="7172" max="7172" width="9" style="794" customWidth="1"/>
    <col min="7173" max="7173" width="10.625" style="794" customWidth="1"/>
    <col min="7174" max="7409" width="9" style="794" customWidth="1"/>
    <col min="7410" max="7410" width="14.125" style="794" customWidth="1"/>
    <col min="7411" max="7411" width="14.875" style="794" customWidth="1"/>
    <col min="7412" max="7412" width="10.5" style="794" customWidth="1"/>
    <col min="7413" max="7413" width="12" style="794" customWidth="1"/>
    <col min="7414" max="7414" width="3.625" style="794" customWidth="1"/>
    <col min="7415" max="7415" width="3.75" style="794" customWidth="1"/>
    <col min="7416" max="7416" width="3.625" style="794" customWidth="1"/>
    <col min="7417" max="7417" width="4.875" style="794" customWidth="1"/>
    <col min="7418" max="7418" width="3.625" style="794" customWidth="1"/>
    <col min="7419" max="7419" width="3.75" style="794" customWidth="1"/>
    <col min="7420" max="7420" width="6.75" style="794" customWidth="1"/>
    <col min="7421" max="7421" width="7" style="794" customWidth="1"/>
    <col min="7422" max="7426" width="9" style="794" customWidth="1"/>
    <col min="7427" max="7427" width="9.25" style="794" bestFit="1" customWidth="1"/>
    <col min="7428" max="7428" width="9" style="794" customWidth="1"/>
    <col min="7429" max="7429" width="10.625" style="794" customWidth="1"/>
    <col min="7430" max="7665" width="9" style="794" customWidth="1"/>
    <col min="7666" max="7666" width="14.125" style="794" customWidth="1"/>
    <col min="7667" max="7667" width="14.875" style="794" customWidth="1"/>
    <col min="7668" max="7668" width="10.5" style="794" customWidth="1"/>
    <col min="7669" max="7669" width="12" style="794" customWidth="1"/>
    <col min="7670" max="7670" width="3.625" style="794" customWidth="1"/>
    <col min="7671" max="7671" width="3.75" style="794" customWidth="1"/>
    <col min="7672" max="7672" width="3.625" style="794" customWidth="1"/>
    <col min="7673" max="7673" width="4.875" style="794" customWidth="1"/>
    <col min="7674" max="7674" width="3.625" style="794" customWidth="1"/>
    <col min="7675" max="7675" width="3.75" style="794" customWidth="1"/>
    <col min="7676" max="7676" width="6.75" style="794" customWidth="1"/>
    <col min="7677" max="7677" width="7" style="794" customWidth="1"/>
    <col min="7678" max="7682" width="9" style="794" customWidth="1"/>
    <col min="7683" max="7683" width="9.25" style="794" bestFit="1" customWidth="1"/>
    <col min="7684" max="7684" width="9" style="794" customWidth="1"/>
    <col min="7685" max="7685" width="10.625" style="794" customWidth="1"/>
    <col min="7686" max="7921" width="9" style="794" customWidth="1"/>
    <col min="7922" max="7922" width="14.125" style="794" customWidth="1"/>
    <col min="7923" max="7923" width="14.875" style="794" customWidth="1"/>
    <col min="7924" max="7924" width="10.5" style="794" customWidth="1"/>
    <col min="7925" max="7925" width="12" style="794" customWidth="1"/>
    <col min="7926" max="7926" width="3.625" style="794" customWidth="1"/>
    <col min="7927" max="7927" width="3.75" style="794" customWidth="1"/>
    <col min="7928" max="7928" width="3.625" style="794" customWidth="1"/>
    <col min="7929" max="7929" width="4.875" style="794" customWidth="1"/>
    <col min="7930" max="7930" width="3.625" style="794" customWidth="1"/>
    <col min="7931" max="7931" width="3.75" style="794" customWidth="1"/>
    <col min="7932" max="7932" width="6.75" style="794" customWidth="1"/>
    <col min="7933" max="7933" width="7" style="794" customWidth="1"/>
    <col min="7934" max="7938" width="9" style="794" customWidth="1"/>
    <col min="7939" max="7939" width="9.25" style="794" bestFit="1" customWidth="1"/>
    <col min="7940" max="7940" width="9" style="794" customWidth="1"/>
    <col min="7941" max="7941" width="10.625" style="794" customWidth="1"/>
    <col min="7942" max="8177" width="9" style="794" customWidth="1"/>
    <col min="8178" max="8178" width="14.125" style="794" customWidth="1"/>
    <col min="8179" max="8179" width="14.875" style="794" customWidth="1"/>
    <col min="8180" max="8180" width="10.5" style="794" customWidth="1"/>
    <col min="8181" max="8181" width="12" style="794" customWidth="1"/>
    <col min="8182" max="8182" width="3.625" style="794" customWidth="1"/>
    <col min="8183" max="8183" width="3.75" style="794" customWidth="1"/>
    <col min="8184" max="8184" width="3.625" style="794" customWidth="1"/>
    <col min="8185" max="8185" width="4.875" style="794" customWidth="1"/>
    <col min="8186" max="8186" width="3.625" style="794" customWidth="1"/>
    <col min="8187" max="8187" width="3.75" style="794" customWidth="1"/>
    <col min="8188" max="8188" width="6.75" style="794" customWidth="1"/>
    <col min="8189" max="8189" width="7" style="794" customWidth="1"/>
    <col min="8190" max="8194" width="9" style="794" customWidth="1"/>
    <col min="8195" max="8195" width="9.25" style="794" bestFit="1" customWidth="1"/>
    <col min="8196" max="8196" width="9" style="794" customWidth="1"/>
    <col min="8197" max="8197" width="10.625" style="794" customWidth="1"/>
    <col min="8198" max="8433" width="9" style="794" customWidth="1"/>
    <col min="8434" max="8434" width="14.125" style="794" customWidth="1"/>
    <col min="8435" max="8435" width="14.875" style="794" customWidth="1"/>
    <col min="8436" max="8436" width="10.5" style="794" customWidth="1"/>
    <col min="8437" max="8437" width="12" style="794" customWidth="1"/>
    <col min="8438" max="8438" width="3.625" style="794" customWidth="1"/>
    <col min="8439" max="8439" width="3.75" style="794" customWidth="1"/>
    <col min="8440" max="8440" width="3.625" style="794" customWidth="1"/>
    <col min="8441" max="8441" width="4.875" style="794" customWidth="1"/>
    <col min="8442" max="8442" width="3.625" style="794" customWidth="1"/>
    <col min="8443" max="8443" width="3.75" style="794" customWidth="1"/>
    <col min="8444" max="8444" width="6.75" style="794" customWidth="1"/>
    <col min="8445" max="8445" width="7" style="794" customWidth="1"/>
    <col min="8446" max="8450" width="9" style="794" customWidth="1"/>
    <col min="8451" max="8451" width="9.25" style="794" bestFit="1" customWidth="1"/>
    <col min="8452" max="8452" width="9" style="794" customWidth="1"/>
    <col min="8453" max="8453" width="10.625" style="794" customWidth="1"/>
    <col min="8454" max="8689" width="9" style="794" customWidth="1"/>
    <col min="8690" max="8690" width="14.125" style="794" customWidth="1"/>
    <col min="8691" max="8691" width="14.875" style="794" customWidth="1"/>
    <col min="8692" max="8692" width="10.5" style="794" customWidth="1"/>
    <col min="8693" max="8693" width="12" style="794" customWidth="1"/>
    <col min="8694" max="8694" width="3.625" style="794" customWidth="1"/>
    <col min="8695" max="8695" width="3.75" style="794" customWidth="1"/>
    <col min="8696" max="8696" width="3.625" style="794" customWidth="1"/>
    <col min="8697" max="8697" width="4.875" style="794" customWidth="1"/>
    <col min="8698" max="8698" width="3.625" style="794" customWidth="1"/>
    <col min="8699" max="8699" width="3.75" style="794" customWidth="1"/>
    <col min="8700" max="8700" width="6.75" style="794" customWidth="1"/>
    <col min="8701" max="8701" width="7" style="794" customWidth="1"/>
    <col min="8702" max="8706" width="9" style="794" customWidth="1"/>
    <col min="8707" max="8707" width="9.25" style="794" bestFit="1" customWidth="1"/>
    <col min="8708" max="8708" width="9" style="794" customWidth="1"/>
    <col min="8709" max="8709" width="10.625" style="794" customWidth="1"/>
    <col min="8710" max="8945" width="9" style="794" customWidth="1"/>
    <col min="8946" max="8946" width="14.125" style="794" customWidth="1"/>
    <col min="8947" max="8947" width="14.875" style="794" customWidth="1"/>
    <col min="8948" max="8948" width="10.5" style="794" customWidth="1"/>
    <col min="8949" max="8949" width="12" style="794" customWidth="1"/>
    <col min="8950" max="8950" width="3.625" style="794" customWidth="1"/>
    <col min="8951" max="8951" width="3.75" style="794" customWidth="1"/>
    <col min="8952" max="8952" width="3.625" style="794" customWidth="1"/>
    <col min="8953" max="8953" width="4.875" style="794" customWidth="1"/>
    <col min="8954" max="8954" width="3.625" style="794" customWidth="1"/>
    <col min="8955" max="8955" width="3.75" style="794" customWidth="1"/>
    <col min="8956" max="8956" width="6.75" style="794" customWidth="1"/>
    <col min="8957" max="8957" width="7" style="794" customWidth="1"/>
    <col min="8958" max="8962" width="9" style="794" customWidth="1"/>
    <col min="8963" max="8963" width="9.25" style="794" bestFit="1" customWidth="1"/>
    <col min="8964" max="8964" width="9" style="794" customWidth="1"/>
    <col min="8965" max="8965" width="10.625" style="794" customWidth="1"/>
    <col min="8966" max="9201" width="9" style="794" customWidth="1"/>
    <col min="9202" max="9202" width="14.125" style="794" customWidth="1"/>
    <col min="9203" max="9203" width="14.875" style="794" customWidth="1"/>
    <col min="9204" max="9204" width="10.5" style="794" customWidth="1"/>
    <col min="9205" max="9205" width="12" style="794" customWidth="1"/>
    <col min="9206" max="9206" width="3.625" style="794" customWidth="1"/>
    <col min="9207" max="9207" width="3.75" style="794" customWidth="1"/>
    <col min="9208" max="9208" width="3.625" style="794" customWidth="1"/>
    <col min="9209" max="9209" width="4.875" style="794" customWidth="1"/>
    <col min="9210" max="9210" width="3.625" style="794" customWidth="1"/>
    <col min="9211" max="9211" width="3.75" style="794" customWidth="1"/>
    <col min="9212" max="9212" width="6.75" style="794" customWidth="1"/>
    <col min="9213" max="9213" width="7" style="794" customWidth="1"/>
    <col min="9214" max="9218" width="9" style="794" customWidth="1"/>
    <col min="9219" max="9219" width="9.25" style="794" bestFit="1" customWidth="1"/>
    <col min="9220" max="9220" width="9" style="794" customWidth="1"/>
    <col min="9221" max="9221" width="10.625" style="794" customWidth="1"/>
    <col min="9222" max="9457" width="9" style="794" customWidth="1"/>
    <col min="9458" max="9458" width="14.125" style="794" customWidth="1"/>
    <col min="9459" max="9459" width="14.875" style="794" customWidth="1"/>
    <col min="9460" max="9460" width="10.5" style="794" customWidth="1"/>
    <col min="9461" max="9461" width="12" style="794" customWidth="1"/>
    <col min="9462" max="9462" width="3.625" style="794" customWidth="1"/>
    <col min="9463" max="9463" width="3.75" style="794" customWidth="1"/>
    <col min="9464" max="9464" width="3.625" style="794" customWidth="1"/>
    <col min="9465" max="9465" width="4.875" style="794" customWidth="1"/>
    <col min="9466" max="9466" width="3.625" style="794" customWidth="1"/>
    <col min="9467" max="9467" width="3.75" style="794" customWidth="1"/>
    <col min="9468" max="9468" width="6.75" style="794" customWidth="1"/>
    <col min="9469" max="9469" width="7" style="794" customWidth="1"/>
    <col min="9470" max="9474" width="9" style="794" customWidth="1"/>
    <col min="9475" max="9475" width="9.25" style="794" bestFit="1" customWidth="1"/>
    <col min="9476" max="9476" width="9" style="794" customWidth="1"/>
    <col min="9477" max="9477" width="10.625" style="794" customWidth="1"/>
    <col min="9478" max="9713" width="9" style="794" customWidth="1"/>
    <col min="9714" max="9714" width="14.125" style="794" customWidth="1"/>
    <col min="9715" max="9715" width="14.875" style="794" customWidth="1"/>
    <col min="9716" max="9716" width="10.5" style="794" customWidth="1"/>
    <col min="9717" max="9717" width="12" style="794" customWidth="1"/>
    <col min="9718" max="9718" width="3.625" style="794" customWidth="1"/>
    <col min="9719" max="9719" width="3.75" style="794" customWidth="1"/>
    <col min="9720" max="9720" width="3.625" style="794" customWidth="1"/>
    <col min="9721" max="9721" width="4.875" style="794" customWidth="1"/>
    <col min="9722" max="9722" width="3.625" style="794" customWidth="1"/>
    <col min="9723" max="9723" width="3.75" style="794" customWidth="1"/>
    <col min="9724" max="9724" width="6.75" style="794" customWidth="1"/>
    <col min="9725" max="9725" width="7" style="794" customWidth="1"/>
    <col min="9726" max="9730" width="9" style="794" customWidth="1"/>
    <col min="9731" max="9731" width="9.25" style="794" bestFit="1" customWidth="1"/>
    <col min="9732" max="9732" width="9" style="794" customWidth="1"/>
    <col min="9733" max="9733" width="10.625" style="794" customWidth="1"/>
    <col min="9734" max="9969" width="9" style="794" customWidth="1"/>
    <col min="9970" max="9970" width="14.125" style="794" customWidth="1"/>
    <col min="9971" max="9971" width="14.875" style="794" customWidth="1"/>
    <col min="9972" max="9972" width="10.5" style="794" customWidth="1"/>
    <col min="9973" max="9973" width="12" style="794" customWidth="1"/>
    <col min="9974" max="9974" width="3.625" style="794" customWidth="1"/>
    <col min="9975" max="9975" width="3.75" style="794" customWidth="1"/>
    <col min="9976" max="9976" width="3.625" style="794" customWidth="1"/>
    <col min="9977" max="9977" width="4.875" style="794" customWidth="1"/>
    <col min="9978" max="9978" width="3.625" style="794" customWidth="1"/>
    <col min="9979" max="9979" width="3.75" style="794" customWidth="1"/>
    <col min="9980" max="9980" width="6.75" style="794" customWidth="1"/>
    <col min="9981" max="9981" width="7" style="794" customWidth="1"/>
    <col min="9982" max="9986" width="9" style="794" customWidth="1"/>
    <col min="9987" max="9987" width="9.25" style="794" bestFit="1" customWidth="1"/>
    <col min="9988" max="9988" width="9" style="794" customWidth="1"/>
    <col min="9989" max="9989" width="10.625" style="794" customWidth="1"/>
    <col min="9990" max="10225" width="9" style="794" customWidth="1"/>
    <col min="10226" max="10226" width="14.125" style="794" customWidth="1"/>
    <col min="10227" max="10227" width="14.875" style="794" customWidth="1"/>
    <col min="10228" max="10228" width="10.5" style="794" customWidth="1"/>
    <col min="10229" max="10229" width="12" style="794" customWidth="1"/>
    <col min="10230" max="10230" width="3.625" style="794" customWidth="1"/>
    <col min="10231" max="10231" width="3.75" style="794" customWidth="1"/>
    <col min="10232" max="10232" width="3.625" style="794" customWidth="1"/>
    <col min="10233" max="10233" width="4.875" style="794" customWidth="1"/>
    <col min="10234" max="10234" width="3.625" style="794" customWidth="1"/>
    <col min="10235" max="10235" width="3.75" style="794" customWidth="1"/>
    <col min="10236" max="10236" width="6.75" style="794" customWidth="1"/>
    <col min="10237" max="10237" width="7" style="794" customWidth="1"/>
    <col min="10238" max="10242" width="9" style="794" customWidth="1"/>
    <col min="10243" max="10243" width="9.25" style="794" bestFit="1" customWidth="1"/>
    <col min="10244" max="10244" width="9" style="794" customWidth="1"/>
    <col min="10245" max="10245" width="10.625" style="794" customWidth="1"/>
    <col min="10246" max="10481" width="9" style="794" customWidth="1"/>
    <col min="10482" max="10482" width="14.125" style="794" customWidth="1"/>
    <col min="10483" max="10483" width="14.875" style="794" customWidth="1"/>
    <col min="10484" max="10484" width="10.5" style="794" customWidth="1"/>
    <col min="10485" max="10485" width="12" style="794" customWidth="1"/>
    <col min="10486" max="10486" width="3.625" style="794" customWidth="1"/>
    <col min="10487" max="10487" width="3.75" style="794" customWidth="1"/>
    <col min="10488" max="10488" width="3.625" style="794" customWidth="1"/>
    <col min="10489" max="10489" width="4.875" style="794" customWidth="1"/>
    <col min="10490" max="10490" width="3.625" style="794" customWidth="1"/>
    <col min="10491" max="10491" width="3.75" style="794" customWidth="1"/>
    <col min="10492" max="10492" width="6.75" style="794" customWidth="1"/>
    <col min="10493" max="10493" width="7" style="794" customWidth="1"/>
    <col min="10494" max="10498" width="9" style="794" customWidth="1"/>
    <col min="10499" max="10499" width="9.25" style="794" bestFit="1" customWidth="1"/>
    <col min="10500" max="10500" width="9" style="794" customWidth="1"/>
    <col min="10501" max="10501" width="10.625" style="794" customWidth="1"/>
    <col min="10502" max="10737" width="9" style="794" customWidth="1"/>
    <col min="10738" max="10738" width="14.125" style="794" customWidth="1"/>
    <col min="10739" max="10739" width="14.875" style="794" customWidth="1"/>
    <col min="10740" max="10740" width="10.5" style="794" customWidth="1"/>
    <col min="10741" max="10741" width="12" style="794" customWidth="1"/>
    <col min="10742" max="10742" width="3.625" style="794" customWidth="1"/>
    <col min="10743" max="10743" width="3.75" style="794" customWidth="1"/>
    <col min="10744" max="10744" width="3.625" style="794" customWidth="1"/>
    <col min="10745" max="10745" width="4.875" style="794" customWidth="1"/>
    <col min="10746" max="10746" width="3.625" style="794" customWidth="1"/>
    <col min="10747" max="10747" width="3.75" style="794" customWidth="1"/>
    <col min="10748" max="10748" width="6.75" style="794" customWidth="1"/>
    <col min="10749" max="10749" width="7" style="794" customWidth="1"/>
    <col min="10750" max="10754" width="9" style="794" customWidth="1"/>
    <col min="10755" max="10755" width="9.25" style="794" bestFit="1" customWidth="1"/>
    <col min="10756" max="10756" width="9" style="794" customWidth="1"/>
    <col min="10757" max="10757" width="10.625" style="794" customWidth="1"/>
    <col min="10758" max="10993" width="9" style="794" customWidth="1"/>
    <col min="10994" max="10994" width="14.125" style="794" customWidth="1"/>
    <col min="10995" max="10995" width="14.875" style="794" customWidth="1"/>
    <col min="10996" max="10996" width="10.5" style="794" customWidth="1"/>
    <col min="10997" max="10997" width="12" style="794" customWidth="1"/>
    <col min="10998" max="10998" width="3.625" style="794" customWidth="1"/>
    <col min="10999" max="10999" width="3.75" style="794" customWidth="1"/>
    <col min="11000" max="11000" width="3.625" style="794" customWidth="1"/>
    <col min="11001" max="11001" width="4.875" style="794" customWidth="1"/>
    <col min="11002" max="11002" width="3.625" style="794" customWidth="1"/>
    <col min="11003" max="11003" width="3.75" style="794" customWidth="1"/>
    <col min="11004" max="11004" width="6.75" style="794" customWidth="1"/>
    <col min="11005" max="11005" width="7" style="794" customWidth="1"/>
    <col min="11006" max="11010" width="9" style="794" customWidth="1"/>
    <col min="11011" max="11011" width="9.25" style="794" bestFit="1" customWidth="1"/>
    <col min="11012" max="11012" width="9" style="794" customWidth="1"/>
    <col min="11013" max="11013" width="10.625" style="794" customWidth="1"/>
    <col min="11014" max="11249" width="9" style="794" customWidth="1"/>
    <col min="11250" max="11250" width="14.125" style="794" customWidth="1"/>
    <col min="11251" max="11251" width="14.875" style="794" customWidth="1"/>
    <col min="11252" max="11252" width="10.5" style="794" customWidth="1"/>
    <col min="11253" max="11253" width="12" style="794" customWidth="1"/>
    <col min="11254" max="11254" width="3.625" style="794" customWidth="1"/>
    <col min="11255" max="11255" width="3.75" style="794" customWidth="1"/>
    <col min="11256" max="11256" width="3.625" style="794" customWidth="1"/>
    <col min="11257" max="11257" width="4.875" style="794" customWidth="1"/>
    <col min="11258" max="11258" width="3.625" style="794" customWidth="1"/>
    <col min="11259" max="11259" width="3.75" style="794" customWidth="1"/>
    <col min="11260" max="11260" width="6.75" style="794" customWidth="1"/>
    <col min="11261" max="11261" width="7" style="794" customWidth="1"/>
    <col min="11262" max="11266" width="9" style="794" customWidth="1"/>
    <col min="11267" max="11267" width="9.25" style="794" bestFit="1" customWidth="1"/>
    <col min="11268" max="11268" width="9" style="794" customWidth="1"/>
    <col min="11269" max="11269" width="10.625" style="794" customWidth="1"/>
    <col min="11270" max="11505" width="9" style="794" customWidth="1"/>
    <col min="11506" max="11506" width="14.125" style="794" customWidth="1"/>
    <col min="11507" max="11507" width="14.875" style="794" customWidth="1"/>
    <col min="11508" max="11508" width="10.5" style="794" customWidth="1"/>
    <col min="11509" max="11509" width="12" style="794" customWidth="1"/>
    <col min="11510" max="11510" width="3.625" style="794" customWidth="1"/>
    <col min="11511" max="11511" width="3.75" style="794" customWidth="1"/>
    <col min="11512" max="11512" width="3.625" style="794" customWidth="1"/>
    <col min="11513" max="11513" width="4.875" style="794" customWidth="1"/>
    <col min="11514" max="11514" width="3.625" style="794" customWidth="1"/>
    <col min="11515" max="11515" width="3.75" style="794" customWidth="1"/>
    <col min="11516" max="11516" width="6.75" style="794" customWidth="1"/>
    <col min="11517" max="11517" width="7" style="794" customWidth="1"/>
    <col min="11518" max="11522" width="9" style="794" customWidth="1"/>
    <col min="11523" max="11523" width="9.25" style="794" bestFit="1" customWidth="1"/>
    <col min="11524" max="11524" width="9" style="794" customWidth="1"/>
    <col min="11525" max="11525" width="10.625" style="794" customWidth="1"/>
    <col min="11526" max="11761" width="9" style="794" customWidth="1"/>
    <col min="11762" max="11762" width="14.125" style="794" customWidth="1"/>
    <col min="11763" max="11763" width="14.875" style="794" customWidth="1"/>
    <col min="11764" max="11764" width="10.5" style="794" customWidth="1"/>
    <col min="11765" max="11765" width="12" style="794" customWidth="1"/>
    <col min="11766" max="11766" width="3.625" style="794" customWidth="1"/>
    <col min="11767" max="11767" width="3.75" style="794" customWidth="1"/>
    <col min="11768" max="11768" width="3.625" style="794" customWidth="1"/>
    <col min="11769" max="11769" width="4.875" style="794" customWidth="1"/>
    <col min="11770" max="11770" width="3.625" style="794" customWidth="1"/>
    <col min="11771" max="11771" width="3.75" style="794" customWidth="1"/>
    <col min="11772" max="11772" width="6.75" style="794" customWidth="1"/>
    <col min="11773" max="11773" width="7" style="794" customWidth="1"/>
    <col min="11774" max="11778" width="9" style="794" customWidth="1"/>
    <col min="11779" max="11779" width="9.25" style="794" bestFit="1" customWidth="1"/>
    <col min="11780" max="11780" width="9" style="794" customWidth="1"/>
    <col min="11781" max="11781" width="10.625" style="794" customWidth="1"/>
    <col min="11782" max="12017" width="9" style="794" customWidth="1"/>
    <col min="12018" max="12018" width="14.125" style="794" customWidth="1"/>
    <col min="12019" max="12019" width="14.875" style="794" customWidth="1"/>
    <col min="12020" max="12020" width="10.5" style="794" customWidth="1"/>
    <col min="12021" max="12021" width="12" style="794" customWidth="1"/>
    <col min="12022" max="12022" width="3.625" style="794" customWidth="1"/>
    <col min="12023" max="12023" width="3.75" style="794" customWidth="1"/>
    <col min="12024" max="12024" width="3.625" style="794" customWidth="1"/>
    <col min="12025" max="12025" width="4.875" style="794" customWidth="1"/>
    <col min="12026" max="12026" width="3.625" style="794" customWidth="1"/>
    <col min="12027" max="12027" width="3.75" style="794" customWidth="1"/>
    <col min="12028" max="12028" width="6.75" style="794" customWidth="1"/>
    <col min="12029" max="12029" width="7" style="794" customWidth="1"/>
    <col min="12030" max="12034" width="9" style="794" customWidth="1"/>
    <col min="12035" max="12035" width="9.25" style="794" bestFit="1" customWidth="1"/>
    <col min="12036" max="12036" width="9" style="794" customWidth="1"/>
    <col min="12037" max="12037" width="10.625" style="794" customWidth="1"/>
    <col min="12038" max="12273" width="9" style="794" customWidth="1"/>
    <col min="12274" max="12274" width="14.125" style="794" customWidth="1"/>
    <col min="12275" max="12275" width="14.875" style="794" customWidth="1"/>
    <col min="12276" max="12276" width="10.5" style="794" customWidth="1"/>
    <col min="12277" max="12277" width="12" style="794" customWidth="1"/>
    <col min="12278" max="12278" width="3.625" style="794" customWidth="1"/>
    <col min="12279" max="12279" width="3.75" style="794" customWidth="1"/>
    <col min="12280" max="12280" width="3.625" style="794" customWidth="1"/>
    <col min="12281" max="12281" width="4.875" style="794" customWidth="1"/>
    <col min="12282" max="12282" width="3.625" style="794" customWidth="1"/>
    <col min="12283" max="12283" width="3.75" style="794" customWidth="1"/>
    <col min="12284" max="12284" width="6.75" style="794" customWidth="1"/>
    <col min="12285" max="12285" width="7" style="794" customWidth="1"/>
    <col min="12286" max="12290" width="9" style="794" customWidth="1"/>
    <col min="12291" max="12291" width="9.25" style="794" bestFit="1" customWidth="1"/>
    <col min="12292" max="12292" width="9" style="794" customWidth="1"/>
    <col min="12293" max="12293" width="10.625" style="794" customWidth="1"/>
    <col min="12294" max="12529" width="9" style="794" customWidth="1"/>
    <col min="12530" max="12530" width="14.125" style="794" customWidth="1"/>
    <col min="12531" max="12531" width="14.875" style="794" customWidth="1"/>
    <col min="12532" max="12532" width="10.5" style="794" customWidth="1"/>
    <col min="12533" max="12533" width="12" style="794" customWidth="1"/>
    <col min="12534" max="12534" width="3.625" style="794" customWidth="1"/>
    <col min="12535" max="12535" width="3.75" style="794" customWidth="1"/>
    <col min="12536" max="12536" width="3.625" style="794" customWidth="1"/>
    <col min="12537" max="12537" width="4.875" style="794" customWidth="1"/>
    <col min="12538" max="12538" width="3.625" style="794" customWidth="1"/>
    <col min="12539" max="12539" width="3.75" style="794" customWidth="1"/>
    <col min="12540" max="12540" width="6.75" style="794" customWidth="1"/>
    <col min="12541" max="12541" width="7" style="794" customWidth="1"/>
    <col min="12542" max="12546" width="9" style="794" customWidth="1"/>
    <col min="12547" max="12547" width="9.25" style="794" bestFit="1" customWidth="1"/>
    <col min="12548" max="12548" width="9" style="794" customWidth="1"/>
    <col min="12549" max="12549" width="10.625" style="794" customWidth="1"/>
    <col min="12550" max="12785" width="9" style="794" customWidth="1"/>
    <col min="12786" max="12786" width="14.125" style="794" customWidth="1"/>
    <col min="12787" max="12787" width="14.875" style="794" customWidth="1"/>
    <col min="12788" max="12788" width="10.5" style="794" customWidth="1"/>
    <col min="12789" max="12789" width="12" style="794" customWidth="1"/>
    <col min="12790" max="12790" width="3.625" style="794" customWidth="1"/>
    <col min="12791" max="12791" width="3.75" style="794" customWidth="1"/>
    <col min="12792" max="12792" width="3.625" style="794" customWidth="1"/>
    <col min="12793" max="12793" width="4.875" style="794" customWidth="1"/>
    <col min="12794" max="12794" width="3.625" style="794" customWidth="1"/>
    <col min="12795" max="12795" width="3.75" style="794" customWidth="1"/>
    <col min="12796" max="12796" width="6.75" style="794" customWidth="1"/>
    <col min="12797" max="12797" width="7" style="794" customWidth="1"/>
    <col min="12798" max="12802" width="9" style="794" customWidth="1"/>
    <col min="12803" max="12803" width="9.25" style="794" bestFit="1" customWidth="1"/>
    <col min="12804" max="12804" width="9" style="794" customWidth="1"/>
    <col min="12805" max="12805" width="10.625" style="794" customWidth="1"/>
    <col min="12806" max="13041" width="9" style="794" customWidth="1"/>
    <col min="13042" max="13042" width="14.125" style="794" customWidth="1"/>
    <col min="13043" max="13043" width="14.875" style="794" customWidth="1"/>
    <col min="13044" max="13044" width="10.5" style="794" customWidth="1"/>
    <col min="13045" max="13045" width="12" style="794" customWidth="1"/>
    <col min="13046" max="13046" width="3.625" style="794" customWidth="1"/>
    <col min="13047" max="13047" width="3.75" style="794" customWidth="1"/>
    <col min="13048" max="13048" width="3.625" style="794" customWidth="1"/>
    <col min="13049" max="13049" width="4.875" style="794" customWidth="1"/>
    <col min="13050" max="13050" width="3.625" style="794" customWidth="1"/>
    <col min="13051" max="13051" width="3.75" style="794" customWidth="1"/>
    <col min="13052" max="13052" width="6.75" style="794" customWidth="1"/>
    <col min="13053" max="13053" width="7" style="794" customWidth="1"/>
    <col min="13054" max="13058" width="9" style="794" customWidth="1"/>
    <col min="13059" max="13059" width="9.25" style="794" bestFit="1" customWidth="1"/>
    <col min="13060" max="13060" width="9" style="794" customWidth="1"/>
    <col min="13061" max="13061" width="10.625" style="794" customWidth="1"/>
    <col min="13062" max="13297" width="9" style="794" customWidth="1"/>
    <col min="13298" max="13298" width="14.125" style="794" customWidth="1"/>
    <col min="13299" max="13299" width="14.875" style="794" customWidth="1"/>
    <col min="13300" max="13300" width="10.5" style="794" customWidth="1"/>
    <col min="13301" max="13301" width="12" style="794" customWidth="1"/>
    <col min="13302" max="13302" width="3.625" style="794" customWidth="1"/>
    <col min="13303" max="13303" width="3.75" style="794" customWidth="1"/>
    <col min="13304" max="13304" width="3.625" style="794" customWidth="1"/>
    <col min="13305" max="13305" width="4.875" style="794" customWidth="1"/>
    <col min="13306" max="13306" width="3.625" style="794" customWidth="1"/>
    <col min="13307" max="13307" width="3.75" style="794" customWidth="1"/>
    <col min="13308" max="13308" width="6.75" style="794" customWidth="1"/>
    <col min="13309" max="13309" width="7" style="794" customWidth="1"/>
    <col min="13310" max="13314" width="9" style="794" customWidth="1"/>
    <col min="13315" max="13315" width="9.25" style="794" bestFit="1" customWidth="1"/>
    <col min="13316" max="13316" width="9" style="794" customWidth="1"/>
    <col min="13317" max="13317" width="10.625" style="794" customWidth="1"/>
    <col min="13318" max="13553" width="9" style="794" customWidth="1"/>
    <col min="13554" max="13554" width="14.125" style="794" customWidth="1"/>
    <col min="13555" max="13555" width="14.875" style="794" customWidth="1"/>
    <col min="13556" max="13556" width="10.5" style="794" customWidth="1"/>
    <col min="13557" max="13557" width="12" style="794" customWidth="1"/>
    <col min="13558" max="13558" width="3.625" style="794" customWidth="1"/>
    <col min="13559" max="13559" width="3.75" style="794" customWidth="1"/>
    <col min="13560" max="13560" width="3.625" style="794" customWidth="1"/>
    <col min="13561" max="13561" width="4.875" style="794" customWidth="1"/>
    <col min="13562" max="13562" width="3.625" style="794" customWidth="1"/>
    <col min="13563" max="13563" width="3.75" style="794" customWidth="1"/>
    <col min="13564" max="13564" width="6.75" style="794" customWidth="1"/>
    <col min="13565" max="13565" width="7" style="794" customWidth="1"/>
    <col min="13566" max="13570" width="9" style="794" customWidth="1"/>
    <col min="13571" max="13571" width="9.25" style="794" bestFit="1" customWidth="1"/>
    <col min="13572" max="13572" width="9" style="794" customWidth="1"/>
    <col min="13573" max="13573" width="10.625" style="794" customWidth="1"/>
    <col min="13574" max="13809" width="9" style="794" customWidth="1"/>
    <col min="13810" max="13810" width="14.125" style="794" customWidth="1"/>
    <col min="13811" max="13811" width="14.875" style="794" customWidth="1"/>
    <col min="13812" max="13812" width="10.5" style="794" customWidth="1"/>
    <col min="13813" max="13813" width="12" style="794" customWidth="1"/>
    <col min="13814" max="13814" width="3.625" style="794" customWidth="1"/>
    <col min="13815" max="13815" width="3.75" style="794" customWidth="1"/>
    <col min="13816" max="13816" width="3.625" style="794" customWidth="1"/>
    <col min="13817" max="13817" width="4.875" style="794" customWidth="1"/>
    <col min="13818" max="13818" width="3.625" style="794" customWidth="1"/>
    <col min="13819" max="13819" width="3.75" style="794" customWidth="1"/>
    <col min="13820" max="13820" width="6.75" style="794" customWidth="1"/>
    <col min="13821" max="13821" width="7" style="794" customWidth="1"/>
    <col min="13822" max="13826" width="9" style="794" customWidth="1"/>
    <col min="13827" max="13827" width="9.25" style="794" bestFit="1" customWidth="1"/>
    <col min="13828" max="13828" width="9" style="794" customWidth="1"/>
    <col min="13829" max="13829" width="10.625" style="794" customWidth="1"/>
    <col min="13830" max="14065" width="9" style="794" customWidth="1"/>
    <col min="14066" max="14066" width="14.125" style="794" customWidth="1"/>
    <col min="14067" max="14067" width="14.875" style="794" customWidth="1"/>
    <col min="14068" max="14068" width="10.5" style="794" customWidth="1"/>
    <col min="14069" max="14069" width="12" style="794" customWidth="1"/>
    <col min="14070" max="14070" width="3.625" style="794" customWidth="1"/>
    <col min="14071" max="14071" width="3.75" style="794" customWidth="1"/>
    <col min="14072" max="14072" width="3.625" style="794" customWidth="1"/>
    <col min="14073" max="14073" width="4.875" style="794" customWidth="1"/>
    <col min="14074" max="14074" width="3.625" style="794" customWidth="1"/>
    <col min="14075" max="14075" width="3.75" style="794" customWidth="1"/>
    <col min="14076" max="14076" width="6.75" style="794" customWidth="1"/>
    <col min="14077" max="14077" width="7" style="794" customWidth="1"/>
    <col min="14078" max="14082" width="9" style="794" customWidth="1"/>
    <col min="14083" max="14083" width="9.25" style="794" bestFit="1" customWidth="1"/>
    <col min="14084" max="14084" width="9" style="794" customWidth="1"/>
    <col min="14085" max="14085" width="10.625" style="794" customWidth="1"/>
    <col min="14086" max="14321" width="9" style="794" customWidth="1"/>
    <col min="14322" max="14322" width="14.125" style="794" customWidth="1"/>
    <col min="14323" max="14323" width="14.875" style="794" customWidth="1"/>
    <col min="14324" max="14324" width="10.5" style="794" customWidth="1"/>
    <col min="14325" max="14325" width="12" style="794" customWidth="1"/>
    <col min="14326" max="14326" width="3.625" style="794" customWidth="1"/>
    <col min="14327" max="14327" width="3.75" style="794" customWidth="1"/>
    <col min="14328" max="14328" width="3.625" style="794" customWidth="1"/>
    <col min="14329" max="14329" width="4.875" style="794" customWidth="1"/>
    <col min="14330" max="14330" width="3.625" style="794" customWidth="1"/>
    <col min="14331" max="14331" width="3.75" style="794" customWidth="1"/>
    <col min="14332" max="14332" width="6.75" style="794" customWidth="1"/>
    <col min="14333" max="14333" width="7" style="794" customWidth="1"/>
    <col min="14334" max="14338" width="9" style="794" customWidth="1"/>
    <col min="14339" max="14339" width="9.25" style="794" bestFit="1" customWidth="1"/>
    <col min="14340" max="14340" width="9" style="794" customWidth="1"/>
    <col min="14341" max="14341" width="10.625" style="794" customWidth="1"/>
    <col min="14342" max="14577" width="9" style="794" customWidth="1"/>
    <col min="14578" max="14578" width="14.125" style="794" customWidth="1"/>
    <col min="14579" max="14579" width="14.875" style="794" customWidth="1"/>
    <col min="14580" max="14580" width="10.5" style="794" customWidth="1"/>
    <col min="14581" max="14581" width="12" style="794" customWidth="1"/>
    <col min="14582" max="14582" width="3.625" style="794" customWidth="1"/>
    <col min="14583" max="14583" width="3.75" style="794" customWidth="1"/>
    <col min="14584" max="14584" width="3.625" style="794" customWidth="1"/>
    <col min="14585" max="14585" width="4.875" style="794" customWidth="1"/>
    <col min="14586" max="14586" width="3.625" style="794" customWidth="1"/>
    <col min="14587" max="14587" width="3.75" style="794" customWidth="1"/>
    <col min="14588" max="14588" width="6.75" style="794" customWidth="1"/>
    <col min="14589" max="14589" width="7" style="794" customWidth="1"/>
    <col min="14590" max="14594" width="9" style="794" customWidth="1"/>
    <col min="14595" max="14595" width="9.25" style="794" bestFit="1" customWidth="1"/>
    <col min="14596" max="14596" width="9" style="794" customWidth="1"/>
    <col min="14597" max="14597" width="10.625" style="794" customWidth="1"/>
    <col min="14598" max="14833" width="9" style="794" customWidth="1"/>
    <col min="14834" max="14834" width="14.125" style="794" customWidth="1"/>
    <col min="14835" max="14835" width="14.875" style="794" customWidth="1"/>
    <col min="14836" max="14836" width="10.5" style="794" customWidth="1"/>
    <col min="14837" max="14837" width="12" style="794" customWidth="1"/>
    <col min="14838" max="14838" width="3.625" style="794" customWidth="1"/>
    <col min="14839" max="14839" width="3.75" style="794" customWidth="1"/>
    <col min="14840" max="14840" width="3.625" style="794" customWidth="1"/>
    <col min="14841" max="14841" width="4.875" style="794" customWidth="1"/>
    <col min="14842" max="14842" width="3.625" style="794" customWidth="1"/>
    <col min="14843" max="14843" width="3.75" style="794" customWidth="1"/>
    <col min="14844" max="14844" width="6.75" style="794" customWidth="1"/>
    <col min="14845" max="14845" width="7" style="794" customWidth="1"/>
    <col min="14846" max="14850" width="9" style="794" customWidth="1"/>
    <col min="14851" max="14851" width="9.25" style="794" bestFit="1" customWidth="1"/>
    <col min="14852" max="14852" width="9" style="794" customWidth="1"/>
    <col min="14853" max="14853" width="10.625" style="794" customWidth="1"/>
    <col min="14854" max="15089" width="9" style="794" customWidth="1"/>
    <col min="15090" max="15090" width="14.125" style="794" customWidth="1"/>
    <col min="15091" max="15091" width="14.875" style="794" customWidth="1"/>
    <col min="15092" max="15092" width="10.5" style="794" customWidth="1"/>
    <col min="15093" max="15093" width="12" style="794" customWidth="1"/>
    <col min="15094" max="15094" width="3.625" style="794" customWidth="1"/>
    <col min="15095" max="15095" width="3.75" style="794" customWidth="1"/>
    <col min="15096" max="15096" width="3.625" style="794" customWidth="1"/>
    <col min="15097" max="15097" width="4.875" style="794" customWidth="1"/>
    <col min="15098" max="15098" width="3.625" style="794" customWidth="1"/>
    <col min="15099" max="15099" width="3.75" style="794" customWidth="1"/>
    <col min="15100" max="15100" width="6.75" style="794" customWidth="1"/>
    <col min="15101" max="15101" width="7" style="794" customWidth="1"/>
    <col min="15102" max="15106" width="9" style="794" customWidth="1"/>
    <col min="15107" max="15107" width="9.25" style="794" bestFit="1" customWidth="1"/>
    <col min="15108" max="15108" width="9" style="794" customWidth="1"/>
    <col min="15109" max="15109" width="10.625" style="794" customWidth="1"/>
    <col min="15110" max="15345" width="9" style="794" customWidth="1"/>
    <col min="15346" max="15346" width="14.125" style="794" customWidth="1"/>
    <col min="15347" max="15347" width="14.875" style="794" customWidth="1"/>
    <col min="15348" max="15348" width="10.5" style="794" customWidth="1"/>
    <col min="15349" max="15349" width="12" style="794" customWidth="1"/>
    <col min="15350" max="15350" width="3.625" style="794" customWidth="1"/>
    <col min="15351" max="15351" width="3.75" style="794" customWidth="1"/>
    <col min="15352" max="15352" width="3.625" style="794" customWidth="1"/>
    <col min="15353" max="15353" width="4.875" style="794" customWidth="1"/>
    <col min="15354" max="15354" width="3.625" style="794" customWidth="1"/>
    <col min="15355" max="15355" width="3.75" style="794" customWidth="1"/>
    <col min="15356" max="15356" width="6.75" style="794" customWidth="1"/>
    <col min="15357" max="15357" width="7" style="794" customWidth="1"/>
    <col min="15358" max="15362" width="9" style="794" customWidth="1"/>
    <col min="15363" max="15363" width="9.25" style="794" bestFit="1" customWidth="1"/>
    <col min="15364" max="15364" width="9" style="794" customWidth="1"/>
    <col min="15365" max="15365" width="10.625" style="794" customWidth="1"/>
    <col min="15366" max="15601" width="9" style="794" customWidth="1"/>
    <col min="15602" max="15602" width="14.125" style="794" customWidth="1"/>
    <col min="15603" max="15603" width="14.875" style="794" customWidth="1"/>
    <col min="15604" max="15604" width="10.5" style="794" customWidth="1"/>
    <col min="15605" max="15605" width="12" style="794" customWidth="1"/>
    <col min="15606" max="15606" width="3.625" style="794" customWidth="1"/>
    <col min="15607" max="15607" width="3.75" style="794" customWidth="1"/>
    <col min="15608" max="15608" width="3.625" style="794" customWidth="1"/>
    <col min="15609" max="15609" width="4.875" style="794" customWidth="1"/>
    <col min="15610" max="15610" width="3.625" style="794" customWidth="1"/>
    <col min="15611" max="15611" width="3.75" style="794" customWidth="1"/>
    <col min="15612" max="15612" width="6.75" style="794" customWidth="1"/>
    <col min="15613" max="15613" width="7" style="794" customWidth="1"/>
    <col min="15614" max="15618" width="9" style="794" customWidth="1"/>
    <col min="15619" max="15619" width="9.25" style="794" bestFit="1" customWidth="1"/>
    <col min="15620" max="15620" width="9" style="794" customWidth="1"/>
    <col min="15621" max="15621" width="10.625" style="794" customWidth="1"/>
    <col min="15622" max="15857" width="9" style="794" customWidth="1"/>
    <col min="15858" max="15858" width="14.125" style="794" customWidth="1"/>
    <col min="15859" max="15859" width="14.875" style="794" customWidth="1"/>
    <col min="15860" max="15860" width="10.5" style="794" customWidth="1"/>
    <col min="15861" max="15861" width="12" style="794" customWidth="1"/>
    <col min="15862" max="15862" width="3.625" style="794" customWidth="1"/>
    <col min="15863" max="15863" width="3.75" style="794" customWidth="1"/>
    <col min="15864" max="15864" width="3.625" style="794" customWidth="1"/>
    <col min="15865" max="15865" width="4.875" style="794" customWidth="1"/>
    <col min="15866" max="15866" width="3.625" style="794" customWidth="1"/>
    <col min="15867" max="15867" width="3.75" style="794" customWidth="1"/>
    <col min="15868" max="15868" width="6.75" style="794" customWidth="1"/>
    <col min="15869" max="15869" width="7" style="794" customWidth="1"/>
    <col min="15870" max="15874" width="9" style="794" customWidth="1"/>
    <col min="15875" max="15875" width="9.25" style="794" bestFit="1" customWidth="1"/>
    <col min="15876" max="15876" width="9" style="794" customWidth="1"/>
    <col min="15877" max="15877" width="10.625" style="794" customWidth="1"/>
    <col min="15878" max="16113" width="9" style="794" customWidth="1"/>
    <col min="16114" max="16114" width="14.125" style="794" customWidth="1"/>
    <col min="16115" max="16115" width="14.875" style="794" customWidth="1"/>
    <col min="16116" max="16116" width="10.5" style="794" customWidth="1"/>
    <col min="16117" max="16117" width="12" style="794" customWidth="1"/>
    <col min="16118" max="16118" width="3.625" style="794" customWidth="1"/>
    <col min="16119" max="16119" width="3.75" style="794" customWidth="1"/>
    <col min="16120" max="16120" width="3.625" style="794" customWidth="1"/>
    <col min="16121" max="16121" width="4.875" style="794" customWidth="1"/>
    <col min="16122" max="16122" width="3.625" style="794" customWidth="1"/>
    <col min="16123" max="16123" width="3.75" style="794" customWidth="1"/>
    <col min="16124" max="16124" width="6.75" style="794" customWidth="1"/>
    <col min="16125" max="16125" width="7" style="794" customWidth="1"/>
    <col min="16126" max="16130" width="9" style="794" customWidth="1"/>
    <col min="16131" max="16131" width="9.25" style="794" bestFit="1" customWidth="1"/>
    <col min="16132" max="16132" width="9" style="794" customWidth="1"/>
    <col min="16133" max="16133" width="10.625" style="794" customWidth="1"/>
    <col min="16134" max="16384" width="9" style="794" customWidth="1"/>
  </cols>
  <sheetData>
    <row r="1" spans="1:8" ht="0.75" customHeight="1"/>
    <row r="2" spans="1:8" s="657" customFormat="1" ht="21" customHeight="1">
      <c r="A2" s="796" t="s">
        <v>289</v>
      </c>
      <c r="C2" s="429" t="s">
        <v>36</v>
      </c>
      <c r="E2" s="794"/>
    </row>
    <row r="3" spans="1:8" s="657" customFormat="1" ht="21" customHeight="1">
      <c r="A3" s="189"/>
      <c r="C3" s="811"/>
      <c r="E3" s="794"/>
    </row>
    <row r="4" spans="1:8" s="657" customFormat="1" ht="21" customHeight="1">
      <c r="A4" s="797"/>
      <c r="C4" s="810"/>
      <c r="E4" s="797"/>
    </row>
    <row r="5" spans="1:8" s="657" customFormat="1" ht="27" customHeight="1">
      <c r="A5" s="798" t="s">
        <v>273</v>
      </c>
      <c r="B5" s="804" t="s">
        <v>114</v>
      </c>
      <c r="C5" s="812" t="s">
        <v>79</v>
      </c>
      <c r="D5" s="818" t="s">
        <v>188</v>
      </c>
      <c r="E5" s="825" t="s">
        <v>1</v>
      </c>
      <c r="F5" s="831"/>
      <c r="G5" s="838" t="s">
        <v>66</v>
      </c>
    </row>
    <row r="6" spans="1:8" s="657" customFormat="1" ht="20.25" customHeight="1">
      <c r="A6" s="799"/>
      <c r="B6" s="805" t="s">
        <v>315</v>
      </c>
      <c r="C6" s="813" t="s">
        <v>175</v>
      </c>
      <c r="D6" s="819" t="s">
        <v>278</v>
      </c>
      <c r="E6" s="826" t="s">
        <v>6</v>
      </c>
      <c r="F6" s="832" t="s">
        <v>96</v>
      </c>
      <c r="G6" s="839"/>
    </row>
    <row r="7" spans="1:8" s="657" customFormat="1" ht="36" customHeight="1">
      <c r="A7" s="800" t="s">
        <v>338</v>
      </c>
      <c r="B7" s="806">
        <v>34403</v>
      </c>
      <c r="C7" s="814">
        <v>91.6</v>
      </c>
      <c r="D7" s="820">
        <v>1034</v>
      </c>
      <c r="E7" s="827">
        <v>3.327</v>
      </c>
      <c r="F7" s="833">
        <v>13.462</v>
      </c>
      <c r="G7" s="840">
        <v>30.056000000000001</v>
      </c>
    </row>
    <row r="8" spans="1:8" s="657" customFormat="1" ht="36" customHeight="1">
      <c r="A8" s="801" t="s">
        <v>317</v>
      </c>
      <c r="B8" s="807">
        <v>32113</v>
      </c>
      <c r="C8" s="815">
        <v>93.3</v>
      </c>
      <c r="D8" s="821">
        <v>1020</v>
      </c>
      <c r="E8" s="828">
        <v>3.1480000000000001</v>
      </c>
      <c r="F8" s="834">
        <v>12.938000000000001</v>
      </c>
      <c r="G8" s="841">
        <v>31.763000000000002</v>
      </c>
    </row>
    <row r="9" spans="1:8" s="657" customFormat="1" ht="36" customHeight="1">
      <c r="A9" s="801" t="s">
        <v>310</v>
      </c>
      <c r="B9" s="808">
        <v>32905</v>
      </c>
      <c r="C9" s="816">
        <v>102.5</v>
      </c>
      <c r="D9" s="822">
        <v>1007</v>
      </c>
      <c r="E9" s="828">
        <v>3.2679999999999998</v>
      </c>
      <c r="F9" s="834">
        <v>13.691000000000001</v>
      </c>
      <c r="G9" s="841">
        <v>30.603000000000002</v>
      </c>
    </row>
    <row r="10" spans="1:8" s="657" customFormat="1" ht="36" customHeight="1">
      <c r="A10" s="802" t="s">
        <v>308</v>
      </c>
      <c r="B10" s="808">
        <v>33941</v>
      </c>
      <c r="C10" s="815">
        <v>103.1</v>
      </c>
      <c r="D10" s="821">
        <v>992</v>
      </c>
      <c r="E10" s="829">
        <v>3.4209999999999998</v>
      </c>
      <c r="F10" s="835">
        <v>14.352</v>
      </c>
      <c r="G10" s="842">
        <v>29.227</v>
      </c>
    </row>
    <row r="11" spans="1:8" s="657" customFormat="1" ht="36" customHeight="1">
      <c r="A11" s="803" t="s">
        <v>129</v>
      </c>
      <c r="B11" s="809">
        <v>35308</v>
      </c>
      <c r="C11" s="817">
        <v>104</v>
      </c>
      <c r="D11" s="823">
        <v>978</v>
      </c>
      <c r="E11" s="830">
        <v>3.61</v>
      </c>
      <c r="F11" s="836">
        <v>15.259</v>
      </c>
      <c r="G11" s="843">
        <v>27.699000000000002</v>
      </c>
      <c r="H11" s="657">
        <f>SUM(C11:G11)</f>
        <v>1128.568</v>
      </c>
    </row>
    <row r="12" spans="1:8" s="657" customFormat="1" ht="36" customHeight="1"/>
    <row r="13" spans="1:8" s="657" customFormat="1" ht="18" customHeight="1">
      <c r="A13" s="199"/>
    </row>
    <row r="14" spans="1:8" s="657" customFormat="1" ht="21" customHeight="1">
      <c r="A14" s="484"/>
      <c r="B14" s="795"/>
      <c r="C14" s="795"/>
      <c r="D14" s="795"/>
      <c r="E14" s="795"/>
      <c r="F14" s="795"/>
      <c r="G14" s="795"/>
    </row>
    <row r="15" spans="1:8" s="657" customFormat="1" ht="21" customHeight="1">
      <c r="A15" s="198"/>
      <c r="B15" s="484"/>
      <c r="C15" s="484"/>
      <c r="D15" s="824"/>
      <c r="E15" s="824"/>
      <c r="F15" s="824"/>
      <c r="G15" s="824"/>
    </row>
    <row r="16" spans="1:8" s="657" customFormat="1" ht="21" customHeight="1">
      <c r="A16" s="198"/>
      <c r="B16" s="484"/>
      <c r="C16" s="484"/>
      <c r="D16" s="484"/>
      <c r="E16" s="484"/>
      <c r="F16" s="484"/>
      <c r="G16" s="484"/>
    </row>
    <row r="17" spans="1:8" s="657" customFormat="1" ht="21.75" customHeight="1">
      <c r="A17" s="794"/>
      <c r="B17" s="794"/>
      <c r="C17" s="794"/>
      <c r="D17" s="794"/>
      <c r="E17" s="794"/>
      <c r="F17" s="794"/>
      <c r="G17" s="794"/>
    </row>
    <row r="18" spans="1:8" s="657" customFormat="1" ht="21.75" customHeight="1">
      <c r="A18" s="794"/>
      <c r="B18" s="794"/>
      <c r="C18" s="794"/>
      <c r="D18" s="794"/>
      <c r="E18" s="794"/>
      <c r="F18" s="794"/>
      <c r="G18" s="794"/>
      <c r="H18" s="274"/>
    </row>
    <row r="19" spans="1:8" s="657" customFormat="1" ht="21.75" customHeight="1">
      <c r="A19" s="794"/>
      <c r="B19" s="794"/>
      <c r="C19" s="794"/>
      <c r="D19" s="794"/>
      <c r="E19" s="794"/>
      <c r="F19" s="794"/>
      <c r="G19" s="794"/>
    </row>
    <row r="20" spans="1:8" s="657" customFormat="1" ht="21.75" customHeight="1">
      <c r="A20" s="794"/>
      <c r="B20" s="794"/>
      <c r="C20" s="794"/>
      <c r="D20" s="794"/>
      <c r="E20" s="794"/>
      <c r="F20" s="794"/>
      <c r="G20" s="794"/>
    </row>
    <row r="21" spans="1:8" s="657" customFormat="1" ht="21.75" customHeight="1">
      <c r="A21" s="794"/>
      <c r="B21" s="794"/>
      <c r="C21" s="794"/>
      <c r="D21" s="794"/>
      <c r="E21" s="794"/>
      <c r="F21" s="837"/>
      <c r="G21" s="794"/>
    </row>
    <row r="22" spans="1:8" s="657" customFormat="1" ht="21.75" customHeight="1">
      <c r="A22" s="794"/>
      <c r="B22" s="794"/>
      <c r="C22" s="794"/>
      <c r="D22" s="794"/>
      <c r="E22" s="794"/>
      <c r="F22" s="794"/>
      <c r="G22" s="794"/>
    </row>
    <row r="23" spans="1:8" s="657" customFormat="1" ht="21.75" customHeight="1">
      <c r="A23" s="794"/>
      <c r="B23" s="794"/>
      <c r="C23" s="794"/>
      <c r="D23" s="794"/>
      <c r="E23" s="794"/>
      <c r="F23" s="794"/>
      <c r="G23" s="794"/>
    </row>
    <row r="24" spans="1:8" s="657" customFormat="1" ht="21" customHeight="1">
      <c r="A24" s="794"/>
      <c r="B24" s="794"/>
      <c r="C24" s="794"/>
      <c r="D24" s="794"/>
      <c r="E24" s="794"/>
      <c r="F24" s="794"/>
      <c r="G24" s="794"/>
    </row>
    <row r="25" spans="1:8" s="657" customFormat="1" ht="21" customHeight="1">
      <c r="A25" s="794"/>
      <c r="B25" s="794"/>
      <c r="C25" s="794"/>
      <c r="D25" s="794"/>
      <c r="E25" s="794"/>
      <c r="F25" s="794"/>
      <c r="G25" s="794"/>
    </row>
    <row r="26" spans="1:8" s="795" customFormat="1" ht="21" customHeight="1">
      <c r="A26" s="794"/>
      <c r="B26" s="794"/>
      <c r="C26" s="794"/>
      <c r="D26" s="794"/>
      <c r="E26" s="794"/>
      <c r="F26" s="794"/>
      <c r="G26" s="794"/>
    </row>
    <row r="27" spans="1:8" s="795" customFormat="1" ht="21" customHeight="1">
      <c r="A27" s="794"/>
      <c r="B27" s="794"/>
      <c r="C27" s="794"/>
      <c r="D27" s="794"/>
      <c r="E27" s="794"/>
      <c r="F27" s="794"/>
      <c r="G27" s="794"/>
      <c r="H27" s="657"/>
    </row>
    <row r="28" spans="1:8" s="795" customFormat="1" ht="21" customHeight="1">
      <c r="A28" s="794"/>
      <c r="B28" s="794"/>
      <c r="C28" s="794"/>
      <c r="D28" s="794"/>
      <c r="E28" s="794"/>
      <c r="F28" s="794"/>
      <c r="G28" s="794"/>
      <c r="H28" s="657"/>
    </row>
  </sheetData>
  <mergeCells count="3">
    <mergeCell ref="E5:F5"/>
    <mergeCell ref="A5:A6"/>
    <mergeCell ref="G5:G6"/>
  </mergeCells>
  <phoneticPr fontId="3"/>
  <printOptions horizontalCentered="1"/>
  <pageMargins left="0.98425196850393681" right="0.78740157480314965" top="0.78740157480314965" bottom="0.78740157480314965" header="0.19685039370078741" footer="0.39370078740157483"/>
  <pageSetup paperSize="9" scale="99" fitToWidth="1" fitToHeight="1" orientation="portrait" usePrinterDefaults="1" r:id="rId1"/>
  <headerFooter scaleWithDoc="0" alignWithMargins="0">
    <oddFooter>&amp;C&amp;12- 17 -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dimension ref="B21:M37"/>
  <sheetViews>
    <sheetView view="pageBreakPreview" topLeftCell="A22" zoomScale="120" zoomScaleSheetLayoutView="120" workbookViewId="0">
      <selection activeCell="I19" sqref="I19"/>
    </sheetView>
  </sheetViews>
  <sheetFormatPr defaultColWidth="4.625" defaultRowHeight="21" customHeight="1"/>
  <cols>
    <col min="1" max="1" width="2.625" style="9" customWidth="1"/>
    <col min="2" max="13" width="6.75" style="9" customWidth="1"/>
    <col min="14" max="14" width="2.625" style="9" customWidth="1"/>
    <col min="15" max="16" width="1.75" style="9" customWidth="1"/>
    <col min="17" max="250" width="4.625" style="9"/>
    <col min="251" max="251" width="3.125" style="9" customWidth="1"/>
    <col min="252" max="252" width="3.5" style="9" bestFit="1" customWidth="1"/>
    <col min="253" max="506" width="4.625" style="9"/>
    <col min="507" max="507" width="3.125" style="9" customWidth="1"/>
    <col min="508" max="508" width="3.5" style="9" bestFit="1" customWidth="1"/>
    <col min="509" max="762" width="4.625" style="9"/>
    <col min="763" max="763" width="3.125" style="9" customWidth="1"/>
    <col min="764" max="764" width="3.5" style="9" bestFit="1" customWidth="1"/>
    <col min="765" max="1018" width="4.625" style="9"/>
    <col min="1019" max="1019" width="3.125" style="9" customWidth="1"/>
    <col min="1020" max="1020" width="3.5" style="9" bestFit="1" customWidth="1"/>
    <col min="1021" max="1274" width="4.625" style="9"/>
    <col min="1275" max="1275" width="3.125" style="9" customWidth="1"/>
    <col min="1276" max="1276" width="3.5" style="9" bestFit="1" customWidth="1"/>
    <col min="1277" max="1530" width="4.625" style="9"/>
    <col min="1531" max="1531" width="3.125" style="9" customWidth="1"/>
    <col min="1532" max="1532" width="3.5" style="9" bestFit="1" customWidth="1"/>
    <col min="1533" max="1786" width="4.625" style="9"/>
    <col min="1787" max="1787" width="3.125" style="9" customWidth="1"/>
    <col min="1788" max="1788" width="3.5" style="9" bestFit="1" customWidth="1"/>
    <col min="1789" max="2042" width="4.625" style="9"/>
    <col min="2043" max="2043" width="3.125" style="9" customWidth="1"/>
    <col min="2044" max="2044" width="3.5" style="9" bestFit="1" customWidth="1"/>
    <col min="2045" max="2298" width="4.625" style="9"/>
    <col min="2299" max="2299" width="3.125" style="9" customWidth="1"/>
    <col min="2300" max="2300" width="3.5" style="9" bestFit="1" customWidth="1"/>
    <col min="2301" max="2554" width="4.625" style="9"/>
    <col min="2555" max="2555" width="3.125" style="9" customWidth="1"/>
    <col min="2556" max="2556" width="3.5" style="9" bestFit="1" customWidth="1"/>
    <col min="2557" max="2810" width="4.625" style="9"/>
    <col min="2811" max="2811" width="3.125" style="9" customWidth="1"/>
    <col min="2812" max="2812" width="3.5" style="9" bestFit="1" customWidth="1"/>
    <col min="2813" max="3066" width="4.625" style="9"/>
    <col min="3067" max="3067" width="3.125" style="9" customWidth="1"/>
    <col min="3068" max="3068" width="3.5" style="9" bestFit="1" customWidth="1"/>
    <col min="3069" max="3322" width="4.625" style="9"/>
    <col min="3323" max="3323" width="3.125" style="9" customWidth="1"/>
    <col min="3324" max="3324" width="3.5" style="9" bestFit="1" customWidth="1"/>
    <col min="3325" max="3578" width="4.625" style="9"/>
    <col min="3579" max="3579" width="3.125" style="9" customWidth="1"/>
    <col min="3580" max="3580" width="3.5" style="9" bestFit="1" customWidth="1"/>
    <col min="3581" max="3834" width="4.625" style="9"/>
    <col min="3835" max="3835" width="3.125" style="9" customWidth="1"/>
    <col min="3836" max="3836" width="3.5" style="9" bestFit="1" customWidth="1"/>
    <col min="3837" max="4090" width="4.625" style="9"/>
    <col min="4091" max="4091" width="3.125" style="9" customWidth="1"/>
    <col min="4092" max="4092" width="3.5" style="9" bestFit="1" customWidth="1"/>
    <col min="4093" max="4346" width="4.625" style="9"/>
    <col min="4347" max="4347" width="3.125" style="9" customWidth="1"/>
    <col min="4348" max="4348" width="3.5" style="9" bestFit="1" customWidth="1"/>
    <col min="4349" max="4602" width="4.625" style="9"/>
    <col min="4603" max="4603" width="3.125" style="9" customWidth="1"/>
    <col min="4604" max="4604" width="3.5" style="9" bestFit="1" customWidth="1"/>
    <col min="4605" max="4858" width="4.625" style="9"/>
    <col min="4859" max="4859" width="3.125" style="9" customWidth="1"/>
    <col min="4860" max="4860" width="3.5" style="9" bestFit="1" customWidth="1"/>
    <col min="4861" max="5114" width="4.625" style="9"/>
    <col min="5115" max="5115" width="3.125" style="9" customWidth="1"/>
    <col min="5116" max="5116" width="3.5" style="9" bestFit="1" customWidth="1"/>
    <col min="5117" max="5370" width="4.625" style="9"/>
    <col min="5371" max="5371" width="3.125" style="9" customWidth="1"/>
    <col min="5372" max="5372" width="3.5" style="9" bestFit="1" customWidth="1"/>
    <col min="5373" max="5626" width="4.625" style="9"/>
    <col min="5627" max="5627" width="3.125" style="9" customWidth="1"/>
    <col min="5628" max="5628" width="3.5" style="9" bestFit="1" customWidth="1"/>
    <col min="5629" max="5882" width="4.625" style="9"/>
    <col min="5883" max="5883" width="3.125" style="9" customWidth="1"/>
    <col min="5884" max="5884" width="3.5" style="9" bestFit="1" customWidth="1"/>
    <col min="5885" max="6138" width="4.625" style="9"/>
    <col min="6139" max="6139" width="3.125" style="9" customWidth="1"/>
    <col min="6140" max="6140" width="3.5" style="9" bestFit="1" customWidth="1"/>
    <col min="6141" max="6394" width="4.625" style="9"/>
    <col min="6395" max="6395" width="3.125" style="9" customWidth="1"/>
    <col min="6396" max="6396" width="3.5" style="9" bestFit="1" customWidth="1"/>
    <col min="6397" max="6650" width="4.625" style="9"/>
    <col min="6651" max="6651" width="3.125" style="9" customWidth="1"/>
    <col min="6652" max="6652" width="3.5" style="9" bestFit="1" customWidth="1"/>
    <col min="6653" max="6906" width="4.625" style="9"/>
    <col min="6907" max="6907" width="3.125" style="9" customWidth="1"/>
    <col min="6908" max="6908" width="3.5" style="9" bestFit="1" customWidth="1"/>
    <col min="6909" max="7162" width="4.625" style="9"/>
    <col min="7163" max="7163" width="3.125" style="9" customWidth="1"/>
    <col min="7164" max="7164" width="3.5" style="9" bestFit="1" customWidth="1"/>
    <col min="7165" max="7418" width="4.625" style="9"/>
    <col min="7419" max="7419" width="3.125" style="9" customWidth="1"/>
    <col min="7420" max="7420" width="3.5" style="9" bestFit="1" customWidth="1"/>
    <col min="7421" max="7674" width="4.625" style="9"/>
    <col min="7675" max="7675" width="3.125" style="9" customWidth="1"/>
    <col min="7676" max="7676" width="3.5" style="9" bestFit="1" customWidth="1"/>
    <col min="7677" max="7930" width="4.625" style="9"/>
    <col min="7931" max="7931" width="3.125" style="9" customWidth="1"/>
    <col min="7932" max="7932" width="3.5" style="9" bestFit="1" customWidth="1"/>
    <col min="7933" max="8186" width="4.625" style="9"/>
    <col min="8187" max="8187" width="3.125" style="9" customWidth="1"/>
    <col min="8188" max="8188" width="3.5" style="9" bestFit="1" customWidth="1"/>
    <col min="8189" max="8442" width="4.625" style="9"/>
    <col min="8443" max="8443" width="3.125" style="9" customWidth="1"/>
    <col min="8444" max="8444" width="3.5" style="9" bestFit="1" customWidth="1"/>
    <col min="8445" max="8698" width="4.625" style="9"/>
    <col min="8699" max="8699" width="3.125" style="9" customWidth="1"/>
    <col min="8700" max="8700" width="3.5" style="9" bestFit="1" customWidth="1"/>
    <col min="8701" max="8954" width="4.625" style="9"/>
    <col min="8955" max="8955" width="3.125" style="9" customWidth="1"/>
    <col min="8956" max="8956" width="3.5" style="9" bestFit="1" customWidth="1"/>
    <col min="8957" max="9210" width="4.625" style="9"/>
    <col min="9211" max="9211" width="3.125" style="9" customWidth="1"/>
    <col min="9212" max="9212" width="3.5" style="9" bestFit="1" customWidth="1"/>
    <col min="9213" max="9466" width="4.625" style="9"/>
    <col min="9467" max="9467" width="3.125" style="9" customWidth="1"/>
    <col min="9468" max="9468" width="3.5" style="9" bestFit="1" customWidth="1"/>
    <col min="9469" max="9722" width="4.625" style="9"/>
    <col min="9723" max="9723" width="3.125" style="9" customWidth="1"/>
    <col min="9724" max="9724" width="3.5" style="9" bestFit="1" customWidth="1"/>
    <col min="9725" max="9978" width="4.625" style="9"/>
    <col min="9979" max="9979" width="3.125" style="9" customWidth="1"/>
    <col min="9980" max="9980" width="3.5" style="9" bestFit="1" customWidth="1"/>
    <col min="9981" max="10234" width="4.625" style="9"/>
    <col min="10235" max="10235" width="3.125" style="9" customWidth="1"/>
    <col min="10236" max="10236" width="3.5" style="9" bestFit="1" customWidth="1"/>
    <col min="10237" max="10490" width="4.625" style="9"/>
    <col min="10491" max="10491" width="3.125" style="9" customWidth="1"/>
    <col min="10492" max="10492" width="3.5" style="9" bestFit="1" customWidth="1"/>
    <col min="10493" max="10746" width="4.625" style="9"/>
    <col min="10747" max="10747" width="3.125" style="9" customWidth="1"/>
    <col min="10748" max="10748" width="3.5" style="9" bestFit="1" customWidth="1"/>
    <col min="10749" max="11002" width="4.625" style="9"/>
    <col min="11003" max="11003" width="3.125" style="9" customWidth="1"/>
    <col min="11004" max="11004" width="3.5" style="9" bestFit="1" customWidth="1"/>
    <col min="11005" max="11258" width="4.625" style="9"/>
    <col min="11259" max="11259" width="3.125" style="9" customWidth="1"/>
    <col min="11260" max="11260" width="3.5" style="9" bestFit="1" customWidth="1"/>
    <col min="11261" max="11514" width="4.625" style="9"/>
    <col min="11515" max="11515" width="3.125" style="9" customWidth="1"/>
    <col min="11516" max="11516" width="3.5" style="9" bestFit="1" customWidth="1"/>
    <col min="11517" max="11770" width="4.625" style="9"/>
    <col min="11771" max="11771" width="3.125" style="9" customWidth="1"/>
    <col min="11772" max="11772" width="3.5" style="9" bestFit="1" customWidth="1"/>
    <col min="11773" max="12026" width="4.625" style="9"/>
    <col min="12027" max="12027" width="3.125" style="9" customWidth="1"/>
    <col min="12028" max="12028" width="3.5" style="9" bestFit="1" customWidth="1"/>
    <col min="12029" max="12282" width="4.625" style="9"/>
    <col min="12283" max="12283" width="3.125" style="9" customWidth="1"/>
    <col min="12284" max="12284" width="3.5" style="9" bestFit="1" customWidth="1"/>
    <col min="12285" max="12538" width="4.625" style="9"/>
    <col min="12539" max="12539" width="3.125" style="9" customWidth="1"/>
    <col min="12540" max="12540" width="3.5" style="9" bestFit="1" customWidth="1"/>
    <col min="12541" max="12794" width="4.625" style="9"/>
    <col min="12795" max="12795" width="3.125" style="9" customWidth="1"/>
    <col min="12796" max="12796" width="3.5" style="9" bestFit="1" customWidth="1"/>
    <col min="12797" max="13050" width="4.625" style="9"/>
    <col min="13051" max="13051" width="3.125" style="9" customWidth="1"/>
    <col min="13052" max="13052" width="3.5" style="9" bestFit="1" customWidth="1"/>
    <col min="13053" max="13306" width="4.625" style="9"/>
    <col min="13307" max="13307" width="3.125" style="9" customWidth="1"/>
    <col min="13308" max="13308" width="3.5" style="9" bestFit="1" customWidth="1"/>
    <col min="13309" max="13562" width="4.625" style="9"/>
    <col min="13563" max="13563" width="3.125" style="9" customWidth="1"/>
    <col min="13564" max="13564" width="3.5" style="9" bestFit="1" customWidth="1"/>
    <col min="13565" max="13818" width="4.625" style="9"/>
    <col min="13819" max="13819" width="3.125" style="9" customWidth="1"/>
    <col min="13820" max="13820" width="3.5" style="9" bestFit="1" customWidth="1"/>
    <col min="13821" max="14074" width="4.625" style="9"/>
    <col min="14075" max="14075" width="3.125" style="9" customWidth="1"/>
    <col min="14076" max="14076" width="3.5" style="9" bestFit="1" customWidth="1"/>
    <col min="14077" max="14330" width="4.625" style="9"/>
    <col min="14331" max="14331" width="3.125" style="9" customWidth="1"/>
    <col min="14332" max="14332" width="3.5" style="9" bestFit="1" customWidth="1"/>
    <col min="14333" max="14586" width="4.625" style="9"/>
    <col min="14587" max="14587" width="3.125" style="9" customWidth="1"/>
    <col min="14588" max="14588" width="3.5" style="9" bestFit="1" customWidth="1"/>
    <col min="14589" max="14842" width="4.625" style="9"/>
    <col min="14843" max="14843" width="3.125" style="9" customWidth="1"/>
    <col min="14844" max="14844" width="3.5" style="9" bestFit="1" customWidth="1"/>
    <col min="14845" max="15098" width="4.625" style="9"/>
    <col min="15099" max="15099" width="3.125" style="9" customWidth="1"/>
    <col min="15100" max="15100" width="3.5" style="9" bestFit="1" customWidth="1"/>
    <col min="15101" max="15354" width="4.625" style="9"/>
    <col min="15355" max="15355" width="3.125" style="9" customWidth="1"/>
    <col min="15356" max="15356" width="3.5" style="9" bestFit="1" customWidth="1"/>
    <col min="15357" max="15610" width="4.625" style="9"/>
    <col min="15611" max="15611" width="3.125" style="9" customWidth="1"/>
    <col min="15612" max="15612" width="3.5" style="9" bestFit="1" customWidth="1"/>
    <col min="15613" max="15866" width="4.625" style="9"/>
    <col min="15867" max="15867" width="3.125" style="9" customWidth="1"/>
    <col min="15868" max="15868" width="3.5" style="9" bestFit="1" customWidth="1"/>
    <col min="15869" max="16122" width="4.625" style="9"/>
    <col min="16123" max="16123" width="3.125" style="9" customWidth="1"/>
    <col min="16124" max="16124" width="3.5" style="9" bestFit="1" customWidth="1"/>
    <col min="16125" max="16384" width="4.625" style="9"/>
  </cols>
  <sheetData>
    <row r="11" ht="21" customHeight="1"/>
    <row r="21" spans="2:13" ht="6" customHeight="1">
      <c r="B21" s="11"/>
      <c r="C21" s="11"/>
      <c r="D21" s="11"/>
      <c r="E21" s="11"/>
      <c r="F21" s="11"/>
      <c r="G21" s="11"/>
      <c r="H21" s="11"/>
      <c r="I21" s="11"/>
      <c r="J21" s="11"/>
      <c r="K21" s="11"/>
      <c r="L21" s="11"/>
      <c r="M21" s="11"/>
    </row>
    <row r="22" spans="2:13" ht="21" customHeight="1">
      <c r="B22" s="11"/>
      <c r="C22" s="844"/>
      <c r="D22" s="847"/>
      <c r="E22" s="11"/>
      <c r="F22" s="11"/>
      <c r="G22" s="11"/>
      <c r="H22" s="11"/>
      <c r="I22" s="11"/>
      <c r="J22" s="11"/>
      <c r="K22" s="11"/>
      <c r="L22" s="11"/>
      <c r="M22" s="11"/>
    </row>
    <row r="23" spans="2:13" ht="21" customHeight="1">
      <c r="B23" s="11"/>
      <c r="C23" s="11"/>
      <c r="D23" s="11"/>
      <c r="E23" s="11"/>
      <c r="F23" s="11"/>
      <c r="G23" s="11"/>
      <c r="H23" s="11"/>
      <c r="I23" s="11"/>
      <c r="J23" s="11"/>
      <c r="K23" s="11"/>
      <c r="L23" s="11"/>
      <c r="M23" s="11"/>
    </row>
    <row r="24" spans="2:13" ht="18.75" customHeight="1">
      <c r="B24" s="11"/>
      <c r="C24" s="11"/>
      <c r="D24" s="11"/>
      <c r="E24" s="11"/>
      <c r="F24" s="11"/>
      <c r="G24" s="11"/>
      <c r="H24" s="11"/>
      <c r="I24" s="11"/>
      <c r="J24" s="11"/>
      <c r="K24" s="11"/>
      <c r="L24" s="11"/>
      <c r="M24" s="11"/>
    </row>
    <row r="25" spans="2:13" ht="18.75" customHeight="1">
      <c r="B25" s="11"/>
      <c r="C25" s="845"/>
      <c r="D25" s="848"/>
      <c r="E25" s="854"/>
      <c r="F25" s="854"/>
      <c r="G25" s="854"/>
      <c r="H25" s="854"/>
      <c r="I25" s="854"/>
      <c r="J25" s="854"/>
      <c r="K25" s="865"/>
      <c r="L25" s="857"/>
      <c r="M25" s="11"/>
    </row>
    <row r="26" spans="2:13" ht="18.75" customHeight="1">
      <c r="B26" s="11"/>
      <c r="C26" s="846"/>
      <c r="D26" s="849"/>
      <c r="E26" s="855" t="s">
        <v>355</v>
      </c>
      <c r="F26" s="855"/>
      <c r="G26" s="855"/>
      <c r="H26" s="855"/>
      <c r="I26" s="855"/>
      <c r="J26" s="855"/>
      <c r="K26" s="866"/>
      <c r="L26" s="857"/>
      <c r="M26" s="11"/>
    </row>
    <row r="27" spans="2:13" ht="18.75" customHeight="1">
      <c r="B27" s="11"/>
      <c r="C27" s="846"/>
      <c r="D27" s="849"/>
      <c r="E27" s="856"/>
      <c r="F27" s="862" t="s">
        <v>269</v>
      </c>
      <c r="G27" s="862"/>
      <c r="H27" s="862"/>
      <c r="I27" s="862"/>
      <c r="J27" s="856"/>
      <c r="K27" s="866"/>
      <c r="L27" s="857"/>
      <c r="M27" s="11"/>
    </row>
    <row r="28" spans="2:13" ht="34.5" customHeight="1">
      <c r="B28" s="11"/>
      <c r="C28" s="846"/>
      <c r="D28" s="849"/>
      <c r="E28" s="857"/>
      <c r="F28" s="863" t="s">
        <v>64</v>
      </c>
      <c r="G28" s="863"/>
      <c r="H28" s="863"/>
      <c r="I28" s="863"/>
      <c r="J28" s="857"/>
      <c r="K28" s="866"/>
      <c r="L28" s="857"/>
      <c r="M28" s="11"/>
    </row>
    <row r="29" spans="2:13" ht="11.25" customHeight="1">
      <c r="B29" s="11"/>
      <c r="C29" s="846"/>
      <c r="D29" s="849"/>
      <c r="E29" s="857"/>
      <c r="F29" s="864"/>
      <c r="G29" s="864"/>
      <c r="H29" s="864"/>
      <c r="I29" s="864"/>
      <c r="J29" s="857"/>
      <c r="K29" s="866"/>
      <c r="L29" s="857"/>
      <c r="M29" s="11"/>
    </row>
    <row r="30" spans="2:13" ht="18.75" customHeight="1">
      <c r="B30" s="11"/>
      <c r="C30" s="846"/>
      <c r="D30" s="850" t="s">
        <v>346</v>
      </c>
      <c r="E30" s="858"/>
      <c r="F30" s="845" t="s">
        <v>163</v>
      </c>
      <c r="G30" s="857"/>
      <c r="H30" s="857"/>
      <c r="I30" s="857"/>
      <c r="J30" s="857"/>
      <c r="K30" s="866"/>
      <c r="L30" s="857"/>
      <c r="M30" s="11"/>
    </row>
    <row r="31" spans="2:13" ht="18.75" customHeight="1">
      <c r="B31" s="11"/>
      <c r="C31" s="846"/>
      <c r="D31" s="849"/>
      <c r="E31" s="859" t="s">
        <v>288</v>
      </c>
      <c r="F31" s="859"/>
      <c r="G31" s="859"/>
      <c r="H31" s="859"/>
      <c r="I31" s="859"/>
      <c r="J31" s="859"/>
      <c r="K31" s="866"/>
      <c r="L31" s="857"/>
      <c r="M31" s="11"/>
    </row>
    <row r="32" spans="2:13" ht="18.75" customHeight="1">
      <c r="B32" s="11"/>
      <c r="C32" s="846"/>
      <c r="D32" s="849"/>
      <c r="E32" s="860" t="s">
        <v>300</v>
      </c>
      <c r="F32" s="860"/>
      <c r="G32" s="860"/>
      <c r="H32" s="860"/>
      <c r="I32" s="860"/>
      <c r="J32" s="860"/>
      <c r="K32" s="866"/>
      <c r="L32" s="857"/>
      <c r="M32" s="11"/>
    </row>
    <row r="33" spans="2:13" ht="18.75" customHeight="1">
      <c r="B33" s="11"/>
      <c r="C33" s="11"/>
      <c r="D33" s="849"/>
      <c r="E33" s="860" t="s">
        <v>92</v>
      </c>
      <c r="F33" s="860"/>
      <c r="G33" s="860"/>
      <c r="H33" s="860"/>
      <c r="I33" s="860"/>
      <c r="J33" s="860"/>
      <c r="K33" s="866"/>
      <c r="L33" s="857"/>
      <c r="M33" s="11"/>
    </row>
    <row r="34" spans="2:13" ht="18.75" customHeight="1">
      <c r="B34" s="11"/>
      <c r="C34" s="11"/>
      <c r="D34" s="851"/>
      <c r="E34" s="861"/>
      <c r="F34" s="861"/>
      <c r="G34" s="861"/>
      <c r="H34" s="861"/>
      <c r="I34" s="861"/>
      <c r="J34" s="861"/>
      <c r="K34" s="867"/>
      <c r="L34" s="852"/>
      <c r="M34" s="11"/>
    </row>
    <row r="35" spans="2:13" ht="18.75" customHeight="1">
      <c r="B35" s="11"/>
      <c r="C35" s="11"/>
      <c r="D35" s="852"/>
      <c r="E35" s="852"/>
      <c r="F35" s="852"/>
      <c r="G35" s="852"/>
      <c r="H35" s="852"/>
      <c r="I35" s="852"/>
      <c r="J35" s="852"/>
      <c r="K35" s="852"/>
      <c r="L35" s="852"/>
      <c r="M35" s="11"/>
    </row>
    <row r="36" spans="2:13" ht="18.75" customHeight="1">
      <c r="B36" s="11"/>
      <c r="C36" s="11"/>
      <c r="D36" s="853"/>
      <c r="E36" s="853"/>
      <c r="F36" s="853"/>
      <c r="G36" s="853"/>
      <c r="H36" s="853"/>
      <c r="I36" s="853"/>
      <c r="J36" s="853"/>
      <c r="K36" s="853"/>
      <c r="L36" s="853"/>
      <c r="M36" s="11"/>
    </row>
    <row r="37" spans="2:13" ht="18.75" customHeight="1">
      <c r="B37" s="11"/>
      <c r="C37" s="11"/>
      <c r="D37" s="11"/>
      <c r="E37" s="11"/>
      <c r="F37" s="11"/>
      <c r="G37" s="11"/>
      <c r="H37" s="11"/>
      <c r="I37" s="11"/>
      <c r="J37" s="11"/>
      <c r="K37" s="11"/>
      <c r="L37" s="11"/>
      <c r="M37" s="11"/>
    </row>
  </sheetData>
  <mergeCells count="6">
    <mergeCell ref="E26:J26"/>
    <mergeCell ref="F27:I27"/>
    <mergeCell ref="F28:I28"/>
    <mergeCell ref="E31:J31"/>
    <mergeCell ref="E32:J32"/>
    <mergeCell ref="E33:J33"/>
  </mergeCells>
  <phoneticPr fontId="3"/>
  <pageMargins left="0.78740157480314965" right="0.78740157480314965" top="0.98425196850393681" bottom="0.78740157480314965" header="0.19685039370078741" footer="0.39370078740157483"/>
  <pageSetup paperSize="9" firstPageNumber="4" fitToWidth="1" fitToHeight="1" orientation="portrait" usePrinterDefaults="1"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5:F21"/>
  <sheetViews>
    <sheetView view="pageBreakPreview" topLeftCell="A19" zoomScale="120" zoomScaleSheetLayoutView="120" workbookViewId="0">
      <selection activeCell="H17" sqref="H17"/>
    </sheetView>
  </sheetViews>
  <sheetFormatPr defaultColWidth="4.625" defaultRowHeight="21" customHeight="1"/>
  <cols>
    <col min="1" max="2" width="1.625" style="9" customWidth="1"/>
    <col min="3" max="3" width="2.75" style="9" customWidth="1"/>
    <col min="4" max="5" width="5.625" style="9" bestFit="1" customWidth="1"/>
    <col min="6" max="7" width="4.625" style="9"/>
    <col min="8" max="8" width="6.625" style="9" bestFit="1" customWidth="1"/>
    <col min="9" max="18" width="4.625" style="9"/>
    <col min="19" max="19" width="7.25" style="9" customWidth="1"/>
    <col min="20" max="21" width="1.75" style="9" customWidth="1"/>
    <col min="22" max="255" width="4.625" style="9"/>
    <col min="256" max="256" width="3.125" style="9" customWidth="1"/>
    <col min="257" max="257" width="3.5" style="9" bestFit="1" customWidth="1"/>
    <col min="258" max="511" width="4.625" style="9"/>
    <col min="512" max="512" width="3.125" style="9" customWidth="1"/>
    <col min="513" max="513" width="3.5" style="9" bestFit="1" customWidth="1"/>
    <col min="514" max="767" width="4.625" style="9"/>
    <col min="768" max="768" width="3.125" style="9" customWidth="1"/>
    <col min="769" max="769" width="3.5" style="9" bestFit="1" customWidth="1"/>
    <col min="770" max="1023" width="4.625" style="9"/>
    <col min="1024" max="1024" width="3.125" style="9" customWidth="1"/>
    <col min="1025" max="1025" width="3.5" style="9" bestFit="1" customWidth="1"/>
    <col min="1026" max="1279" width="4.625" style="9"/>
    <col min="1280" max="1280" width="3.125" style="9" customWidth="1"/>
    <col min="1281" max="1281" width="3.5" style="9" bestFit="1" customWidth="1"/>
    <col min="1282" max="1535" width="4.625" style="9"/>
    <col min="1536" max="1536" width="3.125" style="9" customWidth="1"/>
    <col min="1537" max="1537" width="3.5" style="9" bestFit="1" customWidth="1"/>
    <col min="1538" max="1791" width="4.625" style="9"/>
    <col min="1792" max="1792" width="3.125" style="9" customWidth="1"/>
    <col min="1793" max="1793" width="3.5" style="9" bestFit="1" customWidth="1"/>
    <col min="1794" max="2047" width="4.625" style="9"/>
    <col min="2048" max="2048" width="3.125" style="9" customWidth="1"/>
    <col min="2049" max="2049" width="3.5" style="9" bestFit="1" customWidth="1"/>
    <col min="2050" max="2303" width="4.625" style="9"/>
    <col min="2304" max="2304" width="3.125" style="9" customWidth="1"/>
    <col min="2305" max="2305" width="3.5" style="9" bestFit="1" customWidth="1"/>
    <col min="2306" max="2559" width="4.625" style="9"/>
    <col min="2560" max="2560" width="3.125" style="9" customWidth="1"/>
    <col min="2561" max="2561" width="3.5" style="9" bestFit="1" customWidth="1"/>
    <col min="2562" max="2815" width="4.625" style="9"/>
    <col min="2816" max="2816" width="3.125" style="9" customWidth="1"/>
    <col min="2817" max="2817" width="3.5" style="9" bestFit="1" customWidth="1"/>
    <col min="2818" max="3071" width="4.625" style="9"/>
    <col min="3072" max="3072" width="3.125" style="9" customWidth="1"/>
    <col min="3073" max="3073" width="3.5" style="9" bestFit="1" customWidth="1"/>
    <col min="3074" max="3327" width="4.625" style="9"/>
    <col min="3328" max="3328" width="3.125" style="9" customWidth="1"/>
    <col min="3329" max="3329" width="3.5" style="9" bestFit="1" customWidth="1"/>
    <col min="3330" max="3583" width="4.625" style="9"/>
    <col min="3584" max="3584" width="3.125" style="9" customWidth="1"/>
    <col min="3585" max="3585" width="3.5" style="9" bestFit="1" customWidth="1"/>
    <col min="3586" max="3839" width="4.625" style="9"/>
    <col min="3840" max="3840" width="3.125" style="9" customWidth="1"/>
    <col min="3841" max="3841" width="3.5" style="9" bestFit="1" customWidth="1"/>
    <col min="3842" max="4095" width="4.625" style="9"/>
    <col min="4096" max="4096" width="3.125" style="9" customWidth="1"/>
    <col min="4097" max="4097" width="3.5" style="9" bestFit="1" customWidth="1"/>
    <col min="4098" max="4351" width="4.625" style="9"/>
    <col min="4352" max="4352" width="3.125" style="9" customWidth="1"/>
    <col min="4353" max="4353" width="3.5" style="9" bestFit="1" customWidth="1"/>
    <col min="4354" max="4607" width="4.625" style="9"/>
    <col min="4608" max="4608" width="3.125" style="9" customWidth="1"/>
    <col min="4609" max="4609" width="3.5" style="9" bestFit="1" customWidth="1"/>
    <col min="4610" max="4863" width="4.625" style="9"/>
    <col min="4864" max="4864" width="3.125" style="9" customWidth="1"/>
    <col min="4865" max="4865" width="3.5" style="9" bestFit="1" customWidth="1"/>
    <col min="4866" max="5119" width="4.625" style="9"/>
    <col min="5120" max="5120" width="3.125" style="9" customWidth="1"/>
    <col min="5121" max="5121" width="3.5" style="9" bestFit="1" customWidth="1"/>
    <col min="5122" max="5375" width="4.625" style="9"/>
    <col min="5376" max="5376" width="3.125" style="9" customWidth="1"/>
    <col min="5377" max="5377" width="3.5" style="9" bestFit="1" customWidth="1"/>
    <col min="5378" max="5631" width="4.625" style="9"/>
    <col min="5632" max="5632" width="3.125" style="9" customWidth="1"/>
    <col min="5633" max="5633" width="3.5" style="9" bestFit="1" customWidth="1"/>
    <col min="5634" max="5887" width="4.625" style="9"/>
    <col min="5888" max="5888" width="3.125" style="9" customWidth="1"/>
    <col min="5889" max="5889" width="3.5" style="9" bestFit="1" customWidth="1"/>
    <col min="5890" max="6143" width="4.625" style="9"/>
    <col min="6144" max="6144" width="3.125" style="9" customWidth="1"/>
    <col min="6145" max="6145" width="3.5" style="9" bestFit="1" customWidth="1"/>
    <col min="6146" max="6399" width="4.625" style="9"/>
    <col min="6400" max="6400" width="3.125" style="9" customWidth="1"/>
    <col min="6401" max="6401" width="3.5" style="9" bestFit="1" customWidth="1"/>
    <col min="6402" max="6655" width="4.625" style="9"/>
    <col min="6656" max="6656" width="3.125" style="9" customWidth="1"/>
    <col min="6657" max="6657" width="3.5" style="9" bestFit="1" customWidth="1"/>
    <col min="6658" max="6911" width="4.625" style="9"/>
    <col min="6912" max="6912" width="3.125" style="9" customWidth="1"/>
    <col min="6913" max="6913" width="3.5" style="9" bestFit="1" customWidth="1"/>
    <col min="6914" max="7167" width="4.625" style="9"/>
    <col min="7168" max="7168" width="3.125" style="9" customWidth="1"/>
    <col min="7169" max="7169" width="3.5" style="9" bestFit="1" customWidth="1"/>
    <col min="7170" max="7423" width="4.625" style="9"/>
    <col min="7424" max="7424" width="3.125" style="9" customWidth="1"/>
    <col min="7425" max="7425" width="3.5" style="9" bestFit="1" customWidth="1"/>
    <col min="7426" max="7679" width="4.625" style="9"/>
    <col min="7680" max="7680" width="3.125" style="9" customWidth="1"/>
    <col min="7681" max="7681" width="3.5" style="9" bestFit="1" customWidth="1"/>
    <col min="7682" max="7935" width="4.625" style="9"/>
    <col min="7936" max="7936" width="3.125" style="9" customWidth="1"/>
    <col min="7937" max="7937" width="3.5" style="9" bestFit="1" customWidth="1"/>
    <col min="7938" max="8191" width="4.625" style="9"/>
    <col min="8192" max="8192" width="3.125" style="9" customWidth="1"/>
    <col min="8193" max="8193" width="3.5" style="9" bestFit="1" customWidth="1"/>
    <col min="8194" max="8447" width="4.625" style="9"/>
    <col min="8448" max="8448" width="3.125" style="9" customWidth="1"/>
    <col min="8449" max="8449" width="3.5" style="9" bestFit="1" customWidth="1"/>
    <col min="8450" max="8703" width="4.625" style="9"/>
    <col min="8704" max="8704" width="3.125" style="9" customWidth="1"/>
    <col min="8705" max="8705" width="3.5" style="9" bestFit="1" customWidth="1"/>
    <col min="8706" max="8959" width="4.625" style="9"/>
    <col min="8960" max="8960" width="3.125" style="9" customWidth="1"/>
    <col min="8961" max="8961" width="3.5" style="9" bestFit="1" customWidth="1"/>
    <col min="8962" max="9215" width="4.625" style="9"/>
    <col min="9216" max="9216" width="3.125" style="9" customWidth="1"/>
    <col min="9217" max="9217" width="3.5" style="9" bestFit="1" customWidth="1"/>
    <col min="9218" max="9471" width="4.625" style="9"/>
    <col min="9472" max="9472" width="3.125" style="9" customWidth="1"/>
    <col min="9473" max="9473" width="3.5" style="9" bestFit="1" customWidth="1"/>
    <col min="9474" max="9727" width="4.625" style="9"/>
    <col min="9728" max="9728" width="3.125" style="9" customWidth="1"/>
    <col min="9729" max="9729" width="3.5" style="9" bestFit="1" customWidth="1"/>
    <col min="9730" max="9983" width="4.625" style="9"/>
    <col min="9984" max="9984" width="3.125" style="9" customWidth="1"/>
    <col min="9985" max="9985" width="3.5" style="9" bestFit="1" customWidth="1"/>
    <col min="9986" max="10239" width="4.625" style="9"/>
    <col min="10240" max="10240" width="3.125" style="9" customWidth="1"/>
    <col min="10241" max="10241" width="3.5" style="9" bestFit="1" customWidth="1"/>
    <col min="10242" max="10495" width="4.625" style="9"/>
    <col min="10496" max="10496" width="3.125" style="9" customWidth="1"/>
    <col min="10497" max="10497" width="3.5" style="9" bestFit="1" customWidth="1"/>
    <col min="10498" max="10751" width="4.625" style="9"/>
    <col min="10752" max="10752" width="3.125" style="9" customWidth="1"/>
    <col min="10753" max="10753" width="3.5" style="9" bestFit="1" customWidth="1"/>
    <col min="10754" max="11007" width="4.625" style="9"/>
    <col min="11008" max="11008" width="3.125" style="9" customWidth="1"/>
    <col min="11009" max="11009" width="3.5" style="9" bestFit="1" customWidth="1"/>
    <col min="11010" max="11263" width="4.625" style="9"/>
    <col min="11264" max="11264" width="3.125" style="9" customWidth="1"/>
    <col min="11265" max="11265" width="3.5" style="9" bestFit="1" customWidth="1"/>
    <col min="11266" max="11519" width="4.625" style="9"/>
    <col min="11520" max="11520" width="3.125" style="9" customWidth="1"/>
    <col min="11521" max="11521" width="3.5" style="9" bestFit="1" customWidth="1"/>
    <col min="11522" max="11775" width="4.625" style="9"/>
    <col min="11776" max="11776" width="3.125" style="9" customWidth="1"/>
    <col min="11777" max="11777" width="3.5" style="9" bestFit="1" customWidth="1"/>
    <col min="11778" max="12031" width="4.625" style="9"/>
    <col min="12032" max="12032" width="3.125" style="9" customWidth="1"/>
    <col min="12033" max="12033" width="3.5" style="9" bestFit="1" customWidth="1"/>
    <col min="12034" max="12287" width="4.625" style="9"/>
    <col min="12288" max="12288" width="3.125" style="9" customWidth="1"/>
    <col min="12289" max="12289" width="3.5" style="9" bestFit="1" customWidth="1"/>
    <col min="12290" max="12543" width="4.625" style="9"/>
    <col min="12544" max="12544" width="3.125" style="9" customWidth="1"/>
    <col min="12545" max="12545" width="3.5" style="9" bestFit="1" customWidth="1"/>
    <col min="12546" max="12799" width="4.625" style="9"/>
    <col min="12800" max="12800" width="3.125" style="9" customWidth="1"/>
    <col min="12801" max="12801" width="3.5" style="9" bestFit="1" customWidth="1"/>
    <col min="12802" max="13055" width="4.625" style="9"/>
    <col min="13056" max="13056" width="3.125" style="9" customWidth="1"/>
    <col min="13057" max="13057" width="3.5" style="9" bestFit="1" customWidth="1"/>
    <col min="13058" max="13311" width="4.625" style="9"/>
    <col min="13312" max="13312" width="3.125" style="9" customWidth="1"/>
    <col min="13313" max="13313" width="3.5" style="9" bestFit="1" customWidth="1"/>
    <col min="13314" max="13567" width="4.625" style="9"/>
    <col min="13568" max="13568" width="3.125" style="9" customWidth="1"/>
    <col min="13569" max="13569" width="3.5" style="9" bestFit="1" customWidth="1"/>
    <col min="13570" max="13823" width="4.625" style="9"/>
    <col min="13824" max="13824" width="3.125" style="9" customWidth="1"/>
    <col min="13825" max="13825" width="3.5" style="9" bestFit="1" customWidth="1"/>
    <col min="13826" max="14079" width="4.625" style="9"/>
    <col min="14080" max="14080" width="3.125" style="9" customWidth="1"/>
    <col min="14081" max="14081" width="3.5" style="9" bestFit="1" customWidth="1"/>
    <col min="14082" max="14335" width="4.625" style="9"/>
    <col min="14336" max="14336" width="3.125" style="9" customWidth="1"/>
    <col min="14337" max="14337" width="3.5" style="9" bestFit="1" customWidth="1"/>
    <col min="14338" max="14591" width="4.625" style="9"/>
    <col min="14592" max="14592" width="3.125" style="9" customWidth="1"/>
    <col min="14593" max="14593" width="3.5" style="9" bestFit="1" customWidth="1"/>
    <col min="14594" max="14847" width="4.625" style="9"/>
    <col min="14848" max="14848" width="3.125" style="9" customWidth="1"/>
    <col min="14849" max="14849" width="3.5" style="9" bestFit="1" customWidth="1"/>
    <col min="14850" max="15103" width="4.625" style="9"/>
    <col min="15104" max="15104" width="3.125" style="9" customWidth="1"/>
    <col min="15105" max="15105" width="3.5" style="9" bestFit="1" customWidth="1"/>
    <col min="15106" max="15359" width="4.625" style="9"/>
    <col min="15360" max="15360" width="3.125" style="9" customWidth="1"/>
    <col min="15361" max="15361" width="3.5" style="9" bestFit="1" customWidth="1"/>
    <col min="15362" max="15615" width="4.625" style="9"/>
    <col min="15616" max="15616" width="3.125" style="9" customWidth="1"/>
    <col min="15617" max="15617" width="3.5" style="9" bestFit="1" customWidth="1"/>
    <col min="15618" max="15871" width="4.625" style="9"/>
    <col min="15872" max="15872" width="3.125" style="9" customWidth="1"/>
    <col min="15873" max="15873" width="3.5" style="9" bestFit="1" customWidth="1"/>
    <col min="15874" max="16127" width="4.625" style="9"/>
    <col min="16128" max="16128" width="3.125" style="9" customWidth="1"/>
    <col min="16129" max="16129" width="3.5" style="9" bestFit="1" customWidth="1"/>
    <col min="16130" max="16384" width="4.625" style="9"/>
  </cols>
  <sheetData>
    <row r="11" spans="1:1" ht="21" customHeight="1"/>
    <row r="15" spans="1:1" ht="21" customHeight="1">
      <c r="A15" s="10"/>
    </row>
    <row r="21" spans="6:6" ht="21" customHeight="1">
      <c r="F21" s="11"/>
    </row>
  </sheetData>
  <phoneticPr fontId="3"/>
  <pageMargins left="0.78740157480314965" right="0.78740157480314965" top="0.98425196850393681" bottom="0.78740157480314965" header="0.19685039370078741" footer="0.39370078740157483"/>
  <pageSetup paperSize="9" scale="99" firstPageNumber="4" fitToWidth="1" fitToHeight="1" orientation="portrait" usePrinterDefaults="1" useFirstPageNumber="1"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13"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2:I39"/>
  <sheetViews>
    <sheetView view="pageBreakPreview" topLeftCell="A13" zoomScale="120" zoomScaleSheetLayoutView="120" workbookViewId="0">
      <selection activeCell="I19" sqref="I19"/>
    </sheetView>
  </sheetViews>
  <sheetFormatPr defaultRowHeight="14.25"/>
  <cols>
    <col min="1" max="1" width="9" style="12" customWidth="1"/>
    <col min="2" max="2" width="11.25" style="12" customWidth="1"/>
    <col min="3" max="3" width="5" style="12" customWidth="1"/>
    <col min="4" max="8" width="8.625" style="12" customWidth="1"/>
    <col min="9" max="9" width="11.625" style="13" customWidth="1"/>
    <col min="10" max="10" width="6" style="12" customWidth="1"/>
    <col min="11" max="257" width="9" style="12" customWidth="1"/>
    <col min="258" max="258" width="9.875" style="12" customWidth="1"/>
    <col min="259" max="259" width="5" style="12" customWidth="1"/>
    <col min="260" max="264" width="9" style="12" customWidth="1"/>
    <col min="265" max="265" width="10.125" style="12" customWidth="1"/>
    <col min="266" max="513" width="9" style="12" customWidth="1"/>
    <col min="514" max="514" width="9.875" style="12" customWidth="1"/>
    <col min="515" max="515" width="5" style="12" customWidth="1"/>
    <col min="516" max="520" width="9" style="12" customWidth="1"/>
    <col min="521" max="521" width="10.125" style="12" customWidth="1"/>
    <col min="522" max="769" width="9" style="12" customWidth="1"/>
    <col min="770" max="770" width="9.875" style="12" customWidth="1"/>
    <col min="771" max="771" width="5" style="12" customWidth="1"/>
    <col min="772" max="776" width="9" style="12" customWidth="1"/>
    <col min="777" max="777" width="10.125" style="12" customWidth="1"/>
    <col min="778" max="1025" width="9" style="12" customWidth="1"/>
    <col min="1026" max="1026" width="9.875" style="12" customWidth="1"/>
    <col min="1027" max="1027" width="5" style="12" customWidth="1"/>
    <col min="1028" max="1032" width="9" style="12" customWidth="1"/>
    <col min="1033" max="1033" width="10.125" style="12" customWidth="1"/>
    <col min="1034" max="1281" width="9" style="12" customWidth="1"/>
    <col min="1282" max="1282" width="9.875" style="12" customWidth="1"/>
    <col min="1283" max="1283" width="5" style="12" customWidth="1"/>
    <col min="1284" max="1288" width="9" style="12" customWidth="1"/>
    <col min="1289" max="1289" width="10.125" style="12" customWidth="1"/>
    <col min="1290" max="1537" width="9" style="12" customWidth="1"/>
    <col min="1538" max="1538" width="9.875" style="12" customWidth="1"/>
    <col min="1539" max="1539" width="5" style="12" customWidth="1"/>
    <col min="1540" max="1544" width="9" style="12" customWidth="1"/>
    <col min="1545" max="1545" width="10.125" style="12" customWidth="1"/>
    <col min="1546" max="1793" width="9" style="12" customWidth="1"/>
    <col min="1794" max="1794" width="9.875" style="12" customWidth="1"/>
    <col min="1795" max="1795" width="5" style="12" customWidth="1"/>
    <col min="1796" max="1800" width="9" style="12" customWidth="1"/>
    <col min="1801" max="1801" width="10.125" style="12" customWidth="1"/>
    <col min="1802" max="2049" width="9" style="12" customWidth="1"/>
    <col min="2050" max="2050" width="9.875" style="12" customWidth="1"/>
    <col min="2051" max="2051" width="5" style="12" customWidth="1"/>
    <col min="2052" max="2056" width="9" style="12" customWidth="1"/>
    <col min="2057" max="2057" width="10.125" style="12" customWidth="1"/>
    <col min="2058" max="2305" width="9" style="12" customWidth="1"/>
    <col min="2306" max="2306" width="9.875" style="12" customWidth="1"/>
    <col min="2307" max="2307" width="5" style="12" customWidth="1"/>
    <col min="2308" max="2312" width="9" style="12" customWidth="1"/>
    <col min="2313" max="2313" width="10.125" style="12" customWidth="1"/>
    <col min="2314" max="2561" width="9" style="12" customWidth="1"/>
    <col min="2562" max="2562" width="9.875" style="12" customWidth="1"/>
    <col min="2563" max="2563" width="5" style="12" customWidth="1"/>
    <col min="2564" max="2568" width="9" style="12" customWidth="1"/>
    <col min="2569" max="2569" width="10.125" style="12" customWidth="1"/>
    <col min="2570" max="2817" width="9" style="12" customWidth="1"/>
    <col min="2818" max="2818" width="9.875" style="12" customWidth="1"/>
    <col min="2819" max="2819" width="5" style="12" customWidth="1"/>
    <col min="2820" max="2824" width="9" style="12" customWidth="1"/>
    <col min="2825" max="2825" width="10.125" style="12" customWidth="1"/>
    <col min="2826" max="3073" width="9" style="12" customWidth="1"/>
    <col min="3074" max="3074" width="9.875" style="12" customWidth="1"/>
    <col min="3075" max="3075" width="5" style="12" customWidth="1"/>
    <col min="3076" max="3080" width="9" style="12" customWidth="1"/>
    <col min="3081" max="3081" width="10.125" style="12" customWidth="1"/>
    <col min="3082" max="3329" width="9" style="12" customWidth="1"/>
    <col min="3330" max="3330" width="9.875" style="12" customWidth="1"/>
    <col min="3331" max="3331" width="5" style="12" customWidth="1"/>
    <col min="3332" max="3336" width="9" style="12" customWidth="1"/>
    <col min="3337" max="3337" width="10.125" style="12" customWidth="1"/>
    <col min="3338" max="3585" width="9" style="12" customWidth="1"/>
    <col min="3586" max="3586" width="9.875" style="12" customWidth="1"/>
    <col min="3587" max="3587" width="5" style="12" customWidth="1"/>
    <col min="3588" max="3592" width="9" style="12" customWidth="1"/>
    <col min="3593" max="3593" width="10.125" style="12" customWidth="1"/>
    <col min="3594" max="3841" width="9" style="12" customWidth="1"/>
    <col min="3842" max="3842" width="9.875" style="12" customWidth="1"/>
    <col min="3843" max="3843" width="5" style="12" customWidth="1"/>
    <col min="3844" max="3848" width="9" style="12" customWidth="1"/>
    <col min="3849" max="3849" width="10.125" style="12" customWidth="1"/>
    <col min="3850" max="4097" width="9" style="12" customWidth="1"/>
    <col min="4098" max="4098" width="9.875" style="12" customWidth="1"/>
    <col min="4099" max="4099" width="5" style="12" customWidth="1"/>
    <col min="4100" max="4104" width="9" style="12" customWidth="1"/>
    <col min="4105" max="4105" width="10.125" style="12" customWidth="1"/>
    <col min="4106" max="4353" width="9" style="12" customWidth="1"/>
    <col min="4354" max="4354" width="9.875" style="12" customWidth="1"/>
    <col min="4355" max="4355" width="5" style="12" customWidth="1"/>
    <col min="4356" max="4360" width="9" style="12" customWidth="1"/>
    <col min="4361" max="4361" width="10.125" style="12" customWidth="1"/>
    <col min="4362" max="4609" width="9" style="12" customWidth="1"/>
    <col min="4610" max="4610" width="9.875" style="12" customWidth="1"/>
    <col min="4611" max="4611" width="5" style="12" customWidth="1"/>
    <col min="4612" max="4616" width="9" style="12" customWidth="1"/>
    <col min="4617" max="4617" width="10.125" style="12" customWidth="1"/>
    <col min="4618" max="4865" width="9" style="12" customWidth="1"/>
    <col min="4866" max="4866" width="9.875" style="12" customWidth="1"/>
    <col min="4867" max="4867" width="5" style="12" customWidth="1"/>
    <col min="4868" max="4872" width="9" style="12" customWidth="1"/>
    <col min="4873" max="4873" width="10.125" style="12" customWidth="1"/>
    <col min="4874" max="5121" width="9" style="12" customWidth="1"/>
    <col min="5122" max="5122" width="9.875" style="12" customWidth="1"/>
    <col min="5123" max="5123" width="5" style="12" customWidth="1"/>
    <col min="5124" max="5128" width="9" style="12" customWidth="1"/>
    <col min="5129" max="5129" width="10.125" style="12" customWidth="1"/>
    <col min="5130" max="5377" width="9" style="12" customWidth="1"/>
    <col min="5378" max="5378" width="9.875" style="12" customWidth="1"/>
    <col min="5379" max="5379" width="5" style="12" customWidth="1"/>
    <col min="5380" max="5384" width="9" style="12" customWidth="1"/>
    <col min="5385" max="5385" width="10.125" style="12" customWidth="1"/>
    <col min="5386" max="5633" width="9" style="12" customWidth="1"/>
    <col min="5634" max="5634" width="9.875" style="12" customWidth="1"/>
    <col min="5635" max="5635" width="5" style="12" customWidth="1"/>
    <col min="5636" max="5640" width="9" style="12" customWidth="1"/>
    <col min="5641" max="5641" width="10.125" style="12" customWidth="1"/>
    <col min="5642" max="5889" width="9" style="12" customWidth="1"/>
    <col min="5890" max="5890" width="9.875" style="12" customWidth="1"/>
    <col min="5891" max="5891" width="5" style="12" customWidth="1"/>
    <col min="5892" max="5896" width="9" style="12" customWidth="1"/>
    <col min="5897" max="5897" width="10.125" style="12" customWidth="1"/>
    <col min="5898" max="6145" width="9" style="12" customWidth="1"/>
    <col min="6146" max="6146" width="9.875" style="12" customWidth="1"/>
    <col min="6147" max="6147" width="5" style="12" customWidth="1"/>
    <col min="6148" max="6152" width="9" style="12" customWidth="1"/>
    <col min="6153" max="6153" width="10.125" style="12" customWidth="1"/>
    <col min="6154" max="6401" width="9" style="12" customWidth="1"/>
    <col min="6402" max="6402" width="9.875" style="12" customWidth="1"/>
    <col min="6403" max="6403" width="5" style="12" customWidth="1"/>
    <col min="6404" max="6408" width="9" style="12" customWidth="1"/>
    <col min="6409" max="6409" width="10.125" style="12" customWidth="1"/>
    <col min="6410" max="6657" width="9" style="12" customWidth="1"/>
    <col min="6658" max="6658" width="9.875" style="12" customWidth="1"/>
    <col min="6659" max="6659" width="5" style="12" customWidth="1"/>
    <col min="6660" max="6664" width="9" style="12" customWidth="1"/>
    <col min="6665" max="6665" width="10.125" style="12" customWidth="1"/>
    <col min="6666" max="6913" width="9" style="12" customWidth="1"/>
    <col min="6914" max="6914" width="9.875" style="12" customWidth="1"/>
    <col min="6915" max="6915" width="5" style="12" customWidth="1"/>
    <col min="6916" max="6920" width="9" style="12" customWidth="1"/>
    <col min="6921" max="6921" width="10.125" style="12" customWidth="1"/>
    <col min="6922" max="7169" width="9" style="12" customWidth="1"/>
    <col min="7170" max="7170" width="9.875" style="12" customWidth="1"/>
    <col min="7171" max="7171" width="5" style="12" customWidth="1"/>
    <col min="7172" max="7176" width="9" style="12" customWidth="1"/>
    <col min="7177" max="7177" width="10.125" style="12" customWidth="1"/>
    <col min="7178" max="7425" width="9" style="12" customWidth="1"/>
    <col min="7426" max="7426" width="9.875" style="12" customWidth="1"/>
    <col min="7427" max="7427" width="5" style="12" customWidth="1"/>
    <col min="7428" max="7432" width="9" style="12" customWidth="1"/>
    <col min="7433" max="7433" width="10.125" style="12" customWidth="1"/>
    <col min="7434" max="7681" width="9" style="12" customWidth="1"/>
    <col min="7682" max="7682" width="9.875" style="12" customWidth="1"/>
    <col min="7683" max="7683" width="5" style="12" customWidth="1"/>
    <col min="7684" max="7688" width="9" style="12" customWidth="1"/>
    <col min="7689" max="7689" width="10.125" style="12" customWidth="1"/>
    <col min="7690" max="7937" width="9" style="12" customWidth="1"/>
    <col min="7938" max="7938" width="9.875" style="12" customWidth="1"/>
    <col min="7939" max="7939" width="5" style="12" customWidth="1"/>
    <col min="7940" max="7944" width="9" style="12" customWidth="1"/>
    <col min="7945" max="7945" width="10.125" style="12" customWidth="1"/>
    <col min="7946" max="8193" width="9" style="12" customWidth="1"/>
    <col min="8194" max="8194" width="9.875" style="12" customWidth="1"/>
    <col min="8195" max="8195" width="5" style="12" customWidth="1"/>
    <col min="8196" max="8200" width="9" style="12" customWidth="1"/>
    <col min="8201" max="8201" width="10.125" style="12" customWidth="1"/>
    <col min="8202" max="8449" width="9" style="12" customWidth="1"/>
    <col min="8450" max="8450" width="9.875" style="12" customWidth="1"/>
    <col min="8451" max="8451" width="5" style="12" customWidth="1"/>
    <col min="8452" max="8456" width="9" style="12" customWidth="1"/>
    <col min="8457" max="8457" width="10.125" style="12" customWidth="1"/>
    <col min="8458" max="8705" width="9" style="12" customWidth="1"/>
    <col min="8706" max="8706" width="9.875" style="12" customWidth="1"/>
    <col min="8707" max="8707" width="5" style="12" customWidth="1"/>
    <col min="8708" max="8712" width="9" style="12" customWidth="1"/>
    <col min="8713" max="8713" width="10.125" style="12" customWidth="1"/>
    <col min="8714" max="8961" width="9" style="12" customWidth="1"/>
    <col min="8962" max="8962" width="9.875" style="12" customWidth="1"/>
    <col min="8963" max="8963" width="5" style="12" customWidth="1"/>
    <col min="8964" max="8968" width="9" style="12" customWidth="1"/>
    <col min="8969" max="8969" width="10.125" style="12" customWidth="1"/>
    <col min="8970" max="9217" width="9" style="12" customWidth="1"/>
    <col min="9218" max="9218" width="9.875" style="12" customWidth="1"/>
    <col min="9219" max="9219" width="5" style="12" customWidth="1"/>
    <col min="9220" max="9224" width="9" style="12" customWidth="1"/>
    <col min="9225" max="9225" width="10.125" style="12" customWidth="1"/>
    <col min="9226" max="9473" width="9" style="12" customWidth="1"/>
    <col min="9474" max="9474" width="9.875" style="12" customWidth="1"/>
    <col min="9475" max="9475" width="5" style="12" customWidth="1"/>
    <col min="9476" max="9480" width="9" style="12" customWidth="1"/>
    <col min="9481" max="9481" width="10.125" style="12" customWidth="1"/>
    <col min="9482" max="9729" width="9" style="12" customWidth="1"/>
    <col min="9730" max="9730" width="9.875" style="12" customWidth="1"/>
    <col min="9731" max="9731" width="5" style="12" customWidth="1"/>
    <col min="9732" max="9736" width="9" style="12" customWidth="1"/>
    <col min="9737" max="9737" width="10.125" style="12" customWidth="1"/>
    <col min="9738" max="9985" width="9" style="12" customWidth="1"/>
    <col min="9986" max="9986" width="9.875" style="12" customWidth="1"/>
    <col min="9987" max="9987" width="5" style="12" customWidth="1"/>
    <col min="9988" max="9992" width="9" style="12" customWidth="1"/>
    <col min="9993" max="9993" width="10.125" style="12" customWidth="1"/>
    <col min="9994" max="10241" width="9" style="12" customWidth="1"/>
    <col min="10242" max="10242" width="9.875" style="12" customWidth="1"/>
    <col min="10243" max="10243" width="5" style="12" customWidth="1"/>
    <col min="10244" max="10248" width="9" style="12" customWidth="1"/>
    <col min="10249" max="10249" width="10.125" style="12" customWidth="1"/>
    <col min="10250" max="10497" width="9" style="12" customWidth="1"/>
    <col min="10498" max="10498" width="9.875" style="12" customWidth="1"/>
    <col min="10499" max="10499" width="5" style="12" customWidth="1"/>
    <col min="10500" max="10504" width="9" style="12" customWidth="1"/>
    <col min="10505" max="10505" width="10.125" style="12" customWidth="1"/>
    <col min="10506" max="10753" width="9" style="12" customWidth="1"/>
    <col min="10754" max="10754" width="9.875" style="12" customWidth="1"/>
    <col min="10755" max="10755" width="5" style="12" customWidth="1"/>
    <col min="10756" max="10760" width="9" style="12" customWidth="1"/>
    <col min="10761" max="10761" width="10.125" style="12" customWidth="1"/>
    <col min="10762" max="11009" width="9" style="12" customWidth="1"/>
    <col min="11010" max="11010" width="9.875" style="12" customWidth="1"/>
    <col min="11011" max="11011" width="5" style="12" customWidth="1"/>
    <col min="11012" max="11016" width="9" style="12" customWidth="1"/>
    <col min="11017" max="11017" width="10.125" style="12" customWidth="1"/>
    <col min="11018" max="11265" width="9" style="12" customWidth="1"/>
    <col min="11266" max="11266" width="9.875" style="12" customWidth="1"/>
    <col min="11267" max="11267" width="5" style="12" customWidth="1"/>
    <col min="11268" max="11272" width="9" style="12" customWidth="1"/>
    <col min="11273" max="11273" width="10.125" style="12" customWidth="1"/>
    <col min="11274" max="11521" width="9" style="12" customWidth="1"/>
    <col min="11522" max="11522" width="9.875" style="12" customWidth="1"/>
    <col min="11523" max="11523" width="5" style="12" customWidth="1"/>
    <col min="11524" max="11528" width="9" style="12" customWidth="1"/>
    <col min="11529" max="11529" width="10.125" style="12" customWidth="1"/>
    <col min="11530" max="11777" width="9" style="12" customWidth="1"/>
    <col min="11778" max="11778" width="9.875" style="12" customWidth="1"/>
    <col min="11779" max="11779" width="5" style="12" customWidth="1"/>
    <col min="11780" max="11784" width="9" style="12" customWidth="1"/>
    <col min="11785" max="11785" width="10.125" style="12" customWidth="1"/>
    <col min="11786" max="12033" width="9" style="12" customWidth="1"/>
    <col min="12034" max="12034" width="9.875" style="12" customWidth="1"/>
    <col min="12035" max="12035" width="5" style="12" customWidth="1"/>
    <col min="12036" max="12040" width="9" style="12" customWidth="1"/>
    <col min="12041" max="12041" width="10.125" style="12" customWidth="1"/>
    <col min="12042" max="12289" width="9" style="12" customWidth="1"/>
    <col min="12290" max="12290" width="9.875" style="12" customWidth="1"/>
    <col min="12291" max="12291" width="5" style="12" customWidth="1"/>
    <col min="12292" max="12296" width="9" style="12" customWidth="1"/>
    <col min="12297" max="12297" width="10.125" style="12" customWidth="1"/>
    <col min="12298" max="12545" width="9" style="12" customWidth="1"/>
    <col min="12546" max="12546" width="9.875" style="12" customWidth="1"/>
    <col min="12547" max="12547" width="5" style="12" customWidth="1"/>
    <col min="12548" max="12552" width="9" style="12" customWidth="1"/>
    <col min="12553" max="12553" width="10.125" style="12" customWidth="1"/>
    <col min="12554" max="12801" width="9" style="12" customWidth="1"/>
    <col min="12802" max="12802" width="9.875" style="12" customWidth="1"/>
    <col min="12803" max="12803" width="5" style="12" customWidth="1"/>
    <col min="12804" max="12808" width="9" style="12" customWidth="1"/>
    <col min="12809" max="12809" width="10.125" style="12" customWidth="1"/>
    <col min="12810" max="13057" width="9" style="12" customWidth="1"/>
    <col min="13058" max="13058" width="9.875" style="12" customWidth="1"/>
    <col min="13059" max="13059" width="5" style="12" customWidth="1"/>
    <col min="13060" max="13064" width="9" style="12" customWidth="1"/>
    <col min="13065" max="13065" width="10.125" style="12" customWidth="1"/>
    <col min="13066" max="13313" width="9" style="12" customWidth="1"/>
    <col min="13314" max="13314" width="9.875" style="12" customWidth="1"/>
    <col min="13315" max="13315" width="5" style="12" customWidth="1"/>
    <col min="13316" max="13320" width="9" style="12" customWidth="1"/>
    <col min="13321" max="13321" width="10.125" style="12" customWidth="1"/>
    <col min="13322" max="13569" width="9" style="12" customWidth="1"/>
    <col min="13570" max="13570" width="9.875" style="12" customWidth="1"/>
    <col min="13571" max="13571" width="5" style="12" customWidth="1"/>
    <col min="13572" max="13576" width="9" style="12" customWidth="1"/>
    <col min="13577" max="13577" width="10.125" style="12" customWidth="1"/>
    <col min="13578" max="13825" width="9" style="12" customWidth="1"/>
    <col min="13826" max="13826" width="9.875" style="12" customWidth="1"/>
    <col min="13827" max="13827" width="5" style="12" customWidth="1"/>
    <col min="13828" max="13832" width="9" style="12" customWidth="1"/>
    <col min="13833" max="13833" width="10.125" style="12" customWidth="1"/>
    <col min="13834" max="14081" width="9" style="12" customWidth="1"/>
    <col min="14082" max="14082" width="9.875" style="12" customWidth="1"/>
    <col min="14083" max="14083" width="5" style="12" customWidth="1"/>
    <col min="14084" max="14088" width="9" style="12" customWidth="1"/>
    <col min="14089" max="14089" width="10.125" style="12" customWidth="1"/>
    <col min="14090" max="14337" width="9" style="12" customWidth="1"/>
    <col min="14338" max="14338" width="9.875" style="12" customWidth="1"/>
    <col min="14339" max="14339" width="5" style="12" customWidth="1"/>
    <col min="14340" max="14344" width="9" style="12" customWidth="1"/>
    <col min="14345" max="14345" width="10.125" style="12" customWidth="1"/>
    <col min="14346" max="14593" width="9" style="12" customWidth="1"/>
    <col min="14594" max="14594" width="9.875" style="12" customWidth="1"/>
    <col min="14595" max="14595" width="5" style="12" customWidth="1"/>
    <col min="14596" max="14600" width="9" style="12" customWidth="1"/>
    <col min="14601" max="14601" width="10.125" style="12" customWidth="1"/>
    <col min="14602" max="14849" width="9" style="12" customWidth="1"/>
    <col min="14850" max="14850" width="9.875" style="12" customWidth="1"/>
    <col min="14851" max="14851" width="5" style="12" customWidth="1"/>
    <col min="14852" max="14856" width="9" style="12" customWidth="1"/>
    <col min="14857" max="14857" width="10.125" style="12" customWidth="1"/>
    <col min="14858" max="15105" width="9" style="12" customWidth="1"/>
    <col min="15106" max="15106" width="9.875" style="12" customWidth="1"/>
    <col min="15107" max="15107" width="5" style="12" customWidth="1"/>
    <col min="15108" max="15112" width="9" style="12" customWidth="1"/>
    <col min="15113" max="15113" width="10.125" style="12" customWidth="1"/>
    <col min="15114" max="15361" width="9" style="12" customWidth="1"/>
    <col min="15362" max="15362" width="9.875" style="12" customWidth="1"/>
    <col min="15363" max="15363" width="5" style="12" customWidth="1"/>
    <col min="15364" max="15368" width="9" style="12" customWidth="1"/>
    <col min="15369" max="15369" width="10.125" style="12" customWidth="1"/>
    <col min="15370" max="15617" width="9" style="12" customWidth="1"/>
    <col min="15618" max="15618" width="9.875" style="12" customWidth="1"/>
    <col min="15619" max="15619" width="5" style="12" customWidth="1"/>
    <col min="15620" max="15624" width="9" style="12" customWidth="1"/>
    <col min="15625" max="15625" width="10.125" style="12" customWidth="1"/>
    <col min="15626" max="15873" width="9" style="12" customWidth="1"/>
    <col min="15874" max="15874" width="9.875" style="12" customWidth="1"/>
    <col min="15875" max="15875" width="5" style="12" customWidth="1"/>
    <col min="15876" max="15880" width="9" style="12" customWidth="1"/>
    <col min="15881" max="15881" width="10.125" style="12" customWidth="1"/>
    <col min="15882" max="16129" width="9" style="12" customWidth="1"/>
    <col min="16130" max="16130" width="9.875" style="12" customWidth="1"/>
    <col min="16131" max="16131" width="5" style="12" customWidth="1"/>
    <col min="16132" max="16136" width="9" style="12" customWidth="1"/>
    <col min="16137" max="16137" width="10.125" style="12" customWidth="1"/>
    <col min="16138" max="16384" width="9" style="12" customWidth="1"/>
  </cols>
  <sheetData>
    <row r="1" spans="1:9" ht="30.75" customHeight="1"/>
    <row r="2" spans="1:9" ht="20.25" customHeight="1">
      <c r="B2" s="15" t="s">
        <v>68</v>
      </c>
      <c r="C2" s="15"/>
      <c r="D2" s="15"/>
      <c r="E2" s="15"/>
      <c r="F2" s="15"/>
      <c r="G2" s="15"/>
      <c r="H2" s="15"/>
      <c r="I2" s="15"/>
    </row>
    <row r="3" spans="1:9" ht="20.25" customHeight="1">
      <c r="B3" s="16"/>
      <c r="C3" s="16"/>
      <c r="D3" s="16"/>
      <c r="E3" s="16"/>
      <c r="F3" s="16"/>
      <c r="G3" s="16"/>
      <c r="H3" s="16"/>
      <c r="I3" s="16"/>
    </row>
    <row r="4" spans="1:9" ht="20.25" customHeight="1">
      <c r="B4" s="16"/>
      <c r="C4" s="16"/>
      <c r="D4" s="16"/>
      <c r="E4" s="16"/>
      <c r="F4" s="16"/>
      <c r="G4" s="16"/>
      <c r="H4" s="16"/>
      <c r="I4" s="16"/>
    </row>
    <row r="5" spans="1:9" ht="21" customHeight="1">
      <c r="B5" s="17"/>
      <c r="C5" s="17"/>
      <c r="D5" s="17"/>
      <c r="E5" s="17"/>
      <c r="F5" s="17"/>
      <c r="G5" s="17"/>
      <c r="H5" s="17"/>
      <c r="I5" s="19"/>
    </row>
    <row r="6" spans="1:9" ht="18" customHeight="1">
      <c r="B6" s="17" t="s">
        <v>18</v>
      </c>
      <c r="C6" s="17"/>
      <c r="D6" s="17"/>
      <c r="E6" s="17"/>
      <c r="F6" s="17"/>
      <c r="G6" s="17"/>
      <c r="H6" s="17"/>
      <c r="I6" s="19" t="s">
        <v>14</v>
      </c>
    </row>
    <row r="7" spans="1:9" ht="18" customHeight="1">
      <c r="B7" s="17"/>
      <c r="C7" s="17"/>
      <c r="D7" s="17"/>
      <c r="E7" s="17"/>
      <c r="F7" s="17"/>
      <c r="G7" s="17"/>
      <c r="H7" s="17"/>
      <c r="I7" s="19"/>
    </row>
    <row r="8" spans="1:9" ht="18" customHeight="1">
      <c r="B8" s="17"/>
      <c r="C8" s="17"/>
      <c r="D8" s="17"/>
      <c r="E8" s="17"/>
      <c r="F8" s="17"/>
      <c r="G8" s="17"/>
      <c r="H8" s="17"/>
      <c r="I8" s="19"/>
    </row>
    <row r="9" spans="1:9" ht="18" customHeight="1">
      <c r="B9" s="17" t="s">
        <v>20</v>
      </c>
      <c r="C9" s="17"/>
      <c r="D9" s="17" t="s">
        <v>12</v>
      </c>
      <c r="E9" s="17"/>
      <c r="F9" s="17"/>
      <c r="G9" s="17"/>
      <c r="H9" s="17"/>
      <c r="I9" s="19" t="s">
        <v>10</v>
      </c>
    </row>
    <row r="10" spans="1:9" ht="18" customHeight="1">
      <c r="B10" s="17"/>
      <c r="C10" s="17"/>
      <c r="D10" s="17"/>
      <c r="E10" s="17"/>
      <c r="F10" s="17"/>
      <c r="G10" s="17"/>
      <c r="H10" s="17"/>
      <c r="I10" s="19"/>
    </row>
    <row r="11" spans="1:9" ht="18" customHeight="1">
      <c r="B11" s="17"/>
      <c r="C11" s="17"/>
      <c r="D11" s="17"/>
      <c r="E11" s="17"/>
      <c r="F11" s="17"/>
      <c r="G11" s="17"/>
      <c r="H11" s="17"/>
      <c r="I11" s="19"/>
    </row>
    <row r="12" spans="1:9" ht="18" customHeight="1">
      <c r="B12" s="17" t="s">
        <v>3</v>
      </c>
      <c r="C12" s="17"/>
      <c r="D12" s="17" t="s">
        <v>69</v>
      </c>
      <c r="E12" s="17"/>
      <c r="F12" s="17"/>
      <c r="G12" s="17"/>
      <c r="H12" s="17"/>
      <c r="I12" s="20" t="s">
        <v>22</v>
      </c>
    </row>
    <row r="13" spans="1:9" ht="18" customHeight="1">
      <c r="B13" s="17"/>
      <c r="C13" s="17"/>
      <c r="D13" s="17"/>
      <c r="E13" s="17"/>
      <c r="F13" s="17"/>
      <c r="G13" s="17"/>
      <c r="H13" s="17"/>
      <c r="I13" s="19"/>
    </row>
    <row r="14" spans="1:9" ht="18" customHeight="1">
      <c r="B14" s="17"/>
      <c r="C14" s="17"/>
      <c r="D14" s="17"/>
      <c r="E14" s="17"/>
      <c r="F14" s="17"/>
      <c r="G14" s="17"/>
      <c r="H14" s="17"/>
      <c r="I14" s="19"/>
    </row>
    <row r="15" spans="1:9" ht="18" customHeight="1">
      <c r="A15" s="14"/>
      <c r="B15" s="17" t="s">
        <v>24</v>
      </c>
      <c r="C15" s="17"/>
      <c r="D15" s="17" t="s">
        <v>150</v>
      </c>
      <c r="E15" s="17"/>
      <c r="F15" s="17"/>
      <c r="G15" s="17"/>
      <c r="H15" s="17"/>
      <c r="I15" s="20" t="s">
        <v>30</v>
      </c>
    </row>
    <row r="16" spans="1:9" ht="18" customHeight="1">
      <c r="B16" s="17"/>
      <c r="C16" s="17"/>
      <c r="D16" s="17"/>
      <c r="E16" s="17"/>
      <c r="F16" s="17"/>
      <c r="G16" s="17"/>
      <c r="H16" s="17"/>
      <c r="I16" s="19"/>
    </row>
    <row r="17" spans="2:9" ht="18" customHeight="1">
      <c r="B17" s="17"/>
      <c r="C17" s="17"/>
      <c r="D17" s="17"/>
      <c r="E17" s="17"/>
      <c r="F17" s="17"/>
      <c r="G17" s="17"/>
      <c r="H17" s="17"/>
      <c r="I17" s="19"/>
    </row>
    <row r="18" spans="2:9" ht="18" customHeight="1">
      <c r="B18" s="17" t="s">
        <v>31</v>
      </c>
      <c r="C18" s="17"/>
      <c r="D18" s="17" t="s">
        <v>33</v>
      </c>
      <c r="E18" s="17"/>
      <c r="F18" s="17"/>
      <c r="G18" s="17"/>
      <c r="H18" s="17"/>
      <c r="I18" s="20" t="s">
        <v>35</v>
      </c>
    </row>
    <row r="19" spans="2:9" ht="18" customHeight="1">
      <c r="B19" s="17"/>
      <c r="C19" s="17"/>
      <c r="D19" s="17"/>
      <c r="E19" s="17"/>
      <c r="F19" s="17"/>
      <c r="G19" s="17"/>
      <c r="H19" s="17"/>
      <c r="I19" s="19"/>
    </row>
    <row r="20" spans="2:9" ht="18" customHeight="1">
      <c r="B20" s="17"/>
      <c r="C20" s="17"/>
      <c r="D20" s="17"/>
      <c r="E20" s="17"/>
      <c r="F20" s="17"/>
      <c r="G20" s="17"/>
      <c r="H20" s="17"/>
      <c r="I20" s="19"/>
    </row>
    <row r="21" spans="2:9" ht="18" customHeight="1">
      <c r="B21" s="17" t="s">
        <v>0</v>
      </c>
      <c r="C21" s="17"/>
      <c r="D21" s="17" t="s">
        <v>40</v>
      </c>
      <c r="E21" s="17"/>
      <c r="F21" s="18"/>
      <c r="G21" s="17"/>
      <c r="H21" s="17"/>
      <c r="I21" s="20" t="s">
        <v>41</v>
      </c>
    </row>
    <row r="22" spans="2:9" ht="18" customHeight="1">
      <c r="B22" s="17"/>
      <c r="C22" s="17"/>
      <c r="D22" s="17"/>
      <c r="E22" s="17"/>
      <c r="F22" s="17"/>
      <c r="G22" s="17"/>
      <c r="H22" s="17"/>
      <c r="I22" s="19"/>
    </row>
    <row r="23" spans="2:9" ht="18" customHeight="1">
      <c r="B23" s="17"/>
      <c r="C23" s="17"/>
      <c r="D23" s="17"/>
      <c r="E23" s="17"/>
      <c r="F23" s="17"/>
      <c r="G23" s="17"/>
      <c r="H23" s="17"/>
      <c r="I23" s="19"/>
    </row>
    <row r="24" spans="2:9" ht="18" customHeight="1">
      <c r="B24" s="17" t="s">
        <v>27</v>
      </c>
      <c r="C24" s="17"/>
      <c r="D24" s="17" t="s">
        <v>220</v>
      </c>
      <c r="E24" s="17"/>
      <c r="F24" s="17"/>
      <c r="G24" s="17"/>
      <c r="H24" s="17"/>
      <c r="I24" s="20" t="s">
        <v>42</v>
      </c>
    </row>
    <row r="25" spans="2:9" ht="18" customHeight="1">
      <c r="B25" s="17"/>
      <c r="C25" s="17"/>
      <c r="D25" s="17"/>
      <c r="E25" s="17"/>
      <c r="F25" s="17"/>
      <c r="G25" s="17"/>
      <c r="H25" s="17"/>
      <c r="I25" s="19"/>
    </row>
    <row r="26" spans="2:9" ht="18" customHeight="1">
      <c r="B26" s="17"/>
      <c r="C26" s="17"/>
      <c r="D26" s="17"/>
      <c r="E26" s="17"/>
      <c r="F26" s="17"/>
      <c r="G26" s="17"/>
      <c r="H26" s="17"/>
      <c r="I26" s="19"/>
    </row>
    <row r="27" spans="2:9" ht="18" customHeight="1">
      <c r="B27" s="17" t="s">
        <v>44</v>
      </c>
      <c r="C27" s="17"/>
      <c r="D27" s="17" t="s">
        <v>48</v>
      </c>
      <c r="E27" s="17"/>
      <c r="F27" s="17"/>
      <c r="G27" s="17"/>
      <c r="H27" s="17"/>
      <c r="I27" s="20" t="s">
        <v>16</v>
      </c>
    </row>
    <row r="28" spans="2:9" ht="18" customHeight="1">
      <c r="B28" s="17"/>
      <c r="C28" s="17"/>
      <c r="D28" s="17"/>
      <c r="E28" s="17"/>
      <c r="F28" s="17"/>
      <c r="G28" s="17"/>
      <c r="H28" s="17"/>
      <c r="I28" s="19"/>
    </row>
    <row r="29" spans="2:9" ht="18" customHeight="1">
      <c r="B29" s="17"/>
      <c r="C29" s="17"/>
      <c r="D29" s="17"/>
      <c r="E29" s="17"/>
      <c r="F29" s="17"/>
      <c r="G29" s="17"/>
      <c r="H29" s="17"/>
      <c r="I29" s="19"/>
    </row>
    <row r="30" spans="2:9" ht="18" customHeight="1">
      <c r="B30" s="17" t="s">
        <v>50</v>
      </c>
      <c r="C30" s="17"/>
      <c r="D30" s="17" t="s">
        <v>276</v>
      </c>
      <c r="E30" s="17"/>
      <c r="F30" s="17"/>
      <c r="G30" s="17"/>
      <c r="H30" s="17"/>
      <c r="I30" s="20" t="s">
        <v>51</v>
      </c>
    </row>
    <row r="31" spans="2:9" ht="18" customHeight="1">
      <c r="B31" s="17"/>
      <c r="C31" s="17"/>
      <c r="D31" s="17"/>
      <c r="E31" s="17"/>
      <c r="F31" s="17"/>
      <c r="G31" s="17"/>
      <c r="H31" s="17"/>
      <c r="I31" s="19"/>
    </row>
    <row r="32" spans="2:9" ht="18" customHeight="1">
      <c r="B32" s="17"/>
      <c r="C32" s="17"/>
      <c r="D32" s="17"/>
      <c r="E32" s="17"/>
      <c r="F32" s="17"/>
      <c r="G32" s="17"/>
      <c r="H32" s="17"/>
      <c r="I32" s="19"/>
    </row>
    <row r="33" spans="2:9" ht="18" customHeight="1">
      <c r="B33" s="17" t="s">
        <v>5</v>
      </c>
      <c r="C33" s="17"/>
      <c r="D33" s="17" t="s">
        <v>53</v>
      </c>
      <c r="E33" s="17"/>
      <c r="F33" s="17"/>
      <c r="G33" s="17"/>
      <c r="H33" s="17"/>
      <c r="I33" s="20" t="s">
        <v>54</v>
      </c>
    </row>
    <row r="34" spans="2:9" ht="18" customHeight="1">
      <c r="B34" s="17"/>
      <c r="C34" s="17"/>
      <c r="D34" s="17"/>
      <c r="E34" s="17"/>
      <c r="F34" s="17"/>
      <c r="G34" s="17"/>
      <c r="H34" s="17"/>
      <c r="I34" s="19"/>
    </row>
    <row r="35" spans="2:9" ht="18" customHeight="1">
      <c r="B35" s="17"/>
      <c r="C35" s="17"/>
      <c r="D35" s="17"/>
      <c r="E35" s="17"/>
      <c r="F35" s="17"/>
      <c r="G35" s="17"/>
      <c r="H35" s="17"/>
      <c r="I35" s="19"/>
    </row>
    <row r="36" spans="2:9" ht="18" customHeight="1">
      <c r="B36" s="17" t="s">
        <v>4</v>
      </c>
      <c r="C36" s="17"/>
      <c r="D36" s="17" t="s">
        <v>59</v>
      </c>
      <c r="E36" s="17"/>
      <c r="F36" s="17"/>
      <c r="G36" s="17"/>
      <c r="H36" s="17"/>
      <c r="I36" s="20" t="s">
        <v>45</v>
      </c>
    </row>
    <row r="37" spans="2:9" ht="18" customHeight="1">
      <c r="B37" s="17"/>
      <c r="C37" s="17"/>
      <c r="D37" s="17"/>
      <c r="E37" s="17"/>
      <c r="F37" s="17"/>
      <c r="G37" s="17"/>
      <c r="H37" s="17"/>
      <c r="I37" s="19"/>
    </row>
    <row r="38" spans="2:9" ht="18" customHeight="1">
      <c r="B38" s="17"/>
      <c r="C38" s="17"/>
      <c r="D38" s="17"/>
      <c r="E38" s="17"/>
      <c r="F38" s="17"/>
      <c r="G38" s="17"/>
      <c r="H38" s="17"/>
      <c r="I38" s="19"/>
    </row>
    <row r="39" spans="2:9" ht="18" customHeight="1">
      <c r="B39" s="17" t="s">
        <v>19</v>
      </c>
      <c r="C39" s="17"/>
      <c r="D39" s="17" t="s">
        <v>57</v>
      </c>
      <c r="E39" s="17"/>
      <c r="F39" s="17"/>
      <c r="G39" s="17"/>
      <c r="H39" s="17"/>
      <c r="I39" s="19" t="s">
        <v>62</v>
      </c>
    </row>
    <row r="40" spans="2:9" ht="18" customHeight="1"/>
    <row r="41" spans="2:9" ht="18" customHeight="1"/>
    <row r="42" spans="2:9" ht="18" customHeight="1"/>
  </sheetData>
  <mergeCells count="1">
    <mergeCell ref="B2:I2"/>
  </mergeCells>
  <phoneticPr fontId="3"/>
  <pageMargins left="0.98425196850393681" right="0.59055118110236227" top="0.78740157480314965" bottom="0.59055118110236227" header="0.19685039370078741" footer="0.39370078740157483"/>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C11:H21"/>
  <sheetViews>
    <sheetView topLeftCell="A40" zoomScale="140" zoomScaleNormal="140" workbookViewId="0">
      <selection activeCell="I19" sqref="I19"/>
    </sheetView>
  </sheetViews>
  <sheetFormatPr defaultRowHeight="13.5"/>
  <cols>
    <col min="10" max="10" width="8.5" customWidth="1"/>
    <col min="11" max="11" width="1.125" customWidth="1"/>
  </cols>
  <sheetData>
    <row r="11" spans="3:8">
      <c r="C11">
        <v>6603</v>
      </c>
      <c r="D11">
        <v>3976</v>
      </c>
      <c r="E11">
        <v>1865</v>
      </c>
      <c r="F11">
        <v>575</v>
      </c>
      <c r="G11">
        <v>1</v>
      </c>
      <c r="H11">
        <f>SUM(C11:G11)</f>
        <v>13020</v>
      </c>
    </row>
    <row r="20" spans="6:6" ht="14.25"/>
    <row r="21" spans="6:6">
      <c r="F21" s="21"/>
    </row>
  </sheetData>
  <phoneticPr fontId="13" type="Hiragana"/>
  <pageMargins left="0.78740157480314943" right="0.59055118110236215" top="0.59055118110236215" bottom="0.59055118110236215" header="0.51181102362204722" footer="0.39370078740157483"/>
  <pageSetup paperSize="9" firstPageNumber="1" fitToWidth="1" fitToHeight="1" orientation="portrait" usePrinterDefaults="1" useFirstPageNumber="1" r:id="rId1"/>
  <headerFooter>
    <oddFooter>&amp;C-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sheetPr>
  <dimension ref="A1:Q29"/>
  <sheetViews>
    <sheetView view="pageBreakPreview" zoomScale="120" zoomScaleSheetLayoutView="120" workbookViewId="0">
      <selection activeCell="D24" sqref="D24"/>
    </sheetView>
  </sheetViews>
  <sheetFormatPr defaultRowHeight="13.5"/>
  <cols>
    <col min="1" max="1" width="7.25" style="22" customWidth="1"/>
    <col min="2" max="2" width="12.75" style="22" customWidth="1"/>
    <col min="3" max="3" width="15.625" style="22" customWidth="1"/>
    <col min="4" max="4" width="13.625" style="22" customWidth="1"/>
    <col min="5" max="5" width="17.625" style="22" customWidth="1"/>
    <col min="6" max="6" width="15.125" style="22" bestFit="1" customWidth="1"/>
    <col min="7" max="7" width="8.625" style="22" customWidth="1"/>
    <col min="8" max="16" width="9.25" style="22" customWidth="1"/>
    <col min="17" max="17" width="9.875" style="22" bestFit="1" customWidth="1"/>
    <col min="18" max="247" width="9" style="22" customWidth="1"/>
    <col min="248" max="248" width="5.375" style="22" customWidth="1"/>
    <col min="249" max="249" width="7" style="22" customWidth="1"/>
    <col min="250" max="250" width="10.75" style="22" customWidth="1"/>
    <col min="251" max="251" width="9.125" style="22" customWidth="1"/>
    <col min="252" max="252" width="5.25" style="22" customWidth="1"/>
    <col min="253" max="253" width="7" style="22" customWidth="1"/>
    <col min="254" max="254" width="10.5" style="22" customWidth="1"/>
    <col min="255" max="255" width="9.125" style="22" customWidth="1"/>
    <col min="256" max="256" width="10.5" style="22" customWidth="1"/>
    <col min="257" max="257" width="9.125" style="22" customWidth="1"/>
    <col min="258" max="258" width="9" style="22" customWidth="1"/>
    <col min="259" max="259" width="8.625" style="22" customWidth="1"/>
    <col min="260" max="262" width="8.75" style="22" customWidth="1"/>
    <col min="263" max="272" width="9.25" style="22" customWidth="1"/>
    <col min="273" max="273" width="9.875" style="22" bestFit="1" customWidth="1"/>
    <col min="274" max="503" width="9" style="22" customWidth="1"/>
    <col min="504" max="504" width="5.375" style="22" customWidth="1"/>
    <col min="505" max="505" width="7" style="22" customWidth="1"/>
    <col min="506" max="506" width="10.75" style="22" customWidth="1"/>
    <col min="507" max="507" width="9.125" style="22" customWidth="1"/>
    <col min="508" max="508" width="5.25" style="22" customWidth="1"/>
    <col min="509" max="509" width="7" style="22" customWidth="1"/>
    <col min="510" max="510" width="10.5" style="22" customWidth="1"/>
    <col min="511" max="511" width="9.125" style="22" customWidth="1"/>
    <col min="512" max="512" width="10.5" style="22" customWidth="1"/>
    <col min="513" max="513" width="9.125" style="22" customWidth="1"/>
    <col min="514" max="514" width="9" style="22" customWidth="1"/>
    <col min="515" max="515" width="8.625" style="22" customWidth="1"/>
    <col min="516" max="518" width="8.75" style="22" customWidth="1"/>
    <col min="519" max="528" width="9.25" style="22" customWidth="1"/>
    <col min="529" max="529" width="9.875" style="22" bestFit="1" customWidth="1"/>
    <col min="530" max="759" width="9" style="22" customWidth="1"/>
    <col min="760" max="760" width="5.375" style="22" customWidth="1"/>
    <col min="761" max="761" width="7" style="22" customWidth="1"/>
    <col min="762" max="762" width="10.75" style="22" customWidth="1"/>
    <col min="763" max="763" width="9.125" style="22" customWidth="1"/>
    <col min="764" max="764" width="5.25" style="22" customWidth="1"/>
    <col min="765" max="765" width="7" style="22" customWidth="1"/>
    <col min="766" max="766" width="10.5" style="22" customWidth="1"/>
    <col min="767" max="767" width="9.125" style="22" customWidth="1"/>
    <col min="768" max="768" width="10.5" style="22" customWidth="1"/>
    <col min="769" max="769" width="9.125" style="22" customWidth="1"/>
    <col min="770" max="770" width="9" style="22" customWidth="1"/>
    <col min="771" max="771" width="8.625" style="22" customWidth="1"/>
    <col min="772" max="774" width="8.75" style="22" customWidth="1"/>
    <col min="775" max="784" width="9.25" style="22" customWidth="1"/>
    <col min="785" max="785" width="9.875" style="22" bestFit="1" customWidth="1"/>
    <col min="786" max="1015" width="9" style="22" customWidth="1"/>
    <col min="1016" max="1016" width="5.375" style="22" customWidth="1"/>
    <col min="1017" max="1017" width="7" style="22" customWidth="1"/>
    <col min="1018" max="1018" width="10.75" style="22" customWidth="1"/>
    <col min="1019" max="1019" width="9.125" style="22" customWidth="1"/>
    <col min="1020" max="1020" width="5.25" style="22" customWidth="1"/>
    <col min="1021" max="1021" width="7" style="22" customWidth="1"/>
    <col min="1022" max="1022" width="10.5" style="22" customWidth="1"/>
    <col min="1023" max="1023" width="9.125" style="22" customWidth="1"/>
    <col min="1024" max="1024" width="10.5" style="22" customWidth="1"/>
    <col min="1025" max="1025" width="9.125" style="22" customWidth="1"/>
    <col min="1026" max="1026" width="9" style="22" customWidth="1"/>
    <col min="1027" max="1027" width="8.625" style="22" customWidth="1"/>
    <col min="1028" max="1030" width="8.75" style="22" customWidth="1"/>
    <col min="1031" max="1040" width="9.25" style="22" customWidth="1"/>
    <col min="1041" max="1041" width="9.875" style="22" bestFit="1" customWidth="1"/>
    <col min="1042" max="1271" width="9" style="22" customWidth="1"/>
    <col min="1272" max="1272" width="5.375" style="22" customWidth="1"/>
    <col min="1273" max="1273" width="7" style="22" customWidth="1"/>
    <col min="1274" max="1274" width="10.75" style="22" customWidth="1"/>
    <col min="1275" max="1275" width="9.125" style="22" customWidth="1"/>
    <col min="1276" max="1276" width="5.25" style="22" customWidth="1"/>
    <col min="1277" max="1277" width="7" style="22" customWidth="1"/>
    <col min="1278" max="1278" width="10.5" style="22" customWidth="1"/>
    <col min="1279" max="1279" width="9.125" style="22" customWidth="1"/>
    <col min="1280" max="1280" width="10.5" style="22" customWidth="1"/>
    <col min="1281" max="1281" width="9.125" style="22" customWidth="1"/>
    <col min="1282" max="1282" width="9" style="22" customWidth="1"/>
    <col min="1283" max="1283" width="8.625" style="22" customWidth="1"/>
    <col min="1284" max="1286" width="8.75" style="22" customWidth="1"/>
    <col min="1287" max="1296" width="9.25" style="22" customWidth="1"/>
    <col min="1297" max="1297" width="9.875" style="22" bestFit="1" customWidth="1"/>
    <col min="1298" max="1527" width="9" style="22" customWidth="1"/>
    <col min="1528" max="1528" width="5.375" style="22" customWidth="1"/>
    <col min="1529" max="1529" width="7" style="22" customWidth="1"/>
    <col min="1530" max="1530" width="10.75" style="22" customWidth="1"/>
    <col min="1531" max="1531" width="9.125" style="22" customWidth="1"/>
    <col min="1532" max="1532" width="5.25" style="22" customWidth="1"/>
    <col min="1533" max="1533" width="7" style="22" customWidth="1"/>
    <col min="1534" max="1534" width="10.5" style="22" customWidth="1"/>
    <col min="1535" max="1535" width="9.125" style="22" customWidth="1"/>
    <col min="1536" max="1536" width="10.5" style="22" customWidth="1"/>
    <col min="1537" max="1537" width="9.125" style="22" customWidth="1"/>
    <col min="1538" max="1538" width="9" style="22" customWidth="1"/>
    <col min="1539" max="1539" width="8.625" style="22" customWidth="1"/>
    <col min="1540" max="1542" width="8.75" style="22" customWidth="1"/>
    <col min="1543" max="1552" width="9.25" style="22" customWidth="1"/>
    <col min="1553" max="1553" width="9.875" style="22" bestFit="1" customWidth="1"/>
    <col min="1554" max="1783" width="9" style="22" customWidth="1"/>
    <col min="1784" max="1784" width="5.375" style="22" customWidth="1"/>
    <col min="1785" max="1785" width="7" style="22" customWidth="1"/>
    <col min="1786" max="1786" width="10.75" style="22" customWidth="1"/>
    <col min="1787" max="1787" width="9.125" style="22" customWidth="1"/>
    <col min="1788" max="1788" width="5.25" style="22" customWidth="1"/>
    <col min="1789" max="1789" width="7" style="22" customWidth="1"/>
    <col min="1790" max="1790" width="10.5" style="22" customWidth="1"/>
    <col min="1791" max="1791" width="9.125" style="22" customWidth="1"/>
    <col min="1792" max="1792" width="10.5" style="22" customWidth="1"/>
    <col min="1793" max="1793" width="9.125" style="22" customWidth="1"/>
    <col min="1794" max="1794" width="9" style="22" customWidth="1"/>
    <col min="1795" max="1795" width="8.625" style="22" customWidth="1"/>
    <col min="1796" max="1798" width="8.75" style="22" customWidth="1"/>
    <col min="1799" max="1808" width="9.25" style="22" customWidth="1"/>
    <col min="1809" max="1809" width="9.875" style="22" bestFit="1" customWidth="1"/>
    <col min="1810" max="2039" width="9" style="22" customWidth="1"/>
    <col min="2040" max="2040" width="5.375" style="22" customWidth="1"/>
    <col min="2041" max="2041" width="7" style="22" customWidth="1"/>
    <col min="2042" max="2042" width="10.75" style="22" customWidth="1"/>
    <col min="2043" max="2043" width="9.125" style="22" customWidth="1"/>
    <col min="2044" max="2044" width="5.25" style="22" customWidth="1"/>
    <col min="2045" max="2045" width="7" style="22" customWidth="1"/>
    <col min="2046" max="2046" width="10.5" style="22" customWidth="1"/>
    <col min="2047" max="2047" width="9.125" style="22" customWidth="1"/>
    <col min="2048" max="2048" width="10.5" style="22" customWidth="1"/>
    <col min="2049" max="2049" width="9.125" style="22" customWidth="1"/>
    <col min="2050" max="2050" width="9" style="22" customWidth="1"/>
    <col min="2051" max="2051" width="8.625" style="22" customWidth="1"/>
    <col min="2052" max="2054" width="8.75" style="22" customWidth="1"/>
    <col min="2055" max="2064" width="9.25" style="22" customWidth="1"/>
    <col min="2065" max="2065" width="9.875" style="22" bestFit="1" customWidth="1"/>
    <col min="2066" max="2295" width="9" style="22" customWidth="1"/>
    <col min="2296" max="2296" width="5.375" style="22" customWidth="1"/>
    <col min="2297" max="2297" width="7" style="22" customWidth="1"/>
    <col min="2298" max="2298" width="10.75" style="22" customWidth="1"/>
    <col min="2299" max="2299" width="9.125" style="22" customWidth="1"/>
    <col min="2300" max="2300" width="5.25" style="22" customWidth="1"/>
    <col min="2301" max="2301" width="7" style="22" customWidth="1"/>
    <col min="2302" max="2302" width="10.5" style="22" customWidth="1"/>
    <col min="2303" max="2303" width="9.125" style="22" customWidth="1"/>
    <col min="2304" max="2304" width="10.5" style="22" customWidth="1"/>
    <col min="2305" max="2305" width="9.125" style="22" customWidth="1"/>
    <col min="2306" max="2306" width="9" style="22" customWidth="1"/>
    <col min="2307" max="2307" width="8.625" style="22" customWidth="1"/>
    <col min="2308" max="2310" width="8.75" style="22" customWidth="1"/>
    <col min="2311" max="2320" width="9.25" style="22" customWidth="1"/>
    <col min="2321" max="2321" width="9.875" style="22" bestFit="1" customWidth="1"/>
    <col min="2322" max="2551" width="9" style="22" customWidth="1"/>
    <col min="2552" max="2552" width="5.375" style="22" customWidth="1"/>
    <col min="2553" max="2553" width="7" style="22" customWidth="1"/>
    <col min="2554" max="2554" width="10.75" style="22" customWidth="1"/>
    <col min="2555" max="2555" width="9.125" style="22" customWidth="1"/>
    <col min="2556" max="2556" width="5.25" style="22" customWidth="1"/>
    <col min="2557" max="2557" width="7" style="22" customWidth="1"/>
    <col min="2558" max="2558" width="10.5" style="22" customWidth="1"/>
    <col min="2559" max="2559" width="9.125" style="22" customWidth="1"/>
    <col min="2560" max="2560" width="10.5" style="22" customWidth="1"/>
    <col min="2561" max="2561" width="9.125" style="22" customWidth="1"/>
    <col min="2562" max="2562" width="9" style="22" customWidth="1"/>
    <col min="2563" max="2563" width="8.625" style="22" customWidth="1"/>
    <col min="2564" max="2566" width="8.75" style="22" customWidth="1"/>
    <col min="2567" max="2576" width="9.25" style="22" customWidth="1"/>
    <col min="2577" max="2577" width="9.875" style="22" bestFit="1" customWidth="1"/>
    <col min="2578" max="2807" width="9" style="22" customWidth="1"/>
    <col min="2808" max="2808" width="5.375" style="22" customWidth="1"/>
    <col min="2809" max="2809" width="7" style="22" customWidth="1"/>
    <col min="2810" max="2810" width="10.75" style="22" customWidth="1"/>
    <col min="2811" max="2811" width="9.125" style="22" customWidth="1"/>
    <col min="2812" max="2812" width="5.25" style="22" customWidth="1"/>
    <col min="2813" max="2813" width="7" style="22" customWidth="1"/>
    <col min="2814" max="2814" width="10.5" style="22" customWidth="1"/>
    <col min="2815" max="2815" width="9.125" style="22" customWidth="1"/>
    <col min="2816" max="2816" width="10.5" style="22" customWidth="1"/>
    <col min="2817" max="2817" width="9.125" style="22" customWidth="1"/>
    <col min="2818" max="2818" width="9" style="22" customWidth="1"/>
    <col min="2819" max="2819" width="8.625" style="22" customWidth="1"/>
    <col min="2820" max="2822" width="8.75" style="22" customWidth="1"/>
    <col min="2823" max="2832" width="9.25" style="22" customWidth="1"/>
    <col min="2833" max="2833" width="9.875" style="22" bestFit="1" customWidth="1"/>
    <col min="2834" max="3063" width="9" style="22" customWidth="1"/>
    <col min="3064" max="3064" width="5.375" style="22" customWidth="1"/>
    <col min="3065" max="3065" width="7" style="22" customWidth="1"/>
    <col min="3066" max="3066" width="10.75" style="22" customWidth="1"/>
    <col min="3067" max="3067" width="9.125" style="22" customWidth="1"/>
    <col min="3068" max="3068" width="5.25" style="22" customWidth="1"/>
    <col min="3069" max="3069" width="7" style="22" customWidth="1"/>
    <col min="3070" max="3070" width="10.5" style="22" customWidth="1"/>
    <col min="3071" max="3071" width="9.125" style="22" customWidth="1"/>
    <col min="3072" max="3072" width="10.5" style="22" customWidth="1"/>
    <col min="3073" max="3073" width="9.125" style="22" customWidth="1"/>
    <col min="3074" max="3074" width="9" style="22" customWidth="1"/>
    <col min="3075" max="3075" width="8.625" style="22" customWidth="1"/>
    <col min="3076" max="3078" width="8.75" style="22" customWidth="1"/>
    <col min="3079" max="3088" width="9.25" style="22" customWidth="1"/>
    <col min="3089" max="3089" width="9.875" style="22" bestFit="1" customWidth="1"/>
    <col min="3090" max="3319" width="9" style="22" customWidth="1"/>
    <col min="3320" max="3320" width="5.375" style="22" customWidth="1"/>
    <col min="3321" max="3321" width="7" style="22" customWidth="1"/>
    <col min="3322" max="3322" width="10.75" style="22" customWidth="1"/>
    <col min="3323" max="3323" width="9.125" style="22" customWidth="1"/>
    <col min="3324" max="3324" width="5.25" style="22" customWidth="1"/>
    <col min="3325" max="3325" width="7" style="22" customWidth="1"/>
    <col min="3326" max="3326" width="10.5" style="22" customWidth="1"/>
    <col min="3327" max="3327" width="9.125" style="22" customWidth="1"/>
    <col min="3328" max="3328" width="10.5" style="22" customWidth="1"/>
    <col min="3329" max="3329" width="9.125" style="22" customWidth="1"/>
    <col min="3330" max="3330" width="9" style="22" customWidth="1"/>
    <col min="3331" max="3331" width="8.625" style="22" customWidth="1"/>
    <col min="3332" max="3334" width="8.75" style="22" customWidth="1"/>
    <col min="3335" max="3344" width="9.25" style="22" customWidth="1"/>
    <col min="3345" max="3345" width="9.875" style="22" bestFit="1" customWidth="1"/>
    <col min="3346" max="3575" width="9" style="22" customWidth="1"/>
    <col min="3576" max="3576" width="5.375" style="22" customWidth="1"/>
    <col min="3577" max="3577" width="7" style="22" customWidth="1"/>
    <col min="3578" max="3578" width="10.75" style="22" customWidth="1"/>
    <col min="3579" max="3579" width="9.125" style="22" customWidth="1"/>
    <col min="3580" max="3580" width="5.25" style="22" customWidth="1"/>
    <col min="3581" max="3581" width="7" style="22" customWidth="1"/>
    <col min="3582" max="3582" width="10.5" style="22" customWidth="1"/>
    <col min="3583" max="3583" width="9.125" style="22" customWidth="1"/>
    <col min="3584" max="3584" width="10.5" style="22" customWidth="1"/>
    <col min="3585" max="3585" width="9.125" style="22" customWidth="1"/>
    <col min="3586" max="3586" width="9" style="22" customWidth="1"/>
    <col min="3587" max="3587" width="8.625" style="22" customWidth="1"/>
    <col min="3588" max="3590" width="8.75" style="22" customWidth="1"/>
    <col min="3591" max="3600" width="9.25" style="22" customWidth="1"/>
    <col min="3601" max="3601" width="9.875" style="22" bestFit="1" customWidth="1"/>
    <col min="3602" max="3831" width="9" style="22" customWidth="1"/>
    <col min="3832" max="3832" width="5.375" style="22" customWidth="1"/>
    <col min="3833" max="3833" width="7" style="22" customWidth="1"/>
    <col min="3834" max="3834" width="10.75" style="22" customWidth="1"/>
    <col min="3835" max="3835" width="9.125" style="22" customWidth="1"/>
    <col min="3836" max="3836" width="5.25" style="22" customWidth="1"/>
    <col min="3837" max="3837" width="7" style="22" customWidth="1"/>
    <col min="3838" max="3838" width="10.5" style="22" customWidth="1"/>
    <col min="3839" max="3839" width="9.125" style="22" customWidth="1"/>
    <col min="3840" max="3840" width="10.5" style="22" customWidth="1"/>
    <col min="3841" max="3841" width="9.125" style="22" customWidth="1"/>
    <col min="3842" max="3842" width="9" style="22" customWidth="1"/>
    <col min="3843" max="3843" width="8.625" style="22" customWidth="1"/>
    <col min="3844" max="3846" width="8.75" style="22" customWidth="1"/>
    <col min="3847" max="3856" width="9.25" style="22" customWidth="1"/>
    <col min="3857" max="3857" width="9.875" style="22" bestFit="1" customWidth="1"/>
    <col min="3858" max="4087" width="9" style="22" customWidth="1"/>
    <col min="4088" max="4088" width="5.375" style="22" customWidth="1"/>
    <col min="4089" max="4089" width="7" style="22" customWidth="1"/>
    <col min="4090" max="4090" width="10.75" style="22" customWidth="1"/>
    <col min="4091" max="4091" width="9.125" style="22" customWidth="1"/>
    <col min="4092" max="4092" width="5.25" style="22" customWidth="1"/>
    <col min="4093" max="4093" width="7" style="22" customWidth="1"/>
    <col min="4094" max="4094" width="10.5" style="22" customWidth="1"/>
    <col min="4095" max="4095" width="9.125" style="22" customWidth="1"/>
    <col min="4096" max="4096" width="10.5" style="22" customWidth="1"/>
    <col min="4097" max="4097" width="9.125" style="22" customWidth="1"/>
    <col min="4098" max="4098" width="9" style="22" customWidth="1"/>
    <col min="4099" max="4099" width="8.625" style="22" customWidth="1"/>
    <col min="4100" max="4102" width="8.75" style="22" customWidth="1"/>
    <col min="4103" max="4112" width="9.25" style="22" customWidth="1"/>
    <col min="4113" max="4113" width="9.875" style="22" bestFit="1" customWidth="1"/>
    <col min="4114" max="4343" width="9" style="22" customWidth="1"/>
    <col min="4344" max="4344" width="5.375" style="22" customWidth="1"/>
    <col min="4345" max="4345" width="7" style="22" customWidth="1"/>
    <col min="4346" max="4346" width="10.75" style="22" customWidth="1"/>
    <col min="4347" max="4347" width="9.125" style="22" customWidth="1"/>
    <col min="4348" max="4348" width="5.25" style="22" customWidth="1"/>
    <col min="4349" max="4349" width="7" style="22" customWidth="1"/>
    <col min="4350" max="4350" width="10.5" style="22" customWidth="1"/>
    <col min="4351" max="4351" width="9.125" style="22" customWidth="1"/>
    <col min="4352" max="4352" width="10.5" style="22" customWidth="1"/>
    <col min="4353" max="4353" width="9.125" style="22" customWidth="1"/>
    <col min="4354" max="4354" width="9" style="22" customWidth="1"/>
    <col min="4355" max="4355" width="8.625" style="22" customWidth="1"/>
    <col min="4356" max="4358" width="8.75" style="22" customWidth="1"/>
    <col min="4359" max="4368" width="9.25" style="22" customWidth="1"/>
    <col min="4369" max="4369" width="9.875" style="22" bestFit="1" customWidth="1"/>
    <col min="4370" max="4599" width="9" style="22" customWidth="1"/>
    <col min="4600" max="4600" width="5.375" style="22" customWidth="1"/>
    <col min="4601" max="4601" width="7" style="22" customWidth="1"/>
    <col min="4602" max="4602" width="10.75" style="22" customWidth="1"/>
    <col min="4603" max="4603" width="9.125" style="22" customWidth="1"/>
    <col min="4604" max="4604" width="5.25" style="22" customWidth="1"/>
    <col min="4605" max="4605" width="7" style="22" customWidth="1"/>
    <col min="4606" max="4606" width="10.5" style="22" customWidth="1"/>
    <col min="4607" max="4607" width="9.125" style="22" customWidth="1"/>
    <col min="4608" max="4608" width="10.5" style="22" customWidth="1"/>
    <col min="4609" max="4609" width="9.125" style="22" customWidth="1"/>
    <col min="4610" max="4610" width="9" style="22" customWidth="1"/>
    <col min="4611" max="4611" width="8.625" style="22" customWidth="1"/>
    <col min="4612" max="4614" width="8.75" style="22" customWidth="1"/>
    <col min="4615" max="4624" width="9.25" style="22" customWidth="1"/>
    <col min="4625" max="4625" width="9.875" style="22" bestFit="1" customWidth="1"/>
    <col min="4626" max="4855" width="9" style="22" customWidth="1"/>
    <col min="4856" max="4856" width="5.375" style="22" customWidth="1"/>
    <col min="4857" max="4857" width="7" style="22" customWidth="1"/>
    <col min="4858" max="4858" width="10.75" style="22" customWidth="1"/>
    <col min="4859" max="4859" width="9.125" style="22" customWidth="1"/>
    <col min="4860" max="4860" width="5.25" style="22" customWidth="1"/>
    <col min="4861" max="4861" width="7" style="22" customWidth="1"/>
    <col min="4862" max="4862" width="10.5" style="22" customWidth="1"/>
    <col min="4863" max="4863" width="9.125" style="22" customWidth="1"/>
    <col min="4864" max="4864" width="10.5" style="22" customWidth="1"/>
    <col min="4865" max="4865" width="9.125" style="22" customWidth="1"/>
    <col min="4866" max="4866" width="9" style="22" customWidth="1"/>
    <col min="4867" max="4867" width="8.625" style="22" customWidth="1"/>
    <col min="4868" max="4870" width="8.75" style="22" customWidth="1"/>
    <col min="4871" max="4880" width="9.25" style="22" customWidth="1"/>
    <col min="4881" max="4881" width="9.875" style="22" bestFit="1" customWidth="1"/>
    <col min="4882" max="5111" width="9" style="22" customWidth="1"/>
    <col min="5112" max="5112" width="5.375" style="22" customWidth="1"/>
    <col min="5113" max="5113" width="7" style="22" customWidth="1"/>
    <col min="5114" max="5114" width="10.75" style="22" customWidth="1"/>
    <col min="5115" max="5115" width="9.125" style="22" customWidth="1"/>
    <col min="5116" max="5116" width="5.25" style="22" customWidth="1"/>
    <col min="5117" max="5117" width="7" style="22" customWidth="1"/>
    <col min="5118" max="5118" width="10.5" style="22" customWidth="1"/>
    <col min="5119" max="5119" width="9.125" style="22" customWidth="1"/>
    <col min="5120" max="5120" width="10.5" style="22" customWidth="1"/>
    <col min="5121" max="5121" width="9.125" style="22" customWidth="1"/>
    <col min="5122" max="5122" width="9" style="22" customWidth="1"/>
    <col min="5123" max="5123" width="8.625" style="22" customWidth="1"/>
    <col min="5124" max="5126" width="8.75" style="22" customWidth="1"/>
    <col min="5127" max="5136" width="9.25" style="22" customWidth="1"/>
    <col min="5137" max="5137" width="9.875" style="22" bestFit="1" customWidth="1"/>
    <col min="5138" max="5367" width="9" style="22" customWidth="1"/>
    <col min="5368" max="5368" width="5.375" style="22" customWidth="1"/>
    <col min="5369" max="5369" width="7" style="22" customWidth="1"/>
    <col min="5370" max="5370" width="10.75" style="22" customWidth="1"/>
    <col min="5371" max="5371" width="9.125" style="22" customWidth="1"/>
    <col min="5372" max="5372" width="5.25" style="22" customWidth="1"/>
    <col min="5373" max="5373" width="7" style="22" customWidth="1"/>
    <col min="5374" max="5374" width="10.5" style="22" customWidth="1"/>
    <col min="5375" max="5375" width="9.125" style="22" customWidth="1"/>
    <col min="5376" max="5376" width="10.5" style="22" customWidth="1"/>
    <col min="5377" max="5377" width="9.125" style="22" customWidth="1"/>
    <col min="5378" max="5378" width="9" style="22" customWidth="1"/>
    <col min="5379" max="5379" width="8.625" style="22" customWidth="1"/>
    <col min="5380" max="5382" width="8.75" style="22" customWidth="1"/>
    <col min="5383" max="5392" width="9.25" style="22" customWidth="1"/>
    <col min="5393" max="5393" width="9.875" style="22" bestFit="1" customWidth="1"/>
    <col min="5394" max="5623" width="9" style="22" customWidth="1"/>
    <col min="5624" max="5624" width="5.375" style="22" customWidth="1"/>
    <col min="5625" max="5625" width="7" style="22" customWidth="1"/>
    <col min="5626" max="5626" width="10.75" style="22" customWidth="1"/>
    <col min="5627" max="5627" width="9.125" style="22" customWidth="1"/>
    <col min="5628" max="5628" width="5.25" style="22" customWidth="1"/>
    <col min="5629" max="5629" width="7" style="22" customWidth="1"/>
    <col min="5630" max="5630" width="10.5" style="22" customWidth="1"/>
    <col min="5631" max="5631" width="9.125" style="22" customWidth="1"/>
    <col min="5632" max="5632" width="10.5" style="22" customWidth="1"/>
    <col min="5633" max="5633" width="9.125" style="22" customWidth="1"/>
    <col min="5634" max="5634" width="9" style="22" customWidth="1"/>
    <col min="5635" max="5635" width="8.625" style="22" customWidth="1"/>
    <col min="5636" max="5638" width="8.75" style="22" customWidth="1"/>
    <col min="5639" max="5648" width="9.25" style="22" customWidth="1"/>
    <col min="5649" max="5649" width="9.875" style="22" bestFit="1" customWidth="1"/>
    <col min="5650" max="5879" width="9" style="22" customWidth="1"/>
    <col min="5880" max="5880" width="5.375" style="22" customWidth="1"/>
    <col min="5881" max="5881" width="7" style="22" customWidth="1"/>
    <col min="5882" max="5882" width="10.75" style="22" customWidth="1"/>
    <col min="5883" max="5883" width="9.125" style="22" customWidth="1"/>
    <col min="5884" max="5884" width="5.25" style="22" customWidth="1"/>
    <col min="5885" max="5885" width="7" style="22" customWidth="1"/>
    <col min="5886" max="5886" width="10.5" style="22" customWidth="1"/>
    <col min="5887" max="5887" width="9.125" style="22" customWidth="1"/>
    <col min="5888" max="5888" width="10.5" style="22" customWidth="1"/>
    <col min="5889" max="5889" width="9.125" style="22" customWidth="1"/>
    <col min="5890" max="5890" width="9" style="22" customWidth="1"/>
    <col min="5891" max="5891" width="8.625" style="22" customWidth="1"/>
    <col min="5892" max="5894" width="8.75" style="22" customWidth="1"/>
    <col min="5895" max="5904" width="9.25" style="22" customWidth="1"/>
    <col min="5905" max="5905" width="9.875" style="22" bestFit="1" customWidth="1"/>
    <col min="5906" max="6135" width="9" style="22" customWidth="1"/>
    <col min="6136" max="6136" width="5.375" style="22" customWidth="1"/>
    <col min="6137" max="6137" width="7" style="22" customWidth="1"/>
    <col min="6138" max="6138" width="10.75" style="22" customWidth="1"/>
    <col min="6139" max="6139" width="9.125" style="22" customWidth="1"/>
    <col min="6140" max="6140" width="5.25" style="22" customWidth="1"/>
    <col min="6141" max="6141" width="7" style="22" customWidth="1"/>
    <col min="6142" max="6142" width="10.5" style="22" customWidth="1"/>
    <col min="6143" max="6143" width="9.125" style="22" customWidth="1"/>
    <col min="6144" max="6144" width="10.5" style="22" customWidth="1"/>
    <col min="6145" max="6145" width="9.125" style="22" customWidth="1"/>
    <col min="6146" max="6146" width="9" style="22" customWidth="1"/>
    <col min="6147" max="6147" width="8.625" style="22" customWidth="1"/>
    <col min="6148" max="6150" width="8.75" style="22" customWidth="1"/>
    <col min="6151" max="6160" width="9.25" style="22" customWidth="1"/>
    <col min="6161" max="6161" width="9.875" style="22" bestFit="1" customWidth="1"/>
    <col min="6162" max="6391" width="9" style="22" customWidth="1"/>
    <col min="6392" max="6392" width="5.375" style="22" customWidth="1"/>
    <col min="6393" max="6393" width="7" style="22" customWidth="1"/>
    <col min="6394" max="6394" width="10.75" style="22" customWidth="1"/>
    <col min="6395" max="6395" width="9.125" style="22" customWidth="1"/>
    <col min="6396" max="6396" width="5.25" style="22" customWidth="1"/>
    <col min="6397" max="6397" width="7" style="22" customWidth="1"/>
    <col min="6398" max="6398" width="10.5" style="22" customWidth="1"/>
    <col min="6399" max="6399" width="9.125" style="22" customWidth="1"/>
    <col min="6400" max="6400" width="10.5" style="22" customWidth="1"/>
    <col min="6401" max="6401" width="9.125" style="22" customWidth="1"/>
    <col min="6402" max="6402" width="9" style="22" customWidth="1"/>
    <col min="6403" max="6403" width="8.625" style="22" customWidth="1"/>
    <col min="6404" max="6406" width="8.75" style="22" customWidth="1"/>
    <col min="6407" max="6416" width="9.25" style="22" customWidth="1"/>
    <col min="6417" max="6417" width="9.875" style="22" bestFit="1" customWidth="1"/>
    <col min="6418" max="6647" width="9" style="22" customWidth="1"/>
    <col min="6648" max="6648" width="5.375" style="22" customWidth="1"/>
    <col min="6649" max="6649" width="7" style="22" customWidth="1"/>
    <col min="6650" max="6650" width="10.75" style="22" customWidth="1"/>
    <col min="6651" max="6651" width="9.125" style="22" customWidth="1"/>
    <col min="6652" max="6652" width="5.25" style="22" customWidth="1"/>
    <col min="6653" max="6653" width="7" style="22" customWidth="1"/>
    <col min="6654" max="6654" width="10.5" style="22" customWidth="1"/>
    <col min="6655" max="6655" width="9.125" style="22" customWidth="1"/>
    <col min="6656" max="6656" width="10.5" style="22" customWidth="1"/>
    <col min="6657" max="6657" width="9.125" style="22" customWidth="1"/>
    <col min="6658" max="6658" width="9" style="22" customWidth="1"/>
    <col min="6659" max="6659" width="8.625" style="22" customWidth="1"/>
    <col min="6660" max="6662" width="8.75" style="22" customWidth="1"/>
    <col min="6663" max="6672" width="9.25" style="22" customWidth="1"/>
    <col min="6673" max="6673" width="9.875" style="22" bestFit="1" customWidth="1"/>
    <col min="6674" max="6903" width="9" style="22" customWidth="1"/>
    <col min="6904" max="6904" width="5.375" style="22" customWidth="1"/>
    <col min="6905" max="6905" width="7" style="22" customWidth="1"/>
    <col min="6906" max="6906" width="10.75" style="22" customWidth="1"/>
    <col min="6907" max="6907" width="9.125" style="22" customWidth="1"/>
    <col min="6908" max="6908" width="5.25" style="22" customWidth="1"/>
    <col min="6909" max="6909" width="7" style="22" customWidth="1"/>
    <col min="6910" max="6910" width="10.5" style="22" customWidth="1"/>
    <col min="6911" max="6911" width="9.125" style="22" customWidth="1"/>
    <col min="6912" max="6912" width="10.5" style="22" customWidth="1"/>
    <col min="6913" max="6913" width="9.125" style="22" customWidth="1"/>
    <col min="6914" max="6914" width="9" style="22" customWidth="1"/>
    <col min="6915" max="6915" width="8.625" style="22" customWidth="1"/>
    <col min="6916" max="6918" width="8.75" style="22" customWidth="1"/>
    <col min="6919" max="6928" width="9.25" style="22" customWidth="1"/>
    <col min="6929" max="6929" width="9.875" style="22" bestFit="1" customWidth="1"/>
    <col min="6930" max="7159" width="9" style="22" customWidth="1"/>
    <col min="7160" max="7160" width="5.375" style="22" customWidth="1"/>
    <col min="7161" max="7161" width="7" style="22" customWidth="1"/>
    <col min="7162" max="7162" width="10.75" style="22" customWidth="1"/>
    <col min="7163" max="7163" width="9.125" style="22" customWidth="1"/>
    <col min="7164" max="7164" width="5.25" style="22" customWidth="1"/>
    <col min="7165" max="7165" width="7" style="22" customWidth="1"/>
    <col min="7166" max="7166" width="10.5" style="22" customWidth="1"/>
    <col min="7167" max="7167" width="9.125" style="22" customWidth="1"/>
    <col min="7168" max="7168" width="10.5" style="22" customWidth="1"/>
    <col min="7169" max="7169" width="9.125" style="22" customWidth="1"/>
    <col min="7170" max="7170" width="9" style="22" customWidth="1"/>
    <col min="7171" max="7171" width="8.625" style="22" customWidth="1"/>
    <col min="7172" max="7174" width="8.75" style="22" customWidth="1"/>
    <col min="7175" max="7184" width="9.25" style="22" customWidth="1"/>
    <col min="7185" max="7185" width="9.875" style="22" bestFit="1" customWidth="1"/>
    <col min="7186" max="7415" width="9" style="22" customWidth="1"/>
    <col min="7416" max="7416" width="5.375" style="22" customWidth="1"/>
    <col min="7417" max="7417" width="7" style="22" customWidth="1"/>
    <col min="7418" max="7418" width="10.75" style="22" customWidth="1"/>
    <col min="7419" max="7419" width="9.125" style="22" customWidth="1"/>
    <col min="7420" max="7420" width="5.25" style="22" customWidth="1"/>
    <col min="7421" max="7421" width="7" style="22" customWidth="1"/>
    <col min="7422" max="7422" width="10.5" style="22" customWidth="1"/>
    <col min="7423" max="7423" width="9.125" style="22" customWidth="1"/>
    <col min="7424" max="7424" width="10.5" style="22" customWidth="1"/>
    <col min="7425" max="7425" width="9.125" style="22" customWidth="1"/>
    <col min="7426" max="7426" width="9" style="22" customWidth="1"/>
    <col min="7427" max="7427" width="8.625" style="22" customWidth="1"/>
    <col min="7428" max="7430" width="8.75" style="22" customWidth="1"/>
    <col min="7431" max="7440" width="9.25" style="22" customWidth="1"/>
    <col min="7441" max="7441" width="9.875" style="22" bestFit="1" customWidth="1"/>
    <col min="7442" max="7671" width="9" style="22" customWidth="1"/>
    <col min="7672" max="7672" width="5.375" style="22" customWidth="1"/>
    <col min="7673" max="7673" width="7" style="22" customWidth="1"/>
    <col min="7674" max="7674" width="10.75" style="22" customWidth="1"/>
    <col min="7675" max="7675" width="9.125" style="22" customWidth="1"/>
    <col min="7676" max="7676" width="5.25" style="22" customWidth="1"/>
    <col min="7677" max="7677" width="7" style="22" customWidth="1"/>
    <col min="7678" max="7678" width="10.5" style="22" customWidth="1"/>
    <col min="7679" max="7679" width="9.125" style="22" customWidth="1"/>
    <col min="7680" max="7680" width="10.5" style="22" customWidth="1"/>
    <col min="7681" max="7681" width="9.125" style="22" customWidth="1"/>
    <col min="7682" max="7682" width="9" style="22" customWidth="1"/>
    <col min="7683" max="7683" width="8.625" style="22" customWidth="1"/>
    <col min="7684" max="7686" width="8.75" style="22" customWidth="1"/>
    <col min="7687" max="7696" width="9.25" style="22" customWidth="1"/>
    <col min="7697" max="7697" width="9.875" style="22" bestFit="1" customWidth="1"/>
    <col min="7698" max="7927" width="9" style="22" customWidth="1"/>
    <col min="7928" max="7928" width="5.375" style="22" customWidth="1"/>
    <col min="7929" max="7929" width="7" style="22" customWidth="1"/>
    <col min="7930" max="7930" width="10.75" style="22" customWidth="1"/>
    <col min="7931" max="7931" width="9.125" style="22" customWidth="1"/>
    <col min="7932" max="7932" width="5.25" style="22" customWidth="1"/>
    <col min="7933" max="7933" width="7" style="22" customWidth="1"/>
    <col min="7934" max="7934" width="10.5" style="22" customWidth="1"/>
    <col min="7935" max="7935" width="9.125" style="22" customWidth="1"/>
    <col min="7936" max="7936" width="10.5" style="22" customWidth="1"/>
    <col min="7937" max="7937" width="9.125" style="22" customWidth="1"/>
    <col min="7938" max="7938" width="9" style="22" customWidth="1"/>
    <col min="7939" max="7939" width="8.625" style="22" customWidth="1"/>
    <col min="7940" max="7942" width="8.75" style="22" customWidth="1"/>
    <col min="7943" max="7952" width="9.25" style="22" customWidth="1"/>
    <col min="7953" max="7953" width="9.875" style="22" bestFit="1" customWidth="1"/>
    <col min="7954" max="8183" width="9" style="22" customWidth="1"/>
    <col min="8184" max="8184" width="5.375" style="22" customWidth="1"/>
    <col min="8185" max="8185" width="7" style="22" customWidth="1"/>
    <col min="8186" max="8186" width="10.75" style="22" customWidth="1"/>
    <col min="8187" max="8187" width="9.125" style="22" customWidth="1"/>
    <col min="8188" max="8188" width="5.25" style="22" customWidth="1"/>
    <col min="8189" max="8189" width="7" style="22" customWidth="1"/>
    <col min="8190" max="8190" width="10.5" style="22" customWidth="1"/>
    <col min="8191" max="8191" width="9.125" style="22" customWidth="1"/>
    <col min="8192" max="8192" width="10.5" style="22" customWidth="1"/>
    <col min="8193" max="8193" width="9.125" style="22" customWidth="1"/>
    <col min="8194" max="8194" width="9" style="22" customWidth="1"/>
    <col min="8195" max="8195" width="8.625" style="22" customWidth="1"/>
    <col min="8196" max="8198" width="8.75" style="22" customWidth="1"/>
    <col min="8199" max="8208" width="9.25" style="22" customWidth="1"/>
    <col min="8209" max="8209" width="9.875" style="22" bestFit="1" customWidth="1"/>
    <col min="8210" max="8439" width="9" style="22" customWidth="1"/>
    <col min="8440" max="8440" width="5.375" style="22" customWidth="1"/>
    <col min="8441" max="8441" width="7" style="22" customWidth="1"/>
    <col min="8442" max="8442" width="10.75" style="22" customWidth="1"/>
    <col min="8443" max="8443" width="9.125" style="22" customWidth="1"/>
    <col min="8444" max="8444" width="5.25" style="22" customWidth="1"/>
    <col min="8445" max="8445" width="7" style="22" customWidth="1"/>
    <col min="8446" max="8446" width="10.5" style="22" customWidth="1"/>
    <col min="8447" max="8447" width="9.125" style="22" customWidth="1"/>
    <col min="8448" max="8448" width="10.5" style="22" customWidth="1"/>
    <col min="8449" max="8449" width="9.125" style="22" customWidth="1"/>
    <col min="8450" max="8450" width="9" style="22" customWidth="1"/>
    <col min="8451" max="8451" width="8.625" style="22" customWidth="1"/>
    <col min="8452" max="8454" width="8.75" style="22" customWidth="1"/>
    <col min="8455" max="8464" width="9.25" style="22" customWidth="1"/>
    <col min="8465" max="8465" width="9.875" style="22" bestFit="1" customWidth="1"/>
    <col min="8466" max="8695" width="9" style="22" customWidth="1"/>
    <col min="8696" max="8696" width="5.375" style="22" customWidth="1"/>
    <col min="8697" max="8697" width="7" style="22" customWidth="1"/>
    <col min="8698" max="8698" width="10.75" style="22" customWidth="1"/>
    <col min="8699" max="8699" width="9.125" style="22" customWidth="1"/>
    <col min="8700" max="8700" width="5.25" style="22" customWidth="1"/>
    <col min="8701" max="8701" width="7" style="22" customWidth="1"/>
    <col min="8702" max="8702" width="10.5" style="22" customWidth="1"/>
    <col min="8703" max="8703" width="9.125" style="22" customWidth="1"/>
    <col min="8704" max="8704" width="10.5" style="22" customWidth="1"/>
    <col min="8705" max="8705" width="9.125" style="22" customWidth="1"/>
    <col min="8706" max="8706" width="9" style="22" customWidth="1"/>
    <col min="8707" max="8707" width="8.625" style="22" customWidth="1"/>
    <col min="8708" max="8710" width="8.75" style="22" customWidth="1"/>
    <col min="8711" max="8720" width="9.25" style="22" customWidth="1"/>
    <col min="8721" max="8721" width="9.875" style="22" bestFit="1" customWidth="1"/>
    <col min="8722" max="8951" width="9" style="22" customWidth="1"/>
    <col min="8952" max="8952" width="5.375" style="22" customWidth="1"/>
    <col min="8953" max="8953" width="7" style="22" customWidth="1"/>
    <col min="8954" max="8954" width="10.75" style="22" customWidth="1"/>
    <col min="8955" max="8955" width="9.125" style="22" customWidth="1"/>
    <col min="8956" max="8956" width="5.25" style="22" customWidth="1"/>
    <col min="8957" max="8957" width="7" style="22" customWidth="1"/>
    <col min="8958" max="8958" width="10.5" style="22" customWidth="1"/>
    <col min="8959" max="8959" width="9.125" style="22" customWidth="1"/>
    <col min="8960" max="8960" width="10.5" style="22" customWidth="1"/>
    <col min="8961" max="8961" width="9.125" style="22" customWidth="1"/>
    <col min="8962" max="8962" width="9" style="22" customWidth="1"/>
    <col min="8963" max="8963" width="8.625" style="22" customWidth="1"/>
    <col min="8964" max="8966" width="8.75" style="22" customWidth="1"/>
    <col min="8967" max="8976" width="9.25" style="22" customWidth="1"/>
    <col min="8977" max="8977" width="9.875" style="22" bestFit="1" customWidth="1"/>
    <col min="8978" max="9207" width="9" style="22" customWidth="1"/>
    <col min="9208" max="9208" width="5.375" style="22" customWidth="1"/>
    <col min="9209" max="9209" width="7" style="22" customWidth="1"/>
    <col min="9210" max="9210" width="10.75" style="22" customWidth="1"/>
    <col min="9211" max="9211" width="9.125" style="22" customWidth="1"/>
    <col min="9212" max="9212" width="5.25" style="22" customWidth="1"/>
    <col min="9213" max="9213" width="7" style="22" customWidth="1"/>
    <col min="9214" max="9214" width="10.5" style="22" customWidth="1"/>
    <col min="9215" max="9215" width="9.125" style="22" customWidth="1"/>
    <col min="9216" max="9216" width="10.5" style="22" customWidth="1"/>
    <col min="9217" max="9217" width="9.125" style="22" customWidth="1"/>
    <col min="9218" max="9218" width="9" style="22" customWidth="1"/>
    <col min="9219" max="9219" width="8.625" style="22" customWidth="1"/>
    <col min="9220" max="9222" width="8.75" style="22" customWidth="1"/>
    <col min="9223" max="9232" width="9.25" style="22" customWidth="1"/>
    <col min="9233" max="9233" width="9.875" style="22" bestFit="1" customWidth="1"/>
    <col min="9234" max="9463" width="9" style="22" customWidth="1"/>
    <col min="9464" max="9464" width="5.375" style="22" customWidth="1"/>
    <col min="9465" max="9465" width="7" style="22" customWidth="1"/>
    <col min="9466" max="9466" width="10.75" style="22" customWidth="1"/>
    <col min="9467" max="9467" width="9.125" style="22" customWidth="1"/>
    <col min="9468" max="9468" width="5.25" style="22" customWidth="1"/>
    <col min="9469" max="9469" width="7" style="22" customWidth="1"/>
    <col min="9470" max="9470" width="10.5" style="22" customWidth="1"/>
    <col min="9471" max="9471" width="9.125" style="22" customWidth="1"/>
    <col min="9472" max="9472" width="10.5" style="22" customWidth="1"/>
    <col min="9473" max="9473" width="9.125" style="22" customWidth="1"/>
    <col min="9474" max="9474" width="9" style="22" customWidth="1"/>
    <col min="9475" max="9475" width="8.625" style="22" customWidth="1"/>
    <col min="9476" max="9478" width="8.75" style="22" customWidth="1"/>
    <col min="9479" max="9488" width="9.25" style="22" customWidth="1"/>
    <col min="9489" max="9489" width="9.875" style="22" bestFit="1" customWidth="1"/>
    <col min="9490" max="9719" width="9" style="22" customWidth="1"/>
    <col min="9720" max="9720" width="5.375" style="22" customWidth="1"/>
    <col min="9721" max="9721" width="7" style="22" customWidth="1"/>
    <col min="9722" max="9722" width="10.75" style="22" customWidth="1"/>
    <col min="9723" max="9723" width="9.125" style="22" customWidth="1"/>
    <col min="9724" max="9724" width="5.25" style="22" customWidth="1"/>
    <col min="9725" max="9725" width="7" style="22" customWidth="1"/>
    <col min="9726" max="9726" width="10.5" style="22" customWidth="1"/>
    <col min="9727" max="9727" width="9.125" style="22" customWidth="1"/>
    <col min="9728" max="9728" width="10.5" style="22" customWidth="1"/>
    <col min="9729" max="9729" width="9.125" style="22" customWidth="1"/>
    <col min="9730" max="9730" width="9" style="22" customWidth="1"/>
    <col min="9731" max="9731" width="8.625" style="22" customWidth="1"/>
    <col min="9732" max="9734" width="8.75" style="22" customWidth="1"/>
    <col min="9735" max="9744" width="9.25" style="22" customWidth="1"/>
    <col min="9745" max="9745" width="9.875" style="22" bestFit="1" customWidth="1"/>
    <col min="9746" max="9975" width="9" style="22" customWidth="1"/>
    <col min="9976" max="9976" width="5.375" style="22" customWidth="1"/>
    <col min="9977" max="9977" width="7" style="22" customWidth="1"/>
    <col min="9978" max="9978" width="10.75" style="22" customWidth="1"/>
    <col min="9979" max="9979" width="9.125" style="22" customWidth="1"/>
    <col min="9980" max="9980" width="5.25" style="22" customWidth="1"/>
    <col min="9981" max="9981" width="7" style="22" customWidth="1"/>
    <col min="9982" max="9982" width="10.5" style="22" customWidth="1"/>
    <col min="9983" max="9983" width="9.125" style="22" customWidth="1"/>
    <col min="9984" max="9984" width="10.5" style="22" customWidth="1"/>
    <col min="9985" max="9985" width="9.125" style="22" customWidth="1"/>
    <col min="9986" max="9986" width="9" style="22" customWidth="1"/>
    <col min="9987" max="9987" width="8.625" style="22" customWidth="1"/>
    <col min="9988" max="9990" width="8.75" style="22" customWidth="1"/>
    <col min="9991" max="10000" width="9.25" style="22" customWidth="1"/>
    <col min="10001" max="10001" width="9.875" style="22" bestFit="1" customWidth="1"/>
    <col min="10002" max="10231" width="9" style="22" customWidth="1"/>
    <col min="10232" max="10232" width="5.375" style="22" customWidth="1"/>
    <col min="10233" max="10233" width="7" style="22" customWidth="1"/>
    <col min="10234" max="10234" width="10.75" style="22" customWidth="1"/>
    <col min="10235" max="10235" width="9.125" style="22" customWidth="1"/>
    <col min="10236" max="10236" width="5.25" style="22" customWidth="1"/>
    <col min="10237" max="10237" width="7" style="22" customWidth="1"/>
    <col min="10238" max="10238" width="10.5" style="22" customWidth="1"/>
    <col min="10239" max="10239" width="9.125" style="22" customWidth="1"/>
    <col min="10240" max="10240" width="10.5" style="22" customWidth="1"/>
    <col min="10241" max="10241" width="9.125" style="22" customWidth="1"/>
    <col min="10242" max="10242" width="9" style="22" customWidth="1"/>
    <col min="10243" max="10243" width="8.625" style="22" customWidth="1"/>
    <col min="10244" max="10246" width="8.75" style="22" customWidth="1"/>
    <col min="10247" max="10256" width="9.25" style="22" customWidth="1"/>
    <col min="10257" max="10257" width="9.875" style="22" bestFit="1" customWidth="1"/>
    <col min="10258" max="10487" width="9" style="22" customWidth="1"/>
    <col min="10488" max="10488" width="5.375" style="22" customWidth="1"/>
    <col min="10489" max="10489" width="7" style="22" customWidth="1"/>
    <col min="10490" max="10490" width="10.75" style="22" customWidth="1"/>
    <col min="10491" max="10491" width="9.125" style="22" customWidth="1"/>
    <col min="10492" max="10492" width="5.25" style="22" customWidth="1"/>
    <col min="10493" max="10493" width="7" style="22" customWidth="1"/>
    <col min="10494" max="10494" width="10.5" style="22" customWidth="1"/>
    <col min="10495" max="10495" width="9.125" style="22" customWidth="1"/>
    <col min="10496" max="10496" width="10.5" style="22" customWidth="1"/>
    <col min="10497" max="10497" width="9.125" style="22" customWidth="1"/>
    <col min="10498" max="10498" width="9" style="22" customWidth="1"/>
    <col min="10499" max="10499" width="8.625" style="22" customWidth="1"/>
    <col min="10500" max="10502" width="8.75" style="22" customWidth="1"/>
    <col min="10503" max="10512" width="9.25" style="22" customWidth="1"/>
    <col min="10513" max="10513" width="9.875" style="22" bestFit="1" customWidth="1"/>
    <col min="10514" max="10743" width="9" style="22" customWidth="1"/>
    <col min="10744" max="10744" width="5.375" style="22" customWidth="1"/>
    <col min="10745" max="10745" width="7" style="22" customWidth="1"/>
    <col min="10746" max="10746" width="10.75" style="22" customWidth="1"/>
    <col min="10747" max="10747" width="9.125" style="22" customWidth="1"/>
    <col min="10748" max="10748" width="5.25" style="22" customWidth="1"/>
    <col min="10749" max="10749" width="7" style="22" customWidth="1"/>
    <col min="10750" max="10750" width="10.5" style="22" customWidth="1"/>
    <col min="10751" max="10751" width="9.125" style="22" customWidth="1"/>
    <col min="10752" max="10752" width="10.5" style="22" customWidth="1"/>
    <col min="10753" max="10753" width="9.125" style="22" customWidth="1"/>
    <col min="10754" max="10754" width="9" style="22" customWidth="1"/>
    <col min="10755" max="10755" width="8.625" style="22" customWidth="1"/>
    <col min="10756" max="10758" width="8.75" style="22" customWidth="1"/>
    <col min="10759" max="10768" width="9.25" style="22" customWidth="1"/>
    <col min="10769" max="10769" width="9.875" style="22" bestFit="1" customWidth="1"/>
    <col min="10770" max="10999" width="9" style="22" customWidth="1"/>
    <col min="11000" max="11000" width="5.375" style="22" customWidth="1"/>
    <col min="11001" max="11001" width="7" style="22" customWidth="1"/>
    <col min="11002" max="11002" width="10.75" style="22" customWidth="1"/>
    <col min="11003" max="11003" width="9.125" style="22" customWidth="1"/>
    <col min="11004" max="11004" width="5.25" style="22" customWidth="1"/>
    <col min="11005" max="11005" width="7" style="22" customWidth="1"/>
    <col min="11006" max="11006" width="10.5" style="22" customWidth="1"/>
    <col min="11007" max="11007" width="9.125" style="22" customWidth="1"/>
    <col min="11008" max="11008" width="10.5" style="22" customWidth="1"/>
    <col min="11009" max="11009" width="9.125" style="22" customWidth="1"/>
    <col min="11010" max="11010" width="9" style="22" customWidth="1"/>
    <col min="11011" max="11011" width="8.625" style="22" customWidth="1"/>
    <col min="11012" max="11014" width="8.75" style="22" customWidth="1"/>
    <col min="11015" max="11024" width="9.25" style="22" customWidth="1"/>
    <col min="11025" max="11025" width="9.875" style="22" bestFit="1" customWidth="1"/>
    <col min="11026" max="11255" width="9" style="22" customWidth="1"/>
    <col min="11256" max="11256" width="5.375" style="22" customWidth="1"/>
    <col min="11257" max="11257" width="7" style="22" customWidth="1"/>
    <col min="11258" max="11258" width="10.75" style="22" customWidth="1"/>
    <col min="11259" max="11259" width="9.125" style="22" customWidth="1"/>
    <col min="11260" max="11260" width="5.25" style="22" customWidth="1"/>
    <col min="11261" max="11261" width="7" style="22" customWidth="1"/>
    <col min="11262" max="11262" width="10.5" style="22" customWidth="1"/>
    <col min="11263" max="11263" width="9.125" style="22" customWidth="1"/>
    <col min="11264" max="11264" width="10.5" style="22" customWidth="1"/>
    <col min="11265" max="11265" width="9.125" style="22" customWidth="1"/>
    <col min="11266" max="11266" width="9" style="22" customWidth="1"/>
    <col min="11267" max="11267" width="8.625" style="22" customWidth="1"/>
    <col min="11268" max="11270" width="8.75" style="22" customWidth="1"/>
    <col min="11271" max="11280" width="9.25" style="22" customWidth="1"/>
    <col min="11281" max="11281" width="9.875" style="22" bestFit="1" customWidth="1"/>
    <col min="11282" max="11511" width="9" style="22" customWidth="1"/>
    <col min="11512" max="11512" width="5.375" style="22" customWidth="1"/>
    <col min="11513" max="11513" width="7" style="22" customWidth="1"/>
    <col min="11514" max="11514" width="10.75" style="22" customWidth="1"/>
    <col min="11515" max="11515" width="9.125" style="22" customWidth="1"/>
    <col min="11516" max="11516" width="5.25" style="22" customWidth="1"/>
    <col min="11517" max="11517" width="7" style="22" customWidth="1"/>
    <col min="11518" max="11518" width="10.5" style="22" customWidth="1"/>
    <col min="11519" max="11519" width="9.125" style="22" customWidth="1"/>
    <col min="11520" max="11520" width="10.5" style="22" customWidth="1"/>
    <col min="11521" max="11521" width="9.125" style="22" customWidth="1"/>
    <col min="11522" max="11522" width="9" style="22" customWidth="1"/>
    <col min="11523" max="11523" width="8.625" style="22" customWidth="1"/>
    <col min="11524" max="11526" width="8.75" style="22" customWidth="1"/>
    <col min="11527" max="11536" width="9.25" style="22" customWidth="1"/>
    <col min="11537" max="11537" width="9.875" style="22" bestFit="1" customWidth="1"/>
    <col min="11538" max="11767" width="9" style="22" customWidth="1"/>
    <col min="11768" max="11768" width="5.375" style="22" customWidth="1"/>
    <col min="11769" max="11769" width="7" style="22" customWidth="1"/>
    <col min="11770" max="11770" width="10.75" style="22" customWidth="1"/>
    <col min="11771" max="11771" width="9.125" style="22" customWidth="1"/>
    <col min="11772" max="11772" width="5.25" style="22" customWidth="1"/>
    <col min="11773" max="11773" width="7" style="22" customWidth="1"/>
    <col min="11774" max="11774" width="10.5" style="22" customWidth="1"/>
    <col min="11775" max="11775" width="9.125" style="22" customWidth="1"/>
    <col min="11776" max="11776" width="10.5" style="22" customWidth="1"/>
    <col min="11777" max="11777" width="9.125" style="22" customWidth="1"/>
    <col min="11778" max="11778" width="9" style="22" customWidth="1"/>
    <col min="11779" max="11779" width="8.625" style="22" customWidth="1"/>
    <col min="11780" max="11782" width="8.75" style="22" customWidth="1"/>
    <col min="11783" max="11792" width="9.25" style="22" customWidth="1"/>
    <col min="11793" max="11793" width="9.875" style="22" bestFit="1" customWidth="1"/>
    <col min="11794" max="12023" width="9" style="22" customWidth="1"/>
    <col min="12024" max="12024" width="5.375" style="22" customWidth="1"/>
    <col min="12025" max="12025" width="7" style="22" customWidth="1"/>
    <col min="12026" max="12026" width="10.75" style="22" customWidth="1"/>
    <col min="12027" max="12027" width="9.125" style="22" customWidth="1"/>
    <col min="12028" max="12028" width="5.25" style="22" customWidth="1"/>
    <col min="12029" max="12029" width="7" style="22" customWidth="1"/>
    <col min="12030" max="12030" width="10.5" style="22" customWidth="1"/>
    <col min="12031" max="12031" width="9.125" style="22" customWidth="1"/>
    <col min="12032" max="12032" width="10.5" style="22" customWidth="1"/>
    <col min="12033" max="12033" width="9.125" style="22" customWidth="1"/>
    <col min="12034" max="12034" width="9" style="22" customWidth="1"/>
    <col min="12035" max="12035" width="8.625" style="22" customWidth="1"/>
    <col min="12036" max="12038" width="8.75" style="22" customWidth="1"/>
    <col min="12039" max="12048" width="9.25" style="22" customWidth="1"/>
    <col min="12049" max="12049" width="9.875" style="22" bestFit="1" customWidth="1"/>
    <col min="12050" max="12279" width="9" style="22" customWidth="1"/>
    <col min="12280" max="12280" width="5.375" style="22" customWidth="1"/>
    <col min="12281" max="12281" width="7" style="22" customWidth="1"/>
    <col min="12282" max="12282" width="10.75" style="22" customWidth="1"/>
    <col min="12283" max="12283" width="9.125" style="22" customWidth="1"/>
    <col min="12284" max="12284" width="5.25" style="22" customWidth="1"/>
    <col min="12285" max="12285" width="7" style="22" customWidth="1"/>
    <col min="12286" max="12286" width="10.5" style="22" customWidth="1"/>
    <col min="12287" max="12287" width="9.125" style="22" customWidth="1"/>
    <col min="12288" max="12288" width="10.5" style="22" customWidth="1"/>
    <col min="12289" max="12289" width="9.125" style="22" customWidth="1"/>
    <col min="12290" max="12290" width="9" style="22" customWidth="1"/>
    <col min="12291" max="12291" width="8.625" style="22" customWidth="1"/>
    <col min="12292" max="12294" width="8.75" style="22" customWidth="1"/>
    <col min="12295" max="12304" width="9.25" style="22" customWidth="1"/>
    <col min="12305" max="12305" width="9.875" style="22" bestFit="1" customWidth="1"/>
    <col min="12306" max="12535" width="9" style="22" customWidth="1"/>
    <col min="12536" max="12536" width="5.375" style="22" customWidth="1"/>
    <col min="12537" max="12537" width="7" style="22" customWidth="1"/>
    <col min="12538" max="12538" width="10.75" style="22" customWidth="1"/>
    <col min="12539" max="12539" width="9.125" style="22" customWidth="1"/>
    <col min="12540" max="12540" width="5.25" style="22" customWidth="1"/>
    <col min="12541" max="12541" width="7" style="22" customWidth="1"/>
    <col min="12542" max="12542" width="10.5" style="22" customWidth="1"/>
    <col min="12543" max="12543" width="9.125" style="22" customWidth="1"/>
    <col min="12544" max="12544" width="10.5" style="22" customWidth="1"/>
    <col min="12545" max="12545" width="9.125" style="22" customWidth="1"/>
    <col min="12546" max="12546" width="9" style="22" customWidth="1"/>
    <col min="12547" max="12547" width="8.625" style="22" customWidth="1"/>
    <col min="12548" max="12550" width="8.75" style="22" customWidth="1"/>
    <col min="12551" max="12560" width="9.25" style="22" customWidth="1"/>
    <col min="12561" max="12561" width="9.875" style="22" bestFit="1" customWidth="1"/>
    <col min="12562" max="12791" width="9" style="22" customWidth="1"/>
    <col min="12792" max="12792" width="5.375" style="22" customWidth="1"/>
    <col min="12793" max="12793" width="7" style="22" customWidth="1"/>
    <col min="12794" max="12794" width="10.75" style="22" customWidth="1"/>
    <col min="12795" max="12795" width="9.125" style="22" customWidth="1"/>
    <col min="12796" max="12796" width="5.25" style="22" customWidth="1"/>
    <col min="12797" max="12797" width="7" style="22" customWidth="1"/>
    <col min="12798" max="12798" width="10.5" style="22" customWidth="1"/>
    <col min="12799" max="12799" width="9.125" style="22" customWidth="1"/>
    <col min="12800" max="12800" width="10.5" style="22" customWidth="1"/>
    <col min="12801" max="12801" width="9.125" style="22" customWidth="1"/>
    <col min="12802" max="12802" width="9" style="22" customWidth="1"/>
    <col min="12803" max="12803" width="8.625" style="22" customWidth="1"/>
    <col min="12804" max="12806" width="8.75" style="22" customWidth="1"/>
    <col min="12807" max="12816" width="9.25" style="22" customWidth="1"/>
    <col min="12817" max="12817" width="9.875" style="22" bestFit="1" customWidth="1"/>
    <col min="12818" max="13047" width="9" style="22" customWidth="1"/>
    <col min="13048" max="13048" width="5.375" style="22" customWidth="1"/>
    <col min="13049" max="13049" width="7" style="22" customWidth="1"/>
    <col min="13050" max="13050" width="10.75" style="22" customWidth="1"/>
    <col min="13051" max="13051" width="9.125" style="22" customWidth="1"/>
    <col min="13052" max="13052" width="5.25" style="22" customWidth="1"/>
    <col min="13053" max="13053" width="7" style="22" customWidth="1"/>
    <col min="13054" max="13054" width="10.5" style="22" customWidth="1"/>
    <col min="13055" max="13055" width="9.125" style="22" customWidth="1"/>
    <col min="13056" max="13056" width="10.5" style="22" customWidth="1"/>
    <col min="13057" max="13057" width="9.125" style="22" customWidth="1"/>
    <col min="13058" max="13058" width="9" style="22" customWidth="1"/>
    <col min="13059" max="13059" width="8.625" style="22" customWidth="1"/>
    <col min="13060" max="13062" width="8.75" style="22" customWidth="1"/>
    <col min="13063" max="13072" width="9.25" style="22" customWidth="1"/>
    <col min="13073" max="13073" width="9.875" style="22" bestFit="1" customWidth="1"/>
    <col min="13074" max="13303" width="9" style="22" customWidth="1"/>
    <col min="13304" max="13304" width="5.375" style="22" customWidth="1"/>
    <col min="13305" max="13305" width="7" style="22" customWidth="1"/>
    <col min="13306" max="13306" width="10.75" style="22" customWidth="1"/>
    <col min="13307" max="13307" width="9.125" style="22" customWidth="1"/>
    <col min="13308" max="13308" width="5.25" style="22" customWidth="1"/>
    <col min="13309" max="13309" width="7" style="22" customWidth="1"/>
    <col min="13310" max="13310" width="10.5" style="22" customWidth="1"/>
    <col min="13311" max="13311" width="9.125" style="22" customWidth="1"/>
    <col min="13312" max="13312" width="10.5" style="22" customWidth="1"/>
    <col min="13313" max="13313" width="9.125" style="22" customWidth="1"/>
    <col min="13314" max="13314" width="9" style="22" customWidth="1"/>
    <col min="13315" max="13315" width="8.625" style="22" customWidth="1"/>
    <col min="13316" max="13318" width="8.75" style="22" customWidth="1"/>
    <col min="13319" max="13328" width="9.25" style="22" customWidth="1"/>
    <col min="13329" max="13329" width="9.875" style="22" bestFit="1" customWidth="1"/>
    <col min="13330" max="13559" width="9" style="22" customWidth="1"/>
    <col min="13560" max="13560" width="5.375" style="22" customWidth="1"/>
    <col min="13561" max="13561" width="7" style="22" customWidth="1"/>
    <col min="13562" max="13562" width="10.75" style="22" customWidth="1"/>
    <col min="13563" max="13563" width="9.125" style="22" customWidth="1"/>
    <col min="13564" max="13564" width="5.25" style="22" customWidth="1"/>
    <col min="13565" max="13565" width="7" style="22" customWidth="1"/>
    <col min="13566" max="13566" width="10.5" style="22" customWidth="1"/>
    <col min="13567" max="13567" width="9.125" style="22" customWidth="1"/>
    <col min="13568" max="13568" width="10.5" style="22" customWidth="1"/>
    <col min="13569" max="13569" width="9.125" style="22" customWidth="1"/>
    <col min="13570" max="13570" width="9" style="22" customWidth="1"/>
    <col min="13571" max="13571" width="8.625" style="22" customWidth="1"/>
    <col min="13572" max="13574" width="8.75" style="22" customWidth="1"/>
    <col min="13575" max="13584" width="9.25" style="22" customWidth="1"/>
    <col min="13585" max="13585" width="9.875" style="22" bestFit="1" customWidth="1"/>
    <col min="13586" max="13815" width="9" style="22" customWidth="1"/>
    <col min="13816" max="13816" width="5.375" style="22" customWidth="1"/>
    <col min="13817" max="13817" width="7" style="22" customWidth="1"/>
    <col min="13818" max="13818" width="10.75" style="22" customWidth="1"/>
    <col min="13819" max="13819" width="9.125" style="22" customWidth="1"/>
    <col min="13820" max="13820" width="5.25" style="22" customWidth="1"/>
    <col min="13821" max="13821" width="7" style="22" customWidth="1"/>
    <col min="13822" max="13822" width="10.5" style="22" customWidth="1"/>
    <col min="13823" max="13823" width="9.125" style="22" customWidth="1"/>
    <col min="13824" max="13824" width="10.5" style="22" customWidth="1"/>
    <col min="13825" max="13825" width="9.125" style="22" customWidth="1"/>
    <col min="13826" max="13826" width="9" style="22" customWidth="1"/>
    <col min="13827" max="13827" width="8.625" style="22" customWidth="1"/>
    <col min="13828" max="13830" width="8.75" style="22" customWidth="1"/>
    <col min="13831" max="13840" width="9.25" style="22" customWidth="1"/>
    <col min="13841" max="13841" width="9.875" style="22" bestFit="1" customWidth="1"/>
    <col min="13842" max="14071" width="9" style="22" customWidth="1"/>
    <col min="14072" max="14072" width="5.375" style="22" customWidth="1"/>
    <col min="14073" max="14073" width="7" style="22" customWidth="1"/>
    <col min="14074" max="14074" width="10.75" style="22" customWidth="1"/>
    <col min="14075" max="14075" width="9.125" style="22" customWidth="1"/>
    <col min="14076" max="14076" width="5.25" style="22" customWidth="1"/>
    <col min="14077" max="14077" width="7" style="22" customWidth="1"/>
    <col min="14078" max="14078" width="10.5" style="22" customWidth="1"/>
    <col min="14079" max="14079" width="9.125" style="22" customWidth="1"/>
    <col min="14080" max="14080" width="10.5" style="22" customWidth="1"/>
    <col min="14081" max="14081" width="9.125" style="22" customWidth="1"/>
    <col min="14082" max="14082" width="9" style="22" customWidth="1"/>
    <col min="14083" max="14083" width="8.625" style="22" customWidth="1"/>
    <col min="14084" max="14086" width="8.75" style="22" customWidth="1"/>
    <col min="14087" max="14096" width="9.25" style="22" customWidth="1"/>
    <col min="14097" max="14097" width="9.875" style="22" bestFit="1" customWidth="1"/>
    <col min="14098" max="14327" width="9" style="22" customWidth="1"/>
    <col min="14328" max="14328" width="5.375" style="22" customWidth="1"/>
    <col min="14329" max="14329" width="7" style="22" customWidth="1"/>
    <col min="14330" max="14330" width="10.75" style="22" customWidth="1"/>
    <col min="14331" max="14331" width="9.125" style="22" customWidth="1"/>
    <col min="14332" max="14332" width="5.25" style="22" customWidth="1"/>
    <col min="14333" max="14333" width="7" style="22" customWidth="1"/>
    <col min="14334" max="14334" width="10.5" style="22" customWidth="1"/>
    <col min="14335" max="14335" width="9.125" style="22" customWidth="1"/>
    <col min="14336" max="14336" width="10.5" style="22" customWidth="1"/>
    <col min="14337" max="14337" width="9.125" style="22" customWidth="1"/>
    <col min="14338" max="14338" width="9" style="22" customWidth="1"/>
    <col min="14339" max="14339" width="8.625" style="22" customWidth="1"/>
    <col min="14340" max="14342" width="8.75" style="22" customWidth="1"/>
    <col min="14343" max="14352" width="9.25" style="22" customWidth="1"/>
    <col min="14353" max="14353" width="9.875" style="22" bestFit="1" customWidth="1"/>
    <col min="14354" max="14583" width="9" style="22" customWidth="1"/>
    <col min="14584" max="14584" width="5.375" style="22" customWidth="1"/>
    <col min="14585" max="14585" width="7" style="22" customWidth="1"/>
    <col min="14586" max="14586" width="10.75" style="22" customWidth="1"/>
    <col min="14587" max="14587" width="9.125" style="22" customWidth="1"/>
    <col min="14588" max="14588" width="5.25" style="22" customWidth="1"/>
    <col min="14589" max="14589" width="7" style="22" customWidth="1"/>
    <col min="14590" max="14590" width="10.5" style="22" customWidth="1"/>
    <col min="14591" max="14591" width="9.125" style="22" customWidth="1"/>
    <col min="14592" max="14592" width="10.5" style="22" customWidth="1"/>
    <col min="14593" max="14593" width="9.125" style="22" customWidth="1"/>
    <col min="14594" max="14594" width="9" style="22" customWidth="1"/>
    <col min="14595" max="14595" width="8.625" style="22" customWidth="1"/>
    <col min="14596" max="14598" width="8.75" style="22" customWidth="1"/>
    <col min="14599" max="14608" width="9.25" style="22" customWidth="1"/>
    <col min="14609" max="14609" width="9.875" style="22" bestFit="1" customWidth="1"/>
    <col min="14610" max="14839" width="9" style="22" customWidth="1"/>
    <col min="14840" max="14840" width="5.375" style="22" customWidth="1"/>
    <col min="14841" max="14841" width="7" style="22" customWidth="1"/>
    <col min="14842" max="14842" width="10.75" style="22" customWidth="1"/>
    <col min="14843" max="14843" width="9.125" style="22" customWidth="1"/>
    <col min="14844" max="14844" width="5.25" style="22" customWidth="1"/>
    <col min="14845" max="14845" width="7" style="22" customWidth="1"/>
    <col min="14846" max="14846" width="10.5" style="22" customWidth="1"/>
    <col min="14847" max="14847" width="9.125" style="22" customWidth="1"/>
    <col min="14848" max="14848" width="10.5" style="22" customWidth="1"/>
    <col min="14849" max="14849" width="9.125" style="22" customWidth="1"/>
    <col min="14850" max="14850" width="9" style="22" customWidth="1"/>
    <col min="14851" max="14851" width="8.625" style="22" customWidth="1"/>
    <col min="14852" max="14854" width="8.75" style="22" customWidth="1"/>
    <col min="14855" max="14864" width="9.25" style="22" customWidth="1"/>
    <col min="14865" max="14865" width="9.875" style="22" bestFit="1" customWidth="1"/>
    <col min="14866" max="15095" width="9" style="22" customWidth="1"/>
    <col min="15096" max="15096" width="5.375" style="22" customWidth="1"/>
    <col min="15097" max="15097" width="7" style="22" customWidth="1"/>
    <col min="15098" max="15098" width="10.75" style="22" customWidth="1"/>
    <col min="15099" max="15099" width="9.125" style="22" customWidth="1"/>
    <col min="15100" max="15100" width="5.25" style="22" customWidth="1"/>
    <col min="15101" max="15101" width="7" style="22" customWidth="1"/>
    <col min="15102" max="15102" width="10.5" style="22" customWidth="1"/>
    <col min="15103" max="15103" width="9.125" style="22" customWidth="1"/>
    <col min="15104" max="15104" width="10.5" style="22" customWidth="1"/>
    <col min="15105" max="15105" width="9.125" style="22" customWidth="1"/>
    <col min="15106" max="15106" width="9" style="22" customWidth="1"/>
    <col min="15107" max="15107" width="8.625" style="22" customWidth="1"/>
    <col min="15108" max="15110" width="8.75" style="22" customWidth="1"/>
    <col min="15111" max="15120" width="9.25" style="22" customWidth="1"/>
    <col min="15121" max="15121" width="9.875" style="22" bestFit="1" customWidth="1"/>
    <col min="15122" max="15351" width="9" style="22" customWidth="1"/>
    <col min="15352" max="15352" width="5.375" style="22" customWidth="1"/>
    <col min="15353" max="15353" width="7" style="22" customWidth="1"/>
    <col min="15354" max="15354" width="10.75" style="22" customWidth="1"/>
    <col min="15355" max="15355" width="9.125" style="22" customWidth="1"/>
    <col min="15356" max="15356" width="5.25" style="22" customWidth="1"/>
    <col min="15357" max="15357" width="7" style="22" customWidth="1"/>
    <col min="15358" max="15358" width="10.5" style="22" customWidth="1"/>
    <col min="15359" max="15359" width="9.125" style="22" customWidth="1"/>
    <col min="15360" max="15360" width="10.5" style="22" customWidth="1"/>
    <col min="15361" max="15361" width="9.125" style="22" customWidth="1"/>
    <col min="15362" max="15362" width="9" style="22" customWidth="1"/>
    <col min="15363" max="15363" width="8.625" style="22" customWidth="1"/>
    <col min="15364" max="15366" width="8.75" style="22" customWidth="1"/>
    <col min="15367" max="15376" width="9.25" style="22" customWidth="1"/>
    <col min="15377" max="15377" width="9.875" style="22" bestFit="1" customWidth="1"/>
    <col min="15378" max="15607" width="9" style="22" customWidth="1"/>
    <col min="15608" max="15608" width="5.375" style="22" customWidth="1"/>
    <col min="15609" max="15609" width="7" style="22" customWidth="1"/>
    <col min="15610" max="15610" width="10.75" style="22" customWidth="1"/>
    <col min="15611" max="15611" width="9.125" style="22" customWidth="1"/>
    <col min="15612" max="15612" width="5.25" style="22" customWidth="1"/>
    <col min="15613" max="15613" width="7" style="22" customWidth="1"/>
    <col min="15614" max="15614" width="10.5" style="22" customWidth="1"/>
    <col min="15615" max="15615" width="9.125" style="22" customWidth="1"/>
    <col min="15616" max="15616" width="10.5" style="22" customWidth="1"/>
    <col min="15617" max="15617" width="9.125" style="22" customWidth="1"/>
    <col min="15618" max="15618" width="9" style="22" customWidth="1"/>
    <col min="15619" max="15619" width="8.625" style="22" customWidth="1"/>
    <col min="15620" max="15622" width="8.75" style="22" customWidth="1"/>
    <col min="15623" max="15632" width="9.25" style="22" customWidth="1"/>
    <col min="15633" max="15633" width="9.875" style="22" bestFit="1" customWidth="1"/>
    <col min="15634" max="15863" width="9" style="22" customWidth="1"/>
    <col min="15864" max="15864" width="5.375" style="22" customWidth="1"/>
    <col min="15865" max="15865" width="7" style="22" customWidth="1"/>
    <col min="15866" max="15866" width="10.75" style="22" customWidth="1"/>
    <col min="15867" max="15867" width="9.125" style="22" customWidth="1"/>
    <col min="15868" max="15868" width="5.25" style="22" customWidth="1"/>
    <col min="15869" max="15869" width="7" style="22" customWidth="1"/>
    <col min="15870" max="15870" width="10.5" style="22" customWidth="1"/>
    <col min="15871" max="15871" width="9.125" style="22" customWidth="1"/>
    <col min="15872" max="15872" width="10.5" style="22" customWidth="1"/>
    <col min="15873" max="15873" width="9.125" style="22" customWidth="1"/>
    <col min="15874" max="15874" width="9" style="22" customWidth="1"/>
    <col min="15875" max="15875" width="8.625" style="22" customWidth="1"/>
    <col min="15876" max="15878" width="8.75" style="22" customWidth="1"/>
    <col min="15879" max="15888" width="9.25" style="22" customWidth="1"/>
    <col min="15889" max="15889" width="9.875" style="22" bestFit="1" customWidth="1"/>
    <col min="15890" max="16119" width="9" style="22" customWidth="1"/>
    <col min="16120" max="16120" width="5.375" style="22" customWidth="1"/>
    <col min="16121" max="16121" width="7" style="22" customWidth="1"/>
    <col min="16122" max="16122" width="10.75" style="22" customWidth="1"/>
    <col min="16123" max="16123" width="9.125" style="22" customWidth="1"/>
    <col min="16124" max="16124" width="5.25" style="22" customWidth="1"/>
    <col min="16125" max="16125" width="7" style="22" customWidth="1"/>
    <col min="16126" max="16126" width="10.5" style="22" customWidth="1"/>
    <col min="16127" max="16127" width="9.125" style="22" customWidth="1"/>
    <col min="16128" max="16128" width="10.5" style="22" customWidth="1"/>
    <col min="16129" max="16129" width="9.125" style="22" customWidth="1"/>
    <col min="16130" max="16130" width="9" style="22" customWidth="1"/>
    <col min="16131" max="16131" width="8.625" style="22" customWidth="1"/>
    <col min="16132" max="16134" width="8.75" style="22" customWidth="1"/>
    <col min="16135" max="16144" width="9.25" style="22" customWidth="1"/>
    <col min="16145" max="16145" width="9.875" style="22" bestFit="1" customWidth="1"/>
    <col min="16146" max="16384" width="9" style="22" customWidth="1"/>
  </cols>
  <sheetData>
    <row r="1" spans="1:17" ht="27" customHeight="1">
      <c r="A1" s="23" t="s">
        <v>7</v>
      </c>
      <c r="C1" s="23"/>
      <c r="D1" s="48"/>
      <c r="E1" s="48"/>
    </row>
    <row r="2" spans="1:17" ht="36" customHeight="1">
      <c r="F2" s="66" t="s">
        <v>195</v>
      </c>
      <c r="H2" s="79"/>
      <c r="I2" s="79"/>
      <c r="J2" s="79"/>
      <c r="K2" s="79"/>
      <c r="L2" s="79"/>
      <c r="M2" s="79"/>
      <c r="N2" s="79"/>
      <c r="O2" s="79"/>
      <c r="P2" s="79"/>
      <c r="Q2" s="79"/>
    </row>
    <row r="3" spans="1:17" ht="33" customHeight="1">
      <c r="A3" s="24" t="s">
        <v>197</v>
      </c>
      <c r="B3" s="31"/>
      <c r="C3" s="38" t="s">
        <v>198</v>
      </c>
      <c r="D3" s="49" t="s">
        <v>79</v>
      </c>
      <c r="E3" s="24" t="s">
        <v>78</v>
      </c>
      <c r="F3" s="67" t="s">
        <v>86</v>
      </c>
      <c r="H3" s="80"/>
      <c r="I3" s="80"/>
      <c r="J3" s="80"/>
      <c r="K3" s="80"/>
      <c r="L3" s="80"/>
      <c r="M3" s="80"/>
      <c r="N3" s="80"/>
      <c r="O3" s="80"/>
      <c r="P3" s="80"/>
      <c r="Q3" s="47"/>
    </row>
    <row r="4" spans="1:17" ht="39" customHeight="1">
      <c r="A4" s="25" t="s">
        <v>80</v>
      </c>
      <c r="B4" s="32" t="s">
        <v>177</v>
      </c>
      <c r="C4" s="39">
        <v>9861</v>
      </c>
      <c r="D4" s="50">
        <f>ROUND(C4/10693*100,1)</f>
        <v>92.2</v>
      </c>
      <c r="E4" s="59">
        <v>3249593</v>
      </c>
      <c r="F4" s="68">
        <f>ROUND(E4/3210844*100,1)</f>
        <v>101.2</v>
      </c>
    </row>
    <row r="5" spans="1:17" ht="39" customHeight="1">
      <c r="A5" s="26"/>
      <c r="B5" s="32" t="s">
        <v>122</v>
      </c>
      <c r="C5" s="40">
        <v>11341</v>
      </c>
      <c r="D5" s="50">
        <f>ROUND(C5/C4*100,1)</f>
        <v>115</v>
      </c>
      <c r="E5" s="60">
        <v>3738380</v>
      </c>
      <c r="F5" s="69">
        <f>ROUND(E5/E4*100,1)</f>
        <v>115</v>
      </c>
    </row>
    <row r="6" spans="1:17" ht="39" customHeight="1">
      <c r="A6" s="25"/>
      <c r="B6" s="32" t="s">
        <v>305</v>
      </c>
      <c r="C6" s="40">
        <v>11616</v>
      </c>
      <c r="D6" s="51">
        <f>ROUND(C6/C5*100,1)</f>
        <v>102.4</v>
      </c>
      <c r="E6" s="60">
        <v>3959468</v>
      </c>
      <c r="F6" s="70">
        <f>ROUND(E6/E5*100,1)</f>
        <v>105.9</v>
      </c>
    </row>
    <row r="7" spans="1:17" ht="39" customHeight="1">
      <c r="A7" s="27"/>
      <c r="B7" s="33" t="s">
        <v>311</v>
      </c>
      <c r="C7" s="40">
        <v>12235</v>
      </c>
      <c r="D7" s="52">
        <f>ROUND(C7/C6*100,1)</f>
        <v>105.3</v>
      </c>
      <c r="E7" s="60">
        <v>4182207</v>
      </c>
      <c r="F7" s="71">
        <f>ROUND(E7/E6*100,1)</f>
        <v>105.6</v>
      </c>
    </row>
    <row r="8" spans="1:17" ht="39" customHeight="1">
      <c r="A8" s="28" t="s">
        <v>88</v>
      </c>
      <c r="B8" s="34" t="s">
        <v>342</v>
      </c>
      <c r="C8" s="41">
        <v>13020</v>
      </c>
      <c r="D8" s="53">
        <v>106.4</v>
      </c>
      <c r="E8" s="61">
        <v>4365290</v>
      </c>
      <c r="F8" s="72">
        <v>104.37766471147889</v>
      </c>
    </row>
    <row r="9" spans="1:17" ht="30" customHeight="1">
      <c r="A9" s="29" t="s">
        <v>287</v>
      </c>
      <c r="B9" s="35" t="s">
        <v>82</v>
      </c>
      <c r="C9" s="42">
        <v>1163</v>
      </c>
      <c r="D9" s="54">
        <v>115.8</v>
      </c>
      <c r="E9" s="62">
        <v>414204</v>
      </c>
      <c r="F9" s="73">
        <v>113.4</v>
      </c>
      <c r="G9" s="65"/>
    </row>
    <row r="10" spans="1:17" ht="30" customHeight="1">
      <c r="A10" s="29"/>
      <c r="B10" s="36" t="s">
        <v>84</v>
      </c>
      <c r="C10" s="43">
        <v>1001</v>
      </c>
      <c r="D10" s="55">
        <v>121.2</v>
      </c>
      <c r="E10" s="63">
        <v>384593</v>
      </c>
      <c r="F10" s="74">
        <v>113.7</v>
      </c>
      <c r="G10" s="65"/>
    </row>
    <row r="11" spans="1:17" ht="30" customHeight="1">
      <c r="A11" s="29"/>
      <c r="B11" s="36" t="s">
        <v>60</v>
      </c>
      <c r="C11" s="43">
        <v>1077</v>
      </c>
      <c r="D11" s="55">
        <v>106.4</v>
      </c>
      <c r="E11" s="63">
        <v>399735</v>
      </c>
      <c r="F11" s="74">
        <v>107.3</v>
      </c>
      <c r="G11" s="65"/>
    </row>
    <row r="12" spans="1:17" ht="30" customHeight="1">
      <c r="A12" s="29"/>
      <c r="B12" s="36" t="s">
        <v>67</v>
      </c>
      <c r="C12" s="43">
        <v>900</v>
      </c>
      <c r="D12" s="56">
        <v>112.8</v>
      </c>
      <c r="E12" s="63">
        <v>347294</v>
      </c>
      <c r="F12" s="74">
        <v>106.9</v>
      </c>
      <c r="G12" s="65"/>
    </row>
    <row r="13" spans="1:17" ht="30" customHeight="1">
      <c r="A13" s="29"/>
      <c r="B13" s="36" t="s">
        <v>47</v>
      </c>
      <c r="C13" s="43">
        <v>936</v>
      </c>
      <c r="D13" s="56">
        <v>100.6</v>
      </c>
      <c r="E13" s="63">
        <v>370665</v>
      </c>
      <c r="F13" s="74">
        <v>99.5</v>
      </c>
      <c r="G13" s="65"/>
      <c r="H13" s="79"/>
      <c r="I13" s="79"/>
      <c r="J13" s="79"/>
      <c r="K13" s="79"/>
      <c r="L13" s="79"/>
      <c r="M13" s="79"/>
      <c r="N13" s="79"/>
      <c r="O13" s="79"/>
      <c r="P13" s="79"/>
      <c r="Q13" s="79"/>
    </row>
    <row r="14" spans="1:17" ht="30" customHeight="1">
      <c r="A14" s="29"/>
      <c r="B14" s="36" t="s">
        <v>70</v>
      </c>
      <c r="C14" s="43">
        <v>1042</v>
      </c>
      <c r="D14" s="56">
        <v>109.9</v>
      </c>
      <c r="E14" s="63">
        <v>388480</v>
      </c>
      <c r="F14" s="74">
        <v>107.6</v>
      </c>
      <c r="G14" s="65"/>
      <c r="H14" s="81"/>
      <c r="I14" s="81"/>
      <c r="J14" s="81"/>
      <c r="K14" s="81"/>
      <c r="L14" s="81"/>
      <c r="M14" s="81"/>
      <c r="N14" s="81"/>
      <c r="O14" s="81"/>
      <c r="P14" s="81"/>
      <c r="Q14" s="81"/>
    </row>
    <row r="15" spans="1:17" ht="30" customHeight="1">
      <c r="A15" s="29"/>
      <c r="B15" s="36" t="s">
        <v>58</v>
      </c>
      <c r="C15" s="43">
        <v>1240</v>
      </c>
      <c r="D15" s="56">
        <v>94</v>
      </c>
      <c r="E15" s="63">
        <v>442395</v>
      </c>
      <c r="F15" s="74">
        <v>113.1</v>
      </c>
      <c r="G15" s="65"/>
      <c r="H15" s="81"/>
      <c r="I15" s="81"/>
      <c r="J15" s="81"/>
      <c r="K15" s="81"/>
      <c r="L15" s="81"/>
      <c r="M15" s="81"/>
      <c r="N15" s="81"/>
      <c r="O15" s="81"/>
      <c r="P15" s="81"/>
      <c r="Q15" s="81"/>
    </row>
    <row r="16" spans="1:17" ht="30" customHeight="1">
      <c r="A16" s="29"/>
      <c r="B16" s="36" t="s">
        <v>72</v>
      </c>
      <c r="C16" s="43">
        <v>1568</v>
      </c>
      <c r="D16" s="56">
        <v>103.8</v>
      </c>
      <c r="E16" s="63">
        <v>411916</v>
      </c>
      <c r="F16" s="74">
        <v>91.3</v>
      </c>
    </row>
    <row r="17" spans="1:6" ht="30" customHeight="1">
      <c r="A17" s="29"/>
      <c r="B17" s="36" t="s">
        <v>75</v>
      </c>
      <c r="C17" s="43">
        <v>992</v>
      </c>
      <c r="D17" s="56">
        <v>101.8</v>
      </c>
      <c r="E17" s="63">
        <v>295883</v>
      </c>
      <c r="F17" s="74">
        <v>108</v>
      </c>
    </row>
    <row r="18" spans="1:6" ht="30" customHeight="1">
      <c r="A18" s="29"/>
      <c r="B18" s="36" t="s">
        <v>76</v>
      </c>
      <c r="C18" s="43">
        <v>1082</v>
      </c>
      <c r="D18" s="55">
        <v>97.9</v>
      </c>
      <c r="E18" s="63">
        <v>305301</v>
      </c>
      <c r="F18" s="74">
        <v>92.4</v>
      </c>
    </row>
    <row r="19" spans="1:6" ht="30" customHeight="1">
      <c r="A19" s="29"/>
      <c r="B19" s="36" t="s">
        <v>73</v>
      </c>
      <c r="C19" s="43">
        <v>1012</v>
      </c>
      <c r="D19" s="55">
        <v>117.8</v>
      </c>
      <c r="E19" s="63">
        <v>292505</v>
      </c>
      <c r="F19" s="74">
        <v>96.8</v>
      </c>
    </row>
    <row r="20" spans="1:6" ht="30" customHeight="1">
      <c r="A20" s="30"/>
      <c r="B20" s="37" t="s">
        <v>77</v>
      </c>
      <c r="C20" s="44">
        <v>1007</v>
      </c>
      <c r="D20" s="57">
        <v>106.1</v>
      </c>
      <c r="E20" s="64">
        <v>312319</v>
      </c>
      <c r="F20" s="75">
        <v>104.2</v>
      </c>
    </row>
    <row r="21" spans="1:6">
      <c r="C21" s="45"/>
      <c r="D21" s="58"/>
      <c r="E21" s="47"/>
      <c r="F21" s="76"/>
    </row>
    <row r="22" spans="1:6">
      <c r="E22" s="65"/>
      <c r="F22" s="65"/>
    </row>
    <row r="23" spans="1:6">
      <c r="F23" s="77"/>
    </row>
    <row r="24" spans="1:6">
      <c r="C24" s="46"/>
      <c r="E24" s="46"/>
      <c r="F24" s="78"/>
    </row>
    <row r="25" spans="1:6">
      <c r="F25" s="78"/>
    </row>
    <row r="26" spans="1:6">
      <c r="F26" s="78"/>
    </row>
    <row r="27" spans="1:6">
      <c r="F27" s="78"/>
    </row>
    <row r="28" spans="1:6">
      <c r="F28" s="78"/>
    </row>
    <row r="29" spans="1:6">
      <c r="C29" s="47"/>
    </row>
  </sheetData>
  <mergeCells count="2">
    <mergeCell ref="A3:B3"/>
    <mergeCell ref="A9:A20"/>
  </mergeCells>
  <phoneticPr fontId="3"/>
  <pageMargins left="0.98425196850393681" right="0.78740157480314943" top="0.78740157480314943" bottom="0.78740157480314943" header="0.19685039370078736" footer="0.39370078740157483"/>
  <pageSetup paperSize="9" fitToWidth="1" fitToHeight="1" orientation="portrait" usePrinterDefaults="1" r:id="rId1"/>
  <headerFooter scaleWithDoc="0" alignWithMargins="0">
    <oddFooter>&amp;C&amp;12- 4 -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sheetPr>
  <dimension ref="A1:H36"/>
  <sheetViews>
    <sheetView view="pageBreakPreview" topLeftCell="A22" zoomScale="120" zoomScaleSheetLayoutView="120" workbookViewId="0">
      <selection activeCell="J9" sqref="J9"/>
    </sheetView>
  </sheetViews>
  <sheetFormatPr defaultRowHeight="13.5"/>
  <cols>
    <col min="1" max="1" width="3.875" customWidth="1"/>
    <col min="2" max="2" width="12.25" customWidth="1"/>
    <col min="3" max="7" width="10.625" customWidth="1"/>
    <col min="8" max="8" width="12.5" customWidth="1"/>
  </cols>
  <sheetData>
    <row r="1" spans="1:8" ht="18.75">
      <c r="A1" s="82" t="s">
        <v>327</v>
      </c>
      <c r="B1" s="83"/>
      <c r="C1" s="83"/>
      <c r="E1" s="83"/>
      <c r="F1" s="83"/>
      <c r="G1" s="83"/>
      <c r="H1" s="83"/>
    </row>
    <row r="2" spans="1:8" ht="9" customHeight="1">
      <c r="A2" s="83"/>
      <c r="B2" s="84"/>
      <c r="C2" s="100"/>
      <c r="D2" s="84"/>
      <c r="E2" s="127"/>
      <c r="F2" s="84"/>
      <c r="G2" s="84"/>
      <c r="H2" s="84"/>
    </row>
    <row r="3" spans="1:8" ht="14.25">
      <c r="A3" s="83"/>
      <c r="B3" s="85"/>
      <c r="C3" s="101"/>
      <c r="D3" s="85"/>
      <c r="E3" s="83"/>
      <c r="F3" s="83"/>
      <c r="G3" s="83"/>
      <c r="H3" s="146" t="s">
        <v>194</v>
      </c>
    </row>
    <row r="4" spans="1:8" ht="18.75" customHeight="1">
      <c r="A4" s="83"/>
      <c r="B4" s="86"/>
      <c r="C4" s="102" t="s">
        <v>55</v>
      </c>
      <c r="D4" s="115"/>
      <c r="E4" s="115"/>
      <c r="F4" s="115"/>
      <c r="G4" s="133"/>
      <c r="H4" s="147"/>
    </row>
    <row r="5" spans="1:8" ht="18.75" customHeight="1">
      <c r="A5" s="83"/>
      <c r="B5" s="87" t="s">
        <v>63</v>
      </c>
      <c r="C5" s="103" t="s">
        <v>97</v>
      </c>
      <c r="D5" s="116"/>
      <c r="E5" s="128" t="s">
        <v>90</v>
      </c>
      <c r="F5" s="130"/>
      <c r="G5" s="134" t="s">
        <v>99</v>
      </c>
      <c r="H5" s="148" t="s">
        <v>328</v>
      </c>
    </row>
    <row r="6" spans="1:8" ht="18.75" customHeight="1">
      <c r="A6" s="83"/>
      <c r="B6" s="88"/>
      <c r="C6" s="104"/>
      <c r="D6" s="117" t="s">
        <v>91</v>
      </c>
      <c r="E6" s="117" t="s">
        <v>89</v>
      </c>
      <c r="F6" s="117" t="s">
        <v>93</v>
      </c>
      <c r="G6" s="135"/>
      <c r="H6" s="149"/>
    </row>
    <row r="7" spans="1:8" ht="27.75" customHeight="1">
      <c r="A7" s="83"/>
      <c r="B7" s="89" t="s">
        <v>178</v>
      </c>
      <c r="C7" s="105">
        <v>4915</v>
      </c>
      <c r="D7" s="118">
        <v>3276</v>
      </c>
      <c r="E7" s="118">
        <v>1129</v>
      </c>
      <c r="F7" s="118">
        <v>539</v>
      </c>
      <c r="G7" s="136">
        <v>2</v>
      </c>
      <c r="H7" s="150">
        <v>9861</v>
      </c>
    </row>
    <row r="8" spans="1:8" ht="27.75" customHeight="1">
      <c r="A8" s="83"/>
      <c r="B8" s="90" t="s">
        <v>302</v>
      </c>
      <c r="C8" s="106">
        <v>5586</v>
      </c>
      <c r="D8" s="119">
        <v>3525</v>
      </c>
      <c r="E8" s="119">
        <v>1689</v>
      </c>
      <c r="F8" s="119">
        <v>540</v>
      </c>
      <c r="G8" s="137">
        <v>1</v>
      </c>
      <c r="H8" s="151">
        <v>11341</v>
      </c>
    </row>
    <row r="9" spans="1:8" ht="27.75" customHeight="1">
      <c r="A9" s="83"/>
      <c r="B9" s="90" t="s">
        <v>304</v>
      </c>
      <c r="C9" s="106">
        <v>5972</v>
      </c>
      <c r="D9" s="119">
        <v>3387</v>
      </c>
      <c r="E9" s="119">
        <v>1719</v>
      </c>
      <c r="F9" s="119">
        <v>537</v>
      </c>
      <c r="G9" s="137">
        <v>1</v>
      </c>
      <c r="H9" s="151">
        <v>11616</v>
      </c>
    </row>
    <row r="10" spans="1:8" ht="27.75" customHeight="1">
      <c r="A10" s="83"/>
      <c r="B10" s="91" t="s">
        <v>112</v>
      </c>
      <c r="C10" s="107">
        <v>6313</v>
      </c>
      <c r="D10" s="120">
        <v>3548</v>
      </c>
      <c r="E10" s="120">
        <v>1801</v>
      </c>
      <c r="F10" s="120">
        <v>571</v>
      </c>
      <c r="G10" s="138">
        <v>2</v>
      </c>
      <c r="H10" s="152">
        <v>12235</v>
      </c>
    </row>
    <row r="11" spans="1:8" ht="27.75" customHeight="1">
      <c r="A11" s="83"/>
      <c r="B11" s="92" t="s">
        <v>325</v>
      </c>
      <c r="C11" s="108">
        <v>6603</v>
      </c>
      <c r="D11" s="121">
        <v>3976</v>
      </c>
      <c r="E11" s="121">
        <v>1865</v>
      </c>
      <c r="F11" s="131">
        <v>575</v>
      </c>
      <c r="G11" s="139">
        <v>1</v>
      </c>
      <c r="H11" s="153">
        <v>13020</v>
      </c>
    </row>
    <row r="12" spans="1:8">
      <c r="A12" s="83"/>
      <c r="B12" s="93"/>
      <c r="C12" s="93"/>
      <c r="D12" s="83"/>
      <c r="E12" s="83"/>
      <c r="F12" s="83"/>
      <c r="G12" s="83"/>
      <c r="H12" s="93"/>
    </row>
    <row r="13" spans="1:8">
      <c r="A13" s="83"/>
      <c r="B13" s="83"/>
      <c r="C13" s="83"/>
      <c r="D13" s="83"/>
      <c r="E13" s="83"/>
      <c r="F13" s="83"/>
      <c r="G13" s="83"/>
      <c r="H13" s="83"/>
    </row>
    <row r="14" spans="1:8">
      <c r="A14" s="83"/>
      <c r="B14" s="93"/>
      <c r="C14" s="93"/>
      <c r="D14" s="83"/>
      <c r="E14" s="83"/>
      <c r="F14" s="83"/>
      <c r="G14" s="83"/>
      <c r="H14" s="93"/>
    </row>
    <row r="15" spans="1:8">
      <c r="A15" s="83"/>
      <c r="B15" s="93"/>
      <c r="C15" s="93"/>
      <c r="D15" s="83"/>
      <c r="E15" s="83"/>
      <c r="F15" s="83"/>
      <c r="G15" s="83"/>
      <c r="H15" s="93"/>
    </row>
    <row r="16" spans="1:8" ht="18.75">
      <c r="A16" s="82" t="s">
        <v>191</v>
      </c>
      <c r="B16" s="94"/>
      <c r="C16" s="100"/>
      <c r="D16" s="84"/>
      <c r="E16" s="127"/>
      <c r="F16" s="84"/>
      <c r="G16" s="84"/>
      <c r="H16" s="84"/>
    </row>
    <row r="17" spans="1:8" ht="9" customHeight="1">
      <c r="A17" s="83"/>
      <c r="B17" s="85"/>
      <c r="C17" s="101"/>
      <c r="D17" s="85"/>
      <c r="E17" s="83"/>
      <c r="F17" s="83"/>
      <c r="G17" s="83"/>
      <c r="H17" s="83"/>
    </row>
    <row r="18" spans="1:8" ht="14.25">
      <c r="A18" s="83"/>
      <c r="B18" s="85"/>
      <c r="C18" s="101"/>
      <c r="D18" s="85"/>
      <c r="E18" s="83"/>
      <c r="F18" s="83"/>
      <c r="G18" s="83"/>
      <c r="H18" s="146" t="s">
        <v>194</v>
      </c>
    </row>
    <row r="19" spans="1:8" ht="18.75" customHeight="1">
      <c r="B19" s="95"/>
      <c r="C19" s="109" t="s">
        <v>55</v>
      </c>
      <c r="D19" s="115"/>
      <c r="E19" s="115"/>
      <c r="F19" s="115"/>
      <c r="G19" s="133"/>
      <c r="H19" s="154"/>
    </row>
    <row r="20" spans="1:8" ht="18.75" customHeight="1">
      <c r="B20" s="87" t="s">
        <v>326</v>
      </c>
      <c r="C20" s="103" t="s">
        <v>97</v>
      </c>
      <c r="D20" s="116"/>
      <c r="E20" s="128" t="s">
        <v>90</v>
      </c>
      <c r="F20" s="132"/>
      <c r="G20" s="134" t="s">
        <v>99</v>
      </c>
      <c r="H20" s="148" t="s">
        <v>328</v>
      </c>
    </row>
    <row r="21" spans="1:8" ht="18.75" customHeight="1">
      <c r="B21" s="96"/>
      <c r="C21" s="104"/>
      <c r="D21" s="117" t="s">
        <v>91</v>
      </c>
      <c r="E21" s="129" t="s">
        <v>89</v>
      </c>
      <c r="F21" s="117" t="s">
        <v>93</v>
      </c>
      <c r="G21" s="140"/>
      <c r="H21" s="149"/>
    </row>
    <row r="22" spans="1:8" ht="27" customHeight="1">
      <c r="B22" s="89" t="s">
        <v>206</v>
      </c>
      <c r="C22" s="110">
        <v>623</v>
      </c>
      <c r="D22" s="122">
        <v>375</v>
      </c>
      <c r="E22" s="122">
        <v>106</v>
      </c>
      <c r="F22" s="122">
        <v>59</v>
      </c>
      <c r="G22" s="141">
        <v>0</v>
      </c>
      <c r="H22" s="155">
        <f t="shared" ref="H22:H34" si="0">SUM(C22:G22)</f>
        <v>1163</v>
      </c>
    </row>
    <row r="23" spans="1:8" ht="27" customHeight="1">
      <c r="B23" s="90" t="s">
        <v>84</v>
      </c>
      <c r="C23" s="111">
        <v>566</v>
      </c>
      <c r="D23" s="123">
        <v>318</v>
      </c>
      <c r="E23" s="123">
        <v>80</v>
      </c>
      <c r="F23" s="123">
        <v>37</v>
      </c>
      <c r="G23" s="142">
        <v>0</v>
      </c>
      <c r="H23" s="156">
        <f t="shared" si="0"/>
        <v>1001</v>
      </c>
    </row>
    <row r="24" spans="1:8" ht="27" customHeight="1">
      <c r="B24" s="90" t="s">
        <v>60</v>
      </c>
      <c r="C24" s="111">
        <v>611</v>
      </c>
      <c r="D24" s="123">
        <v>266</v>
      </c>
      <c r="E24" s="123">
        <v>163</v>
      </c>
      <c r="F24" s="123">
        <v>37</v>
      </c>
      <c r="G24" s="142">
        <v>0</v>
      </c>
      <c r="H24" s="156">
        <f t="shared" si="0"/>
        <v>1077</v>
      </c>
    </row>
    <row r="25" spans="1:8" ht="27" customHeight="1">
      <c r="B25" s="90" t="s">
        <v>67</v>
      </c>
      <c r="C25" s="111">
        <v>504</v>
      </c>
      <c r="D25" s="123">
        <v>282</v>
      </c>
      <c r="E25" s="123">
        <v>67</v>
      </c>
      <c r="F25" s="123">
        <v>47</v>
      </c>
      <c r="G25" s="142">
        <v>0</v>
      </c>
      <c r="H25" s="156">
        <f t="shared" si="0"/>
        <v>900</v>
      </c>
    </row>
    <row r="26" spans="1:8" ht="27" customHeight="1">
      <c r="B26" s="90" t="s">
        <v>47</v>
      </c>
      <c r="C26" s="111">
        <v>479</v>
      </c>
      <c r="D26" s="123">
        <v>295</v>
      </c>
      <c r="E26" s="123">
        <v>124</v>
      </c>
      <c r="F26" s="123">
        <v>38</v>
      </c>
      <c r="G26" s="142">
        <v>0</v>
      </c>
      <c r="H26" s="156">
        <f t="shared" si="0"/>
        <v>936</v>
      </c>
    </row>
    <row r="27" spans="1:8" ht="27" customHeight="1">
      <c r="B27" s="90" t="s">
        <v>70</v>
      </c>
      <c r="C27" s="111">
        <v>532</v>
      </c>
      <c r="D27" s="123">
        <v>305</v>
      </c>
      <c r="E27" s="123">
        <v>149</v>
      </c>
      <c r="F27" s="123">
        <v>56</v>
      </c>
      <c r="G27" s="142">
        <v>0</v>
      </c>
      <c r="H27" s="156">
        <f t="shared" si="0"/>
        <v>1042</v>
      </c>
    </row>
    <row r="28" spans="1:8" ht="27" customHeight="1">
      <c r="B28" s="90" t="s">
        <v>58</v>
      </c>
      <c r="C28" s="111">
        <v>577</v>
      </c>
      <c r="D28" s="123">
        <v>395</v>
      </c>
      <c r="E28" s="123">
        <v>203</v>
      </c>
      <c r="F28" s="123">
        <v>65</v>
      </c>
      <c r="G28" s="142">
        <v>0</v>
      </c>
      <c r="H28" s="156">
        <f t="shared" si="0"/>
        <v>1240</v>
      </c>
    </row>
    <row r="29" spans="1:8" ht="27" customHeight="1">
      <c r="B29" s="90" t="s">
        <v>72</v>
      </c>
      <c r="C29" s="111">
        <v>599</v>
      </c>
      <c r="D29" s="123">
        <v>375</v>
      </c>
      <c r="E29" s="123">
        <v>560</v>
      </c>
      <c r="F29" s="123">
        <v>34</v>
      </c>
      <c r="G29" s="142">
        <v>0</v>
      </c>
      <c r="H29" s="156">
        <f t="shared" si="0"/>
        <v>1568</v>
      </c>
    </row>
    <row r="30" spans="1:8" ht="27" customHeight="1">
      <c r="B30" s="90" t="s">
        <v>75</v>
      </c>
      <c r="C30" s="111">
        <v>527</v>
      </c>
      <c r="D30" s="123">
        <v>330</v>
      </c>
      <c r="E30" s="123">
        <v>87</v>
      </c>
      <c r="F30" s="123">
        <v>48</v>
      </c>
      <c r="G30" s="142">
        <v>0</v>
      </c>
      <c r="H30" s="156">
        <f t="shared" si="0"/>
        <v>992</v>
      </c>
    </row>
    <row r="31" spans="1:8" ht="27" customHeight="1">
      <c r="B31" s="90" t="s">
        <v>76</v>
      </c>
      <c r="C31" s="111">
        <v>550</v>
      </c>
      <c r="D31" s="123">
        <v>386</v>
      </c>
      <c r="E31" s="123">
        <v>108</v>
      </c>
      <c r="F31" s="123">
        <v>38</v>
      </c>
      <c r="G31" s="142">
        <v>0</v>
      </c>
      <c r="H31" s="156">
        <f t="shared" si="0"/>
        <v>1082</v>
      </c>
    </row>
    <row r="32" spans="1:8" ht="27" customHeight="1">
      <c r="B32" s="90" t="s">
        <v>73</v>
      </c>
      <c r="C32" s="111">
        <v>535</v>
      </c>
      <c r="D32" s="123">
        <v>314</v>
      </c>
      <c r="E32" s="123">
        <v>99</v>
      </c>
      <c r="F32" s="123">
        <v>63</v>
      </c>
      <c r="G32" s="142">
        <v>1</v>
      </c>
      <c r="H32" s="156">
        <f t="shared" si="0"/>
        <v>1012</v>
      </c>
    </row>
    <row r="33" spans="1:8" ht="27" customHeight="1">
      <c r="B33" s="97" t="s">
        <v>77</v>
      </c>
      <c r="C33" s="112">
        <v>500</v>
      </c>
      <c r="D33" s="124">
        <v>335</v>
      </c>
      <c r="E33" s="124">
        <v>119</v>
      </c>
      <c r="F33" s="124">
        <v>53</v>
      </c>
      <c r="G33" s="143">
        <v>0</v>
      </c>
      <c r="H33" s="157">
        <f t="shared" si="0"/>
        <v>1007</v>
      </c>
    </row>
    <row r="34" spans="1:8" ht="27" customHeight="1">
      <c r="B34" s="98" t="s">
        <v>81</v>
      </c>
      <c r="C34" s="113">
        <f>SUM(C22:C33)</f>
        <v>6603</v>
      </c>
      <c r="D34" s="125">
        <f>SUM(D22:D33)</f>
        <v>3976</v>
      </c>
      <c r="E34" s="125">
        <f>SUM(E22:E33)</f>
        <v>1865</v>
      </c>
      <c r="F34" s="125">
        <f>SUM(F22:F33)</f>
        <v>575</v>
      </c>
      <c r="G34" s="144">
        <f>SUM(G22:G33)</f>
        <v>1</v>
      </c>
      <c r="H34" s="158">
        <f t="shared" si="0"/>
        <v>13020</v>
      </c>
    </row>
    <row r="35" spans="1:8" ht="27" customHeight="1">
      <c r="B35" s="99" t="s">
        <v>179</v>
      </c>
      <c r="C35" s="114">
        <f>C34/H34</f>
        <v>0.50714285714285712</v>
      </c>
      <c r="D35" s="126">
        <v>0.30599999999999999</v>
      </c>
      <c r="E35" s="126">
        <f>E34/H34</f>
        <v>0.14324116743471582</v>
      </c>
      <c r="F35" s="126">
        <f>F34/H34</f>
        <v>4.4162826420890935e-002</v>
      </c>
      <c r="G35" s="145">
        <f>G34/H34</f>
        <v>7.6804915514592934e-005</v>
      </c>
      <c r="H35" s="159">
        <v>1</v>
      </c>
    </row>
    <row r="36" spans="1:8">
      <c r="A36" s="83"/>
      <c r="B36" s="84"/>
      <c r="C36" s="100"/>
      <c r="D36" s="84"/>
      <c r="E36" s="127"/>
      <c r="F36" s="84"/>
      <c r="G36" s="84"/>
      <c r="H36" s="84"/>
    </row>
  </sheetData>
  <mergeCells count="6">
    <mergeCell ref="C4:G4"/>
    <mergeCell ref="C19:G19"/>
    <mergeCell ref="C5:C6"/>
    <mergeCell ref="G5:G6"/>
    <mergeCell ref="C20:C21"/>
    <mergeCell ref="G20:G21"/>
  </mergeCells>
  <phoneticPr fontId="3"/>
  <printOptions verticalCentered="1"/>
  <pageMargins left="0.78740157480314943" right="0.78740157480314943" top="0.59055118110236215" bottom="0.78740157480314943" header="0.19685039370078736" footer="0.39370078740157483"/>
  <pageSetup paperSize="9" fitToWidth="1" fitToHeight="1" orientation="portrait" usePrinterDefaults="1" r:id="rId1"/>
  <headerFooter scaleWithDoc="0" alignWithMargins="0">
    <oddFooter>&amp;C&amp;12- 5 -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Q59"/>
  <sheetViews>
    <sheetView view="pageBreakPreview" topLeftCell="A34" zoomScale="120" zoomScaleSheetLayoutView="120" workbookViewId="0">
      <selection activeCell="J44" sqref="J44"/>
    </sheetView>
  </sheetViews>
  <sheetFormatPr defaultRowHeight="13.5"/>
  <cols>
    <col min="1" max="1" width="5" style="160" customWidth="1"/>
    <col min="2" max="2" width="13.75" style="160" customWidth="1"/>
    <col min="3" max="7" width="13.625" style="160" customWidth="1"/>
    <col min="8" max="8" width="6.375" style="160" customWidth="1"/>
    <col min="9" max="9" width="8.875" style="160" customWidth="1"/>
    <col min="10" max="252" width="9" style="160" customWidth="1"/>
    <col min="253" max="253" width="12.625" style="160" customWidth="1"/>
    <col min="254" max="258" width="9" style="160" customWidth="1"/>
    <col min="259" max="259" width="8.625" style="160" customWidth="1"/>
    <col min="260" max="260" width="8.875" style="160" customWidth="1"/>
    <col min="261" max="508" width="9" style="160" customWidth="1"/>
    <col min="509" max="509" width="12.625" style="160" customWidth="1"/>
    <col min="510" max="514" width="9" style="160" customWidth="1"/>
    <col min="515" max="515" width="8.625" style="160" customWidth="1"/>
    <col min="516" max="516" width="8.875" style="160" customWidth="1"/>
    <col min="517" max="764" width="9" style="160" customWidth="1"/>
    <col min="765" max="765" width="12.625" style="160" customWidth="1"/>
    <col min="766" max="770" width="9" style="160" customWidth="1"/>
    <col min="771" max="771" width="8.625" style="160" customWidth="1"/>
    <col min="772" max="772" width="8.875" style="160" customWidth="1"/>
    <col min="773" max="1020" width="9" style="160" customWidth="1"/>
    <col min="1021" max="1021" width="12.625" style="160" customWidth="1"/>
    <col min="1022" max="1026" width="9" style="160" customWidth="1"/>
    <col min="1027" max="1027" width="8.625" style="160" customWidth="1"/>
    <col min="1028" max="1028" width="8.875" style="160" customWidth="1"/>
    <col min="1029" max="1276" width="9" style="160" customWidth="1"/>
    <col min="1277" max="1277" width="12.625" style="160" customWidth="1"/>
    <col min="1278" max="1282" width="9" style="160" customWidth="1"/>
    <col min="1283" max="1283" width="8.625" style="160" customWidth="1"/>
    <col min="1284" max="1284" width="8.875" style="160" customWidth="1"/>
    <col min="1285" max="1532" width="9" style="160" customWidth="1"/>
    <col min="1533" max="1533" width="12.625" style="160" customWidth="1"/>
    <col min="1534" max="1538" width="9" style="160" customWidth="1"/>
    <col min="1539" max="1539" width="8.625" style="160" customWidth="1"/>
    <col min="1540" max="1540" width="8.875" style="160" customWidth="1"/>
    <col min="1541" max="1788" width="9" style="160" customWidth="1"/>
    <col min="1789" max="1789" width="12.625" style="160" customWidth="1"/>
    <col min="1790" max="1794" width="9" style="160" customWidth="1"/>
    <col min="1795" max="1795" width="8.625" style="160" customWidth="1"/>
    <col min="1796" max="1796" width="8.875" style="160" customWidth="1"/>
    <col min="1797" max="2044" width="9" style="160" customWidth="1"/>
    <col min="2045" max="2045" width="12.625" style="160" customWidth="1"/>
    <col min="2046" max="2050" width="9" style="160" customWidth="1"/>
    <col min="2051" max="2051" width="8.625" style="160" customWidth="1"/>
    <col min="2052" max="2052" width="8.875" style="160" customWidth="1"/>
    <col min="2053" max="2300" width="9" style="160" customWidth="1"/>
    <col min="2301" max="2301" width="12.625" style="160" customWidth="1"/>
    <col min="2302" max="2306" width="9" style="160" customWidth="1"/>
    <col min="2307" max="2307" width="8.625" style="160" customWidth="1"/>
    <col min="2308" max="2308" width="8.875" style="160" customWidth="1"/>
    <col min="2309" max="2556" width="9" style="160" customWidth="1"/>
    <col min="2557" max="2557" width="12.625" style="160" customWidth="1"/>
    <col min="2558" max="2562" width="9" style="160" customWidth="1"/>
    <col min="2563" max="2563" width="8.625" style="160" customWidth="1"/>
    <col min="2564" max="2564" width="8.875" style="160" customWidth="1"/>
    <col min="2565" max="2812" width="9" style="160" customWidth="1"/>
    <col min="2813" max="2813" width="12.625" style="160" customWidth="1"/>
    <col min="2814" max="2818" width="9" style="160" customWidth="1"/>
    <col min="2819" max="2819" width="8.625" style="160" customWidth="1"/>
    <col min="2820" max="2820" width="8.875" style="160" customWidth="1"/>
    <col min="2821" max="3068" width="9" style="160" customWidth="1"/>
    <col min="3069" max="3069" width="12.625" style="160" customWidth="1"/>
    <col min="3070" max="3074" width="9" style="160" customWidth="1"/>
    <col min="3075" max="3075" width="8.625" style="160" customWidth="1"/>
    <col min="3076" max="3076" width="8.875" style="160" customWidth="1"/>
    <col min="3077" max="3324" width="9" style="160" customWidth="1"/>
    <col min="3325" max="3325" width="12.625" style="160" customWidth="1"/>
    <col min="3326" max="3330" width="9" style="160" customWidth="1"/>
    <col min="3331" max="3331" width="8.625" style="160" customWidth="1"/>
    <col min="3332" max="3332" width="8.875" style="160" customWidth="1"/>
    <col min="3333" max="3580" width="9" style="160" customWidth="1"/>
    <col min="3581" max="3581" width="12.625" style="160" customWidth="1"/>
    <col min="3582" max="3586" width="9" style="160" customWidth="1"/>
    <col min="3587" max="3587" width="8.625" style="160" customWidth="1"/>
    <col min="3588" max="3588" width="8.875" style="160" customWidth="1"/>
    <col min="3589" max="3836" width="9" style="160" customWidth="1"/>
    <col min="3837" max="3837" width="12.625" style="160" customWidth="1"/>
    <col min="3838" max="3842" width="9" style="160" customWidth="1"/>
    <col min="3843" max="3843" width="8.625" style="160" customWidth="1"/>
    <col min="3844" max="3844" width="8.875" style="160" customWidth="1"/>
    <col min="3845" max="4092" width="9" style="160" customWidth="1"/>
    <col min="4093" max="4093" width="12.625" style="160" customWidth="1"/>
    <col min="4094" max="4098" width="9" style="160" customWidth="1"/>
    <col min="4099" max="4099" width="8.625" style="160" customWidth="1"/>
    <col min="4100" max="4100" width="8.875" style="160" customWidth="1"/>
    <col min="4101" max="4348" width="9" style="160" customWidth="1"/>
    <col min="4349" max="4349" width="12.625" style="160" customWidth="1"/>
    <col min="4350" max="4354" width="9" style="160" customWidth="1"/>
    <col min="4355" max="4355" width="8.625" style="160" customWidth="1"/>
    <col min="4356" max="4356" width="8.875" style="160" customWidth="1"/>
    <col min="4357" max="4604" width="9" style="160" customWidth="1"/>
    <col min="4605" max="4605" width="12.625" style="160" customWidth="1"/>
    <col min="4606" max="4610" width="9" style="160" customWidth="1"/>
    <col min="4611" max="4611" width="8.625" style="160" customWidth="1"/>
    <col min="4612" max="4612" width="8.875" style="160" customWidth="1"/>
    <col min="4613" max="4860" width="9" style="160" customWidth="1"/>
    <col min="4861" max="4861" width="12.625" style="160" customWidth="1"/>
    <col min="4862" max="4866" width="9" style="160" customWidth="1"/>
    <col min="4867" max="4867" width="8.625" style="160" customWidth="1"/>
    <col min="4868" max="4868" width="8.875" style="160" customWidth="1"/>
    <col min="4869" max="5116" width="9" style="160" customWidth="1"/>
    <col min="5117" max="5117" width="12.625" style="160" customWidth="1"/>
    <col min="5118" max="5122" width="9" style="160" customWidth="1"/>
    <col min="5123" max="5123" width="8.625" style="160" customWidth="1"/>
    <col min="5124" max="5124" width="8.875" style="160" customWidth="1"/>
    <col min="5125" max="5372" width="9" style="160" customWidth="1"/>
    <col min="5373" max="5373" width="12.625" style="160" customWidth="1"/>
    <col min="5374" max="5378" width="9" style="160" customWidth="1"/>
    <col min="5379" max="5379" width="8.625" style="160" customWidth="1"/>
    <col min="5380" max="5380" width="8.875" style="160" customWidth="1"/>
    <col min="5381" max="5628" width="9" style="160" customWidth="1"/>
    <col min="5629" max="5629" width="12.625" style="160" customWidth="1"/>
    <col min="5630" max="5634" width="9" style="160" customWidth="1"/>
    <col min="5635" max="5635" width="8.625" style="160" customWidth="1"/>
    <col min="5636" max="5636" width="8.875" style="160" customWidth="1"/>
    <col min="5637" max="5884" width="9" style="160" customWidth="1"/>
    <col min="5885" max="5885" width="12.625" style="160" customWidth="1"/>
    <col min="5886" max="5890" width="9" style="160" customWidth="1"/>
    <col min="5891" max="5891" width="8.625" style="160" customWidth="1"/>
    <col min="5892" max="5892" width="8.875" style="160" customWidth="1"/>
    <col min="5893" max="6140" width="9" style="160" customWidth="1"/>
    <col min="6141" max="6141" width="12.625" style="160" customWidth="1"/>
    <col min="6142" max="6146" width="9" style="160" customWidth="1"/>
    <col min="6147" max="6147" width="8.625" style="160" customWidth="1"/>
    <col min="6148" max="6148" width="8.875" style="160" customWidth="1"/>
    <col min="6149" max="6396" width="9" style="160" customWidth="1"/>
    <col min="6397" max="6397" width="12.625" style="160" customWidth="1"/>
    <col min="6398" max="6402" width="9" style="160" customWidth="1"/>
    <col min="6403" max="6403" width="8.625" style="160" customWidth="1"/>
    <col min="6404" max="6404" width="8.875" style="160" customWidth="1"/>
    <col min="6405" max="6652" width="9" style="160" customWidth="1"/>
    <col min="6653" max="6653" width="12.625" style="160" customWidth="1"/>
    <col min="6654" max="6658" width="9" style="160" customWidth="1"/>
    <col min="6659" max="6659" width="8.625" style="160" customWidth="1"/>
    <col min="6660" max="6660" width="8.875" style="160" customWidth="1"/>
    <col min="6661" max="6908" width="9" style="160" customWidth="1"/>
    <col min="6909" max="6909" width="12.625" style="160" customWidth="1"/>
    <col min="6910" max="6914" width="9" style="160" customWidth="1"/>
    <col min="6915" max="6915" width="8.625" style="160" customWidth="1"/>
    <col min="6916" max="6916" width="8.875" style="160" customWidth="1"/>
    <col min="6917" max="7164" width="9" style="160" customWidth="1"/>
    <col min="7165" max="7165" width="12.625" style="160" customWidth="1"/>
    <col min="7166" max="7170" width="9" style="160" customWidth="1"/>
    <col min="7171" max="7171" width="8.625" style="160" customWidth="1"/>
    <col min="7172" max="7172" width="8.875" style="160" customWidth="1"/>
    <col min="7173" max="7420" width="9" style="160" customWidth="1"/>
    <col min="7421" max="7421" width="12.625" style="160" customWidth="1"/>
    <col min="7422" max="7426" width="9" style="160" customWidth="1"/>
    <col min="7427" max="7427" width="8.625" style="160" customWidth="1"/>
    <col min="7428" max="7428" width="8.875" style="160" customWidth="1"/>
    <col min="7429" max="7676" width="9" style="160" customWidth="1"/>
    <col min="7677" max="7677" width="12.625" style="160" customWidth="1"/>
    <col min="7678" max="7682" width="9" style="160" customWidth="1"/>
    <col min="7683" max="7683" width="8.625" style="160" customWidth="1"/>
    <col min="7684" max="7684" width="8.875" style="160" customWidth="1"/>
    <col min="7685" max="7932" width="9" style="160" customWidth="1"/>
    <col min="7933" max="7933" width="12.625" style="160" customWidth="1"/>
    <col min="7934" max="7938" width="9" style="160" customWidth="1"/>
    <col min="7939" max="7939" width="8.625" style="160" customWidth="1"/>
    <col min="7940" max="7940" width="8.875" style="160" customWidth="1"/>
    <col min="7941" max="8188" width="9" style="160" customWidth="1"/>
    <col min="8189" max="8189" width="12.625" style="160" customWidth="1"/>
    <col min="8190" max="8194" width="9" style="160" customWidth="1"/>
    <col min="8195" max="8195" width="8.625" style="160" customWidth="1"/>
    <col min="8196" max="8196" width="8.875" style="160" customWidth="1"/>
    <col min="8197" max="8444" width="9" style="160" customWidth="1"/>
    <col min="8445" max="8445" width="12.625" style="160" customWidth="1"/>
    <col min="8446" max="8450" width="9" style="160" customWidth="1"/>
    <col min="8451" max="8451" width="8.625" style="160" customWidth="1"/>
    <col min="8452" max="8452" width="8.875" style="160" customWidth="1"/>
    <col min="8453" max="8700" width="9" style="160" customWidth="1"/>
    <col min="8701" max="8701" width="12.625" style="160" customWidth="1"/>
    <col min="8702" max="8706" width="9" style="160" customWidth="1"/>
    <col min="8707" max="8707" width="8.625" style="160" customWidth="1"/>
    <col min="8708" max="8708" width="8.875" style="160" customWidth="1"/>
    <col min="8709" max="8956" width="9" style="160" customWidth="1"/>
    <col min="8957" max="8957" width="12.625" style="160" customWidth="1"/>
    <col min="8958" max="8962" width="9" style="160" customWidth="1"/>
    <col min="8963" max="8963" width="8.625" style="160" customWidth="1"/>
    <col min="8964" max="8964" width="8.875" style="160" customWidth="1"/>
    <col min="8965" max="9212" width="9" style="160" customWidth="1"/>
    <col min="9213" max="9213" width="12.625" style="160" customWidth="1"/>
    <col min="9214" max="9218" width="9" style="160" customWidth="1"/>
    <col min="9219" max="9219" width="8.625" style="160" customWidth="1"/>
    <col min="9220" max="9220" width="8.875" style="160" customWidth="1"/>
    <col min="9221" max="9468" width="9" style="160" customWidth="1"/>
    <col min="9469" max="9469" width="12.625" style="160" customWidth="1"/>
    <col min="9470" max="9474" width="9" style="160" customWidth="1"/>
    <col min="9475" max="9475" width="8.625" style="160" customWidth="1"/>
    <col min="9476" max="9476" width="8.875" style="160" customWidth="1"/>
    <col min="9477" max="9724" width="9" style="160" customWidth="1"/>
    <col min="9725" max="9725" width="12.625" style="160" customWidth="1"/>
    <col min="9726" max="9730" width="9" style="160" customWidth="1"/>
    <col min="9731" max="9731" width="8.625" style="160" customWidth="1"/>
    <col min="9732" max="9732" width="8.875" style="160" customWidth="1"/>
    <col min="9733" max="9980" width="9" style="160" customWidth="1"/>
    <col min="9981" max="9981" width="12.625" style="160" customWidth="1"/>
    <col min="9982" max="9986" width="9" style="160" customWidth="1"/>
    <col min="9987" max="9987" width="8.625" style="160" customWidth="1"/>
    <col min="9988" max="9988" width="8.875" style="160" customWidth="1"/>
    <col min="9989" max="10236" width="9" style="160" customWidth="1"/>
    <col min="10237" max="10237" width="12.625" style="160" customWidth="1"/>
    <col min="10238" max="10242" width="9" style="160" customWidth="1"/>
    <col min="10243" max="10243" width="8.625" style="160" customWidth="1"/>
    <col min="10244" max="10244" width="8.875" style="160" customWidth="1"/>
    <col min="10245" max="10492" width="9" style="160" customWidth="1"/>
    <col min="10493" max="10493" width="12.625" style="160" customWidth="1"/>
    <col min="10494" max="10498" width="9" style="160" customWidth="1"/>
    <col min="10499" max="10499" width="8.625" style="160" customWidth="1"/>
    <col min="10500" max="10500" width="8.875" style="160" customWidth="1"/>
    <col min="10501" max="10748" width="9" style="160" customWidth="1"/>
    <col min="10749" max="10749" width="12.625" style="160" customWidth="1"/>
    <col min="10750" max="10754" width="9" style="160" customWidth="1"/>
    <col min="10755" max="10755" width="8.625" style="160" customWidth="1"/>
    <col min="10756" max="10756" width="8.875" style="160" customWidth="1"/>
    <col min="10757" max="11004" width="9" style="160" customWidth="1"/>
    <col min="11005" max="11005" width="12.625" style="160" customWidth="1"/>
    <col min="11006" max="11010" width="9" style="160" customWidth="1"/>
    <col min="11011" max="11011" width="8.625" style="160" customWidth="1"/>
    <col min="11012" max="11012" width="8.875" style="160" customWidth="1"/>
    <col min="11013" max="11260" width="9" style="160" customWidth="1"/>
    <col min="11261" max="11261" width="12.625" style="160" customWidth="1"/>
    <col min="11262" max="11266" width="9" style="160" customWidth="1"/>
    <col min="11267" max="11267" width="8.625" style="160" customWidth="1"/>
    <col min="11268" max="11268" width="8.875" style="160" customWidth="1"/>
    <col min="11269" max="11516" width="9" style="160" customWidth="1"/>
    <col min="11517" max="11517" width="12.625" style="160" customWidth="1"/>
    <col min="11518" max="11522" width="9" style="160" customWidth="1"/>
    <col min="11523" max="11523" width="8.625" style="160" customWidth="1"/>
    <col min="11524" max="11524" width="8.875" style="160" customWidth="1"/>
    <col min="11525" max="11772" width="9" style="160" customWidth="1"/>
    <col min="11773" max="11773" width="12.625" style="160" customWidth="1"/>
    <col min="11774" max="11778" width="9" style="160" customWidth="1"/>
    <col min="11779" max="11779" width="8.625" style="160" customWidth="1"/>
    <col min="11780" max="11780" width="8.875" style="160" customWidth="1"/>
    <col min="11781" max="12028" width="9" style="160" customWidth="1"/>
    <col min="12029" max="12029" width="12.625" style="160" customWidth="1"/>
    <col min="12030" max="12034" width="9" style="160" customWidth="1"/>
    <col min="12035" max="12035" width="8.625" style="160" customWidth="1"/>
    <col min="12036" max="12036" width="8.875" style="160" customWidth="1"/>
    <col min="12037" max="12284" width="9" style="160" customWidth="1"/>
    <col min="12285" max="12285" width="12.625" style="160" customWidth="1"/>
    <col min="12286" max="12290" width="9" style="160" customWidth="1"/>
    <col min="12291" max="12291" width="8.625" style="160" customWidth="1"/>
    <col min="12292" max="12292" width="8.875" style="160" customWidth="1"/>
    <col min="12293" max="12540" width="9" style="160" customWidth="1"/>
    <col min="12541" max="12541" width="12.625" style="160" customWidth="1"/>
    <col min="12542" max="12546" width="9" style="160" customWidth="1"/>
    <col min="12547" max="12547" width="8.625" style="160" customWidth="1"/>
    <col min="12548" max="12548" width="8.875" style="160" customWidth="1"/>
    <col min="12549" max="12796" width="9" style="160" customWidth="1"/>
    <col min="12797" max="12797" width="12.625" style="160" customWidth="1"/>
    <col min="12798" max="12802" width="9" style="160" customWidth="1"/>
    <col min="12803" max="12803" width="8.625" style="160" customWidth="1"/>
    <col min="12804" max="12804" width="8.875" style="160" customWidth="1"/>
    <col min="12805" max="13052" width="9" style="160" customWidth="1"/>
    <col min="13053" max="13053" width="12.625" style="160" customWidth="1"/>
    <col min="13054" max="13058" width="9" style="160" customWidth="1"/>
    <col min="13059" max="13059" width="8.625" style="160" customWidth="1"/>
    <col min="13060" max="13060" width="8.875" style="160" customWidth="1"/>
    <col min="13061" max="13308" width="9" style="160" customWidth="1"/>
    <col min="13309" max="13309" width="12.625" style="160" customWidth="1"/>
    <col min="13310" max="13314" width="9" style="160" customWidth="1"/>
    <col min="13315" max="13315" width="8.625" style="160" customWidth="1"/>
    <col min="13316" max="13316" width="8.875" style="160" customWidth="1"/>
    <col min="13317" max="13564" width="9" style="160" customWidth="1"/>
    <col min="13565" max="13565" width="12.625" style="160" customWidth="1"/>
    <col min="13566" max="13570" width="9" style="160" customWidth="1"/>
    <col min="13571" max="13571" width="8.625" style="160" customWidth="1"/>
    <col min="13572" max="13572" width="8.875" style="160" customWidth="1"/>
    <col min="13573" max="13820" width="9" style="160" customWidth="1"/>
    <col min="13821" max="13821" width="12.625" style="160" customWidth="1"/>
    <col min="13822" max="13826" width="9" style="160" customWidth="1"/>
    <col min="13827" max="13827" width="8.625" style="160" customWidth="1"/>
    <col min="13828" max="13828" width="8.875" style="160" customWidth="1"/>
    <col min="13829" max="14076" width="9" style="160" customWidth="1"/>
    <col min="14077" max="14077" width="12.625" style="160" customWidth="1"/>
    <col min="14078" max="14082" width="9" style="160" customWidth="1"/>
    <col min="14083" max="14083" width="8.625" style="160" customWidth="1"/>
    <col min="14084" max="14084" width="8.875" style="160" customWidth="1"/>
    <col min="14085" max="14332" width="9" style="160" customWidth="1"/>
    <col min="14333" max="14333" width="12.625" style="160" customWidth="1"/>
    <col min="14334" max="14338" width="9" style="160" customWidth="1"/>
    <col min="14339" max="14339" width="8.625" style="160" customWidth="1"/>
    <col min="14340" max="14340" width="8.875" style="160" customWidth="1"/>
    <col min="14341" max="14588" width="9" style="160" customWidth="1"/>
    <col min="14589" max="14589" width="12.625" style="160" customWidth="1"/>
    <col min="14590" max="14594" width="9" style="160" customWidth="1"/>
    <col min="14595" max="14595" width="8.625" style="160" customWidth="1"/>
    <col min="14596" max="14596" width="8.875" style="160" customWidth="1"/>
    <col min="14597" max="14844" width="9" style="160" customWidth="1"/>
    <col min="14845" max="14845" width="12.625" style="160" customWidth="1"/>
    <col min="14846" max="14850" width="9" style="160" customWidth="1"/>
    <col min="14851" max="14851" width="8.625" style="160" customWidth="1"/>
    <col min="14852" max="14852" width="8.875" style="160" customWidth="1"/>
    <col min="14853" max="15100" width="9" style="160" customWidth="1"/>
    <col min="15101" max="15101" width="12.625" style="160" customWidth="1"/>
    <col min="15102" max="15106" width="9" style="160" customWidth="1"/>
    <col min="15107" max="15107" width="8.625" style="160" customWidth="1"/>
    <col min="15108" max="15108" width="8.875" style="160" customWidth="1"/>
    <col min="15109" max="15356" width="9" style="160" customWidth="1"/>
    <col min="15357" max="15357" width="12.625" style="160" customWidth="1"/>
    <col min="15358" max="15362" width="9" style="160" customWidth="1"/>
    <col min="15363" max="15363" width="8.625" style="160" customWidth="1"/>
    <col min="15364" max="15364" width="8.875" style="160" customWidth="1"/>
    <col min="15365" max="15612" width="9" style="160" customWidth="1"/>
    <col min="15613" max="15613" width="12.625" style="160" customWidth="1"/>
    <col min="15614" max="15618" width="9" style="160" customWidth="1"/>
    <col min="15619" max="15619" width="8.625" style="160" customWidth="1"/>
    <col min="15620" max="15620" width="8.875" style="160" customWidth="1"/>
    <col min="15621" max="15868" width="9" style="160" customWidth="1"/>
    <col min="15869" max="15869" width="12.625" style="160" customWidth="1"/>
    <col min="15870" max="15874" width="9" style="160" customWidth="1"/>
    <col min="15875" max="15875" width="8.625" style="160" customWidth="1"/>
    <col min="15876" max="15876" width="8.875" style="160" customWidth="1"/>
    <col min="15877" max="16124" width="9" style="160" customWidth="1"/>
    <col min="16125" max="16125" width="12.625" style="160" customWidth="1"/>
    <col min="16126" max="16130" width="9" style="160" customWidth="1"/>
    <col min="16131" max="16131" width="8.625" style="160" customWidth="1"/>
    <col min="16132" max="16132" width="8.875" style="160" customWidth="1"/>
    <col min="16133" max="16384" width="9" style="160" customWidth="1"/>
  </cols>
  <sheetData>
    <row r="1" spans="2:4" ht="18.75" customHeight="1">
      <c r="B1" s="162" t="s">
        <v>340</v>
      </c>
      <c r="D1" s="175" t="s">
        <v>341</v>
      </c>
    </row>
    <row r="2" spans="2:4" ht="18.75" customHeight="1"/>
    <row r="20" spans="6:6" ht="14.25">
      <c r="F20" s="160">
        <v>67</v>
      </c>
    </row>
    <row r="21" spans="6:6">
      <c r="F21" s="178">
        <v>39</v>
      </c>
    </row>
    <row r="32" spans="6:6" ht="14.25" customHeight="1"/>
    <row r="33" spans="2:11" ht="13.5" customHeight="1"/>
    <row r="34" spans="2:11" ht="9.75" customHeight="1">
      <c r="E34" s="7"/>
    </row>
    <row r="35" spans="2:11" ht="9.75" customHeight="1"/>
    <row r="38" spans="2:11" ht="24" customHeight="1">
      <c r="G38" s="66" t="s">
        <v>196</v>
      </c>
    </row>
    <row r="39" spans="2:11" ht="28.5">
      <c r="B39" s="163" t="s">
        <v>187</v>
      </c>
      <c r="C39" s="168" t="s">
        <v>347</v>
      </c>
      <c r="D39" s="168" t="s">
        <v>316</v>
      </c>
      <c r="E39" s="168" t="s">
        <v>348</v>
      </c>
      <c r="F39" s="168" t="s">
        <v>349</v>
      </c>
      <c r="G39" s="176" t="s">
        <v>339</v>
      </c>
      <c r="H39" s="179"/>
      <c r="I39" s="5"/>
    </row>
    <row r="40" spans="2:11" ht="31.5" customHeight="1">
      <c r="B40" s="164" t="s">
        <v>105</v>
      </c>
      <c r="C40" s="169">
        <v>14568</v>
      </c>
      <c r="D40" s="169">
        <v>16689</v>
      </c>
      <c r="E40" s="169">
        <v>15888</v>
      </c>
      <c r="F40" s="169">
        <v>15429</v>
      </c>
      <c r="G40" s="169">
        <v>14136</v>
      </c>
      <c r="H40" s="180"/>
      <c r="I40" s="184"/>
      <c r="J40" s="186"/>
      <c r="K40" s="186"/>
    </row>
    <row r="41" spans="2:11" ht="31.5" customHeight="1">
      <c r="B41" s="165" t="s">
        <v>189</v>
      </c>
      <c r="C41" s="170">
        <f>C40/17748*100</f>
        <v>82.082488167680864</v>
      </c>
      <c r="D41" s="170">
        <f>D40/C40*100</f>
        <v>114.55930807248764</v>
      </c>
      <c r="E41" s="170">
        <f>E40/D40*100</f>
        <v>95.200431421894663</v>
      </c>
      <c r="F41" s="170">
        <f>F40/E40*100</f>
        <v>97.111027190332322</v>
      </c>
      <c r="G41" s="170">
        <f>G40/F40*100</f>
        <v>91.619677231188021</v>
      </c>
      <c r="H41" s="181"/>
      <c r="I41" s="182"/>
    </row>
    <row r="42" spans="2:11" ht="9" customHeight="1">
      <c r="B42" s="166"/>
      <c r="C42" s="171"/>
      <c r="D42" s="171"/>
      <c r="E42" s="171"/>
      <c r="F42" s="171"/>
      <c r="G42" s="171"/>
      <c r="H42" s="182"/>
      <c r="I42" s="182"/>
    </row>
    <row r="43" spans="2:11" ht="28.5" customHeight="1">
      <c r="B43" s="163" t="s">
        <v>190</v>
      </c>
      <c r="C43" s="168" t="s">
        <v>162</v>
      </c>
      <c r="D43" s="176" t="s">
        <v>139</v>
      </c>
      <c r="E43" s="176" t="s">
        <v>350</v>
      </c>
      <c r="F43" s="176" t="s">
        <v>351</v>
      </c>
      <c r="G43" s="176" t="s">
        <v>128</v>
      </c>
      <c r="H43" s="183"/>
      <c r="I43" s="5"/>
    </row>
    <row r="44" spans="2:11" ht="31.5" customHeight="1">
      <c r="B44" s="164" t="s">
        <v>105</v>
      </c>
      <c r="C44" s="169">
        <v>15937</v>
      </c>
      <c r="D44" s="169">
        <v>15101</v>
      </c>
      <c r="E44" s="169">
        <v>16378</v>
      </c>
      <c r="F44" s="169">
        <v>12669</v>
      </c>
      <c r="G44" s="169">
        <v>10693</v>
      </c>
      <c r="H44" s="180"/>
      <c r="I44" s="184"/>
    </row>
    <row r="45" spans="2:11" ht="31.5" customHeight="1">
      <c r="B45" s="165" t="s">
        <v>189</v>
      </c>
      <c r="C45" s="170">
        <f>C44/G40*100</f>
        <v>112.7405206564799</v>
      </c>
      <c r="D45" s="170">
        <f>D44/C44*100</f>
        <v>94.754345234360287</v>
      </c>
      <c r="E45" s="170">
        <f>E44/D44*100</f>
        <v>108.4563936163168</v>
      </c>
      <c r="F45" s="170">
        <f>F44/E44*100</f>
        <v>77.353767248748312</v>
      </c>
      <c r="G45" s="170">
        <f>G44/F44*100</f>
        <v>84.402873154945141</v>
      </c>
      <c r="H45" s="181"/>
      <c r="I45" s="182"/>
    </row>
    <row r="46" spans="2:11" ht="9" customHeight="1">
      <c r="B46" s="166"/>
      <c r="C46" s="171"/>
      <c r="D46" s="171"/>
      <c r="E46" s="171"/>
      <c r="F46" s="171"/>
      <c r="G46" s="171"/>
      <c r="H46" s="182"/>
      <c r="I46" s="182"/>
    </row>
    <row r="47" spans="2:11" ht="28.5" customHeight="1">
      <c r="B47" s="163" t="s">
        <v>190</v>
      </c>
      <c r="C47" s="168" t="s">
        <v>290</v>
      </c>
      <c r="D47" s="177" t="s">
        <v>168</v>
      </c>
      <c r="E47" s="177" t="s">
        <v>142</v>
      </c>
      <c r="F47" s="176" t="s">
        <v>235</v>
      </c>
      <c r="G47" s="176" t="s">
        <v>352</v>
      </c>
      <c r="H47" s="5"/>
      <c r="I47" s="5"/>
    </row>
    <row r="48" spans="2:11" ht="31.5" customHeight="1">
      <c r="B48" s="164" t="s">
        <v>105</v>
      </c>
      <c r="C48" s="169">
        <v>9861</v>
      </c>
      <c r="D48" s="169">
        <v>11341</v>
      </c>
      <c r="E48" s="169">
        <v>11616</v>
      </c>
      <c r="F48" s="169">
        <v>12235</v>
      </c>
      <c r="G48" s="169">
        <v>13020</v>
      </c>
      <c r="H48" s="184"/>
      <c r="I48" s="184"/>
    </row>
    <row r="49" spans="1:17" ht="31.5" customHeight="1">
      <c r="B49" s="165" t="s">
        <v>189</v>
      </c>
      <c r="C49" s="170">
        <f>C48/G44*100</f>
        <v>92.219208828205367</v>
      </c>
      <c r="D49" s="170">
        <f>D48/C48*100</f>
        <v>115.00861981543453</v>
      </c>
      <c r="E49" s="170">
        <f>E48/D48*100</f>
        <v>102.42483026188167</v>
      </c>
      <c r="F49" s="170">
        <f>F48/E48*100</f>
        <v>105.3288567493113</v>
      </c>
      <c r="G49" s="170">
        <f>G48/F48*100</f>
        <v>106.41601961585616</v>
      </c>
      <c r="H49" s="182"/>
      <c r="I49" s="182"/>
    </row>
    <row r="50" spans="1:17" ht="14.25">
      <c r="B50" s="167"/>
      <c r="C50" s="172"/>
      <c r="D50" s="172"/>
      <c r="E50" s="172"/>
      <c r="F50" s="172"/>
      <c r="G50" s="172"/>
      <c r="H50" s="185"/>
      <c r="I50" s="185"/>
    </row>
    <row r="53" spans="1:17">
      <c r="A53" s="161"/>
      <c r="B53" s="161"/>
      <c r="C53" s="161"/>
    </row>
    <row r="54" spans="1:17">
      <c r="A54" s="161"/>
      <c r="B54" s="161"/>
      <c r="C54" s="173"/>
      <c r="D54" s="174"/>
      <c r="E54" s="174"/>
      <c r="F54" s="174"/>
      <c r="G54" s="174"/>
      <c r="H54" s="174"/>
      <c r="I54" s="174"/>
      <c r="J54" s="187"/>
      <c r="K54" s="187"/>
      <c r="L54" s="187"/>
      <c r="M54" s="174"/>
      <c r="N54" s="187"/>
      <c r="O54" s="187"/>
      <c r="P54" s="174"/>
      <c r="Q54" s="174"/>
    </row>
    <row r="55" spans="1:17">
      <c r="C55" s="174"/>
    </row>
    <row r="56" spans="1:17">
      <c r="C56" s="174"/>
    </row>
    <row r="57" spans="1:17">
      <c r="C57" s="174"/>
    </row>
    <row r="58" spans="1:17">
      <c r="C58" s="174"/>
    </row>
    <row r="59" spans="1:17">
      <c r="C59" s="174"/>
    </row>
  </sheetData>
  <phoneticPr fontId="3"/>
  <pageMargins left="0.78740157480314965" right="0.78740157480314965" top="0.78740157480314965" bottom="0.78740157480314965" header="0.19685039370078741" footer="0.39370078740157483"/>
  <pageSetup paperSize="9" scale="93" fitToWidth="1" fitToHeight="1" orientation="portrait" usePrinterDefaults="1" r:id="rId1"/>
  <headerFooter scaleWithDoc="0" alignWithMargins="0">
    <oddFooter>&amp;C&amp;12- 6 -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sheetPr>
  <dimension ref="A1:M29"/>
  <sheetViews>
    <sheetView view="pageBreakPreview" topLeftCell="A13" zoomScale="120" zoomScaleSheetLayoutView="120" workbookViewId="0">
      <selection activeCell="I19" sqref="I19"/>
    </sheetView>
  </sheetViews>
  <sheetFormatPr defaultRowHeight="13.5"/>
  <cols>
    <col min="1" max="1" width="1.625" style="22" customWidth="1"/>
    <col min="2" max="2" width="12.625" style="22" customWidth="1"/>
    <col min="3" max="11" width="11.625" style="22" customWidth="1"/>
    <col min="12" max="12" width="12.125" style="22" customWidth="1"/>
    <col min="13" max="13" width="3.375" style="22" customWidth="1"/>
    <col min="14" max="235" width="9" style="22" customWidth="1"/>
    <col min="236" max="236" width="10.5" style="22" bestFit="1" customWidth="1"/>
    <col min="237" max="237" width="4.375" style="22" customWidth="1"/>
    <col min="238" max="238" width="6.25" style="22" bestFit="1" customWidth="1"/>
    <col min="239" max="245" width="9" style="22" customWidth="1"/>
    <col min="246" max="246" width="8" style="22" bestFit="1" customWidth="1"/>
    <col min="247" max="247" width="10.375" style="22" bestFit="1" customWidth="1"/>
    <col min="248" max="491" width="9" style="22" customWidth="1"/>
    <col min="492" max="492" width="10.5" style="22" bestFit="1" customWidth="1"/>
    <col min="493" max="493" width="4.375" style="22" customWidth="1"/>
    <col min="494" max="494" width="6.25" style="22" bestFit="1" customWidth="1"/>
    <col min="495" max="501" width="9" style="22" customWidth="1"/>
    <col min="502" max="502" width="8" style="22" bestFit="1" customWidth="1"/>
    <col min="503" max="503" width="10.375" style="22" bestFit="1" customWidth="1"/>
    <col min="504" max="747" width="9" style="22" customWidth="1"/>
    <col min="748" max="748" width="10.5" style="22" bestFit="1" customWidth="1"/>
    <col min="749" max="749" width="4.375" style="22" customWidth="1"/>
    <col min="750" max="750" width="6.25" style="22" bestFit="1" customWidth="1"/>
    <col min="751" max="757" width="9" style="22" customWidth="1"/>
    <col min="758" max="758" width="8" style="22" bestFit="1" customWidth="1"/>
    <col min="759" max="759" width="10.375" style="22" bestFit="1" customWidth="1"/>
    <col min="760" max="1003" width="9" style="22" customWidth="1"/>
    <col min="1004" max="1004" width="10.5" style="22" bestFit="1" customWidth="1"/>
    <col min="1005" max="1005" width="4.375" style="22" customWidth="1"/>
    <col min="1006" max="1006" width="6.25" style="22" bestFit="1" customWidth="1"/>
    <col min="1007" max="1013" width="9" style="22" customWidth="1"/>
    <col min="1014" max="1014" width="8" style="22" bestFit="1" customWidth="1"/>
    <col min="1015" max="1015" width="10.375" style="22" bestFit="1" customWidth="1"/>
    <col min="1016" max="1259" width="9" style="22" customWidth="1"/>
    <col min="1260" max="1260" width="10.5" style="22" bestFit="1" customWidth="1"/>
    <col min="1261" max="1261" width="4.375" style="22" customWidth="1"/>
    <col min="1262" max="1262" width="6.25" style="22" bestFit="1" customWidth="1"/>
    <col min="1263" max="1269" width="9" style="22" customWidth="1"/>
    <col min="1270" max="1270" width="8" style="22" bestFit="1" customWidth="1"/>
    <col min="1271" max="1271" width="10.375" style="22" bestFit="1" customWidth="1"/>
    <col min="1272" max="1515" width="9" style="22" customWidth="1"/>
    <col min="1516" max="1516" width="10.5" style="22" bestFit="1" customWidth="1"/>
    <col min="1517" max="1517" width="4.375" style="22" customWidth="1"/>
    <col min="1518" max="1518" width="6.25" style="22" bestFit="1" customWidth="1"/>
    <col min="1519" max="1525" width="9" style="22" customWidth="1"/>
    <col min="1526" max="1526" width="8" style="22" bestFit="1" customWidth="1"/>
    <col min="1527" max="1527" width="10.375" style="22" bestFit="1" customWidth="1"/>
    <col min="1528" max="1771" width="9" style="22" customWidth="1"/>
    <col min="1772" max="1772" width="10.5" style="22" bestFit="1" customWidth="1"/>
    <col min="1773" max="1773" width="4.375" style="22" customWidth="1"/>
    <col min="1774" max="1774" width="6.25" style="22" bestFit="1" customWidth="1"/>
    <col min="1775" max="1781" width="9" style="22" customWidth="1"/>
    <col min="1782" max="1782" width="8" style="22" bestFit="1" customWidth="1"/>
    <col min="1783" max="1783" width="10.375" style="22" bestFit="1" customWidth="1"/>
    <col min="1784" max="2027" width="9" style="22" customWidth="1"/>
    <col min="2028" max="2028" width="10.5" style="22" bestFit="1" customWidth="1"/>
    <col min="2029" max="2029" width="4.375" style="22" customWidth="1"/>
    <col min="2030" max="2030" width="6.25" style="22" bestFit="1" customWidth="1"/>
    <col min="2031" max="2037" width="9" style="22" customWidth="1"/>
    <col min="2038" max="2038" width="8" style="22" bestFit="1" customWidth="1"/>
    <col min="2039" max="2039" width="10.375" style="22" bestFit="1" customWidth="1"/>
    <col min="2040" max="2283" width="9" style="22" customWidth="1"/>
    <col min="2284" max="2284" width="10.5" style="22" bestFit="1" customWidth="1"/>
    <col min="2285" max="2285" width="4.375" style="22" customWidth="1"/>
    <col min="2286" max="2286" width="6.25" style="22" bestFit="1" customWidth="1"/>
    <col min="2287" max="2293" width="9" style="22" customWidth="1"/>
    <col min="2294" max="2294" width="8" style="22" bestFit="1" customWidth="1"/>
    <col min="2295" max="2295" width="10.375" style="22" bestFit="1" customWidth="1"/>
    <col min="2296" max="2539" width="9" style="22" customWidth="1"/>
    <col min="2540" max="2540" width="10.5" style="22" bestFit="1" customWidth="1"/>
    <col min="2541" max="2541" width="4.375" style="22" customWidth="1"/>
    <col min="2542" max="2542" width="6.25" style="22" bestFit="1" customWidth="1"/>
    <col min="2543" max="2549" width="9" style="22" customWidth="1"/>
    <col min="2550" max="2550" width="8" style="22" bestFit="1" customWidth="1"/>
    <col min="2551" max="2551" width="10.375" style="22" bestFit="1" customWidth="1"/>
    <col min="2552" max="2795" width="9" style="22" customWidth="1"/>
    <col min="2796" max="2796" width="10.5" style="22" bestFit="1" customWidth="1"/>
    <col min="2797" max="2797" width="4.375" style="22" customWidth="1"/>
    <col min="2798" max="2798" width="6.25" style="22" bestFit="1" customWidth="1"/>
    <col min="2799" max="2805" width="9" style="22" customWidth="1"/>
    <col min="2806" max="2806" width="8" style="22" bestFit="1" customWidth="1"/>
    <col min="2807" max="2807" width="10.375" style="22" bestFit="1" customWidth="1"/>
    <col min="2808" max="3051" width="9" style="22" customWidth="1"/>
    <col min="3052" max="3052" width="10.5" style="22" bestFit="1" customWidth="1"/>
    <col min="3053" max="3053" width="4.375" style="22" customWidth="1"/>
    <col min="3054" max="3054" width="6.25" style="22" bestFit="1" customWidth="1"/>
    <col min="3055" max="3061" width="9" style="22" customWidth="1"/>
    <col min="3062" max="3062" width="8" style="22" bestFit="1" customWidth="1"/>
    <col min="3063" max="3063" width="10.375" style="22" bestFit="1" customWidth="1"/>
    <col min="3064" max="3307" width="9" style="22" customWidth="1"/>
    <col min="3308" max="3308" width="10.5" style="22" bestFit="1" customWidth="1"/>
    <col min="3309" max="3309" width="4.375" style="22" customWidth="1"/>
    <col min="3310" max="3310" width="6.25" style="22" bestFit="1" customWidth="1"/>
    <col min="3311" max="3317" width="9" style="22" customWidth="1"/>
    <col min="3318" max="3318" width="8" style="22" bestFit="1" customWidth="1"/>
    <col min="3319" max="3319" width="10.375" style="22" bestFit="1" customWidth="1"/>
    <col min="3320" max="3563" width="9" style="22" customWidth="1"/>
    <col min="3564" max="3564" width="10.5" style="22" bestFit="1" customWidth="1"/>
    <col min="3565" max="3565" width="4.375" style="22" customWidth="1"/>
    <col min="3566" max="3566" width="6.25" style="22" bestFit="1" customWidth="1"/>
    <col min="3567" max="3573" width="9" style="22" customWidth="1"/>
    <col min="3574" max="3574" width="8" style="22" bestFit="1" customWidth="1"/>
    <col min="3575" max="3575" width="10.375" style="22" bestFit="1" customWidth="1"/>
    <col min="3576" max="3819" width="9" style="22" customWidth="1"/>
    <col min="3820" max="3820" width="10.5" style="22" bestFit="1" customWidth="1"/>
    <col min="3821" max="3821" width="4.375" style="22" customWidth="1"/>
    <col min="3822" max="3822" width="6.25" style="22" bestFit="1" customWidth="1"/>
    <col min="3823" max="3829" width="9" style="22" customWidth="1"/>
    <col min="3830" max="3830" width="8" style="22" bestFit="1" customWidth="1"/>
    <col min="3831" max="3831" width="10.375" style="22" bestFit="1" customWidth="1"/>
    <col min="3832" max="4075" width="9" style="22" customWidth="1"/>
    <col min="4076" max="4076" width="10.5" style="22" bestFit="1" customWidth="1"/>
    <col min="4077" max="4077" width="4.375" style="22" customWidth="1"/>
    <col min="4078" max="4078" width="6.25" style="22" bestFit="1" customWidth="1"/>
    <col min="4079" max="4085" width="9" style="22" customWidth="1"/>
    <col min="4086" max="4086" width="8" style="22" bestFit="1" customWidth="1"/>
    <col min="4087" max="4087" width="10.375" style="22" bestFit="1" customWidth="1"/>
    <col min="4088" max="4331" width="9" style="22" customWidth="1"/>
    <col min="4332" max="4332" width="10.5" style="22" bestFit="1" customWidth="1"/>
    <col min="4333" max="4333" width="4.375" style="22" customWidth="1"/>
    <col min="4334" max="4334" width="6.25" style="22" bestFit="1" customWidth="1"/>
    <col min="4335" max="4341" width="9" style="22" customWidth="1"/>
    <col min="4342" max="4342" width="8" style="22" bestFit="1" customWidth="1"/>
    <col min="4343" max="4343" width="10.375" style="22" bestFit="1" customWidth="1"/>
    <col min="4344" max="4587" width="9" style="22" customWidth="1"/>
    <col min="4588" max="4588" width="10.5" style="22" bestFit="1" customWidth="1"/>
    <col min="4589" max="4589" width="4.375" style="22" customWidth="1"/>
    <col min="4590" max="4590" width="6.25" style="22" bestFit="1" customWidth="1"/>
    <col min="4591" max="4597" width="9" style="22" customWidth="1"/>
    <col min="4598" max="4598" width="8" style="22" bestFit="1" customWidth="1"/>
    <col min="4599" max="4599" width="10.375" style="22" bestFit="1" customWidth="1"/>
    <col min="4600" max="4843" width="9" style="22" customWidth="1"/>
    <col min="4844" max="4844" width="10.5" style="22" bestFit="1" customWidth="1"/>
    <col min="4845" max="4845" width="4.375" style="22" customWidth="1"/>
    <col min="4846" max="4846" width="6.25" style="22" bestFit="1" customWidth="1"/>
    <col min="4847" max="4853" width="9" style="22" customWidth="1"/>
    <col min="4854" max="4854" width="8" style="22" bestFit="1" customWidth="1"/>
    <col min="4855" max="4855" width="10.375" style="22" bestFit="1" customWidth="1"/>
    <col min="4856" max="5099" width="9" style="22" customWidth="1"/>
    <col min="5100" max="5100" width="10.5" style="22" bestFit="1" customWidth="1"/>
    <col min="5101" max="5101" width="4.375" style="22" customWidth="1"/>
    <col min="5102" max="5102" width="6.25" style="22" bestFit="1" customWidth="1"/>
    <col min="5103" max="5109" width="9" style="22" customWidth="1"/>
    <col min="5110" max="5110" width="8" style="22" bestFit="1" customWidth="1"/>
    <col min="5111" max="5111" width="10.375" style="22" bestFit="1" customWidth="1"/>
    <col min="5112" max="5355" width="9" style="22" customWidth="1"/>
    <col min="5356" max="5356" width="10.5" style="22" bestFit="1" customWidth="1"/>
    <col min="5357" max="5357" width="4.375" style="22" customWidth="1"/>
    <col min="5358" max="5358" width="6.25" style="22" bestFit="1" customWidth="1"/>
    <col min="5359" max="5365" width="9" style="22" customWidth="1"/>
    <col min="5366" max="5366" width="8" style="22" bestFit="1" customWidth="1"/>
    <col min="5367" max="5367" width="10.375" style="22" bestFit="1" customWidth="1"/>
    <col min="5368" max="5611" width="9" style="22" customWidth="1"/>
    <col min="5612" max="5612" width="10.5" style="22" bestFit="1" customWidth="1"/>
    <col min="5613" max="5613" width="4.375" style="22" customWidth="1"/>
    <col min="5614" max="5614" width="6.25" style="22" bestFit="1" customWidth="1"/>
    <col min="5615" max="5621" width="9" style="22" customWidth="1"/>
    <col min="5622" max="5622" width="8" style="22" bestFit="1" customWidth="1"/>
    <col min="5623" max="5623" width="10.375" style="22" bestFit="1" customWidth="1"/>
    <col min="5624" max="5867" width="9" style="22" customWidth="1"/>
    <col min="5868" max="5868" width="10.5" style="22" bestFit="1" customWidth="1"/>
    <col min="5869" max="5869" width="4.375" style="22" customWidth="1"/>
    <col min="5870" max="5870" width="6.25" style="22" bestFit="1" customWidth="1"/>
    <col min="5871" max="5877" width="9" style="22" customWidth="1"/>
    <col min="5878" max="5878" width="8" style="22" bestFit="1" customWidth="1"/>
    <col min="5879" max="5879" width="10.375" style="22" bestFit="1" customWidth="1"/>
    <col min="5880" max="6123" width="9" style="22" customWidth="1"/>
    <col min="6124" max="6124" width="10.5" style="22" bestFit="1" customWidth="1"/>
    <col min="6125" max="6125" width="4.375" style="22" customWidth="1"/>
    <col min="6126" max="6126" width="6.25" style="22" bestFit="1" customWidth="1"/>
    <col min="6127" max="6133" width="9" style="22" customWidth="1"/>
    <col min="6134" max="6134" width="8" style="22" bestFit="1" customWidth="1"/>
    <col min="6135" max="6135" width="10.375" style="22" bestFit="1" customWidth="1"/>
    <col min="6136" max="6379" width="9" style="22" customWidth="1"/>
    <col min="6380" max="6380" width="10.5" style="22" bestFit="1" customWidth="1"/>
    <col min="6381" max="6381" width="4.375" style="22" customWidth="1"/>
    <col min="6382" max="6382" width="6.25" style="22" bestFit="1" customWidth="1"/>
    <col min="6383" max="6389" width="9" style="22" customWidth="1"/>
    <col min="6390" max="6390" width="8" style="22" bestFit="1" customWidth="1"/>
    <col min="6391" max="6391" width="10.375" style="22" bestFit="1" customWidth="1"/>
    <col min="6392" max="6635" width="9" style="22" customWidth="1"/>
    <col min="6636" max="6636" width="10.5" style="22" bestFit="1" customWidth="1"/>
    <col min="6637" max="6637" width="4.375" style="22" customWidth="1"/>
    <col min="6638" max="6638" width="6.25" style="22" bestFit="1" customWidth="1"/>
    <col min="6639" max="6645" width="9" style="22" customWidth="1"/>
    <col min="6646" max="6646" width="8" style="22" bestFit="1" customWidth="1"/>
    <col min="6647" max="6647" width="10.375" style="22" bestFit="1" customWidth="1"/>
    <col min="6648" max="6891" width="9" style="22" customWidth="1"/>
    <col min="6892" max="6892" width="10.5" style="22" bestFit="1" customWidth="1"/>
    <col min="6893" max="6893" width="4.375" style="22" customWidth="1"/>
    <col min="6894" max="6894" width="6.25" style="22" bestFit="1" customWidth="1"/>
    <col min="6895" max="6901" width="9" style="22" customWidth="1"/>
    <col min="6902" max="6902" width="8" style="22" bestFit="1" customWidth="1"/>
    <col min="6903" max="6903" width="10.375" style="22" bestFit="1" customWidth="1"/>
    <col min="6904" max="7147" width="9" style="22" customWidth="1"/>
    <col min="7148" max="7148" width="10.5" style="22" bestFit="1" customWidth="1"/>
    <col min="7149" max="7149" width="4.375" style="22" customWidth="1"/>
    <col min="7150" max="7150" width="6.25" style="22" bestFit="1" customWidth="1"/>
    <col min="7151" max="7157" width="9" style="22" customWidth="1"/>
    <col min="7158" max="7158" width="8" style="22" bestFit="1" customWidth="1"/>
    <col min="7159" max="7159" width="10.375" style="22" bestFit="1" customWidth="1"/>
    <col min="7160" max="7403" width="9" style="22" customWidth="1"/>
    <col min="7404" max="7404" width="10.5" style="22" bestFit="1" customWidth="1"/>
    <col min="7405" max="7405" width="4.375" style="22" customWidth="1"/>
    <col min="7406" max="7406" width="6.25" style="22" bestFit="1" customWidth="1"/>
    <col min="7407" max="7413" width="9" style="22" customWidth="1"/>
    <col min="7414" max="7414" width="8" style="22" bestFit="1" customWidth="1"/>
    <col min="7415" max="7415" width="10.375" style="22" bestFit="1" customWidth="1"/>
    <col min="7416" max="7659" width="9" style="22" customWidth="1"/>
    <col min="7660" max="7660" width="10.5" style="22" bestFit="1" customWidth="1"/>
    <col min="7661" max="7661" width="4.375" style="22" customWidth="1"/>
    <col min="7662" max="7662" width="6.25" style="22" bestFit="1" customWidth="1"/>
    <col min="7663" max="7669" width="9" style="22" customWidth="1"/>
    <col min="7670" max="7670" width="8" style="22" bestFit="1" customWidth="1"/>
    <col min="7671" max="7671" width="10.375" style="22" bestFit="1" customWidth="1"/>
    <col min="7672" max="7915" width="9" style="22" customWidth="1"/>
    <col min="7916" max="7916" width="10.5" style="22" bestFit="1" customWidth="1"/>
    <col min="7917" max="7917" width="4.375" style="22" customWidth="1"/>
    <col min="7918" max="7918" width="6.25" style="22" bestFit="1" customWidth="1"/>
    <col min="7919" max="7925" width="9" style="22" customWidth="1"/>
    <col min="7926" max="7926" width="8" style="22" bestFit="1" customWidth="1"/>
    <col min="7927" max="7927" width="10.375" style="22" bestFit="1" customWidth="1"/>
    <col min="7928" max="8171" width="9" style="22" customWidth="1"/>
    <col min="8172" max="8172" width="10.5" style="22" bestFit="1" customWidth="1"/>
    <col min="8173" max="8173" width="4.375" style="22" customWidth="1"/>
    <col min="8174" max="8174" width="6.25" style="22" bestFit="1" customWidth="1"/>
    <col min="8175" max="8181" width="9" style="22" customWidth="1"/>
    <col min="8182" max="8182" width="8" style="22" bestFit="1" customWidth="1"/>
    <col min="8183" max="8183" width="10.375" style="22" bestFit="1" customWidth="1"/>
    <col min="8184" max="8427" width="9" style="22" customWidth="1"/>
    <col min="8428" max="8428" width="10.5" style="22" bestFit="1" customWidth="1"/>
    <col min="8429" max="8429" width="4.375" style="22" customWidth="1"/>
    <col min="8430" max="8430" width="6.25" style="22" bestFit="1" customWidth="1"/>
    <col min="8431" max="8437" width="9" style="22" customWidth="1"/>
    <col min="8438" max="8438" width="8" style="22" bestFit="1" customWidth="1"/>
    <col min="8439" max="8439" width="10.375" style="22" bestFit="1" customWidth="1"/>
    <col min="8440" max="8683" width="9" style="22" customWidth="1"/>
    <col min="8684" max="8684" width="10.5" style="22" bestFit="1" customWidth="1"/>
    <col min="8685" max="8685" width="4.375" style="22" customWidth="1"/>
    <col min="8686" max="8686" width="6.25" style="22" bestFit="1" customWidth="1"/>
    <col min="8687" max="8693" width="9" style="22" customWidth="1"/>
    <col min="8694" max="8694" width="8" style="22" bestFit="1" customWidth="1"/>
    <col min="8695" max="8695" width="10.375" style="22" bestFit="1" customWidth="1"/>
    <col min="8696" max="8939" width="9" style="22" customWidth="1"/>
    <col min="8940" max="8940" width="10.5" style="22" bestFit="1" customWidth="1"/>
    <col min="8941" max="8941" width="4.375" style="22" customWidth="1"/>
    <col min="8942" max="8942" width="6.25" style="22" bestFit="1" customWidth="1"/>
    <col min="8943" max="8949" width="9" style="22" customWidth="1"/>
    <col min="8950" max="8950" width="8" style="22" bestFit="1" customWidth="1"/>
    <col min="8951" max="8951" width="10.375" style="22" bestFit="1" customWidth="1"/>
    <col min="8952" max="9195" width="9" style="22" customWidth="1"/>
    <col min="9196" max="9196" width="10.5" style="22" bestFit="1" customWidth="1"/>
    <col min="9197" max="9197" width="4.375" style="22" customWidth="1"/>
    <col min="9198" max="9198" width="6.25" style="22" bestFit="1" customWidth="1"/>
    <col min="9199" max="9205" width="9" style="22" customWidth="1"/>
    <col min="9206" max="9206" width="8" style="22" bestFit="1" customWidth="1"/>
    <col min="9207" max="9207" width="10.375" style="22" bestFit="1" customWidth="1"/>
    <col min="9208" max="9451" width="9" style="22" customWidth="1"/>
    <col min="9452" max="9452" width="10.5" style="22" bestFit="1" customWidth="1"/>
    <col min="9453" max="9453" width="4.375" style="22" customWidth="1"/>
    <col min="9454" max="9454" width="6.25" style="22" bestFit="1" customWidth="1"/>
    <col min="9455" max="9461" width="9" style="22" customWidth="1"/>
    <col min="9462" max="9462" width="8" style="22" bestFit="1" customWidth="1"/>
    <col min="9463" max="9463" width="10.375" style="22" bestFit="1" customWidth="1"/>
    <col min="9464" max="9707" width="9" style="22" customWidth="1"/>
    <col min="9708" max="9708" width="10.5" style="22" bestFit="1" customWidth="1"/>
    <col min="9709" max="9709" width="4.375" style="22" customWidth="1"/>
    <col min="9710" max="9710" width="6.25" style="22" bestFit="1" customWidth="1"/>
    <col min="9711" max="9717" width="9" style="22" customWidth="1"/>
    <col min="9718" max="9718" width="8" style="22" bestFit="1" customWidth="1"/>
    <col min="9719" max="9719" width="10.375" style="22" bestFit="1" customWidth="1"/>
    <col min="9720" max="9963" width="9" style="22" customWidth="1"/>
    <col min="9964" max="9964" width="10.5" style="22" bestFit="1" customWidth="1"/>
    <col min="9965" max="9965" width="4.375" style="22" customWidth="1"/>
    <col min="9966" max="9966" width="6.25" style="22" bestFit="1" customWidth="1"/>
    <col min="9967" max="9973" width="9" style="22" customWidth="1"/>
    <col min="9974" max="9974" width="8" style="22" bestFit="1" customWidth="1"/>
    <col min="9975" max="9975" width="10.375" style="22" bestFit="1" customWidth="1"/>
    <col min="9976" max="10219" width="9" style="22" customWidth="1"/>
    <col min="10220" max="10220" width="10.5" style="22" bestFit="1" customWidth="1"/>
    <col min="10221" max="10221" width="4.375" style="22" customWidth="1"/>
    <col min="10222" max="10222" width="6.25" style="22" bestFit="1" customWidth="1"/>
    <col min="10223" max="10229" width="9" style="22" customWidth="1"/>
    <col min="10230" max="10230" width="8" style="22" bestFit="1" customWidth="1"/>
    <col min="10231" max="10231" width="10.375" style="22" bestFit="1" customWidth="1"/>
    <col min="10232" max="10475" width="9" style="22" customWidth="1"/>
    <col min="10476" max="10476" width="10.5" style="22" bestFit="1" customWidth="1"/>
    <col min="10477" max="10477" width="4.375" style="22" customWidth="1"/>
    <col min="10478" max="10478" width="6.25" style="22" bestFit="1" customWidth="1"/>
    <col min="10479" max="10485" width="9" style="22" customWidth="1"/>
    <col min="10486" max="10486" width="8" style="22" bestFit="1" customWidth="1"/>
    <col min="10487" max="10487" width="10.375" style="22" bestFit="1" customWidth="1"/>
    <col min="10488" max="10731" width="9" style="22" customWidth="1"/>
    <col min="10732" max="10732" width="10.5" style="22" bestFit="1" customWidth="1"/>
    <col min="10733" max="10733" width="4.375" style="22" customWidth="1"/>
    <col min="10734" max="10734" width="6.25" style="22" bestFit="1" customWidth="1"/>
    <col min="10735" max="10741" width="9" style="22" customWidth="1"/>
    <col min="10742" max="10742" width="8" style="22" bestFit="1" customWidth="1"/>
    <col min="10743" max="10743" width="10.375" style="22" bestFit="1" customWidth="1"/>
    <col min="10744" max="10987" width="9" style="22" customWidth="1"/>
    <col min="10988" max="10988" width="10.5" style="22" bestFit="1" customWidth="1"/>
    <col min="10989" max="10989" width="4.375" style="22" customWidth="1"/>
    <col min="10990" max="10990" width="6.25" style="22" bestFit="1" customWidth="1"/>
    <col min="10991" max="10997" width="9" style="22" customWidth="1"/>
    <col min="10998" max="10998" width="8" style="22" bestFit="1" customWidth="1"/>
    <col min="10999" max="10999" width="10.375" style="22" bestFit="1" customWidth="1"/>
    <col min="11000" max="11243" width="9" style="22" customWidth="1"/>
    <col min="11244" max="11244" width="10.5" style="22" bestFit="1" customWidth="1"/>
    <col min="11245" max="11245" width="4.375" style="22" customWidth="1"/>
    <col min="11246" max="11246" width="6.25" style="22" bestFit="1" customWidth="1"/>
    <col min="11247" max="11253" width="9" style="22" customWidth="1"/>
    <col min="11254" max="11254" width="8" style="22" bestFit="1" customWidth="1"/>
    <col min="11255" max="11255" width="10.375" style="22" bestFit="1" customWidth="1"/>
    <col min="11256" max="11499" width="9" style="22" customWidth="1"/>
    <col min="11500" max="11500" width="10.5" style="22" bestFit="1" customWidth="1"/>
    <col min="11501" max="11501" width="4.375" style="22" customWidth="1"/>
    <col min="11502" max="11502" width="6.25" style="22" bestFit="1" customWidth="1"/>
    <col min="11503" max="11509" width="9" style="22" customWidth="1"/>
    <col min="11510" max="11510" width="8" style="22" bestFit="1" customWidth="1"/>
    <col min="11511" max="11511" width="10.375" style="22" bestFit="1" customWidth="1"/>
    <col min="11512" max="11755" width="9" style="22" customWidth="1"/>
    <col min="11756" max="11756" width="10.5" style="22" bestFit="1" customWidth="1"/>
    <col min="11757" max="11757" width="4.375" style="22" customWidth="1"/>
    <col min="11758" max="11758" width="6.25" style="22" bestFit="1" customWidth="1"/>
    <col min="11759" max="11765" width="9" style="22" customWidth="1"/>
    <col min="11766" max="11766" width="8" style="22" bestFit="1" customWidth="1"/>
    <col min="11767" max="11767" width="10.375" style="22" bestFit="1" customWidth="1"/>
    <col min="11768" max="12011" width="9" style="22" customWidth="1"/>
    <col min="12012" max="12012" width="10.5" style="22" bestFit="1" customWidth="1"/>
    <col min="12013" max="12013" width="4.375" style="22" customWidth="1"/>
    <col min="12014" max="12014" width="6.25" style="22" bestFit="1" customWidth="1"/>
    <col min="12015" max="12021" width="9" style="22" customWidth="1"/>
    <col min="12022" max="12022" width="8" style="22" bestFit="1" customWidth="1"/>
    <col min="12023" max="12023" width="10.375" style="22" bestFit="1" customWidth="1"/>
    <col min="12024" max="12267" width="9" style="22" customWidth="1"/>
    <col min="12268" max="12268" width="10.5" style="22" bestFit="1" customWidth="1"/>
    <col min="12269" max="12269" width="4.375" style="22" customWidth="1"/>
    <col min="12270" max="12270" width="6.25" style="22" bestFit="1" customWidth="1"/>
    <col min="12271" max="12277" width="9" style="22" customWidth="1"/>
    <col min="12278" max="12278" width="8" style="22" bestFit="1" customWidth="1"/>
    <col min="12279" max="12279" width="10.375" style="22" bestFit="1" customWidth="1"/>
    <col min="12280" max="12523" width="9" style="22" customWidth="1"/>
    <col min="12524" max="12524" width="10.5" style="22" bestFit="1" customWidth="1"/>
    <col min="12525" max="12525" width="4.375" style="22" customWidth="1"/>
    <col min="12526" max="12526" width="6.25" style="22" bestFit="1" customWidth="1"/>
    <col min="12527" max="12533" width="9" style="22" customWidth="1"/>
    <col min="12534" max="12534" width="8" style="22" bestFit="1" customWidth="1"/>
    <col min="12535" max="12535" width="10.375" style="22" bestFit="1" customWidth="1"/>
    <col min="12536" max="12779" width="9" style="22" customWidth="1"/>
    <col min="12780" max="12780" width="10.5" style="22" bestFit="1" customWidth="1"/>
    <col min="12781" max="12781" width="4.375" style="22" customWidth="1"/>
    <col min="12782" max="12782" width="6.25" style="22" bestFit="1" customWidth="1"/>
    <col min="12783" max="12789" width="9" style="22" customWidth="1"/>
    <col min="12790" max="12790" width="8" style="22" bestFit="1" customWidth="1"/>
    <col min="12791" max="12791" width="10.375" style="22" bestFit="1" customWidth="1"/>
    <col min="12792" max="13035" width="9" style="22" customWidth="1"/>
    <col min="13036" max="13036" width="10.5" style="22" bestFit="1" customWidth="1"/>
    <col min="13037" max="13037" width="4.375" style="22" customWidth="1"/>
    <col min="13038" max="13038" width="6.25" style="22" bestFit="1" customWidth="1"/>
    <col min="13039" max="13045" width="9" style="22" customWidth="1"/>
    <col min="13046" max="13046" width="8" style="22" bestFit="1" customWidth="1"/>
    <col min="13047" max="13047" width="10.375" style="22" bestFit="1" customWidth="1"/>
    <col min="13048" max="13291" width="9" style="22" customWidth="1"/>
    <col min="13292" max="13292" width="10.5" style="22" bestFit="1" customWidth="1"/>
    <col min="13293" max="13293" width="4.375" style="22" customWidth="1"/>
    <col min="13294" max="13294" width="6.25" style="22" bestFit="1" customWidth="1"/>
    <col min="13295" max="13301" width="9" style="22" customWidth="1"/>
    <col min="13302" max="13302" width="8" style="22" bestFit="1" customWidth="1"/>
    <col min="13303" max="13303" width="10.375" style="22" bestFit="1" customWidth="1"/>
    <col min="13304" max="13547" width="9" style="22" customWidth="1"/>
    <col min="13548" max="13548" width="10.5" style="22" bestFit="1" customWidth="1"/>
    <col min="13549" max="13549" width="4.375" style="22" customWidth="1"/>
    <col min="13550" max="13550" width="6.25" style="22" bestFit="1" customWidth="1"/>
    <col min="13551" max="13557" width="9" style="22" customWidth="1"/>
    <col min="13558" max="13558" width="8" style="22" bestFit="1" customWidth="1"/>
    <col min="13559" max="13559" width="10.375" style="22" bestFit="1" customWidth="1"/>
    <col min="13560" max="13803" width="9" style="22" customWidth="1"/>
    <col min="13804" max="13804" width="10.5" style="22" bestFit="1" customWidth="1"/>
    <col min="13805" max="13805" width="4.375" style="22" customWidth="1"/>
    <col min="13806" max="13806" width="6.25" style="22" bestFit="1" customWidth="1"/>
    <col min="13807" max="13813" width="9" style="22" customWidth="1"/>
    <col min="13814" max="13814" width="8" style="22" bestFit="1" customWidth="1"/>
    <col min="13815" max="13815" width="10.375" style="22" bestFit="1" customWidth="1"/>
    <col min="13816" max="14059" width="9" style="22" customWidth="1"/>
    <col min="14060" max="14060" width="10.5" style="22" bestFit="1" customWidth="1"/>
    <col min="14061" max="14061" width="4.375" style="22" customWidth="1"/>
    <col min="14062" max="14062" width="6.25" style="22" bestFit="1" customWidth="1"/>
    <col min="14063" max="14069" width="9" style="22" customWidth="1"/>
    <col min="14070" max="14070" width="8" style="22" bestFit="1" customWidth="1"/>
    <col min="14071" max="14071" width="10.375" style="22" bestFit="1" customWidth="1"/>
    <col min="14072" max="14315" width="9" style="22" customWidth="1"/>
    <col min="14316" max="14316" width="10.5" style="22" bestFit="1" customWidth="1"/>
    <col min="14317" max="14317" width="4.375" style="22" customWidth="1"/>
    <col min="14318" max="14318" width="6.25" style="22" bestFit="1" customWidth="1"/>
    <col min="14319" max="14325" width="9" style="22" customWidth="1"/>
    <col min="14326" max="14326" width="8" style="22" bestFit="1" customWidth="1"/>
    <col min="14327" max="14327" width="10.375" style="22" bestFit="1" customWidth="1"/>
    <col min="14328" max="14571" width="9" style="22" customWidth="1"/>
    <col min="14572" max="14572" width="10.5" style="22" bestFit="1" customWidth="1"/>
    <col min="14573" max="14573" width="4.375" style="22" customWidth="1"/>
    <col min="14574" max="14574" width="6.25" style="22" bestFit="1" customWidth="1"/>
    <col min="14575" max="14581" width="9" style="22" customWidth="1"/>
    <col min="14582" max="14582" width="8" style="22" bestFit="1" customWidth="1"/>
    <col min="14583" max="14583" width="10.375" style="22" bestFit="1" customWidth="1"/>
    <col min="14584" max="14827" width="9" style="22" customWidth="1"/>
    <col min="14828" max="14828" width="10.5" style="22" bestFit="1" customWidth="1"/>
    <col min="14829" max="14829" width="4.375" style="22" customWidth="1"/>
    <col min="14830" max="14830" width="6.25" style="22" bestFit="1" customWidth="1"/>
    <col min="14831" max="14837" width="9" style="22" customWidth="1"/>
    <col min="14838" max="14838" width="8" style="22" bestFit="1" customWidth="1"/>
    <col min="14839" max="14839" width="10.375" style="22" bestFit="1" customWidth="1"/>
    <col min="14840" max="15083" width="9" style="22" customWidth="1"/>
    <col min="15084" max="15084" width="10.5" style="22" bestFit="1" customWidth="1"/>
    <col min="15085" max="15085" width="4.375" style="22" customWidth="1"/>
    <col min="15086" max="15086" width="6.25" style="22" bestFit="1" customWidth="1"/>
    <col min="15087" max="15093" width="9" style="22" customWidth="1"/>
    <col min="15094" max="15094" width="8" style="22" bestFit="1" customWidth="1"/>
    <col min="15095" max="15095" width="10.375" style="22" bestFit="1" customWidth="1"/>
    <col min="15096" max="15339" width="9" style="22" customWidth="1"/>
    <col min="15340" max="15340" width="10.5" style="22" bestFit="1" customWidth="1"/>
    <col min="15341" max="15341" width="4.375" style="22" customWidth="1"/>
    <col min="15342" max="15342" width="6.25" style="22" bestFit="1" customWidth="1"/>
    <col min="15343" max="15349" width="9" style="22" customWidth="1"/>
    <col min="15350" max="15350" width="8" style="22" bestFit="1" customWidth="1"/>
    <col min="15351" max="15351" width="10.375" style="22" bestFit="1" customWidth="1"/>
    <col min="15352" max="15595" width="9" style="22" customWidth="1"/>
    <col min="15596" max="15596" width="10.5" style="22" bestFit="1" customWidth="1"/>
    <col min="15597" max="15597" width="4.375" style="22" customWidth="1"/>
    <col min="15598" max="15598" width="6.25" style="22" bestFit="1" customWidth="1"/>
    <col min="15599" max="15605" width="9" style="22" customWidth="1"/>
    <col min="15606" max="15606" width="8" style="22" bestFit="1" customWidth="1"/>
    <col min="15607" max="15607" width="10.375" style="22" bestFit="1" customWidth="1"/>
    <col min="15608" max="15851" width="9" style="22" customWidth="1"/>
    <col min="15852" max="15852" width="10.5" style="22" bestFit="1" customWidth="1"/>
    <col min="15853" max="15853" width="4.375" style="22" customWidth="1"/>
    <col min="15854" max="15854" width="6.25" style="22" bestFit="1" customWidth="1"/>
    <col min="15855" max="15861" width="9" style="22" customWidth="1"/>
    <col min="15862" max="15862" width="8" style="22" bestFit="1" customWidth="1"/>
    <col min="15863" max="15863" width="10.375" style="22" bestFit="1" customWidth="1"/>
    <col min="15864" max="16107" width="9" style="22" customWidth="1"/>
    <col min="16108" max="16108" width="10.5" style="22" bestFit="1" customWidth="1"/>
    <col min="16109" max="16109" width="4.375" style="22" customWidth="1"/>
    <col min="16110" max="16110" width="6.25" style="22" bestFit="1" customWidth="1"/>
    <col min="16111" max="16117" width="9" style="22" customWidth="1"/>
    <col min="16118" max="16118" width="8" style="22" bestFit="1" customWidth="1"/>
    <col min="16119" max="16119" width="10.375" style="22" bestFit="1" customWidth="1"/>
    <col min="16120" max="16384" width="9" style="22" customWidth="1"/>
  </cols>
  <sheetData>
    <row r="1" spans="2:13" ht="20.25" customHeight="1">
      <c r="B1" s="189" t="s">
        <v>131</v>
      </c>
      <c r="C1" s="199"/>
      <c r="D1" s="199"/>
      <c r="E1" s="160"/>
      <c r="F1" s="160"/>
      <c r="G1" s="160"/>
      <c r="H1" s="160"/>
      <c r="I1" s="160"/>
      <c r="J1" s="160"/>
      <c r="K1" s="160"/>
      <c r="L1" s="160"/>
      <c r="M1" s="160"/>
    </row>
    <row r="2" spans="2:13" ht="13.5" customHeight="1">
      <c r="B2" s="190"/>
      <c r="C2" s="199"/>
      <c r="D2" s="199"/>
      <c r="E2" s="160"/>
      <c r="F2" s="160"/>
      <c r="G2" s="160"/>
      <c r="H2" s="160"/>
      <c r="I2" s="160"/>
      <c r="J2" s="160"/>
      <c r="K2" s="160"/>
      <c r="L2" s="160"/>
      <c r="M2" s="160"/>
    </row>
    <row r="3" spans="2:13" ht="14.25">
      <c r="B3" s="160"/>
      <c r="C3" s="160"/>
      <c r="D3" s="160"/>
      <c r="E3" s="160"/>
      <c r="F3" s="160"/>
      <c r="G3" s="160"/>
      <c r="H3" s="160"/>
      <c r="I3" s="160"/>
      <c r="J3" s="160"/>
      <c r="K3" s="160"/>
      <c r="L3" s="66" t="s">
        <v>193</v>
      </c>
      <c r="M3" s="66"/>
    </row>
    <row r="4" spans="2:13" ht="18.75" customHeight="1">
      <c r="B4" s="191" t="s">
        <v>199</v>
      </c>
      <c r="C4" s="38" t="s">
        <v>110</v>
      </c>
      <c r="D4" s="212" t="s">
        <v>218</v>
      </c>
      <c r="E4" s="212" t="s">
        <v>285</v>
      </c>
      <c r="F4" s="212" t="s">
        <v>277</v>
      </c>
      <c r="G4" s="212" t="s">
        <v>101</v>
      </c>
      <c r="H4" s="212" t="s">
        <v>259</v>
      </c>
      <c r="I4" s="212" t="s">
        <v>200</v>
      </c>
      <c r="J4" s="212" t="s">
        <v>286</v>
      </c>
      <c r="K4" s="228" t="s">
        <v>111</v>
      </c>
      <c r="L4" s="239" t="s">
        <v>34</v>
      </c>
      <c r="M4" s="252"/>
    </row>
    <row r="5" spans="2:13" ht="19.5" customHeight="1">
      <c r="B5" s="192" t="s">
        <v>181</v>
      </c>
      <c r="C5" s="200">
        <v>539</v>
      </c>
      <c r="D5" s="213">
        <v>1129</v>
      </c>
      <c r="E5" s="213">
        <v>2054</v>
      </c>
      <c r="F5" s="213">
        <v>1525</v>
      </c>
      <c r="G5" s="213">
        <v>1240</v>
      </c>
      <c r="H5" s="213">
        <v>1533</v>
      </c>
      <c r="I5" s="213">
        <v>1346</v>
      </c>
      <c r="J5" s="213">
        <v>397</v>
      </c>
      <c r="K5" s="229">
        <v>98</v>
      </c>
      <c r="L5" s="240">
        <f t="shared" ref="L5:L10" si="0">SUM(C5:K5)</f>
        <v>9861</v>
      </c>
      <c r="M5" s="253"/>
    </row>
    <row r="6" spans="2:13" ht="18.75" customHeight="1">
      <c r="B6" s="193" t="s">
        <v>336</v>
      </c>
      <c r="C6" s="201">
        <v>540</v>
      </c>
      <c r="D6" s="214">
        <v>1689</v>
      </c>
      <c r="E6" s="214">
        <v>2320</v>
      </c>
      <c r="F6" s="214">
        <v>1644</v>
      </c>
      <c r="G6" s="214">
        <v>1492</v>
      </c>
      <c r="H6" s="214">
        <v>1574</v>
      </c>
      <c r="I6" s="214">
        <v>1542</v>
      </c>
      <c r="J6" s="214">
        <v>433</v>
      </c>
      <c r="K6" s="230">
        <v>107</v>
      </c>
      <c r="L6" s="241">
        <f t="shared" si="0"/>
        <v>11341</v>
      </c>
      <c r="M6" s="253"/>
    </row>
    <row r="7" spans="2:13" ht="18.75" customHeight="1">
      <c r="B7" s="194" t="s">
        <v>113</v>
      </c>
      <c r="C7" s="201">
        <v>537</v>
      </c>
      <c r="D7" s="214">
        <v>1719</v>
      </c>
      <c r="E7" s="214">
        <v>2358</v>
      </c>
      <c r="F7" s="214">
        <v>1485</v>
      </c>
      <c r="G7" s="214">
        <v>1404</v>
      </c>
      <c r="H7" s="214">
        <v>1658</v>
      </c>
      <c r="I7" s="214">
        <v>1741</v>
      </c>
      <c r="J7" s="214">
        <v>606</v>
      </c>
      <c r="K7" s="230">
        <v>108</v>
      </c>
      <c r="L7" s="241">
        <f t="shared" si="0"/>
        <v>11616</v>
      </c>
      <c r="M7" s="253"/>
    </row>
    <row r="8" spans="2:13" ht="18.75" customHeight="1">
      <c r="B8" s="194" t="s">
        <v>303</v>
      </c>
      <c r="C8" s="201">
        <v>571</v>
      </c>
      <c r="D8" s="214">
        <v>1801</v>
      </c>
      <c r="E8" s="214">
        <v>2429</v>
      </c>
      <c r="F8" s="214">
        <v>1607</v>
      </c>
      <c r="G8" s="214">
        <v>1454</v>
      </c>
      <c r="H8" s="214">
        <v>1710</v>
      </c>
      <c r="I8" s="214">
        <v>1905</v>
      </c>
      <c r="J8" s="214">
        <v>647</v>
      </c>
      <c r="K8" s="230">
        <v>111</v>
      </c>
      <c r="L8" s="241">
        <f t="shared" si="0"/>
        <v>12235</v>
      </c>
      <c r="M8" s="253"/>
    </row>
    <row r="9" spans="2:13" ht="18.75" customHeight="1">
      <c r="B9" s="195" t="s">
        <v>337</v>
      </c>
      <c r="C9" s="202">
        <v>575</v>
      </c>
      <c r="D9" s="215">
        <v>1865</v>
      </c>
      <c r="E9" s="215">
        <v>2570</v>
      </c>
      <c r="F9" s="215">
        <v>1590</v>
      </c>
      <c r="G9" s="215">
        <v>1554</v>
      </c>
      <c r="H9" s="215">
        <v>1868</v>
      </c>
      <c r="I9" s="215">
        <v>2051</v>
      </c>
      <c r="J9" s="215">
        <v>835</v>
      </c>
      <c r="K9" s="231">
        <v>112</v>
      </c>
      <c r="L9" s="242">
        <f t="shared" si="0"/>
        <v>13020</v>
      </c>
      <c r="M9" s="254"/>
    </row>
    <row r="10" spans="2:13" ht="18.75" customHeight="1">
      <c r="B10" s="196" t="s">
        <v>9</v>
      </c>
      <c r="C10" s="203">
        <v>389758</v>
      </c>
      <c r="D10" s="216">
        <v>607617</v>
      </c>
      <c r="E10" s="216">
        <v>887595</v>
      </c>
      <c r="F10" s="216">
        <v>583823</v>
      </c>
      <c r="G10" s="216">
        <v>622974</v>
      </c>
      <c r="H10" s="216">
        <v>549405</v>
      </c>
      <c r="I10" s="216">
        <v>436321</v>
      </c>
      <c r="J10" s="216">
        <v>245421</v>
      </c>
      <c r="K10" s="232">
        <v>42376</v>
      </c>
      <c r="L10" s="243">
        <f t="shared" si="0"/>
        <v>4365290</v>
      </c>
      <c r="M10" s="253"/>
    </row>
    <row r="11" spans="2:13" ht="14.25" customHeight="1"/>
    <row r="12" spans="2:13" ht="18.75" customHeight="1">
      <c r="B12" s="197" t="s">
        <v>176</v>
      </c>
      <c r="C12" s="160"/>
      <c r="D12" s="160"/>
      <c r="E12" s="160"/>
      <c r="F12" s="160"/>
      <c r="G12" s="160"/>
      <c r="H12" s="160"/>
      <c r="I12" s="160"/>
      <c r="J12" s="160"/>
      <c r="K12" s="160"/>
      <c r="L12" s="66" t="s">
        <v>192</v>
      </c>
      <c r="M12" s="66"/>
    </row>
    <row r="13" spans="2:13" ht="18.75" customHeight="1">
      <c r="B13" s="191" t="s">
        <v>199</v>
      </c>
      <c r="C13" s="38" t="s">
        <v>110</v>
      </c>
      <c r="D13" s="212" t="s">
        <v>218</v>
      </c>
      <c r="E13" s="212" t="s">
        <v>285</v>
      </c>
      <c r="F13" s="212" t="s">
        <v>277</v>
      </c>
      <c r="G13" s="212" t="s">
        <v>101</v>
      </c>
      <c r="H13" s="212" t="s">
        <v>259</v>
      </c>
      <c r="I13" s="212" t="s">
        <v>200</v>
      </c>
      <c r="J13" s="212" t="s">
        <v>286</v>
      </c>
      <c r="K13" s="228" t="s">
        <v>111</v>
      </c>
      <c r="L13" s="239" t="s">
        <v>34</v>
      </c>
      <c r="M13" s="252"/>
    </row>
    <row r="14" spans="2:13" ht="18.75" customHeight="1">
      <c r="B14" s="192" t="s">
        <v>181</v>
      </c>
      <c r="C14" s="204">
        <v>92.3</v>
      </c>
      <c r="D14" s="217">
        <v>97.3</v>
      </c>
      <c r="E14" s="217">
        <v>89.3</v>
      </c>
      <c r="F14" s="217">
        <v>86</v>
      </c>
      <c r="G14" s="217">
        <v>95.4</v>
      </c>
      <c r="H14" s="217">
        <v>94.3</v>
      </c>
      <c r="I14" s="217">
        <v>91.3</v>
      </c>
      <c r="J14" s="217">
        <v>98.3</v>
      </c>
      <c r="K14" s="233">
        <v>136.1</v>
      </c>
      <c r="L14" s="244">
        <v>92.2</v>
      </c>
      <c r="M14" s="255"/>
    </row>
    <row r="15" spans="2:13" ht="18.75" customHeight="1">
      <c r="B15" s="193" t="s">
        <v>336</v>
      </c>
      <c r="C15" s="205">
        <v>100.2</v>
      </c>
      <c r="D15" s="218">
        <v>149.6</v>
      </c>
      <c r="E15" s="218">
        <v>113</v>
      </c>
      <c r="F15" s="218">
        <v>107.8</v>
      </c>
      <c r="G15" s="218">
        <v>120.3</v>
      </c>
      <c r="H15" s="218">
        <v>102.7</v>
      </c>
      <c r="I15" s="218">
        <v>114.6</v>
      </c>
      <c r="J15" s="218">
        <v>109.1</v>
      </c>
      <c r="K15" s="234">
        <v>109.2</v>
      </c>
      <c r="L15" s="245">
        <v>115</v>
      </c>
      <c r="M15" s="256"/>
    </row>
    <row r="16" spans="2:13" ht="18.75" customHeight="1">
      <c r="B16" s="194" t="s">
        <v>113</v>
      </c>
      <c r="C16" s="205">
        <v>99.4</v>
      </c>
      <c r="D16" s="218">
        <v>101.8</v>
      </c>
      <c r="E16" s="218">
        <v>101.6</v>
      </c>
      <c r="F16" s="218">
        <v>90.3</v>
      </c>
      <c r="G16" s="218">
        <v>94.1</v>
      </c>
      <c r="H16" s="218">
        <v>105.3</v>
      </c>
      <c r="I16" s="218">
        <v>112.9</v>
      </c>
      <c r="J16" s="218">
        <v>140</v>
      </c>
      <c r="K16" s="234">
        <v>100.9</v>
      </c>
      <c r="L16" s="245">
        <v>102.4</v>
      </c>
      <c r="M16" s="256"/>
    </row>
    <row r="17" spans="1:13" ht="18.75" customHeight="1">
      <c r="A17" s="79"/>
      <c r="B17" s="194" t="s">
        <v>303</v>
      </c>
      <c r="C17" s="205">
        <v>106.3</v>
      </c>
      <c r="D17" s="218">
        <v>104.8</v>
      </c>
      <c r="E17" s="218">
        <v>103</v>
      </c>
      <c r="F17" s="218">
        <v>108.2</v>
      </c>
      <c r="G17" s="218">
        <v>103.6</v>
      </c>
      <c r="H17" s="218">
        <v>103.1</v>
      </c>
      <c r="I17" s="218">
        <v>109.4</v>
      </c>
      <c r="J17" s="218">
        <v>106.8</v>
      </c>
      <c r="K17" s="234">
        <v>102.8</v>
      </c>
      <c r="L17" s="245">
        <v>105.3</v>
      </c>
      <c r="M17" s="256"/>
    </row>
    <row r="18" spans="1:13" ht="18.75" customHeight="1">
      <c r="A18" s="79"/>
      <c r="B18" s="195" t="s">
        <v>337</v>
      </c>
      <c r="C18" s="206">
        <v>100.7</v>
      </c>
      <c r="D18" s="219">
        <v>103.6</v>
      </c>
      <c r="E18" s="219">
        <v>105.8</v>
      </c>
      <c r="F18" s="219">
        <v>98.9</v>
      </c>
      <c r="G18" s="219">
        <v>106.9</v>
      </c>
      <c r="H18" s="219">
        <v>109.2</v>
      </c>
      <c r="I18" s="219">
        <v>107.7</v>
      </c>
      <c r="J18" s="219">
        <v>129.1</v>
      </c>
      <c r="K18" s="235">
        <v>100.9</v>
      </c>
      <c r="L18" s="246">
        <v>106.4</v>
      </c>
      <c r="M18" s="257"/>
    </row>
    <row r="19" spans="1:13" s="79" customFormat="1" ht="18.75" customHeight="1">
      <c r="B19" s="196" t="s">
        <v>9</v>
      </c>
      <c r="C19" s="207">
        <v>111.2</v>
      </c>
      <c r="D19" s="220">
        <v>104.3</v>
      </c>
      <c r="E19" s="220">
        <v>102.2</v>
      </c>
      <c r="F19" s="220">
        <v>101.2</v>
      </c>
      <c r="G19" s="220">
        <v>103.3</v>
      </c>
      <c r="H19" s="220">
        <v>106</v>
      </c>
      <c r="I19" s="220">
        <v>102.6</v>
      </c>
      <c r="J19" s="220">
        <v>113</v>
      </c>
      <c r="K19" s="236">
        <v>106.7</v>
      </c>
      <c r="L19" s="247">
        <v>104.4</v>
      </c>
      <c r="M19" s="256"/>
    </row>
    <row r="20" spans="1:13" s="79" customFormat="1" ht="14.25" customHeight="1">
      <c r="A20" s="22"/>
      <c r="B20" s="160"/>
      <c r="C20" s="22"/>
      <c r="D20" s="22"/>
      <c r="E20" s="160"/>
      <c r="F20" s="160"/>
      <c r="G20" s="227"/>
      <c r="H20" s="160"/>
      <c r="I20" s="160"/>
      <c r="J20" s="160"/>
      <c r="K20" s="160"/>
      <c r="L20" s="160"/>
      <c r="M20" s="160"/>
    </row>
    <row r="21" spans="1:13" s="79" customFormat="1" ht="18.75" customHeight="1">
      <c r="A21" s="22"/>
      <c r="B21" s="197" t="s">
        <v>201</v>
      </c>
      <c r="C21" s="160"/>
      <c r="D21" s="160"/>
      <c r="E21" s="160"/>
      <c r="F21" s="225"/>
      <c r="G21" s="160"/>
      <c r="H21" s="160"/>
      <c r="I21" s="160"/>
      <c r="J21" s="160"/>
      <c r="K21" s="160"/>
      <c r="L21" s="66" t="s">
        <v>192</v>
      </c>
      <c r="M21" s="66"/>
    </row>
    <row r="22" spans="1:13" ht="18.75" customHeight="1">
      <c r="B22" s="191" t="s">
        <v>199</v>
      </c>
      <c r="C22" s="38" t="s">
        <v>110</v>
      </c>
      <c r="D22" s="212" t="s">
        <v>218</v>
      </c>
      <c r="E22" s="212" t="s">
        <v>285</v>
      </c>
      <c r="F22" s="226" t="s">
        <v>277</v>
      </c>
      <c r="G22" s="212" t="s">
        <v>101</v>
      </c>
      <c r="H22" s="212" t="s">
        <v>259</v>
      </c>
      <c r="I22" s="212" t="s">
        <v>200</v>
      </c>
      <c r="J22" s="212" t="s">
        <v>286</v>
      </c>
      <c r="K22" s="228" t="s">
        <v>111</v>
      </c>
      <c r="L22" s="239" t="s">
        <v>34</v>
      </c>
      <c r="M22" s="252"/>
    </row>
    <row r="23" spans="1:13" ht="18.75" customHeight="1">
      <c r="B23" s="192" t="s">
        <v>181</v>
      </c>
      <c r="C23" s="208">
        <v>5.4659770814319035</v>
      </c>
      <c r="D23" s="221">
        <v>11.449143088936212</v>
      </c>
      <c r="E23" s="221">
        <v>20.8295304735828</v>
      </c>
      <c r="F23" s="221">
        <v>15.464962985498429</v>
      </c>
      <c r="G23" s="221">
        <v>12.574789575093803</v>
      </c>
      <c r="H23" s="221">
        <v>15.546090660176453</v>
      </c>
      <c r="I23" s="221">
        <v>13.7</v>
      </c>
      <c r="J23" s="221">
        <v>4.0259608558969679</v>
      </c>
      <c r="K23" s="237">
        <v>0.99381401480580067</v>
      </c>
      <c r="L23" s="248">
        <v>99.950268735422398</v>
      </c>
      <c r="M23" s="258"/>
    </row>
    <row r="24" spans="1:13" ht="18.75" customHeight="1">
      <c r="B24" s="193" t="s">
        <v>336</v>
      </c>
      <c r="C24" s="208">
        <v>4.7614848778767298</v>
      </c>
      <c r="D24" s="222">
        <v>14.892866590247774</v>
      </c>
      <c r="E24" s="222">
        <v>20.45674984569262</v>
      </c>
      <c r="F24" s="222">
        <v>14.496076183758047</v>
      </c>
      <c r="G24" s="222">
        <v>13.1</v>
      </c>
      <c r="H24" s="222">
        <v>13.878846662551803</v>
      </c>
      <c r="I24" s="222">
        <v>13.596684595714665</v>
      </c>
      <c r="J24" s="222">
        <v>3.8180054668900447</v>
      </c>
      <c r="K24" s="238">
        <v>0.94347941098668564</v>
      </c>
      <c r="L24" s="249">
        <v>100.04419363371836</v>
      </c>
      <c r="M24" s="258"/>
    </row>
    <row r="25" spans="1:13" ht="18.75" customHeight="1">
      <c r="B25" s="194" t="s">
        <v>113</v>
      </c>
      <c r="C25" s="209">
        <v>4.6229338842975203</v>
      </c>
      <c r="D25" s="222">
        <v>14.798553719008265</v>
      </c>
      <c r="E25" s="222">
        <v>20.299586776859506</v>
      </c>
      <c r="F25" s="222">
        <v>12.784090909090908</v>
      </c>
      <c r="G25" s="222">
        <v>12.086776859504132</v>
      </c>
      <c r="H25" s="222">
        <v>14.273415977961431</v>
      </c>
      <c r="I25" s="222">
        <v>14.987947658402204</v>
      </c>
      <c r="J25" s="222">
        <v>5.2169421487603307</v>
      </c>
      <c r="K25" s="238">
        <v>0.9297520661157026</v>
      </c>
      <c r="L25" s="249">
        <v>99.999999999999986</v>
      </c>
      <c r="M25" s="258"/>
    </row>
    <row r="26" spans="1:13" ht="18.75" customHeight="1">
      <c r="A26" s="188"/>
      <c r="B26" s="194" t="s">
        <v>303</v>
      </c>
      <c r="C26" s="209">
        <v>4.6669391091131995</v>
      </c>
      <c r="D26" s="222">
        <v>14.720065386187168</v>
      </c>
      <c r="E26" s="222">
        <v>19.8</v>
      </c>
      <c r="F26" s="222">
        <v>13.134450347364119</v>
      </c>
      <c r="G26" s="222">
        <v>11.88393951777687</v>
      </c>
      <c r="H26" s="222">
        <v>13.976297507151614</v>
      </c>
      <c r="I26" s="222">
        <v>15.570085819370657</v>
      </c>
      <c r="J26" s="222">
        <v>5.2881078872088274</v>
      </c>
      <c r="K26" s="238">
        <v>0.90723334695545566</v>
      </c>
      <c r="L26" s="249">
        <v>100.0471189211279</v>
      </c>
      <c r="M26" s="258"/>
    </row>
    <row r="27" spans="1:13" ht="18.75" customHeight="1">
      <c r="B27" s="195" t="s">
        <v>337</v>
      </c>
      <c r="C27" s="210">
        <v>4.4162826420890937</v>
      </c>
      <c r="D27" s="223">
        <v>14.324116743471581</v>
      </c>
      <c r="E27" s="223">
        <v>19.738863287250382</v>
      </c>
      <c r="F27" s="223">
        <v>12.211981566820276</v>
      </c>
      <c r="G27" s="223">
        <v>11.935483870967742</v>
      </c>
      <c r="H27" s="223">
        <v>14.4</v>
      </c>
      <c r="I27" s="223">
        <v>15.752688172043012</v>
      </c>
      <c r="J27" s="223">
        <v>6.4132104454685104</v>
      </c>
      <c r="K27" s="223">
        <v>0.86021505376344065</v>
      </c>
      <c r="L27" s="250">
        <v>100</v>
      </c>
      <c r="M27" s="259"/>
    </row>
    <row r="28" spans="1:13" ht="18.75" customHeight="1">
      <c r="B28" s="196" t="s">
        <v>9</v>
      </c>
      <c r="C28" s="207">
        <v>8.93</v>
      </c>
      <c r="D28" s="224">
        <v>13.92</v>
      </c>
      <c r="E28" s="224">
        <v>20.329999999999998</v>
      </c>
      <c r="F28" s="224">
        <v>13.37</v>
      </c>
      <c r="G28" s="224">
        <v>14.27</v>
      </c>
      <c r="H28" s="224">
        <v>12.59</v>
      </c>
      <c r="I28" s="224">
        <v>10</v>
      </c>
      <c r="J28" s="224">
        <v>5.62</v>
      </c>
      <c r="K28" s="224">
        <v>0.97</v>
      </c>
      <c r="L28" s="251">
        <v>100</v>
      </c>
      <c r="M28" s="258"/>
    </row>
    <row r="29" spans="1:13" ht="18.75" customHeight="1">
      <c r="B29" s="198"/>
      <c r="C29" s="211"/>
      <c r="D29" s="211"/>
      <c r="E29" s="211"/>
      <c r="F29" s="211"/>
      <c r="G29" s="211"/>
      <c r="H29" s="211"/>
      <c r="I29" s="211"/>
      <c r="J29" s="211"/>
      <c r="K29" s="211"/>
      <c r="L29" s="211"/>
      <c r="M29" s="211"/>
    </row>
  </sheetData>
  <phoneticPr fontId="3"/>
  <pageMargins left="0.78740157480314943" right="0.78740157480314943" top="0.78740157480314943" bottom="0.78740157480314943" header="0.19685039370078736" footer="0.59055118110236215"/>
  <pageSetup paperSize="9" fitToWidth="1" fitToHeight="1" orientation="landscape" usePrinterDefaults="1" r:id="rId1"/>
  <headerFooter scaleWithDoc="0" alignWithMargins="0">
    <oddFooter>&amp;C&amp;12- 7 -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W34"/>
  <sheetViews>
    <sheetView tabSelected="1" view="pageBreakPreview" zoomScale="120" zoomScaleSheetLayoutView="120" workbookViewId="0">
      <selection activeCell="O8" sqref="O8:P8"/>
    </sheetView>
  </sheetViews>
  <sheetFormatPr defaultRowHeight="13.5"/>
  <cols>
    <col min="1" max="1" width="1" style="22" customWidth="1"/>
    <col min="2" max="2" width="11.125" style="22" customWidth="1"/>
    <col min="3" max="20" width="6.625" style="22" customWidth="1"/>
    <col min="21" max="22" width="1.625" style="22" customWidth="1"/>
    <col min="23" max="255" width="9" style="22" customWidth="1"/>
    <col min="256" max="256" width="10.5" style="22" bestFit="1" customWidth="1"/>
    <col min="257" max="257" width="4.375" style="22" customWidth="1"/>
    <col min="258" max="258" width="6.25" style="22" bestFit="1" customWidth="1"/>
    <col min="259" max="265" width="9" style="22" customWidth="1"/>
    <col min="266" max="266" width="8" style="22" bestFit="1" customWidth="1"/>
    <col min="267" max="267" width="10.375" style="22" bestFit="1" customWidth="1"/>
    <col min="268" max="511" width="9" style="22" customWidth="1"/>
    <col min="512" max="512" width="10.5" style="22" bestFit="1" customWidth="1"/>
    <col min="513" max="513" width="4.375" style="22" customWidth="1"/>
    <col min="514" max="514" width="6.25" style="22" bestFit="1" customWidth="1"/>
    <col min="515" max="521" width="9" style="22" customWidth="1"/>
    <col min="522" max="522" width="8" style="22" bestFit="1" customWidth="1"/>
    <col min="523" max="523" width="10.375" style="22" bestFit="1" customWidth="1"/>
    <col min="524" max="767" width="9" style="22" customWidth="1"/>
    <col min="768" max="768" width="10.5" style="22" bestFit="1" customWidth="1"/>
    <col min="769" max="769" width="4.375" style="22" customWidth="1"/>
    <col min="770" max="770" width="6.25" style="22" bestFit="1" customWidth="1"/>
    <col min="771" max="777" width="9" style="22" customWidth="1"/>
    <col min="778" max="778" width="8" style="22" bestFit="1" customWidth="1"/>
    <col min="779" max="779" width="10.375" style="22" bestFit="1" customWidth="1"/>
    <col min="780" max="1023" width="9" style="22" customWidth="1"/>
    <col min="1024" max="1024" width="10.5" style="22" bestFit="1" customWidth="1"/>
    <col min="1025" max="1025" width="4.375" style="22" customWidth="1"/>
    <col min="1026" max="1026" width="6.25" style="22" bestFit="1" customWidth="1"/>
    <col min="1027" max="1033" width="9" style="22" customWidth="1"/>
    <col min="1034" max="1034" width="8" style="22" bestFit="1" customWidth="1"/>
    <col min="1035" max="1035" width="10.375" style="22" bestFit="1" customWidth="1"/>
    <col min="1036" max="1279" width="9" style="22" customWidth="1"/>
    <col min="1280" max="1280" width="10.5" style="22" bestFit="1" customWidth="1"/>
    <col min="1281" max="1281" width="4.375" style="22" customWidth="1"/>
    <col min="1282" max="1282" width="6.25" style="22" bestFit="1" customWidth="1"/>
    <col min="1283" max="1289" width="9" style="22" customWidth="1"/>
    <col min="1290" max="1290" width="8" style="22" bestFit="1" customWidth="1"/>
    <col min="1291" max="1291" width="10.375" style="22" bestFit="1" customWidth="1"/>
    <col min="1292" max="1535" width="9" style="22" customWidth="1"/>
    <col min="1536" max="1536" width="10.5" style="22" bestFit="1" customWidth="1"/>
    <col min="1537" max="1537" width="4.375" style="22" customWidth="1"/>
    <col min="1538" max="1538" width="6.25" style="22" bestFit="1" customWidth="1"/>
    <col min="1539" max="1545" width="9" style="22" customWidth="1"/>
    <col min="1546" max="1546" width="8" style="22" bestFit="1" customWidth="1"/>
    <col min="1547" max="1547" width="10.375" style="22" bestFit="1" customWidth="1"/>
    <col min="1548" max="1791" width="9" style="22" customWidth="1"/>
    <col min="1792" max="1792" width="10.5" style="22" bestFit="1" customWidth="1"/>
    <col min="1793" max="1793" width="4.375" style="22" customWidth="1"/>
    <col min="1794" max="1794" width="6.25" style="22" bestFit="1" customWidth="1"/>
    <col min="1795" max="1801" width="9" style="22" customWidth="1"/>
    <col min="1802" max="1802" width="8" style="22" bestFit="1" customWidth="1"/>
    <col min="1803" max="1803" width="10.375" style="22" bestFit="1" customWidth="1"/>
    <col min="1804" max="2047" width="9" style="22" customWidth="1"/>
    <col min="2048" max="2048" width="10.5" style="22" bestFit="1" customWidth="1"/>
    <col min="2049" max="2049" width="4.375" style="22" customWidth="1"/>
    <col min="2050" max="2050" width="6.25" style="22" bestFit="1" customWidth="1"/>
    <col min="2051" max="2057" width="9" style="22" customWidth="1"/>
    <col min="2058" max="2058" width="8" style="22" bestFit="1" customWidth="1"/>
    <col min="2059" max="2059" width="10.375" style="22" bestFit="1" customWidth="1"/>
    <col min="2060" max="2303" width="9" style="22" customWidth="1"/>
    <col min="2304" max="2304" width="10.5" style="22" bestFit="1" customWidth="1"/>
    <col min="2305" max="2305" width="4.375" style="22" customWidth="1"/>
    <col min="2306" max="2306" width="6.25" style="22" bestFit="1" customWidth="1"/>
    <col min="2307" max="2313" width="9" style="22" customWidth="1"/>
    <col min="2314" max="2314" width="8" style="22" bestFit="1" customWidth="1"/>
    <col min="2315" max="2315" width="10.375" style="22" bestFit="1" customWidth="1"/>
    <col min="2316" max="2559" width="9" style="22" customWidth="1"/>
    <col min="2560" max="2560" width="10.5" style="22" bestFit="1" customWidth="1"/>
    <col min="2561" max="2561" width="4.375" style="22" customWidth="1"/>
    <col min="2562" max="2562" width="6.25" style="22" bestFit="1" customWidth="1"/>
    <col min="2563" max="2569" width="9" style="22" customWidth="1"/>
    <col min="2570" max="2570" width="8" style="22" bestFit="1" customWidth="1"/>
    <col min="2571" max="2571" width="10.375" style="22" bestFit="1" customWidth="1"/>
    <col min="2572" max="2815" width="9" style="22" customWidth="1"/>
    <col min="2816" max="2816" width="10.5" style="22" bestFit="1" customWidth="1"/>
    <col min="2817" max="2817" width="4.375" style="22" customWidth="1"/>
    <col min="2818" max="2818" width="6.25" style="22" bestFit="1" customWidth="1"/>
    <col min="2819" max="2825" width="9" style="22" customWidth="1"/>
    <col min="2826" max="2826" width="8" style="22" bestFit="1" customWidth="1"/>
    <col min="2827" max="2827" width="10.375" style="22" bestFit="1" customWidth="1"/>
    <col min="2828" max="3071" width="9" style="22" customWidth="1"/>
    <col min="3072" max="3072" width="10.5" style="22" bestFit="1" customWidth="1"/>
    <col min="3073" max="3073" width="4.375" style="22" customWidth="1"/>
    <col min="3074" max="3074" width="6.25" style="22" bestFit="1" customWidth="1"/>
    <col min="3075" max="3081" width="9" style="22" customWidth="1"/>
    <col min="3082" max="3082" width="8" style="22" bestFit="1" customWidth="1"/>
    <col min="3083" max="3083" width="10.375" style="22" bestFit="1" customWidth="1"/>
    <col min="3084" max="3327" width="9" style="22" customWidth="1"/>
    <col min="3328" max="3328" width="10.5" style="22" bestFit="1" customWidth="1"/>
    <col min="3329" max="3329" width="4.375" style="22" customWidth="1"/>
    <col min="3330" max="3330" width="6.25" style="22" bestFit="1" customWidth="1"/>
    <col min="3331" max="3337" width="9" style="22" customWidth="1"/>
    <col min="3338" max="3338" width="8" style="22" bestFit="1" customWidth="1"/>
    <col min="3339" max="3339" width="10.375" style="22" bestFit="1" customWidth="1"/>
    <col min="3340" max="3583" width="9" style="22" customWidth="1"/>
    <col min="3584" max="3584" width="10.5" style="22" bestFit="1" customWidth="1"/>
    <col min="3585" max="3585" width="4.375" style="22" customWidth="1"/>
    <col min="3586" max="3586" width="6.25" style="22" bestFit="1" customWidth="1"/>
    <col min="3587" max="3593" width="9" style="22" customWidth="1"/>
    <col min="3594" max="3594" width="8" style="22" bestFit="1" customWidth="1"/>
    <col min="3595" max="3595" width="10.375" style="22" bestFit="1" customWidth="1"/>
    <col min="3596" max="3839" width="9" style="22" customWidth="1"/>
    <col min="3840" max="3840" width="10.5" style="22" bestFit="1" customWidth="1"/>
    <col min="3841" max="3841" width="4.375" style="22" customWidth="1"/>
    <col min="3842" max="3842" width="6.25" style="22" bestFit="1" customWidth="1"/>
    <col min="3843" max="3849" width="9" style="22" customWidth="1"/>
    <col min="3850" max="3850" width="8" style="22" bestFit="1" customWidth="1"/>
    <col min="3851" max="3851" width="10.375" style="22" bestFit="1" customWidth="1"/>
    <col min="3852" max="4095" width="9" style="22" customWidth="1"/>
    <col min="4096" max="4096" width="10.5" style="22" bestFit="1" customWidth="1"/>
    <col min="4097" max="4097" width="4.375" style="22" customWidth="1"/>
    <col min="4098" max="4098" width="6.25" style="22" bestFit="1" customWidth="1"/>
    <col min="4099" max="4105" width="9" style="22" customWidth="1"/>
    <col min="4106" max="4106" width="8" style="22" bestFit="1" customWidth="1"/>
    <col min="4107" max="4107" width="10.375" style="22" bestFit="1" customWidth="1"/>
    <col min="4108" max="4351" width="9" style="22" customWidth="1"/>
    <col min="4352" max="4352" width="10.5" style="22" bestFit="1" customWidth="1"/>
    <col min="4353" max="4353" width="4.375" style="22" customWidth="1"/>
    <col min="4354" max="4354" width="6.25" style="22" bestFit="1" customWidth="1"/>
    <col min="4355" max="4361" width="9" style="22" customWidth="1"/>
    <col min="4362" max="4362" width="8" style="22" bestFit="1" customWidth="1"/>
    <col min="4363" max="4363" width="10.375" style="22" bestFit="1" customWidth="1"/>
    <col min="4364" max="4607" width="9" style="22" customWidth="1"/>
    <col min="4608" max="4608" width="10.5" style="22" bestFit="1" customWidth="1"/>
    <col min="4609" max="4609" width="4.375" style="22" customWidth="1"/>
    <col min="4610" max="4610" width="6.25" style="22" bestFit="1" customWidth="1"/>
    <col min="4611" max="4617" width="9" style="22" customWidth="1"/>
    <col min="4618" max="4618" width="8" style="22" bestFit="1" customWidth="1"/>
    <col min="4619" max="4619" width="10.375" style="22" bestFit="1" customWidth="1"/>
    <col min="4620" max="4863" width="9" style="22" customWidth="1"/>
    <col min="4864" max="4864" width="10.5" style="22" bestFit="1" customWidth="1"/>
    <col min="4865" max="4865" width="4.375" style="22" customWidth="1"/>
    <col min="4866" max="4866" width="6.25" style="22" bestFit="1" customWidth="1"/>
    <col min="4867" max="4873" width="9" style="22" customWidth="1"/>
    <col min="4874" max="4874" width="8" style="22" bestFit="1" customWidth="1"/>
    <col min="4875" max="4875" width="10.375" style="22" bestFit="1" customWidth="1"/>
    <col min="4876" max="5119" width="9" style="22" customWidth="1"/>
    <col min="5120" max="5120" width="10.5" style="22" bestFit="1" customWidth="1"/>
    <col min="5121" max="5121" width="4.375" style="22" customWidth="1"/>
    <col min="5122" max="5122" width="6.25" style="22" bestFit="1" customWidth="1"/>
    <col min="5123" max="5129" width="9" style="22" customWidth="1"/>
    <col min="5130" max="5130" width="8" style="22" bestFit="1" customWidth="1"/>
    <col min="5131" max="5131" width="10.375" style="22" bestFit="1" customWidth="1"/>
    <col min="5132" max="5375" width="9" style="22" customWidth="1"/>
    <col min="5376" max="5376" width="10.5" style="22" bestFit="1" customWidth="1"/>
    <col min="5377" max="5377" width="4.375" style="22" customWidth="1"/>
    <col min="5378" max="5378" width="6.25" style="22" bestFit="1" customWidth="1"/>
    <col min="5379" max="5385" width="9" style="22" customWidth="1"/>
    <col min="5386" max="5386" width="8" style="22" bestFit="1" customWidth="1"/>
    <col min="5387" max="5387" width="10.375" style="22" bestFit="1" customWidth="1"/>
    <col min="5388" max="5631" width="9" style="22" customWidth="1"/>
    <col min="5632" max="5632" width="10.5" style="22" bestFit="1" customWidth="1"/>
    <col min="5633" max="5633" width="4.375" style="22" customWidth="1"/>
    <col min="5634" max="5634" width="6.25" style="22" bestFit="1" customWidth="1"/>
    <col min="5635" max="5641" width="9" style="22" customWidth="1"/>
    <col min="5642" max="5642" width="8" style="22" bestFit="1" customWidth="1"/>
    <col min="5643" max="5643" width="10.375" style="22" bestFit="1" customWidth="1"/>
    <col min="5644" max="5887" width="9" style="22" customWidth="1"/>
    <col min="5888" max="5888" width="10.5" style="22" bestFit="1" customWidth="1"/>
    <col min="5889" max="5889" width="4.375" style="22" customWidth="1"/>
    <col min="5890" max="5890" width="6.25" style="22" bestFit="1" customWidth="1"/>
    <col min="5891" max="5897" width="9" style="22" customWidth="1"/>
    <col min="5898" max="5898" width="8" style="22" bestFit="1" customWidth="1"/>
    <col min="5899" max="5899" width="10.375" style="22" bestFit="1" customWidth="1"/>
    <col min="5900" max="6143" width="9" style="22" customWidth="1"/>
    <col min="6144" max="6144" width="10.5" style="22" bestFit="1" customWidth="1"/>
    <col min="6145" max="6145" width="4.375" style="22" customWidth="1"/>
    <col min="6146" max="6146" width="6.25" style="22" bestFit="1" customWidth="1"/>
    <col min="6147" max="6153" width="9" style="22" customWidth="1"/>
    <col min="6154" max="6154" width="8" style="22" bestFit="1" customWidth="1"/>
    <col min="6155" max="6155" width="10.375" style="22" bestFit="1" customWidth="1"/>
    <col min="6156" max="6399" width="9" style="22" customWidth="1"/>
    <col min="6400" max="6400" width="10.5" style="22" bestFit="1" customWidth="1"/>
    <col min="6401" max="6401" width="4.375" style="22" customWidth="1"/>
    <col min="6402" max="6402" width="6.25" style="22" bestFit="1" customWidth="1"/>
    <col min="6403" max="6409" width="9" style="22" customWidth="1"/>
    <col min="6410" max="6410" width="8" style="22" bestFit="1" customWidth="1"/>
    <col min="6411" max="6411" width="10.375" style="22" bestFit="1" customWidth="1"/>
    <col min="6412" max="6655" width="9" style="22" customWidth="1"/>
    <col min="6656" max="6656" width="10.5" style="22" bestFit="1" customWidth="1"/>
    <col min="6657" max="6657" width="4.375" style="22" customWidth="1"/>
    <col min="6658" max="6658" width="6.25" style="22" bestFit="1" customWidth="1"/>
    <col min="6659" max="6665" width="9" style="22" customWidth="1"/>
    <col min="6666" max="6666" width="8" style="22" bestFit="1" customWidth="1"/>
    <col min="6667" max="6667" width="10.375" style="22" bestFit="1" customWidth="1"/>
    <col min="6668" max="6911" width="9" style="22" customWidth="1"/>
    <col min="6912" max="6912" width="10.5" style="22" bestFit="1" customWidth="1"/>
    <col min="6913" max="6913" width="4.375" style="22" customWidth="1"/>
    <col min="6914" max="6914" width="6.25" style="22" bestFit="1" customWidth="1"/>
    <col min="6915" max="6921" width="9" style="22" customWidth="1"/>
    <col min="6922" max="6922" width="8" style="22" bestFit="1" customWidth="1"/>
    <col min="6923" max="6923" width="10.375" style="22" bestFit="1" customWidth="1"/>
    <col min="6924" max="7167" width="9" style="22" customWidth="1"/>
    <col min="7168" max="7168" width="10.5" style="22" bestFit="1" customWidth="1"/>
    <col min="7169" max="7169" width="4.375" style="22" customWidth="1"/>
    <col min="7170" max="7170" width="6.25" style="22" bestFit="1" customWidth="1"/>
    <col min="7171" max="7177" width="9" style="22" customWidth="1"/>
    <col min="7178" max="7178" width="8" style="22" bestFit="1" customWidth="1"/>
    <col min="7179" max="7179" width="10.375" style="22" bestFit="1" customWidth="1"/>
    <col min="7180" max="7423" width="9" style="22" customWidth="1"/>
    <col min="7424" max="7424" width="10.5" style="22" bestFit="1" customWidth="1"/>
    <col min="7425" max="7425" width="4.375" style="22" customWidth="1"/>
    <col min="7426" max="7426" width="6.25" style="22" bestFit="1" customWidth="1"/>
    <col min="7427" max="7433" width="9" style="22" customWidth="1"/>
    <col min="7434" max="7434" width="8" style="22" bestFit="1" customWidth="1"/>
    <col min="7435" max="7435" width="10.375" style="22" bestFit="1" customWidth="1"/>
    <col min="7436" max="7679" width="9" style="22" customWidth="1"/>
    <col min="7680" max="7680" width="10.5" style="22" bestFit="1" customWidth="1"/>
    <col min="7681" max="7681" width="4.375" style="22" customWidth="1"/>
    <col min="7682" max="7682" width="6.25" style="22" bestFit="1" customWidth="1"/>
    <col min="7683" max="7689" width="9" style="22" customWidth="1"/>
    <col min="7690" max="7690" width="8" style="22" bestFit="1" customWidth="1"/>
    <col min="7691" max="7691" width="10.375" style="22" bestFit="1" customWidth="1"/>
    <col min="7692" max="7935" width="9" style="22" customWidth="1"/>
    <col min="7936" max="7936" width="10.5" style="22" bestFit="1" customWidth="1"/>
    <col min="7937" max="7937" width="4.375" style="22" customWidth="1"/>
    <col min="7938" max="7938" width="6.25" style="22" bestFit="1" customWidth="1"/>
    <col min="7939" max="7945" width="9" style="22" customWidth="1"/>
    <col min="7946" max="7946" width="8" style="22" bestFit="1" customWidth="1"/>
    <col min="7947" max="7947" width="10.375" style="22" bestFit="1" customWidth="1"/>
    <col min="7948" max="8191" width="9" style="22" customWidth="1"/>
    <col min="8192" max="8192" width="10.5" style="22" bestFit="1" customWidth="1"/>
    <col min="8193" max="8193" width="4.375" style="22" customWidth="1"/>
    <col min="8194" max="8194" width="6.25" style="22" bestFit="1" customWidth="1"/>
    <col min="8195" max="8201" width="9" style="22" customWidth="1"/>
    <col min="8202" max="8202" width="8" style="22" bestFit="1" customWidth="1"/>
    <col min="8203" max="8203" width="10.375" style="22" bestFit="1" customWidth="1"/>
    <col min="8204" max="8447" width="9" style="22" customWidth="1"/>
    <col min="8448" max="8448" width="10.5" style="22" bestFit="1" customWidth="1"/>
    <col min="8449" max="8449" width="4.375" style="22" customWidth="1"/>
    <col min="8450" max="8450" width="6.25" style="22" bestFit="1" customWidth="1"/>
    <col min="8451" max="8457" width="9" style="22" customWidth="1"/>
    <col min="8458" max="8458" width="8" style="22" bestFit="1" customWidth="1"/>
    <col min="8459" max="8459" width="10.375" style="22" bestFit="1" customWidth="1"/>
    <col min="8460" max="8703" width="9" style="22" customWidth="1"/>
    <col min="8704" max="8704" width="10.5" style="22" bestFit="1" customWidth="1"/>
    <col min="8705" max="8705" width="4.375" style="22" customWidth="1"/>
    <col min="8706" max="8706" width="6.25" style="22" bestFit="1" customWidth="1"/>
    <col min="8707" max="8713" width="9" style="22" customWidth="1"/>
    <col min="8714" max="8714" width="8" style="22" bestFit="1" customWidth="1"/>
    <col min="8715" max="8715" width="10.375" style="22" bestFit="1" customWidth="1"/>
    <col min="8716" max="8959" width="9" style="22" customWidth="1"/>
    <col min="8960" max="8960" width="10.5" style="22" bestFit="1" customWidth="1"/>
    <col min="8961" max="8961" width="4.375" style="22" customWidth="1"/>
    <col min="8962" max="8962" width="6.25" style="22" bestFit="1" customWidth="1"/>
    <col min="8963" max="8969" width="9" style="22" customWidth="1"/>
    <col min="8970" max="8970" width="8" style="22" bestFit="1" customWidth="1"/>
    <col min="8971" max="8971" width="10.375" style="22" bestFit="1" customWidth="1"/>
    <col min="8972" max="9215" width="9" style="22" customWidth="1"/>
    <col min="9216" max="9216" width="10.5" style="22" bestFit="1" customWidth="1"/>
    <col min="9217" max="9217" width="4.375" style="22" customWidth="1"/>
    <col min="9218" max="9218" width="6.25" style="22" bestFit="1" customWidth="1"/>
    <col min="9219" max="9225" width="9" style="22" customWidth="1"/>
    <col min="9226" max="9226" width="8" style="22" bestFit="1" customWidth="1"/>
    <col min="9227" max="9227" width="10.375" style="22" bestFit="1" customWidth="1"/>
    <col min="9228" max="9471" width="9" style="22" customWidth="1"/>
    <col min="9472" max="9472" width="10.5" style="22" bestFit="1" customWidth="1"/>
    <col min="9473" max="9473" width="4.375" style="22" customWidth="1"/>
    <col min="9474" max="9474" width="6.25" style="22" bestFit="1" customWidth="1"/>
    <col min="9475" max="9481" width="9" style="22" customWidth="1"/>
    <col min="9482" max="9482" width="8" style="22" bestFit="1" customWidth="1"/>
    <col min="9483" max="9483" width="10.375" style="22" bestFit="1" customWidth="1"/>
    <col min="9484" max="9727" width="9" style="22" customWidth="1"/>
    <col min="9728" max="9728" width="10.5" style="22" bestFit="1" customWidth="1"/>
    <col min="9729" max="9729" width="4.375" style="22" customWidth="1"/>
    <col min="9730" max="9730" width="6.25" style="22" bestFit="1" customWidth="1"/>
    <col min="9731" max="9737" width="9" style="22" customWidth="1"/>
    <col min="9738" max="9738" width="8" style="22" bestFit="1" customWidth="1"/>
    <col min="9739" max="9739" width="10.375" style="22" bestFit="1" customWidth="1"/>
    <col min="9740" max="9983" width="9" style="22" customWidth="1"/>
    <col min="9984" max="9984" width="10.5" style="22" bestFit="1" customWidth="1"/>
    <col min="9985" max="9985" width="4.375" style="22" customWidth="1"/>
    <col min="9986" max="9986" width="6.25" style="22" bestFit="1" customWidth="1"/>
    <col min="9987" max="9993" width="9" style="22" customWidth="1"/>
    <col min="9994" max="9994" width="8" style="22" bestFit="1" customWidth="1"/>
    <col min="9995" max="9995" width="10.375" style="22" bestFit="1" customWidth="1"/>
    <col min="9996" max="10239" width="9" style="22" customWidth="1"/>
    <col min="10240" max="10240" width="10.5" style="22" bestFit="1" customWidth="1"/>
    <col min="10241" max="10241" width="4.375" style="22" customWidth="1"/>
    <col min="10242" max="10242" width="6.25" style="22" bestFit="1" customWidth="1"/>
    <col min="10243" max="10249" width="9" style="22" customWidth="1"/>
    <col min="10250" max="10250" width="8" style="22" bestFit="1" customWidth="1"/>
    <col min="10251" max="10251" width="10.375" style="22" bestFit="1" customWidth="1"/>
    <col min="10252" max="10495" width="9" style="22" customWidth="1"/>
    <col min="10496" max="10496" width="10.5" style="22" bestFit="1" customWidth="1"/>
    <col min="10497" max="10497" width="4.375" style="22" customWidth="1"/>
    <col min="10498" max="10498" width="6.25" style="22" bestFit="1" customWidth="1"/>
    <col min="10499" max="10505" width="9" style="22" customWidth="1"/>
    <col min="10506" max="10506" width="8" style="22" bestFit="1" customWidth="1"/>
    <col min="10507" max="10507" width="10.375" style="22" bestFit="1" customWidth="1"/>
    <col min="10508" max="10751" width="9" style="22" customWidth="1"/>
    <col min="10752" max="10752" width="10.5" style="22" bestFit="1" customWidth="1"/>
    <col min="10753" max="10753" width="4.375" style="22" customWidth="1"/>
    <col min="10754" max="10754" width="6.25" style="22" bestFit="1" customWidth="1"/>
    <col min="10755" max="10761" width="9" style="22" customWidth="1"/>
    <col min="10762" max="10762" width="8" style="22" bestFit="1" customWidth="1"/>
    <col min="10763" max="10763" width="10.375" style="22" bestFit="1" customWidth="1"/>
    <col min="10764" max="11007" width="9" style="22" customWidth="1"/>
    <col min="11008" max="11008" width="10.5" style="22" bestFit="1" customWidth="1"/>
    <col min="11009" max="11009" width="4.375" style="22" customWidth="1"/>
    <col min="11010" max="11010" width="6.25" style="22" bestFit="1" customWidth="1"/>
    <col min="11011" max="11017" width="9" style="22" customWidth="1"/>
    <col min="11018" max="11018" width="8" style="22" bestFit="1" customWidth="1"/>
    <col min="11019" max="11019" width="10.375" style="22" bestFit="1" customWidth="1"/>
    <col min="11020" max="11263" width="9" style="22" customWidth="1"/>
    <col min="11264" max="11264" width="10.5" style="22" bestFit="1" customWidth="1"/>
    <col min="11265" max="11265" width="4.375" style="22" customWidth="1"/>
    <col min="11266" max="11266" width="6.25" style="22" bestFit="1" customWidth="1"/>
    <col min="11267" max="11273" width="9" style="22" customWidth="1"/>
    <col min="11274" max="11274" width="8" style="22" bestFit="1" customWidth="1"/>
    <col min="11275" max="11275" width="10.375" style="22" bestFit="1" customWidth="1"/>
    <col min="11276" max="11519" width="9" style="22" customWidth="1"/>
    <col min="11520" max="11520" width="10.5" style="22" bestFit="1" customWidth="1"/>
    <col min="11521" max="11521" width="4.375" style="22" customWidth="1"/>
    <col min="11522" max="11522" width="6.25" style="22" bestFit="1" customWidth="1"/>
    <col min="11523" max="11529" width="9" style="22" customWidth="1"/>
    <col min="11530" max="11530" width="8" style="22" bestFit="1" customWidth="1"/>
    <col min="11531" max="11531" width="10.375" style="22" bestFit="1" customWidth="1"/>
    <col min="11532" max="11775" width="9" style="22" customWidth="1"/>
    <col min="11776" max="11776" width="10.5" style="22" bestFit="1" customWidth="1"/>
    <col min="11777" max="11777" width="4.375" style="22" customWidth="1"/>
    <col min="11778" max="11778" width="6.25" style="22" bestFit="1" customWidth="1"/>
    <col min="11779" max="11785" width="9" style="22" customWidth="1"/>
    <col min="11786" max="11786" width="8" style="22" bestFit="1" customWidth="1"/>
    <col min="11787" max="11787" width="10.375" style="22" bestFit="1" customWidth="1"/>
    <col min="11788" max="12031" width="9" style="22" customWidth="1"/>
    <col min="12032" max="12032" width="10.5" style="22" bestFit="1" customWidth="1"/>
    <col min="12033" max="12033" width="4.375" style="22" customWidth="1"/>
    <col min="12034" max="12034" width="6.25" style="22" bestFit="1" customWidth="1"/>
    <col min="12035" max="12041" width="9" style="22" customWidth="1"/>
    <col min="12042" max="12042" width="8" style="22" bestFit="1" customWidth="1"/>
    <col min="12043" max="12043" width="10.375" style="22" bestFit="1" customWidth="1"/>
    <col min="12044" max="12287" width="9" style="22" customWidth="1"/>
    <col min="12288" max="12288" width="10.5" style="22" bestFit="1" customWidth="1"/>
    <col min="12289" max="12289" width="4.375" style="22" customWidth="1"/>
    <col min="12290" max="12290" width="6.25" style="22" bestFit="1" customWidth="1"/>
    <col min="12291" max="12297" width="9" style="22" customWidth="1"/>
    <col min="12298" max="12298" width="8" style="22" bestFit="1" customWidth="1"/>
    <col min="12299" max="12299" width="10.375" style="22" bestFit="1" customWidth="1"/>
    <col min="12300" max="12543" width="9" style="22" customWidth="1"/>
    <col min="12544" max="12544" width="10.5" style="22" bestFit="1" customWidth="1"/>
    <col min="12545" max="12545" width="4.375" style="22" customWidth="1"/>
    <col min="12546" max="12546" width="6.25" style="22" bestFit="1" customWidth="1"/>
    <col min="12547" max="12553" width="9" style="22" customWidth="1"/>
    <col min="12554" max="12554" width="8" style="22" bestFit="1" customWidth="1"/>
    <col min="12555" max="12555" width="10.375" style="22" bestFit="1" customWidth="1"/>
    <col min="12556" max="12799" width="9" style="22" customWidth="1"/>
    <col min="12800" max="12800" width="10.5" style="22" bestFit="1" customWidth="1"/>
    <col min="12801" max="12801" width="4.375" style="22" customWidth="1"/>
    <col min="12802" max="12802" width="6.25" style="22" bestFit="1" customWidth="1"/>
    <col min="12803" max="12809" width="9" style="22" customWidth="1"/>
    <col min="12810" max="12810" width="8" style="22" bestFit="1" customWidth="1"/>
    <col min="12811" max="12811" width="10.375" style="22" bestFit="1" customWidth="1"/>
    <col min="12812" max="13055" width="9" style="22" customWidth="1"/>
    <col min="13056" max="13056" width="10.5" style="22" bestFit="1" customWidth="1"/>
    <col min="13057" max="13057" width="4.375" style="22" customWidth="1"/>
    <col min="13058" max="13058" width="6.25" style="22" bestFit="1" customWidth="1"/>
    <col min="13059" max="13065" width="9" style="22" customWidth="1"/>
    <col min="13066" max="13066" width="8" style="22" bestFit="1" customWidth="1"/>
    <col min="13067" max="13067" width="10.375" style="22" bestFit="1" customWidth="1"/>
    <col min="13068" max="13311" width="9" style="22" customWidth="1"/>
    <col min="13312" max="13312" width="10.5" style="22" bestFit="1" customWidth="1"/>
    <col min="13313" max="13313" width="4.375" style="22" customWidth="1"/>
    <col min="13314" max="13314" width="6.25" style="22" bestFit="1" customWidth="1"/>
    <col min="13315" max="13321" width="9" style="22" customWidth="1"/>
    <col min="13322" max="13322" width="8" style="22" bestFit="1" customWidth="1"/>
    <col min="13323" max="13323" width="10.375" style="22" bestFit="1" customWidth="1"/>
    <col min="13324" max="13567" width="9" style="22" customWidth="1"/>
    <col min="13568" max="13568" width="10.5" style="22" bestFit="1" customWidth="1"/>
    <col min="13569" max="13569" width="4.375" style="22" customWidth="1"/>
    <col min="13570" max="13570" width="6.25" style="22" bestFit="1" customWidth="1"/>
    <col min="13571" max="13577" width="9" style="22" customWidth="1"/>
    <col min="13578" max="13578" width="8" style="22" bestFit="1" customWidth="1"/>
    <col min="13579" max="13579" width="10.375" style="22" bestFit="1" customWidth="1"/>
    <col min="13580" max="13823" width="9" style="22" customWidth="1"/>
    <col min="13824" max="13824" width="10.5" style="22" bestFit="1" customWidth="1"/>
    <col min="13825" max="13825" width="4.375" style="22" customWidth="1"/>
    <col min="13826" max="13826" width="6.25" style="22" bestFit="1" customWidth="1"/>
    <col min="13827" max="13833" width="9" style="22" customWidth="1"/>
    <col min="13834" max="13834" width="8" style="22" bestFit="1" customWidth="1"/>
    <col min="13835" max="13835" width="10.375" style="22" bestFit="1" customWidth="1"/>
    <col min="13836" max="14079" width="9" style="22" customWidth="1"/>
    <col min="14080" max="14080" width="10.5" style="22" bestFit="1" customWidth="1"/>
    <col min="14081" max="14081" width="4.375" style="22" customWidth="1"/>
    <col min="14082" max="14082" width="6.25" style="22" bestFit="1" customWidth="1"/>
    <col min="14083" max="14089" width="9" style="22" customWidth="1"/>
    <col min="14090" max="14090" width="8" style="22" bestFit="1" customWidth="1"/>
    <col min="14091" max="14091" width="10.375" style="22" bestFit="1" customWidth="1"/>
    <col min="14092" max="14335" width="9" style="22" customWidth="1"/>
    <col min="14336" max="14336" width="10.5" style="22" bestFit="1" customWidth="1"/>
    <col min="14337" max="14337" width="4.375" style="22" customWidth="1"/>
    <col min="14338" max="14338" width="6.25" style="22" bestFit="1" customWidth="1"/>
    <col min="14339" max="14345" width="9" style="22" customWidth="1"/>
    <col min="14346" max="14346" width="8" style="22" bestFit="1" customWidth="1"/>
    <col min="14347" max="14347" width="10.375" style="22" bestFit="1" customWidth="1"/>
    <col min="14348" max="14591" width="9" style="22" customWidth="1"/>
    <col min="14592" max="14592" width="10.5" style="22" bestFit="1" customWidth="1"/>
    <col min="14593" max="14593" width="4.375" style="22" customWidth="1"/>
    <col min="14594" max="14594" width="6.25" style="22" bestFit="1" customWidth="1"/>
    <col min="14595" max="14601" width="9" style="22" customWidth="1"/>
    <col min="14602" max="14602" width="8" style="22" bestFit="1" customWidth="1"/>
    <col min="14603" max="14603" width="10.375" style="22" bestFit="1" customWidth="1"/>
    <col min="14604" max="14847" width="9" style="22" customWidth="1"/>
    <col min="14848" max="14848" width="10.5" style="22" bestFit="1" customWidth="1"/>
    <col min="14849" max="14849" width="4.375" style="22" customWidth="1"/>
    <col min="14850" max="14850" width="6.25" style="22" bestFit="1" customWidth="1"/>
    <col min="14851" max="14857" width="9" style="22" customWidth="1"/>
    <col min="14858" max="14858" width="8" style="22" bestFit="1" customWidth="1"/>
    <col min="14859" max="14859" width="10.375" style="22" bestFit="1" customWidth="1"/>
    <col min="14860" max="15103" width="9" style="22" customWidth="1"/>
    <col min="15104" max="15104" width="10.5" style="22" bestFit="1" customWidth="1"/>
    <col min="15105" max="15105" width="4.375" style="22" customWidth="1"/>
    <col min="15106" max="15106" width="6.25" style="22" bestFit="1" customWidth="1"/>
    <col min="15107" max="15113" width="9" style="22" customWidth="1"/>
    <col min="15114" max="15114" width="8" style="22" bestFit="1" customWidth="1"/>
    <col min="15115" max="15115" width="10.375" style="22" bestFit="1" customWidth="1"/>
    <col min="15116" max="15359" width="9" style="22" customWidth="1"/>
    <col min="15360" max="15360" width="10.5" style="22" bestFit="1" customWidth="1"/>
    <col min="15361" max="15361" width="4.375" style="22" customWidth="1"/>
    <col min="15362" max="15362" width="6.25" style="22" bestFit="1" customWidth="1"/>
    <col min="15363" max="15369" width="9" style="22" customWidth="1"/>
    <col min="15370" max="15370" width="8" style="22" bestFit="1" customWidth="1"/>
    <col min="15371" max="15371" width="10.375" style="22" bestFit="1" customWidth="1"/>
    <col min="15372" max="15615" width="9" style="22" customWidth="1"/>
    <col min="15616" max="15616" width="10.5" style="22" bestFit="1" customWidth="1"/>
    <col min="15617" max="15617" width="4.375" style="22" customWidth="1"/>
    <col min="15618" max="15618" width="6.25" style="22" bestFit="1" customWidth="1"/>
    <col min="15619" max="15625" width="9" style="22" customWidth="1"/>
    <col min="15626" max="15626" width="8" style="22" bestFit="1" customWidth="1"/>
    <col min="15627" max="15627" width="10.375" style="22" bestFit="1" customWidth="1"/>
    <col min="15628" max="15871" width="9" style="22" customWidth="1"/>
    <col min="15872" max="15872" width="10.5" style="22" bestFit="1" customWidth="1"/>
    <col min="15873" max="15873" width="4.375" style="22" customWidth="1"/>
    <col min="15874" max="15874" width="6.25" style="22" bestFit="1" customWidth="1"/>
    <col min="15875" max="15881" width="9" style="22" customWidth="1"/>
    <col min="15882" max="15882" width="8" style="22" bestFit="1" customWidth="1"/>
    <col min="15883" max="15883" width="10.375" style="22" bestFit="1" customWidth="1"/>
    <col min="15884" max="16127" width="9" style="22" customWidth="1"/>
    <col min="16128" max="16128" width="10.5" style="22" bestFit="1" customWidth="1"/>
    <col min="16129" max="16129" width="4.375" style="22" customWidth="1"/>
    <col min="16130" max="16130" width="6.25" style="22" bestFit="1" customWidth="1"/>
    <col min="16131" max="16137" width="9" style="22" customWidth="1"/>
    <col min="16138" max="16138" width="8" style="22" bestFit="1" customWidth="1"/>
    <col min="16139" max="16139" width="10.375" style="22" bestFit="1" customWidth="1"/>
    <col min="16140" max="16384" width="9" style="22" customWidth="1"/>
  </cols>
  <sheetData>
    <row r="1" spans="2:22" ht="19.5" customHeight="1">
      <c r="B1" s="189" t="s">
        <v>148</v>
      </c>
      <c r="C1" s="199"/>
      <c r="D1" s="199"/>
      <c r="E1" s="199"/>
      <c r="F1" s="199"/>
      <c r="G1" s="160"/>
      <c r="H1" s="160"/>
      <c r="I1" s="160"/>
      <c r="J1" s="160"/>
      <c r="K1" s="160"/>
      <c r="L1" s="160"/>
      <c r="M1" s="160"/>
      <c r="N1" s="160"/>
      <c r="O1" s="160"/>
      <c r="P1" s="160"/>
      <c r="Q1" s="160"/>
      <c r="R1" s="390" t="s">
        <v>185</v>
      </c>
      <c r="S1" s="66"/>
      <c r="T1" s="66"/>
      <c r="U1" s="418"/>
      <c r="V1" s="418"/>
    </row>
    <row r="2" spans="2:22" ht="16.5" customHeight="1">
      <c r="B2" s="190"/>
      <c r="C2" s="199"/>
      <c r="D2" s="199"/>
      <c r="E2" s="199"/>
      <c r="F2" s="199"/>
      <c r="G2" s="160"/>
      <c r="H2" s="160"/>
      <c r="I2" s="160"/>
      <c r="J2" s="160"/>
      <c r="K2" s="160"/>
      <c r="L2" s="160"/>
      <c r="M2" s="160"/>
      <c r="N2" s="160"/>
      <c r="O2" s="160"/>
      <c r="P2" s="160"/>
      <c r="Q2" s="160"/>
      <c r="R2" s="66"/>
      <c r="S2" s="66"/>
      <c r="T2" s="66"/>
      <c r="U2" s="227"/>
      <c r="V2" s="227"/>
    </row>
    <row r="3" spans="2:22" ht="12.75" customHeight="1">
      <c r="B3" s="160"/>
      <c r="C3" s="160"/>
      <c r="D3" s="160"/>
      <c r="E3" s="160"/>
      <c r="F3" s="160"/>
      <c r="G3" s="160"/>
      <c r="H3" s="160"/>
      <c r="I3" s="160"/>
      <c r="J3" s="160"/>
      <c r="K3" s="160"/>
      <c r="L3" s="160"/>
      <c r="M3" s="160"/>
      <c r="N3" s="160"/>
      <c r="O3" s="160"/>
      <c r="P3" s="160"/>
      <c r="Q3" s="385"/>
      <c r="R3" s="391"/>
      <c r="S3" s="391"/>
      <c r="T3" s="391"/>
      <c r="U3" s="418"/>
    </row>
    <row r="4" spans="2:22" ht="15" customHeight="1">
      <c r="B4" s="260" t="s">
        <v>199</v>
      </c>
      <c r="C4" s="275"/>
      <c r="D4" s="281" t="s">
        <v>117</v>
      </c>
      <c r="E4" s="298"/>
      <c r="F4" s="298"/>
      <c r="G4" s="298" t="s">
        <v>106</v>
      </c>
      <c r="H4" s="298"/>
      <c r="I4" s="275"/>
      <c r="J4" s="298" t="s">
        <v>81</v>
      </c>
      <c r="K4" s="298"/>
      <c r="L4" s="365"/>
      <c r="M4" s="371" t="s">
        <v>205</v>
      </c>
      <c r="N4" s="298"/>
      <c r="O4" s="298"/>
      <c r="P4" s="275"/>
      <c r="Q4" s="260" t="s">
        <v>118</v>
      </c>
      <c r="R4" s="298"/>
      <c r="S4" s="298"/>
      <c r="T4" s="365"/>
      <c r="U4" s="419"/>
    </row>
    <row r="5" spans="2:22" ht="15" customHeight="1">
      <c r="B5" s="261"/>
      <c r="C5" s="276"/>
      <c r="D5" s="293"/>
      <c r="E5" s="309"/>
      <c r="F5" s="309"/>
      <c r="G5" s="309"/>
      <c r="H5" s="309"/>
      <c r="I5" s="276"/>
      <c r="J5" s="309"/>
      <c r="K5" s="309"/>
      <c r="L5" s="366"/>
      <c r="M5" s="328" t="s">
        <v>117</v>
      </c>
      <c r="N5" s="276"/>
      <c r="O5" s="380" t="s">
        <v>106</v>
      </c>
      <c r="P5" s="276"/>
      <c r="Q5" s="261" t="s">
        <v>117</v>
      </c>
      <c r="R5" s="392"/>
      <c r="S5" s="328" t="s">
        <v>106</v>
      </c>
      <c r="T5" s="366"/>
      <c r="U5" s="419"/>
    </row>
    <row r="6" spans="2:22" ht="18" customHeight="1">
      <c r="B6" s="262" t="s">
        <v>204</v>
      </c>
      <c r="C6" s="277"/>
      <c r="D6" s="294">
        <v>5021</v>
      </c>
      <c r="E6" s="310"/>
      <c r="F6" s="326"/>
      <c r="G6" s="339">
        <v>4840</v>
      </c>
      <c r="H6" s="310"/>
      <c r="I6" s="310"/>
      <c r="J6" s="339">
        <v>9861</v>
      </c>
      <c r="K6" s="310"/>
      <c r="L6" s="367"/>
      <c r="M6" s="372">
        <v>50.917756819795159</v>
      </c>
      <c r="N6" s="376"/>
      <c r="O6" s="381">
        <v>49.082243180204848</v>
      </c>
      <c r="P6" s="376"/>
      <c r="Q6" s="386">
        <v>48.705176309771716</v>
      </c>
      <c r="R6" s="393"/>
      <c r="S6" s="372">
        <v>51.294823690228284</v>
      </c>
      <c r="T6" s="402"/>
      <c r="U6" s="420"/>
    </row>
    <row r="7" spans="2:22" ht="18" customHeight="1">
      <c r="B7" s="263" t="s">
        <v>279</v>
      </c>
      <c r="C7" s="278"/>
      <c r="D7" s="295">
        <v>6026</v>
      </c>
      <c r="E7" s="311"/>
      <c r="F7" s="311"/>
      <c r="G7" s="311">
        <v>5315</v>
      </c>
      <c r="H7" s="311"/>
      <c r="I7" s="362"/>
      <c r="J7" s="311">
        <v>11341</v>
      </c>
      <c r="K7" s="311"/>
      <c r="L7" s="368"/>
      <c r="M7" s="373">
        <v>53.134644211268842</v>
      </c>
      <c r="N7" s="377"/>
      <c r="O7" s="382">
        <v>46.865355788731151</v>
      </c>
      <c r="P7" s="377"/>
      <c r="Q7" s="387">
        <v>48.239023320261722</v>
      </c>
      <c r="R7" s="394"/>
      <c r="S7" s="373">
        <v>51.760976679738278</v>
      </c>
      <c r="T7" s="403"/>
      <c r="U7" s="420"/>
    </row>
    <row r="8" spans="2:22" ht="18" customHeight="1">
      <c r="B8" s="263" t="s">
        <v>65</v>
      </c>
      <c r="C8" s="278"/>
      <c r="D8" s="295">
        <v>5842</v>
      </c>
      <c r="E8" s="311"/>
      <c r="F8" s="311"/>
      <c r="G8" s="311">
        <v>5774</v>
      </c>
      <c r="H8" s="311"/>
      <c r="I8" s="362"/>
      <c r="J8" s="311">
        <v>11616</v>
      </c>
      <c r="K8" s="311"/>
      <c r="L8" s="368"/>
      <c r="M8" s="373">
        <v>50.292699724517909</v>
      </c>
      <c r="N8" s="377"/>
      <c r="O8" s="382">
        <v>49.707300275482091</v>
      </c>
      <c r="P8" s="377"/>
      <c r="Q8" s="387">
        <v>48.058021936280326</v>
      </c>
      <c r="R8" s="394"/>
      <c r="S8" s="373">
        <v>51.941978063719674</v>
      </c>
      <c r="T8" s="403"/>
      <c r="U8" s="420"/>
    </row>
    <row r="9" spans="2:22" ht="18" customHeight="1">
      <c r="B9" s="264" t="s">
        <v>173</v>
      </c>
      <c r="C9" s="279"/>
      <c r="D9" s="296">
        <v>6118</v>
      </c>
      <c r="E9" s="312"/>
      <c r="F9" s="312"/>
      <c r="G9" s="312">
        <v>6117</v>
      </c>
      <c r="H9" s="312"/>
      <c r="I9" s="363"/>
      <c r="J9" s="312">
        <v>12235</v>
      </c>
      <c r="K9" s="312"/>
      <c r="L9" s="369"/>
      <c r="M9" s="374">
        <v>50.004086636697998</v>
      </c>
      <c r="N9" s="378"/>
      <c r="O9" s="383">
        <v>49.995913363302002</v>
      </c>
      <c r="P9" s="378"/>
      <c r="Q9" s="388">
        <v>47.053744589878022</v>
      </c>
      <c r="R9" s="395"/>
      <c r="S9" s="374">
        <v>52.946255410121978</v>
      </c>
      <c r="T9" s="404"/>
      <c r="U9" s="420"/>
    </row>
    <row r="10" spans="2:22" ht="18.75" customHeight="1">
      <c r="B10" s="265" t="s">
        <v>330</v>
      </c>
      <c r="C10" s="280"/>
      <c r="D10" s="297">
        <v>6463</v>
      </c>
      <c r="E10" s="313"/>
      <c r="F10" s="313"/>
      <c r="G10" s="313">
        <v>6557</v>
      </c>
      <c r="H10" s="313"/>
      <c r="I10" s="364"/>
      <c r="J10" s="313">
        <v>13020</v>
      </c>
      <c r="K10" s="313"/>
      <c r="L10" s="370"/>
      <c r="M10" s="375">
        <v>49.639016897081412</v>
      </c>
      <c r="N10" s="379"/>
      <c r="O10" s="384">
        <v>50.360983102918588</v>
      </c>
      <c r="P10" s="379"/>
      <c r="Q10" s="389">
        <v>46.447383793516586</v>
      </c>
      <c r="R10" s="396"/>
      <c r="S10" s="375">
        <v>53.552616206483414</v>
      </c>
      <c r="T10" s="405"/>
      <c r="U10" s="420"/>
    </row>
    <row r="11" spans="2:22" ht="20.25" customHeight="1"/>
    <row r="12" spans="2:22" ht="19.5" customHeight="1">
      <c r="B12" s="189" t="s">
        <v>306</v>
      </c>
      <c r="S12" s="66" t="s">
        <v>193</v>
      </c>
      <c r="T12" s="66"/>
    </row>
    <row r="13" spans="2:22" ht="10.5" customHeight="1">
      <c r="B13" s="160"/>
      <c r="C13" s="160"/>
      <c r="D13" s="160"/>
      <c r="E13" s="160"/>
      <c r="F13" s="160"/>
      <c r="G13" s="160"/>
      <c r="H13" s="160"/>
      <c r="I13" s="160"/>
      <c r="J13" s="160"/>
      <c r="K13" s="160"/>
      <c r="L13" s="160"/>
      <c r="M13" s="160"/>
      <c r="N13" s="160"/>
      <c r="O13" s="160"/>
      <c r="P13" s="160"/>
      <c r="Q13" s="160"/>
      <c r="R13" s="160"/>
      <c r="S13" s="391"/>
      <c r="T13" s="391"/>
      <c r="U13" s="227"/>
    </row>
    <row r="14" spans="2:22" ht="15" customHeight="1">
      <c r="B14" s="266" t="s">
        <v>156</v>
      </c>
      <c r="C14" s="281" t="s">
        <v>110</v>
      </c>
      <c r="D14" s="298"/>
      <c r="E14" s="314" t="s">
        <v>186</v>
      </c>
      <c r="F14" s="327"/>
      <c r="G14" s="340" t="s">
        <v>280</v>
      </c>
      <c r="H14" s="340"/>
      <c r="I14" s="314" t="s">
        <v>281</v>
      </c>
      <c r="J14" s="327"/>
      <c r="K14" s="340" t="s">
        <v>282</v>
      </c>
      <c r="L14" s="340"/>
      <c r="M14" s="314" t="s">
        <v>283</v>
      </c>
      <c r="N14" s="327"/>
      <c r="O14" s="340" t="s">
        <v>143</v>
      </c>
      <c r="P14" s="340"/>
      <c r="Q14" s="314" t="s">
        <v>284</v>
      </c>
      <c r="R14" s="327"/>
      <c r="S14" s="397" t="s">
        <v>111</v>
      </c>
      <c r="T14" s="406"/>
      <c r="U14" s="421"/>
    </row>
    <row r="15" spans="2:22" ht="15" customHeight="1">
      <c r="B15" s="267"/>
      <c r="C15" s="282" t="s">
        <v>117</v>
      </c>
      <c r="D15" s="299" t="s">
        <v>106</v>
      </c>
      <c r="E15" s="315" t="s">
        <v>117</v>
      </c>
      <c r="F15" s="328" t="s">
        <v>106</v>
      </c>
      <c r="G15" s="341" t="s">
        <v>117</v>
      </c>
      <c r="H15" s="351" t="s">
        <v>106</v>
      </c>
      <c r="I15" s="315" t="s">
        <v>117</v>
      </c>
      <c r="J15" s="328" t="s">
        <v>106</v>
      </c>
      <c r="K15" s="341" t="s">
        <v>117</v>
      </c>
      <c r="L15" s="351" t="s">
        <v>106</v>
      </c>
      <c r="M15" s="315" t="s">
        <v>117</v>
      </c>
      <c r="N15" s="328" t="s">
        <v>106</v>
      </c>
      <c r="O15" s="341" t="s">
        <v>117</v>
      </c>
      <c r="P15" s="351" t="s">
        <v>106</v>
      </c>
      <c r="Q15" s="315" t="s">
        <v>117</v>
      </c>
      <c r="R15" s="328" t="s">
        <v>106</v>
      </c>
      <c r="S15" s="315" t="s">
        <v>117</v>
      </c>
      <c r="T15" s="407" t="s">
        <v>106</v>
      </c>
      <c r="U15" s="419"/>
      <c r="V15" s="5"/>
    </row>
    <row r="16" spans="2:22" ht="17.25" customHeight="1">
      <c r="B16" s="268" t="s">
        <v>203</v>
      </c>
      <c r="C16" s="283">
        <v>269</v>
      </c>
      <c r="D16" s="300">
        <v>270</v>
      </c>
      <c r="E16" s="316">
        <v>467</v>
      </c>
      <c r="F16" s="329">
        <v>662</v>
      </c>
      <c r="G16" s="342">
        <v>948</v>
      </c>
      <c r="H16" s="352">
        <v>1106</v>
      </c>
      <c r="I16" s="316">
        <v>840</v>
      </c>
      <c r="J16" s="329">
        <v>685</v>
      </c>
      <c r="K16" s="342">
        <v>730</v>
      </c>
      <c r="L16" s="352">
        <v>510</v>
      </c>
      <c r="M16" s="316">
        <v>793</v>
      </c>
      <c r="N16" s="329">
        <v>740</v>
      </c>
      <c r="O16" s="342">
        <v>736</v>
      </c>
      <c r="P16" s="352">
        <v>610</v>
      </c>
      <c r="Q16" s="316">
        <v>205</v>
      </c>
      <c r="R16" s="329">
        <v>192</v>
      </c>
      <c r="S16" s="316">
        <v>33</v>
      </c>
      <c r="T16" s="408">
        <v>65</v>
      </c>
      <c r="U16" s="422"/>
      <c r="V16" s="426"/>
    </row>
    <row r="17" spans="1:23" ht="17.25" customHeight="1">
      <c r="B17" s="269" t="s">
        <v>279</v>
      </c>
      <c r="C17" s="284">
        <v>264</v>
      </c>
      <c r="D17" s="301">
        <v>276</v>
      </c>
      <c r="E17" s="317">
        <v>803</v>
      </c>
      <c r="F17" s="330">
        <v>886</v>
      </c>
      <c r="G17" s="343">
        <v>1098</v>
      </c>
      <c r="H17" s="353">
        <v>1222</v>
      </c>
      <c r="I17" s="317">
        <v>941</v>
      </c>
      <c r="J17" s="330">
        <v>703</v>
      </c>
      <c r="K17" s="343">
        <v>964</v>
      </c>
      <c r="L17" s="353">
        <v>528</v>
      </c>
      <c r="M17" s="317">
        <v>886</v>
      </c>
      <c r="N17" s="330">
        <v>688</v>
      </c>
      <c r="O17" s="343">
        <v>809</v>
      </c>
      <c r="P17" s="353">
        <v>733</v>
      </c>
      <c r="Q17" s="317">
        <v>210</v>
      </c>
      <c r="R17" s="330">
        <v>223</v>
      </c>
      <c r="S17" s="317">
        <v>51</v>
      </c>
      <c r="T17" s="409">
        <v>56</v>
      </c>
      <c r="U17" s="422"/>
      <c r="V17" s="426"/>
    </row>
    <row r="18" spans="1:23" ht="17.25" customHeight="1">
      <c r="B18" s="269" t="s">
        <v>65</v>
      </c>
      <c r="C18" s="284">
        <v>281</v>
      </c>
      <c r="D18" s="301">
        <v>256</v>
      </c>
      <c r="E18" s="317">
        <v>811</v>
      </c>
      <c r="F18" s="330">
        <v>908</v>
      </c>
      <c r="G18" s="343">
        <v>1041</v>
      </c>
      <c r="H18" s="353">
        <v>1317</v>
      </c>
      <c r="I18" s="317">
        <v>805</v>
      </c>
      <c r="J18" s="330">
        <v>680</v>
      </c>
      <c r="K18" s="343">
        <v>821</v>
      </c>
      <c r="L18" s="353">
        <v>583</v>
      </c>
      <c r="M18" s="317">
        <v>849</v>
      </c>
      <c r="N18" s="330">
        <v>809</v>
      </c>
      <c r="O18" s="343">
        <v>883</v>
      </c>
      <c r="P18" s="353">
        <v>858</v>
      </c>
      <c r="Q18" s="317">
        <v>302</v>
      </c>
      <c r="R18" s="330">
        <v>304</v>
      </c>
      <c r="S18" s="317">
        <v>49</v>
      </c>
      <c r="T18" s="409">
        <v>59</v>
      </c>
      <c r="U18" s="423"/>
      <c r="V18" s="426"/>
      <c r="W18" s="79"/>
    </row>
    <row r="19" spans="1:23" ht="17.25" customHeight="1">
      <c r="A19" s="79"/>
      <c r="B19" s="270" t="s">
        <v>173</v>
      </c>
      <c r="C19" s="285">
        <v>301</v>
      </c>
      <c r="D19" s="302">
        <v>270</v>
      </c>
      <c r="E19" s="318">
        <v>843</v>
      </c>
      <c r="F19" s="331">
        <v>958</v>
      </c>
      <c r="G19" s="344">
        <v>1097</v>
      </c>
      <c r="H19" s="354">
        <v>1332</v>
      </c>
      <c r="I19" s="318">
        <v>874</v>
      </c>
      <c r="J19" s="331">
        <v>733</v>
      </c>
      <c r="K19" s="344">
        <v>839</v>
      </c>
      <c r="L19" s="354">
        <v>615</v>
      </c>
      <c r="M19" s="318">
        <v>842</v>
      </c>
      <c r="N19" s="331">
        <v>868</v>
      </c>
      <c r="O19" s="344">
        <v>940</v>
      </c>
      <c r="P19" s="354">
        <v>965</v>
      </c>
      <c r="Q19" s="318">
        <v>337</v>
      </c>
      <c r="R19" s="331">
        <v>310</v>
      </c>
      <c r="S19" s="318">
        <v>45</v>
      </c>
      <c r="T19" s="410">
        <v>66</v>
      </c>
      <c r="U19" s="423"/>
      <c r="V19" s="426"/>
      <c r="W19" s="79"/>
    </row>
    <row r="20" spans="1:23" s="79" customFormat="1" ht="18.75" customHeight="1">
      <c r="B20" s="271" t="s">
        <v>329</v>
      </c>
      <c r="C20" s="286">
        <v>297</v>
      </c>
      <c r="D20" s="303">
        <v>278</v>
      </c>
      <c r="E20" s="319">
        <v>825</v>
      </c>
      <c r="F20" s="332">
        <v>1040</v>
      </c>
      <c r="G20" s="345">
        <v>1135</v>
      </c>
      <c r="H20" s="355">
        <v>1435</v>
      </c>
      <c r="I20" s="319">
        <v>861</v>
      </c>
      <c r="J20" s="332">
        <v>729</v>
      </c>
      <c r="K20" s="345">
        <v>908</v>
      </c>
      <c r="L20" s="355">
        <v>646</v>
      </c>
      <c r="M20" s="319">
        <v>945</v>
      </c>
      <c r="N20" s="332">
        <v>923</v>
      </c>
      <c r="O20" s="345">
        <v>1020</v>
      </c>
      <c r="P20" s="355">
        <v>1031</v>
      </c>
      <c r="Q20" s="319">
        <v>425</v>
      </c>
      <c r="R20" s="332">
        <v>410</v>
      </c>
      <c r="S20" s="319">
        <v>47</v>
      </c>
      <c r="T20" s="411">
        <v>65</v>
      </c>
      <c r="U20" s="423"/>
      <c r="V20" s="426"/>
      <c r="W20" s="22"/>
    </row>
    <row r="21" spans="1:23" s="79" customFormat="1" ht="20.25" customHeight="1">
      <c r="A21" s="22"/>
      <c r="F21" s="333"/>
      <c r="V21" s="65"/>
      <c r="W21" s="22"/>
    </row>
    <row r="22" spans="1:23" ht="19.5" customHeight="1">
      <c r="B22" s="189" t="s">
        <v>174</v>
      </c>
      <c r="S22" s="66" t="s">
        <v>192</v>
      </c>
      <c r="T22" s="66"/>
    </row>
    <row r="23" spans="1:23" ht="9.75" customHeight="1">
      <c r="B23" s="160"/>
      <c r="C23" s="160"/>
      <c r="D23" s="160"/>
      <c r="E23" s="186"/>
      <c r="F23" s="186"/>
      <c r="G23" s="160"/>
      <c r="H23" s="160"/>
      <c r="I23" s="160"/>
      <c r="J23" s="160"/>
      <c r="K23" s="160"/>
      <c r="L23" s="160"/>
      <c r="M23" s="160"/>
      <c r="N23" s="160"/>
      <c r="O23" s="160"/>
      <c r="P23" s="160"/>
      <c r="Q23" s="160"/>
      <c r="R23" s="160"/>
      <c r="S23" s="391"/>
      <c r="T23" s="391"/>
      <c r="U23" s="227"/>
    </row>
    <row r="24" spans="1:23" ht="15" customHeight="1">
      <c r="B24" s="266" t="s">
        <v>156</v>
      </c>
      <c r="C24" s="281" t="s">
        <v>110</v>
      </c>
      <c r="D24" s="298"/>
      <c r="E24" s="314" t="s">
        <v>186</v>
      </c>
      <c r="F24" s="327"/>
      <c r="G24" s="340" t="s">
        <v>280</v>
      </c>
      <c r="H24" s="340"/>
      <c r="I24" s="314" t="s">
        <v>281</v>
      </c>
      <c r="J24" s="327"/>
      <c r="K24" s="340" t="s">
        <v>282</v>
      </c>
      <c r="L24" s="340"/>
      <c r="M24" s="314" t="s">
        <v>283</v>
      </c>
      <c r="N24" s="327"/>
      <c r="O24" s="340" t="s">
        <v>143</v>
      </c>
      <c r="P24" s="340"/>
      <c r="Q24" s="314" t="s">
        <v>284</v>
      </c>
      <c r="R24" s="327"/>
      <c r="S24" s="397" t="s">
        <v>111</v>
      </c>
      <c r="T24" s="406"/>
      <c r="U24" s="421"/>
    </row>
    <row r="25" spans="1:23" ht="15" customHeight="1">
      <c r="B25" s="267"/>
      <c r="C25" s="282" t="s">
        <v>117</v>
      </c>
      <c r="D25" s="299" t="s">
        <v>106</v>
      </c>
      <c r="E25" s="315" t="s">
        <v>117</v>
      </c>
      <c r="F25" s="328" t="s">
        <v>106</v>
      </c>
      <c r="G25" s="341" t="s">
        <v>117</v>
      </c>
      <c r="H25" s="351" t="s">
        <v>106</v>
      </c>
      <c r="I25" s="315" t="s">
        <v>117</v>
      </c>
      <c r="J25" s="328" t="s">
        <v>106</v>
      </c>
      <c r="K25" s="341" t="s">
        <v>117</v>
      </c>
      <c r="L25" s="351" t="s">
        <v>106</v>
      </c>
      <c r="M25" s="315" t="s">
        <v>117</v>
      </c>
      <c r="N25" s="328" t="s">
        <v>106</v>
      </c>
      <c r="O25" s="341" t="s">
        <v>117</v>
      </c>
      <c r="P25" s="351" t="s">
        <v>106</v>
      </c>
      <c r="Q25" s="315" t="s">
        <v>117</v>
      </c>
      <c r="R25" s="328" t="s">
        <v>106</v>
      </c>
      <c r="S25" s="315" t="s">
        <v>117</v>
      </c>
      <c r="T25" s="407" t="s">
        <v>106</v>
      </c>
      <c r="U25" s="419"/>
    </row>
    <row r="26" spans="1:23" ht="18" customHeight="1">
      <c r="B26" s="268" t="s">
        <v>203</v>
      </c>
      <c r="C26" s="287">
        <f>C16/(C16+D16)*100</f>
        <v>49.907235621521338</v>
      </c>
      <c r="D26" s="304">
        <f>D16/(C16+D16)*100</f>
        <v>50.092764378478662</v>
      </c>
      <c r="E26" s="320">
        <f>E16/(E16+F16)*100</f>
        <v>41.364038972542069</v>
      </c>
      <c r="F26" s="334">
        <f>F16/(E16+F16)*100</f>
        <v>58.635961027457931</v>
      </c>
      <c r="G26" s="346">
        <f>G16/(G16+H16)*100</f>
        <v>46.153846153846153</v>
      </c>
      <c r="H26" s="356">
        <f>H16/(G16+H16)*100</f>
        <v>53.846153846153847</v>
      </c>
      <c r="I26" s="320">
        <f>I16/(I16+J16)*100</f>
        <v>55.081967213114758</v>
      </c>
      <c r="J26" s="334">
        <f>J16/(I16+J16)*100</f>
        <v>44.918032786885249</v>
      </c>
      <c r="K26" s="346">
        <f>K16/(K16+L16)*100</f>
        <v>58.870967741935488</v>
      </c>
      <c r="L26" s="356">
        <f>L16/(K16+L16)*100</f>
        <v>41.12903225806452</v>
      </c>
      <c r="M26" s="320">
        <f>M16/(M16+N16)*100</f>
        <v>51.728636660143515</v>
      </c>
      <c r="N26" s="334">
        <f>N16/(M16+N16)*100</f>
        <v>48.271363339856485</v>
      </c>
      <c r="O26" s="346">
        <f>O16/(O16+P16)*100</f>
        <v>54.680534918276372</v>
      </c>
      <c r="P26" s="356">
        <f>P16/(O16+P16)*100</f>
        <v>45.319465081723628</v>
      </c>
      <c r="Q26" s="320">
        <f>Q16/(Q16+R16)*100</f>
        <v>51.637279596977322</v>
      </c>
      <c r="R26" s="334">
        <f>R16/(Q16+R16)*100</f>
        <v>48.362720403022671</v>
      </c>
      <c r="S26" s="398">
        <f>S16/(S16+T16)*100</f>
        <v>33.673469387755098</v>
      </c>
      <c r="T26" s="412">
        <f>T16/(S16+T16)*100</f>
        <v>66.326530612244895</v>
      </c>
      <c r="U26" s="424"/>
    </row>
    <row r="27" spans="1:23" ht="18" customHeight="1">
      <c r="B27" s="269" t="s">
        <v>279</v>
      </c>
      <c r="C27" s="288">
        <f>C17/(C17+D17)*100</f>
        <v>48.888888888888886</v>
      </c>
      <c r="D27" s="305">
        <f>D17/(C17+D17)*100</f>
        <v>51.111111111111107</v>
      </c>
      <c r="E27" s="321">
        <f>E17/(E17+F17)*100</f>
        <v>47.542924807578444</v>
      </c>
      <c r="F27" s="335">
        <f>F17/(E17+F17)*100</f>
        <v>52.457075192421556</v>
      </c>
      <c r="G27" s="347">
        <f>G17/(G17+H17)*100</f>
        <v>47.327586206896548</v>
      </c>
      <c r="H27" s="357">
        <f>H17/(G17+H17)*100</f>
        <v>52.672413793103445</v>
      </c>
      <c r="I27" s="321">
        <f>I17/(I17+J17)*100</f>
        <v>57.238442822384428</v>
      </c>
      <c r="J27" s="335">
        <f>J17/(I17+J17)*100</f>
        <v>42.761557177615572</v>
      </c>
      <c r="K27" s="347">
        <f>K17/(K17+L17)*100</f>
        <v>64.611260053619304</v>
      </c>
      <c r="L27" s="357">
        <f>L17/(K17+L17)*100</f>
        <v>35.388739946380696</v>
      </c>
      <c r="M27" s="321">
        <f>M17/(M17+N17)*100</f>
        <v>56.289707750952985</v>
      </c>
      <c r="N27" s="335">
        <f>N17/(M17+N17)*100</f>
        <v>43.710292249047015</v>
      </c>
      <c r="O27" s="347">
        <f>O17/(O17+P17)*100</f>
        <v>52.464332036316478</v>
      </c>
      <c r="P27" s="357">
        <f>P17/(O17+P17)*100</f>
        <v>47.535667963683522</v>
      </c>
      <c r="Q27" s="321">
        <f>Q17/(Q17+R17)*100</f>
        <v>48.498845265588912</v>
      </c>
      <c r="R27" s="335">
        <f>R17/(Q17+R17)*100</f>
        <v>51.501154734411081</v>
      </c>
      <c r="S27" s="399">
        <f>S17/(S17+T17)*100</f>
        <v>47.663551401869157</v>
      </c>
      <c r="T27" s="413">
        <f>T17/(S17+T17)*100</f>
        <v>52.336448598130836</v>
      </c>
      <c r="U27" s="424"/>
    </row>
    <row r="28" spans="1:23" ht="18" customHeight="1">
      <c r="B28" s="269" t="s">
        <v>65</v>
      </c>
      <c r="C28" s="288">
        <f>C18/(C18+D18)*100</f>
        <v>52.327746741154556</v>
      </c>
      <c r="D28" s="305">
        <f>D18/(C18+D18)*100</f>
        <v>47.672253258845437</v>
      </c>
      <c r="E28" s="321">
        <f>E18/(E18+F18)*100</f>
        <v>47.178592204770212</v>
      </c>
      <c r="F28" s="335">
        <f>F18/(E18+F18)*100</f>
        <v>52.821407795229781</v>
      </c>
      <c r="G28" s="347">
        <f>G18/(G18+H18)*100</f>
        <v>44.147582697201017</v>
      </c>
      <c r="H28" s="357">
        <f>H18/(G18+H18)*100</f>
        <v>55.852417302798983</v>
      </c>
      <c r="I28" s="321">
        <f>I18/(I18+J18)*100</f>
        <v>54.208754208754208</v>
      </c>
      <c r="J28" s="335">
        <f>J18/(I18+J18)*100</f>
        <v>45.791245791245792</v>
      </c>
      <c r="K28" s="347">
        <f>K18/(K18+L18)*100</f>
        <v>58.475783475783473</v>
      </c>
      <c r="L28" s="357">
        <f>L18/(K18+L18)*100</f>
        <v>41.52421652421652</v>
      </c>
      <c r="M28" s="321">
        <f>M18/(M18+N18)*100</f>
        <v>51.206272617611582</v>
      </c>
      <c r="N28" s="335">
        <f>N18/(M18+N18)*100</f>
        <v>48.793727382388418</v>
      </c>
      <c r="O28" s="347">
        <f>O18/(O18+P18)*100</f>
        <v>50.717978173463528</v>
      </c>
      <c r="P28" s="357">
        <f>P18/(O18+P18)*100</f>
        <v>49.282021826536472</v>
      </c>
      <c r="Q28" s="321">
        <f>Q18/(Q18+R18)*100</f>
        <v>49.834983498349835</v>
      </c>
      <c r="R28" s="335">
        <f>R18/(Q18+R18)*100</f>
        <v>50.165016501650165</v>
      </c>
      <c r="S28" s="399">
        <f>S18/(S18+T18)*100</f>
        <v>45.370370370370374</v>
      </c>
      <c r="T28" s="413">
        <f>T18/(S18+T18)*100</f>
        <v>54.629629629629626</v>
      </c>
      <c r="U28" s="424"/>
      <c r="W28" s="79"/>
    </row>
    <row r="29" spans="1:23" ht="18" customHeight="1">
      <c r="A29" s="79"/>
      <c r="B29" s="270" t="s">
        <v>173</v>
      </c>
      <c r="C29" s="289">
        <f>C19/(C19+D19)*100</f>
        <v>52.714535901926439</v>
      </c>
      <c r="D29" s="306">
        <f>D19/(C19+D19)*100</f>
        <v>47.285464098073554</v>
      </c>
      <c r="E29" s="322">
        <f>E19/(E19+F19)*100</f>
        <v>46.807329261521375</v>
      </c>
      <c r="F29" s="336">
        <f>F19/(E19+F19)*100</f>
        <v>53.192670738478618</v>
      </c>
      <c r="G29" s="348">
        <f>G19/(G19+H19)*100</f>
        <v>45.162618361465626</v>
      </c>
      <c r="H29" s="358">
        <f>H19/(G19+H19)*100</f>
        <v>54.837381638534374</v>
      </c>
      <c r="I29" s="322">
        <f>I19/(I19+J19)*100</f>
        <v>54.38705662725576</v>
      </c>
      <c r="J29" s="336">
        <f>J19/(I19+J19)*100</f>
        <v>45.61294337274424</v>
      </c>
      <c r="K29" s="348">
        <f>K19/(K19+L19)*100</f>
        <v>57.702888583218702</v>
      </c>
      <c r="L29" s="358">
        <f>L19/(K19+L19)*100</f>
        <v>42.297111416781291</v>
      </c>
      <c r="M29" s="322">
        <f>M19/(M19+N19)*100</f>
        <v>49.239766081871345</v>
      </c>
      <c r="N29" s="336">
        <f>N19/(M19+N19)*100</f>
        <v>50.760233918128648</v>
      </c>
      <c r="O29" s="348">
        <f>O19/(O19+P19)*100</f>
        <v>49.343832020997375</v>
      </c>
      <c r="P29" s="358">
        <f>P19/(O19+P19)*100</f>
        <v>50.656167979002618</v>
      </c>
      <c r="Q29" s="322">
        <f>Q19/(Q19+R19)*100</f>
        <v>52.086553323029364</v>
      </c>
      <c r="R29" s="336">
        <f>R19/(Q19+R19)*100</f>
        <v>47.913446676970636</v>
      </c>
      <c r="S29" s="400">
        <f>S19/(S19+T19)*100</f>
        <v>40.54054054054054</v>
      </c>
      <c r="T29" s="414">
        <f>T19/(S19+T19)*100</f>
        <v>59.45945945945946</v>
      </c>
      <c r="U29" s="424"/>
      <c r="V29" s="427"/>
      <c r="W29" s="79"/>
    </row>
    <row r="30" spans="1:23" s="79" customFormat="1" ht="18.75" customHeight="1">
      <c r="B30" s="272" t="s">
        <v>329</v>
      </c>
      <c r="C30" s="290">
        <f>C20/(C20+D20)*100</f>
        <v>51.652173913043477</v>
      </c>
      <c r="D30" s="307">
        <f>D20/(C20+D20)*100</f>
        <v>48.347826086956516</v>
      </c>
      <c r="E30" s="323">
        <f>E20/(E20+F20)*100</f>
        <v>44.23592493297587</v>
      </c>
      <c r="F30" s="337">
        <f>F20/(E20+F20)*100</f>
        <v>55.76407506702413</v>
      </c>
      <c r="G30" s="349">
        <f>G20/(G20+H20)*100</f>
        <v>44.163424124513618</v>
      </c>
      <c r="H30" s="359">
        <f>H20/(G20+H20)*100</f>
        <v>55.836575875486382</v>
      </c>
      <c r="I30" s="323">
        <f>I20/(I20+J20)*100</f>
        <v>54.150943396226417</v>
      </c>
      <c r="J30" s="337">
        <f>J20/(I20+J20)*100</f>
        <v>45.849056603773583</v>
      </c>
      <c r="K30" s="349">
        <f>K20/(K20+L20)*100</f>
        <v>58.429858429858427</v>
      </c>
      <c r="L30" s="359">
        <f>L20/(K20+L20)*100</f>
        <v>41.570141570141573</v>
      </c>
      <c r="M30" s="323">
        <f>M20/(M20+N20)*100</f>
        <v>50.588865096359747</v>
      </c>
      <c r="N30" s="337">
        <f>N20/(M20+N20)*100</f>
        <v>49.41113490364026</v>
      </c>
      <c r="O30" s="349">
        <f>O20/(O20+P20)*100</f>
        <v>49.73183812774257</v>
      </c>
      <c r="P30" s="359">
        <f>P20/(O20+P20)*100</f>
        <v>50.26816187225743</v>
      </c>
      <c r="Q30" s="323">
        <f>Q20/(Q20+R20)*100</f>
        <v>50.898203592814376</v>
      </c>
      <c r="R30" s="337">
        <f>R20/(Q20+R20)*100</f>
        <v>49.101796407185624</v>
      </c>
      <c r="S30" s="401">
        <f>S20/(S20+T20)*100</f>
        <v>41.964285714285715</v>
      </c>
      <c r="T30" s="415">
        <f>T20/(S20+T20)*100</f>
        <v>58.035714285714292</v>
      </c>
      <c r="U30" s="424"/>
    </row>
    <row r="31" spans="1:23" s="79" customFormat="1" ht="18.75" customHeight="1">
      <c r="B31" s="273" t="s">
        <v>331</v>
      </c>
      <c r="C31" s="291">
        <v>50.13675152273975</v>
      </c>
      <c r="D31" s="308">
        <v>49.86324847726025</v>
      </c>
      <c r="E31" s="324">
        <v>43.586667259145152</v>
      </c>
      <c r="F31" s="338">
        <v>56.413332740854848</v>
      </c>
      <c r="G31" s="350">
        <v>42.776266202491001</v>
      </c>
      <c r="H31" s="360">
        <v>57.223733797508999</v>
      </c>
      <c r="I31" s="324">
        <v>48.809827636115735</v>
      </c>
      <c r="J31" s="338">
        <v>51.190172363884258</v>
      </c>
      <c r="K31" s="350">
        <v>48.976682815013142</v>
      </c>
      <c r="L31" s="360">
        <v>51.023317184986851</v>
      </c>
      <c r="M31" s="324">
        <v>47.246020695115625</v>
      </c>
      <c r="N31" s="338">
        <v>52.753979304884382</v>
      </c>
      <c r="O31" s="350">
        <v>46.911562817283603</v>
      </c>
      <c r="P31" s="360">
        <v>53.088437182716397</v>
      </c>
      <c r="Q31" s="324">
        <v>46.697715354431772</v>
      </c>
      <c r="R31" s="338">
        <v>53.302284645568236</v>
      </c>
      <c r="S31" s="324">
        <v>44.112233339626208</v>
      </c>
      <c r="T31" s="416">
        <v>55.887766660373792</v>
      </c>
      <c r="U31" s="425"/>
      <c r="W31" s="22"/>
    </row>
    <row r="32" spans="1:23" s="79" customFormat="1" ht="12" customHeight="1">
      <c r="A32" s="22"/>
      <c r="B32" s="274"/>
      <c r="C32" s="292"/>
      <c r="D32" s="292"/>
      <c r="E32" s="325"/>
      <c r="F32" s="325"/>
      <c r="G32" s="325"/>
      <c r="H32" s="325"/>
      <c r="I32" s="325"/>
      <c r="J32" s="325"/>
      <c r="K32" s="325"/>
      <c r="L32" s="325"/>
      <c r="M32" s="325"/>
      <c r="N32" s="325"/>
      <c r="O32" s="325"/>
      <c r="P32" s="325"/>
      <c r="Q32" s="325"/>
      <c r="R32" s="325"/>
      <c r="S32" s="325"/>
      <c r="T32" s="417"/>
      <c r="U32" s="417"/>
      <c r="V32" s="65"/>
      <c r="W32" s="22"/>
    </row>
    <row r="34" spans="8:8">
      <c r="H34" s="361"/>
    </row>
  </sheetData>
  <mergeCells count="73">
    <mergeCell ref="M4:P4"/>
    <mergeCell ref="Q4:T4"/>
    <mergeCell ref="M5:N5"/>
    <mergeCell ref="O5:P5"/>
    <mergeCell ref="Q5:R5"/>
    <mergeCell ref="S5:T5"/>
    <mergeCell ref="B6:C6"/>
    <mergeCell ref="D6:F6"/>
    <mergeCell ref="G6:I6"/>
    <mergeCell ref="J6:L6"/>
    <mergeCell ref="M6:N6"/>
    <mergeCell ref="O6:P6"/>
    <mergeCell ref="Q6:R6"/>
    <mergeCell ref="S6:T6"/>
    <mergeCell ref="B7:C7"/>
    <mergeCell ref="D7:F7"/>
    <mergeCell ref="G7:I7"/>
    <mergeCell ref="J7:L7"/>
    <mergeCell ref="M7:N7"/>
    <mergeCell ref="O7:P7"/>
    <mergeCell ref="Q7:R7"/>
    <mergeCell ref="S7:T7"/>
    <mergeCell ref="B8:C8"/>
    <mergeCell ref="D8:F8"/>
    <mergeCell ref="G8:I8"/>
    <mergeCell ref="J8:L8"/>
    <mergeCell ref="M8:N8"/>
    <mergeCell ref="O8:P8"/>
    <mergeCell ref="Q8:R8"/>
    <mergeCell ref="S8:T8"/>
    <mergeCell ref="B9:C9"/>
    <mergeCell ref="D9:F9"/>
    <mergeCell ref="G9:I9"/>
    <mergeCell ref="J9:L9"/>
    <mergeCell ref="M9:N9"/>
    <mergeCell ref="O9:P9"/>
    <mergeCell ref="Q9:R9"/>
    <mergeCell ref="S9:T9"/>
    <mergeCell ref="B10:C10"/>
    <mergeCell ref="D10:F10"/>
    <mergeCell ref="G10:I10"/>
    <mergeCell ref="J10:L10"/>
    <mergeCell ref="M10:N10"/>
    <mergeCell ref="O10:P10"/>
    <mergeCell ref="Q10:R10"/>
    <mergeCell ref="S10:T10"/>
    <mergeCell ref="C14:D14"/>
    <mergeCell ref="E14:F14"/>
    <mergeCell ref="G14:H14"/>
    <mergeCell ref="I14:J14"/>
    <mergeCell ref="K14:L14"/>
    <mergeCell ref="M14:N14"/>
    <mergeCell ref="O14:P14"/>
    <mergeCell ref="Q14:R14"/>
    <mergeCell ref="S14:T14"/>
    <mergeCell ref="C24:D24"/>
    <mergeCell ref="E24:F24"/>
    <mergeCell ref="G24:H24"/>
    <mergeCell ref="I24:J24"/>
    <mergeCell ref="K24:L24"/>
    <mergeCell ref="M24:N24"/>
    <mergeCell ref="O24:P24"/>
    <mergeCell ref="Q24:R24"/>
    <mergeCell ref="S24:T24"/>
    <mergeCell ref="R1:T3"/>
    <mergeCell ref="B4:C5"/>
    <mergeCell ref="D4:F5"/>
    <mergeCell ref="G4:I5"/>
    <mergeCell ref="J4:L5"/>
    <mergeCell ref="S12:T13"/>
    <mergeCell ref="B14:B15"/>
    <mergeCell ref="S22:T23"/>
    <mergeCell ref="B24:B25"/>
  </mergeCells>
  <phoneticPr fontId="3"/>
  <pageMargins left="0.78740157480314943" right="0.78740157480314943" top="0.98425196850393681" bottom="0.59055118110236215" header="0.19685039370078736" footer="0.39370078740157483"/>
  <pageSetup paperSize="9" scale="98" fitToWidth="1" fitToHeight="1" orientation="landscape" usePrinterDefaults="1" r:id="rId1"/>
  <headerFooter scaleWithDoc="0" alignWithMargins="0">
    <oddFooter>&amp;C&amp;12- 8 -</oddFooter>
  </headerFooter>
  <colBreaks count="1" manualBreakCount="1">
    <brk id="2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20</vt:i4>
      </vt:variant>
    </vt:vector>
  </HeadingPairs>
  <TitlesOfParts>
    <vt:vector size="20" baseType="lpstr">
      <vt:lpstr>表紙</vt:lpstr>
      <vt:lpstr>利用上の注意</vt:lpstr>
      <vt:lpstr>目次</vt:lpstr>
      <vt:lpstr>概要</vt:lpstr>
      <vt:lpstr>(第１表) 発行件数</vt:lpstr>
      <vt:lpstr>(第１表-附表) 種類別発行件数</vt:lpstr>
      <vt:lpstr>(図１) 推移</vt:lpstr>
      <vt:lpstr>(第２表) 年齢別</vt:lpstr>
      <vt:lpstr>(第３表) 男女別</vt:lpstr>
      <vt:lpstr>(第４表) 都道府県別</vt:lpstr>
      <vt:lpstr>(第５表) 受付件数</vt:lpstr>
      <vt:lpstr>（第６表） 窓口別申請受付件数</vt:lpstr>
      <vt:lpstr>(第７表) 市町村別申請</vt:lpstr>
      <vt:lpstr>(第８表) 窓口別交付件数</vt:lpstr>
      <vt:lpstr>(第９表) 市町村別交付件数</vt:lpstr>
      <vt:lpstr>(第10表) 有効旅券数・所持率</vt:lpstr>
      <vt:lpstr>(第11表) 出国率（都道府県別）</vt:lpstr>
      <vt:lpstr>(第11表-附票) 出国者数の推移</vt:lpstr>
      <vt:lpstr>裏表紙（発行元）</vt:lpstr>
      <vt:lpstr>Sheet1</vt:lpstr>
    </vt:vector>
  </TitlesOfParts>
  <Company>秋田県</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山添　匠</cp:lastModifiedBy>
  <cp:lastPrinted>2019-03-17T06:22:58Z</cp:lastPrinted>
  <dcterms:created xsi:type="dcterms:W3CDTF">2014-01-31T01:38:09Z</dcterms:created>
  <dcterms:modified xsi:type="dcterms:W3CDTF">2020-03-10T04:31:27Z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3.0.4.0</vt:lpwstr>
      <vt:lpwstr>3.1.2.0</vt:lpwstr>
    </vt:vector>
  </property>
  <property fmtid="{DCFEDD21-7773-49B2-8022-6FC58DB5260B}" pid="3" name="LastSavedVersion">
    <vt:lpwstr>3.1.2.0</vt:lpwstr>
  </property>
  <property fmtid="{DCFEDD21-7773-49B2-8022-6FC58DB5260B}" pid="4" name="LastSavedDate">
    <vt:filetime>2020-03-10T04:31:27Z</vt:filetime>
  </property>
</Properties>
</file>