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tabRatio="8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AM35" i="10"/>
  <c r="C35" i="10"/>
  <c r="CO34" i="10"/>
  <c r="CO35" i="10" s="1"/>
  <c r="CO36" i="10" s="1"/>
  <c r="BW34" i="10"/>
  <c r="BW35" i="10" s="1"/>
  <c r="BW36" i="10" s="1"/>
  <c r="BW37" i="10" s="1"/>
  <c r="BW38" i="10" s="1"/>
  <c r="BW39" i="10" s="1"/>
  <c r="BW40" i="10" s="1"/>
  <c r="BW41" i="10" s="1"/>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<sst xmlns="http://schemas.openxmlformats.org/spreadsheetml/2006/main" count="1134" uniqueCount="603">
  <si>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</si>
  <si>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</si>
  <si>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</si>
  <si>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</si>
  <si>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</si>
  <si>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</si>
  <si>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</si>
  <si>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</si>
  <si>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</si>
  <si>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</si>
  <si>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</si>
  <si>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</si>
  <si>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</si>
  <si>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</si>
  <si>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</si>
  <si>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</si>
  <si>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</si>
  <si>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</si>
  <si>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</si>
  <si>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</si>
  <si>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</si>
  <si>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</si>
  <si>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</si>
  <si>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</si>
  <si>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</si>
  <si>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</si>
  <si>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</si>
  <si>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</si>
  <si>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</si>
  <si>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</si>
  <si>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</si>
  <si>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</si>
  <si>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</si>
  <si>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</si>
  <si>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</si>
  <si>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</si>
  <si>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</si>
  <si>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</si>
  <si>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</si>
  <si>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</si>
  <si>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</si>
  <si>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</si>
  <si>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</si>
  <si>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</si>
  <si>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</si>
  <si>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</si>
  <si>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</si>
  <si>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</si>
  <si>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</si>
  <si>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</si>
  <si>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</si>
  <si>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</si>
  <si>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</si>
  <si>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</si>
  <si>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</si>
  <si>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</si>
  <si>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</si>
  <si>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</si>
  <si>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</si>
  <si>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</si>
  <si>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</si>
  <si>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</si>
  <si>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</si>
  <si>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</si>
  <si>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</si>
  <si>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</si>
  <si>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</si>
  <si>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</si>
  <si>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</si>
  <si>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</si>
  <si>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</si>
  <si>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</si>
  <si>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</si>
  <si>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</si>
  <si>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</si>
  <si>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</si>
  <si>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</si>
  <si>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</si>
  <si>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</si>
  <si>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</si>
  <si>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</si>
  <si>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</si>
  <si>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</si>
  <si>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</si>
  <si>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</si>
  <si>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</si>
  <si>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</si>
  <si>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</si>
  <si>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</si>
  <si>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</si>
  <si>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</si>
  <si>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</si>
  <si>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</si>
  <si>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</si>
  <si>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</si>
  <si>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</si>
  <si>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</si>
  <si>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</si>
  <si>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東成瀬村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</si>
  <si>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</si>
  <si>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</si>
  <si>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</si>
  <si>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</si>
  <si>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</si>
  <si>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</si>
  <si>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</si>
  <si>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</si>
  <si>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</si>
  <si>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</si>
  <si>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</si>
  <si>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</si>
  <si>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</si>
  <si>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</si>
  <si>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</si>
  <si>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</si>
  <si>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</si>
  <si>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</si>
  <si>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</si>
  <si>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</si>
  <si>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</si>
  <si>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</si>
  <si>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</si>
  <si>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</si>
  <si>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</si>
  <si>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</si>
  <si>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</si>
  <si>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</si>
  <si>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</si>
  <si>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</si>
  <si>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</si>
  <si>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</si>
  <si>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</si>
  <si>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</si>
  <si>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</si>
  <si>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</si>
  <si>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</si>
  <si>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</si>
  <si>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</si>
  <si>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</si>
  <si>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</si>
  <si>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</si>
  <si>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</si>
  <si>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</si>
  <si>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</si>
  <si>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</si>
  <si>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</si>
  <si>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</si>
  <si>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</si>
  <si>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</si>
  <si>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</si>
  <si>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</si>
  <si>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</si>
  <si>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</si>
  <si>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</si>
  <si>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</si>
  <si>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</si>
  <si>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</si>
  <si>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</si>
  <si>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</si>
  <si>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</si>
  <si>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</si>
  <si>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</si>
  <si>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</si>
  <si>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</si>
  <si>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</si>
  <si>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</si>
  <si>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</si>
  <si>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</si>
  <si>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</si>
  <si>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</si>
  <si>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</si>
  <si>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</si>
  <si>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</si>
  <si>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</si>
  <si>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</si>
  <si>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</si>
  <si>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</si>
  <si>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</si>
  <si>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</si>
  <si>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</si>
  <si>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</si>
  <si>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</si>
  <si>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</si>
  <si>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</si>
  <si>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</si>
  <si>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</si>
  <si>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</si>
  <si>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</si>
  <si>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</si>
  <si>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</si>
  <si>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</si>
  <si>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</si>
  <si>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</si>
  <si>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</si>
  <si>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</si>
  <si>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</si>
  <si>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</si>
  <si>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</si>
  <si>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</si>
  <si>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</si>
  <si>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</si>
  <si>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</si>
  <si>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</si>
  <si>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</si>
  <si>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</si>
  <si>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</si>
  <si>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</si>
  <si>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</si>
  <si>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</si>
  <si>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</si>
  <si>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</si>
  <si>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</si>
  <si>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</si>
  <si>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</si>
  <si>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</si>
  <si>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</si>
  <si>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秋田県東成瀬村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</si>
  <si>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</si>
  <si>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</si>
  <si>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</si>
  <si>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</si>
  <si>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</si>
  <si>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</si>
  <si>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</si>
  <si>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</si>
  <si>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</si>
  <si>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</si>
  <si>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</si>
  <si>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</si>
  <si>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</si>
  <si>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</si>
  <si>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</si>
  <si>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</si>
  <si>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</si>
  <si>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</si>
  <si>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</si>
  <si>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</si>
  <si>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</si>
  <si>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</si>
  <si>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</si>
  <si>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</si>
  <si>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</si>
  <si>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</si>
  <si>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</si>
  <si>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</si>
  <si>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</si>
  <si>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</si>
  <si>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</si>
  <si>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</si>
  <si>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</si>
  <si>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</si>
  <si>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</si>
  <si>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</si>
  <si>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</si>
  <si>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</si>
  <si>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</si>
  <si>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</si>
  <si>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</si>
  <si>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</si>
  <si>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</si>
  <si>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</si>
  <si>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</si>
  <si>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</si>
  <si>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</si>
  <si>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</si>
  <si>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</si>
  <si>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</si>
  <si>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</si>
  <si>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</si>
  <si>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</si>
  <si>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</si>
  <si>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</si>
  <si>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</si>
  <si>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</si>
  <si>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</si>
  <si>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</si>
  <si>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</si>
  <si>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</si>
  <si>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</si>
  <si>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</si>
  <si>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</si>
  <si>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</si>
  <si>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</si>
  <si>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</si>
  <si>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</si>
  <si>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</si>
  <si>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</si>
  <si>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</si>
  <si>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</si>
  <si>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</si>
  <si>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</si>
  <si>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</si>
  <si>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</si>
  <si>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</si>
  <si>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</si>
  <si>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</si>
  <si>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</si>
  <si>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</si>
  <si>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</si>
  <si>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</si>
  <si>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</si>
  <si>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</si>
  <si>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</si>
  <si>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</si>
  <si>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</si>
  <si>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</si>
  <si>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</si>
  <si>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</si>
  <si>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</si>
  <si>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</si>
  <si>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</si>
  <si>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</si>
  <si>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</si>
  <si>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</si>
  <si>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</si>
  <si>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</si>
  <si>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</si>
  <si>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</si>
  <si>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</si>
  <si>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</si>
  <si>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</si>
  <si>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</si>
  <si>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</si>
  <si>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</si>
  <si>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</si>
  <si>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</si>
  <si>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</si>
  <si>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</si>
  <si>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</si>
  <si>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</si>
  <si>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</si>
  <si>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</si>
  <si>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</si>
  <si>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</si>
  <si>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</si>
  <si>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</si>
  <si>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</si>
  <si>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</si>
  <si>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</si>
  <si>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</si>
  <si>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</si>
  <si>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</si>
  <si>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</si>
  <si>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</si>
  <si>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</si>
  <si>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</si>
  <si>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</si>
  <si>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</si>
  <si>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</si>
  <si>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</si>
  <si>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</si>
  <si>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</si>
  <si>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</si>
  <si>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</si>
  <si>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</si>
  <si>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</si>
  <si>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</si>
  <si>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</si>
  <si>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</si>
  <si>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</si>
  <si>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</si>
  <si>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</si>
  <si>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</si>
  <si>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</si>
  <si>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</si>
  <si>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</si>
  <si>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秋田県東成瀬村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</si>
  <si>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</si>
  <si>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</si>
  <si>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</si>
  <si>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</si>
  <si>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</si>
  <si>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</si>
  <si>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</si>
  <si>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</si>
  <si>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</si>
  <si>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</si>
  <si>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</si>
  <si>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</si>
  <si>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</si>
  <si>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</si>
  <si>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</si>
  <si>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</si>
  <si>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</si>
  <si>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</si>
  <si>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</si>
  <si>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</si>
  <si>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</si>
  <si>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</si>
  <si>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</si>
  <si>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</si>
  <si>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</si>
  <si>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</si>
  <si>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</si>
  <si>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</si>
  <si>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</si>
  <si>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</si>
  <si>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</si>
  <si>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</si>
  <si>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</si>
  <si>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</si>
  <si>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</si>
  <si>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</si>
  <si>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</si>
  <si>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</si>
  <si>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</si>
  <si>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</si>
  <si>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</si>
  <si>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</si>
  <si>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</si>
  <si>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</si>
  <si>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</si>
  <si>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</si>
  <si>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</si>
  <si>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</si>
  <si>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</si>
  <si>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</si>
  <si>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</si>
  <si>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</si>
  <si>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</si>
  <si>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</si>
  <si>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</si>
  <si>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</si>
  <si>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</si>
  <si>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</si>
  <si>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</si>
  <si>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</si>
  <si>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</si>
  <si>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</si>
  <si>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</si>
  <si>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</si>
  <si>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</si>
  <si>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</si>
  <si>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</si>
  <si>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</si>
  <si>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</si>
  <si>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</si>
  <si>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</si>
  <si>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</si>
  <si>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</si>
  <si>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</si>
  <si>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</si>
  <si>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</si>
  <si>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</si>
  <si>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</si>
  <si>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</si>
  <si>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</si>
  <si>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</si>
  <si>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</si>
  <si>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</si>
  <si>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</si>
  <si>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</si>
  <si>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</si>
  <si>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</si>
  <si>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</si>
  <si>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</si>
  <si>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</si>
  <si>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</si>
  <si>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</si>
  <si>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</si>
  <si>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</si>
  <si>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</si>
  <si>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</si>
  <si>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</si>
  <si>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</si>
  <si>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</si>
  <si>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</si>
  <si>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</si>
  <si>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</si>
  <si>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</si>
  <si>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</si>
  <si>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</si>
  <si>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</si>
  <si>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</si>
  <si>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</si>
  <si>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</si>
  <si>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</si>
  <si>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</si>
  <si>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</si>
  <si>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</si>
  <si>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</si>
  <si>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</si>
  <si>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</si>
  <si>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</si>
  <si>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</si>
  <si>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</si>
  <si>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</si>
  <si>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</si>
  <si>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</si>
  <si>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</si>
  <si>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</si>
  <si>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</si>
  <si>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</si>
  <si>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</si>
  <si>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</si>
  <si>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</si>
  <si>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</si>
  <si>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</si>
  <si>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</si>
  <si>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</si>
  <si>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</si>
  <si>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</si>
  <si>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</si>
  <si>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</si>
  <si>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</si>
  <si>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</si>
  <si>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</si>
  <si>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</si>
  <si>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</si>
  <si>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</si>
  <si>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</si>
  <si>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</si>
  <si>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</si>
  <si>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</si>
  <si>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</si>
  <si>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</si>
  <si>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</si>
  <si>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</si>
  <si>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</si>
  <si>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</si>
  <si>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</si>
  <si>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</si>
  <si>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</si>
  <si>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</si>
  <si>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</si>
  <si>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</si>
  <si>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</si>
  <si>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</si>
  <si>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</si>
  <si>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</si>
  <si>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</si>
  <si>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</si>
  <si>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</si>
  <si>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</si>
  <si>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</si>
  <si>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</si>
  <si>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</si>
  <si>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</si>
  <si>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</si>
  <si>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</si>
  <si>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</si>
  <si>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</si>
  <si>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</si>
  <si>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</si>
  <si>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</si>
  <si>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</si>
  <si>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</si>
  <si>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</si>
  <si>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</si>
  <si>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</si>
  <si>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</si>
  <si>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</si>
  <si>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</si>
  <si>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</si>
  <si>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5.12</t>
  </si>
  <si>
    <t>▲ 13.92</t>
  </si>
  <si>
    <t>▲ 5.79</t>
  </si>
  <si>
    <t>一般会計</t>
  </si>
  <si>
    <t>国民健康保険特別会計（直営診療施設勘定）</t>
  </si>
  <si>
    <t>後期高齢者医療特別会計</t>
  </si>
  <si>
    <t>下水道事業特別会計</t>
  </si>
  <si>
    <t>簡易水道事業特別会計</t>
  </si>
  <si>
    <t>国民健康保険特別会計（事業勘定）</t>
  </si>
  <si>
    <t>介護保険特別会計（保険事業勘定）</t>
  </si>
  <si>
    <t>介護保険特別会計（介護サービス事業勘定）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</si>
  <si>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</si>
  <si>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</si>
  <si>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</si>
  <si>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</si>
  <si>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</si>
  <si>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</si>
  <si>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</si>
  <si>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t>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</si>
  <si>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18"/>
  </si>
  <si>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8"/>
  </si>
  <si>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8"/>
  </si>
  <si>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8"/>
  </si>
  <si>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</si>
  <si>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</si>
  <si>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18"/>
  </si>
  <si>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18"/>
  </si>
  <si>
    <t>-</t>
    <phoneticPr fontId="2"/>
  </si>
  <si>
    <t>○</t>
  </si>
  <si>
    <t>秋田栗駒リゾート</t>
    <rPh sb="0" eb="2">
      <t>アキタ</t>
    </rPh>
    <rPh sb="2" eb="4">
      <t>クリコマ</t>
    </rPh>
    <phoneticPr fontId="18"/>
  </si>
  <si>
    <t>栗駒開発</t>
    <rPh sb="0" eb="2">
      <t>クリコマ</t>
    </rPh>
    <rPh sb="2" eb="4">
      <t>カイハツ</t>
    </rPh>
    <phoneticPr fontId="18"/>
  </si>
  <si>
    <t>栗駒ハイランド</t>
    <rPh sb="0" eb="2">
      <t>クリコマ</t>
    </rPh>
    <phoneticPr fontId="18"/>
  </si>
  <si>
    <t>地域福祉基金</t>
    <rPh sb="0" eb="2">
      <t>チイキ</t>
    </rPh>
    <rPh sb="2" eb="4">
      <t>フクシ</t>
    </rPh>
    <rPh sb="4" eb="6">
      <t>キキン</t>
    </rPh>
    <phoneticPr fontId="18"/>
  </si>
  <si>
    <t>さわやかなるせ仙人の郷基金</t>
    <rPh sb="7" eb="9">
      <t>センニン</t>
    </rPh>
    <rPh sb="10" eb="11">
      <t>サト</t>
    </rPh>
    <rPh sb="11" eb="13">
      <t>キキン</t>
    </rPh>
    <phoneticPr fontId="18"/>
  </si>
  <si>
    <t>ふるさと土と水保全基金</t>
    <rPh sb="4" eb="5">
      <t>ツチ</t>
    </rPh>
    <rPh sb="6" eb="7">
      <t>ミズ</t>
    </rPh>
    <rPh sb="7" eb="9">
      <t>ホゼン</t>
    </rPh>
    <rPh sb="9" eb="11">
      <t>キキン</t>
    </rPh>
    <phoneticPr fontId="18"/>
  </si>
  <si>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</si>
  <si>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</si>
  <si>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</si>
  <si>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</si>
  <si>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</si>
  <si>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</si>
  <si>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</si>
  <si>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</si>
  <si>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</si>
  <si>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</si>
  <si>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</si>
  <si>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</si>
  <si>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と有形固定資産減価償却率については増加傾向にあり、有形固定資産減価償却率に関しては対前年度で1.7％、将来負担比率は対前年度で23.5％上昇している。これは、有形固定資産減価償却率については、各種公共施設の老朽化が進んでおり、これらの集約化・複合化や計画的な除却などが進んでいないためで、将来負担比率については、これまでの起債分に関する地方債残高が微増していることに加え、財政調整基金の残高が近年減少し続けているためであると考えられる。
　令和４年度まで起債を伴う簡易水道事業が続き、これによる将来負担比率の上昇が見込まれるため、地方債残高の早期削減と計画的な施設の管理に努めたい。</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4" eb="26">
      <t>ゾウカ</t>
    </rPh>
    <rPh sb="26" eb="28">
      <t>ケイコウ</t>
    </rPh>
    <rPh sb="32" eb="34">
      <t>ユウケイ</t>
    </rPh>
    <rPh sb="34" eb="38">
      <t>コテイシサン</t>
    </rPh>
    <rPh sb="38" eb="40">
      <t>ゲンカ</t>
    </rPh>
    <rPh sb="40" eb="43">
      <t>ショウキャクリツ</t>
    </rPh>
    <rPh sb="44" eb="45">
      <t>カン</t>
    </rPh>
    <rPh sb="48" eb="49">
      <t>タイ</t>
    </rPh>
    <rPh sb="49" eb="52">
      <t>ゼンネンド</t>
    </rPh>
    <rPh sb="58" eb="60">
      <t>ショウライ</t>
    </rPh>
    <rPh sb="60" eb="62">
      <t>フタン</t>
    </rPh>
    <rPh sb="62" eb="64">
      <t>ヒリツ</t>
    </rPh>
    <rPh sb="65" eb="66">
      <t>タイ</t>
    </rPh>
    <rPh sb="66" eb="69">
      <t>ゼンネンド</t>
    </rPh>
    <rPh sb="150" eb="152">
      <t>ショウライ</t>
    </rPh>
    <rPh sb="152" eb="154">
      <t>フタン</t>
    </rPh>
    <rPh sb="154" eb="156">
      <t>ヒリツ</t>
    </rPh>
    <rPh sb="167" eb="169">
      <t>キサイ</t>
    </rPh>
    <rPh sb="169" eb="170">
      <t>ブン</t>
    </rPh>
    <rPh sb="171" eb="172">
      <t>カン</t>
    </rPh>
    <rPh sb="174" eb="177">
      <t>チホウサイ</t>
    </rPh>
    <rPh sb="177" eb="178">
      <t>ザン</t>
    </rPh>
    <rPh sb="178" eb="179">
      <t>ダカ</t>
    </rPh>
    <rPh sb="180" eb="182">
      <t>ビゾウ</t>
    </rPh>
    <rPh sb="189" eb="190">
      <t>クワ</t>
    </rPh>
    <rPh sb="192" eb="194">
      <t>ザイセイ</t>
    </rPh>
    <rPh sb="194" eb="196">
      <t>チョウセイ</t>
    </rPh>
    <rPh sb="196" eb="198">
      <t>キキン</t>
    </rPh>
    <rPh sb="199" eb="201">
      <t>ザンダカ</t>
    </rPh>
    <rPh sb="202" eb="204">
      <t>キンネン</t>
    </rPh>
    <rPh sb="204" eb="206">
      <t>ゲンショウ</t>
    </rPh>
    <rPh sb="207" eb="208">
      <t>ツヅ</t>
    </rPh>
    <rPh sb="218" eb="219">
      <t>カンガ</t>
    </rPh>
    <rPh sb="226" eb="228">
      <t>レイワ</t>
    </rPh>
    <rPh sb="229" eb="231">
      <t>ネンド</t>
    </rPh>
    <rPh sb="236" eb="237">
      <t>トモナ</t>
    </rPh>
    <rPh sb="238" eb="240">
      <t>カンイ</t>
    </rPh>
    <rPh sb="240" eb="242">
      <t>スイドウ</t>
    </rPh>
    <rPh sb="242" eb="244">
      <t>ジギョウ</t>
    </rPh>
    <rPh sb="245" eb="246">
      <t>ツヅ</t>
    </rPh>
    <rPh sb="253" eb="255">
      <t>ショウライ</t>
    </rPh>
    <rPh sb="255" eb="257">
      <t>フタン</t>
    </rPh>
    <rPh sb="257" eb="259">
      <t>ヒリツ</t>
    </rPh>
    <rPh sb="260" eb="262">
      <t>ジョウショウ</t>
    </rPh>
    <rPh sb="263" eb="265">
      <t>ミコ</t>
    </rPh>
    <rPh sb="274" eb="276">
      <t>ザンダカ</t>
    </rPh>
    <rPh sb="277" eb="279">
      <t>ソウキ</t>
    </rPh>
    <rPh sb="279" eb="281">
      <t>サクゲン</t>
    </rPh>
    <rPh sb="282" eb="284">
      <t>ケイカク</t>
    </rPh>
    <rPh sb="284" eb="285">
      <t>テキ</t>
    </rPh>
    <rPh sb="286" eb="288">
      <t>シセツ</t>
    </rPh>
    <rPh sb="289" eb="291">
      <t>カンリ</t>
    </rPh>
    <rPh sb="292" eb="293">
      <t>ツト</t>
    </rPh>
    <phoneticPr fontId="5"/>
  </si>
  <si>
    <t>　実質公債費比率は対前年度で1.3％、将来負担比率は対前年度で23.5％と両比率ともに増加している。実質公債費比率に関しては、平成２６年から平成２８年にかけて行った食肉加工センター・給食センタ－建設事業及び平成２８年から平成３０年にかけて行った定住促進住宅建設事業に充当した地方債の償還が開始しつつあることから増加している。
　地方債の償還額のピークと簡易水道事業の完了が令和３年及び令和４年になる見込みで、これに伴う両比率の増加も見込まれる。計画的な繰上償還による、実質公債費比率と将来負担比率双方の改善に努めていきたい。</t>
    <rPh sb="1" eb="3">
      <t>ジッシツ</t>
    </rPh>
    <rPh sb="3" eb="5">
      <t>コウサイ</t>
    </rPh>
    <rPh sb="5" eb="6">
      <t>ヒ</t>
    </rPh>
    <rPh sb="6" eb="8">
      <t>ヒリツ</t>
    </rPh>
    <rPh sb="9" eb="10">
      <t>タイ</t>
    </rPh>
    <rPh sb="10" eb="13">
      <t>ゼンネンド</t>
    </rPh>
    <rPh sb="19" eb="21">
      <t>ショウライ</t>
    </rPh>
    <rPh sb="21" eb="23">
      <t>フタン</t>
    </rPh>
    <rPh sb="23" eb="25">
      <t>ヒリツ</t>
    </rPh>
    <rPh sb="26" eb="27">
      <t>タイ</t>
    </rPh>
    <rPh sb="27" eb="30">
      <t>ゼンネンド</t>
    </rPh>
    <rPh sb="37" eb="38">
      <t>リョウ</t>
    </rPh>
    <rPh sb="38" eb="40">
      <t>ヒリツ</t>
    </rPh>
    <rPh sb="43" eb="45">
      <t>ゾウカ</t>
    </rPh>
    <rPh sb="50" eb="52">
      <t>ジッシツ</t>
    </rPh>
    <rPh sb="52" eb="54">
      <t>コウサイ</t>
    </rPh>
    <rPh sb="54" eb="55">
      <t>ヒ</t>
    </rPh>
    <rPh sb="55" eb="57">
      <t>ヒリツ</t>
    </rPh>
    <rPh sb="58" eb="59">
      <t>カン</t>
    </rPh>
    <rPh sb="63" eb="65">
      <t>ヘイセイ</t>
    </rPh>
    <rPh sb="67" eb="68">
      <t>ネン</t>
    </rPh>
    <rPh sb="70" eb="72">
      <t>ヘイセイ</t>
    </rPh>
    <rPh sb="74" eb="75">
      <t>ネン</t>
    </rPh>
    <rPh sb="79" eb="80">
      <t>オコナ</t>
    </rPh>
    <rPh sb="82" eb="84">
      <t>ショクニク</t>
    </rPh>
    <rPh sb="84" eb="86">
      <t>カコウ</t>
    </rPh>
    <rPh sb="91" eb="93">
      <t>キュウショク</t>
    </rPh>
    <rPh sb="97" eb="99">
      <t>ケンセツ</t>
    </rPh>
    <rPh sb="99" eb="101">
      <t>ジギョウ</t>
    </rPh>
    <rPh sb="101" eb="102">
      <t>オヨ</t>
    </rPh>
    <rPh sb="103" eb="105">
      <t>ヘイセイ</t>
    </rPh>
    <rPh sb="107" eb="108">
      <t>ネン</t>
    </rPh>
    <rPh sb="110" eb="112">
      <t>ヘイセイ</t>
    </rPh>
    <rPh sb="133" eb="135">
      <t>ジュウトウ</t>
    </rPh>
    <rPh sb="164" eb="167">
      <t>チホウサイ</t>
    </rPh>
    <rPh sb="168" eb="171">
      <t>ショウカンガク</t>
    </rPh>
    <rPh sb="176" eb="178">
      <t>カンイ</t>
    </rPh>
    <rPh sb="178" eb="180">
      <t>スイドウ</t>
    </rPh>
    <rPh sb="180" eb="182">
      <t>ジギョウ</t>
    </rPh>
    <rPh sb="183" eb="185">
      <t>カンリョウ</t>
    </rPh>
    <rPh sb="186" eb="188">
      <t>レイワ</t>
    </rPh>
    <rPh sb="189" eb="190">
      <t>ネン</t>
    </rPh>
    <rPh sb="190" eb="191">
      <t>オヨ</t>
    </rPh>
    <rPh sb="192" eb="194">
      <t>レイワ</t>
    </rPh>
    <rPh sb="195" eb="196">
      <t>ネン</t>
    </rPh>
    <rPh sb="199" eb="201">
      <t>ミコ</t>
    </rPh>
    <rPh sb="207" eb="208">
      <t>トモナ</t>
    </rPh>
    <rPh sb="209" eb="210">
      <t>リョウ</t>
    </rPh>
    <rPh sb="210" eb="212">
      <t>ヒリツ</t>
    </rPh>
    <rPh sb="213" eb="215">
      <t>ゾウカ</t>
    </rPh>
    <rPh sb="216" eb="218">
      <t>ミコ</t>
    </rPh>
    <rPh sb="222" eb="225">
      <t>ケイカクテキ</t>
    </rPh>
    <rPh sb="226" eb="228">
      <t>クリア</t>
    </rPh>
    <rPh sb="228" eb="230">
      <t>ショウカン</t>
    </rPh>
    <rPh sb="234" eb="236">
      <t>ジッシツ</t>
    </rPh>
    <rPh sb="236" eb="239">
      <t>コウサイヒ</t>
    </rPh>
    <rPh sb="239" eb="241">
      <t>ヒリツ</t>
    </rPh>
    <rPh sb="242" eb="244">
      <t>ショウライ</t>
    </rPh>
    <rPh sb="244" eb="246">
      <t>フタン</t>
    </rPh>
    <rPh sb="246" eb="248">
      <t>ヒリツ</t>
    </rPh>
    <rPh sb="248" eb="250">
      <t>ソウホウ</t>
    </rPh>
    <rPh sb="251" eb="253">
      <t>カイゼン</t>
    </rPh>
    <rPh sb="254" eb="25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</si>
</sst>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Border="1" applyAlignment="1" applyProtection="1">
      <alignment horizontal="right" vertical="center" shrinkToFit="1"/>
      <protection locked="0"/>
    </xf>
    <xf numFmtId="177" fontId="12" fillId="0" borderId="35"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66C2-40DE-86DE-3D14CE207B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453660</c:v>
                </c:pt>
                <c:pt idx="1">
                  <c:v>536702</c:v>
                </c:pt>
                <c:pt idx="2">
                  <c:v>296582</c:v>
                </c:pt>
                <c:pt idx="3">
                  <c:v>271356</c:v>
                </c:pt>
                <c:pt idx="4">
                  <c:v>204106</c:v>
                </c:pt>
              </c:numCache>
            </c:numRef>
          </c:val>
          <c:smooth val="0"/>
          <c:extLst xmlns:c16r2="http://schemas.microsoft.com/office/drawing/2015/06/chart">
            <c:ext xmlns:c16="http://schemas.microsoft.com/office/drawing/2014/chart" uri="{C3380CC4-5D6E-409C-BE32-E72D297353CC}">
              <c16:uniqueId val="{00000001-66C2-40DE-86DE-3D14CE207BAD}"/>
            </c:ext>
          </c:extLst>
        </c:ser>
        <c:dLbls>
          <c:showLegendKey val="0"/>
          <c:showVal val="0"/>
          <c:showCatName val="0"/>
          <c:showSerName val="0"/>
          <c:showPercent val="0"/>
          <c:showBubbleSize val="0"/>
        </c:dLbls>
        <c:marker val="1"/>
        <c:smooth val="0"/>
        <c:axId val="267811840"/>
        <c:axId val="268371072"/>
      </c:lineChart>
      <c:catAx>
        <c:axId val="267811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371072"/>
        <c:crosses val="autoZero"/>
        <c:auto val="1"/>
        <c:lblAlgn val="ctr"/>
        <c:lblOffset val="100"/>
        <c:tickLblSkip val="1"/>
        <c:tickMarkSkip val="1"/>
        <c:noMultiLvlLbl val="0"/>
      </c:catAx>
      <c:valAx>
        <c:axId val="26837107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7811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6.56</c:v>
                </c:pt>
                <c:pt idx="1">
                  <c:v>7.05</c:v>
                </c:pt>
                <c:pt idx="2">
                  <c:v>5.38</c:v>
                </c:pt>
                <c:pt idx="3">
                  <c:v>1.57</c:v>
                </c:pt>
                <c:pt idx="4">
                  <c:v>1.37</c:v>
                </c:pt>
              </c:numCache>
            </c:numRef>
          </c:val>
          <c:extLst xmlns:c16r2="http://schemas.microsoft.com/office/drawing/2015/06/chart">
            <c:ext xmlns:c16="http://schemas.microsoft.com/office/drawing/2014/chart" uri="{C3380CC4-5D6E-409C-BE32-E72D297353CC}">
              <c16:uniqueId val="{00000000-1B17-4ED9-870A-DD67F1FCD5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82.04</c:v>
                </c:pt>
                <c:pt idx="1">
                  <c:v>79.39</c:v>
                </c:pt>
                <c:pt idx="2">
                  <c:v>83.73</c:v>
                </c:pt>
                <c:pt idx="3">
                  <c:v>76.14</c:v>
                </c:pt>
                <c:pt idx="4">
                  <c:v>71.069999999999993</c:v>
                </c:pt>
              </c:numCache>
            </c:numRef>
          </c:val>
          <c:extLst xmlns:c16r2="http://schemas.microsoft.com/office/drawing/2015/06/chart">
            <c:ext xmlns:c16="http://schemas.microsoft.com/office/drawing/2014/chart" uri="{C3380CC4-5D6E-409C-BE32-E72D297353CC}">
              <c16:uniqueId val="{00000001-1B17-4ED9-870A-DD67F1FCD50C}"/>
            </c:ext>
          </c:extLst>
        </c:ser>
        <c:dLbls>
          <c:showLegendKey val="0"/>
          <c:showVal val="0"/>
          <c:showCatName val="0"/>
          <c:showSerName val="0"/>
          <c:showPercent val="0"/>
          <c:showBubbleSize val="0"/>
        </c:dLbls>
        <c:gapWidth val="250"/>
        <c:overlap val="100"/>
        <c:axId val="277752448"/>
        <c:axId val="277754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-5.12</c:v>
                </c:pt>
                <c:pt idx="1">
                  <c:v>0.87</c:v>
                </c:pt>
                <c:pt idx="2">
                  <c:v>2.02</c:v>
                </c:pt>
                <c:pt idx="3">
                  <c:v>-13.92</c:v>
                </c:pt>
                <c:pt idx="4">
                  <c:v>-5.79</c:v>
                </c:pt>
              </c:numCache>
            </c:numRef>
          </c:val>
          <c:smooth val="0"/>
          <c:extLst xmlns:c16r2="http://schemas.microsoft.com/office/drawing/2015/06/chart">
            <c:ext xmlns:c16="http://schemas.microsoft.com/office/drawing/2014/chart" uri="{C3380CC4-5D6E-409C-BE32-E72D297353CC}">
              <c16:uniqueId val="{00000002-1B17-4ED9-870A-DD67F1FCD50C}"/>
            </c:ext>
          </c:extLst>
        </c:ser>
        <c:dLbls>
          <c:showLegendKey val="0"/>
          <c:showVal val="0"/>
          <c:showCatName val="0"/>
          <c:showSerName val="0"/>
          <c:showPercent val="0"/>
          <c:showBubbleSize val="0"/>
        </c:dLbls>
        <c:marker val="1"/>
        <c:smooth val="0"/>
        <c:axId val="277752448"/>
        <c:axId val="277754624"/>
      </c:lineChart>
      <c:catAx>
        <c:axId val="27775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754624"/>
        <c:crosses val="autoZero"/>
        <c:auto val="1"/>
        <c:lblAlgn val="ctr"/>
        <c:lblOffset val="100"/>
        <c:tickLblSkip val="1"/>
        <c:tickMarkSkip val="1"/>
        <c:noMultiLvlLbl val="0"/>
      </c:catAx>
      <c:valAx>
        <c:axId val="27775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75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c:v>
                </c:pt>
                <c:pt idx="2">
                  <c:v>#N/A</c:v>
                </c:pt>
                <c:pt idx="3">
                  <c:v>0.36</c:v>
                </c:pt>
                <c:pt idx="4">
                  <c:v>#N/A</c:v>
                </c:pt>
                <c:pt idx="5">
                  <c:v>0.27</c:v>
                </c:pt>
                <c:pt idx="6">
                  <c:v>#N/A</c:v>
                </c:pt>
                <c:pt idx="7">
                  <c:v>0.28000000000000003</c:v>
                </c:pt>
                <c:pt idx="8">
                  <c:v>0</c:v>
                </c:pt>
                <c:pt idx="9">
                  <c:v>0</c:v>
                </c:pt>
              </c:numCache>
            </c:numRef>
          </c:val>
          <c:extLst xmlns:c16r2="http://schemas.microsoft.com/office/drawing/2015/06/chart">
            <c:ext xmlns:c16="http://schemas.microsoft.com/office/drawing/2014/chart" uri="{C3380CC4-5D6E-409C-BE32-E72D297353CC}">
              <c16:uniqueId val="{00000000-5DD4-4B66-8C93-F2A319ECCD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DD4-4B66-8C93-F2A319ECCDC9}"/>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0.57999999999999996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DD4-4B66-8C93-F2A319ECCDC9}"/>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0.05</c:v>
                </c:pt>
                <c:pt idx="4">
                  <c:v>#N/A</c:v>
                </c:pt>
                <c:pt idx="5">
                  <c:v>0.03</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5DD4-4B66-8C93-F2A319ECCDC9}"/>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0.28999999999999998</c:v>
                </c:pt>
                <c:pt idx="2">
                  <c:v>#N/A</c:v>
                </c:pt>
                <c:pt idx="3">
                  <c:v>0.86</c:v>
                </c:pt>
                <c:pt idx="4">
                  <c:v>#N/A</c:v>
                </c:pt>
                <c:pt idx="5">
                  <c:v>1.04</c:v>
                </c:pt>
                <c:pt idx="6">
                  <c:v>#N/A</c:v>
                </c:pt>
                <c:pt idx="7">
                  <c:v>0.13</c:v>
                </c:pt>
                <c:pt idx="8">
                  <c:v>#N/A</c:v>
                </c:pt>
                <c:pt idx="9">
                  <c:v>0.03</c:v>
                </c:pt>
              </c:numCache>
            </c:numRef>
          </c:val>
          <c:extLst xmlns:c16r2="http://schemas.microsoft.com/office/drawing/2015/06/chart">
            <c:ext xmlns:c16="http://schemas.microsoft.com/office/drawing/2014/chart" uri="{C3380CC4-5D6E-409C-BE32-E72D297353CC}">
              <c16:uniqueId val="{00000004-5DD4-4B66-8C93-F2A319ECCDC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0.05</c:v>
                </c:pt>
                <c:pt idx="4">
                  <c:v>#N/A</c:v>
                </c:pt>
                <c:pt idx="5">
                  <c:v>0.05</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5-5DD4-4B66-8C93-F2A319ECCDC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0.01</c:v>
                </c:pt>
                <c:pt idx="4">
                  <c:v>#N/A</c:v>
                </c:pt>
                <c:pt idx="5">
                  <c:v>0.03</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6-5DD4-4B66-8C93-F2A319ECCDC9}"/>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0.08</c:v>
                </c:pt>
              </c:numCache>
            </c:numRef>
          </c:val>
          <c:extLst xmlns:c16r2="http://schemas.microsoft.com/office/drawing/2015/06/chart">
            <c:ext xmlns:c16="http://schemas.microsoft.com/office/drawing/2014/chart" uri="{C3380CC4-5D6E-409C-BE32-E72D297353CC}">
              <c16:uniqueId val="{00000007-5DD4-4B66-8C93-F2A319ECCDC9}"/>
            </c:ext>
          </c:extLst>
        </c:ser>
        <c:ser>
          <c:idx val="8"/>
          <c:order val="8"/>
          <c:tx>
            <c:strRef>
              <c:f>データシート!$A$35</c:f>
              <c:strCache>
                <c:ptCount val="1"/>
                <c:pt idx="0">
                  <c:v>国民健康保険特別会計（直営診療施設勘定）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xmlns:c16r2="http://schemas.microsoft.com/office/drawing/2015/06/chart">
            <c:ext xmlns:c16="http://schemas.microsoft.com/office/drawing/2014/chart" uri="{C3380CC4-5D6E-409C-BE32-E72D297353CC}">
              <c16:uniqueId val="{00000008-5DD4-4B66-8C93-F2A319ECCD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6.56</c:v>
                </c:pt>
                <c:pt idx="2">
                  <c:v>#N/A</c:v>
                </c:pt>
                <c:pt idx="3">
                  <c:v>7.05</c:v>
                </c:pt>
                <c:pt idx="4">
                  <c:v>#N/A</c:v>
                </c:pt>
                <c:pt idx="5">
                  <c:v>5.38</c:v>
                </c:pt>
                <c:pt idx="6">
                  <c:v>#N/A</c:v>
                </c:pt>
                <c:pt idx="7">
                  <c:v>1.57</c:v>
                </c:pt>
                <c:pt idx="8">
                  <c:v>#N/A</c:v>
                </c:pt>
                <c:pt idx="9">
                  <c:v>1.27</c:v>
                </c:pt>
              </c:numCache>
            </c:numRef>
          </c:val>
          <c:extLst xmlns:c16r2="http://schemas.microsoft.com/office/drawing/2015/06/chart">
            <c:ext xmlns:c16="http://schemas.microsoft.com/office/drawing/2014/chart" uri="{C3380CC4-5D6E-409C-BE32-E72D297353CC}">
              <c16:uniqueId val="{00000009-5DD4-4B66-8C93-F2A319ECCDC9}"/>
            </c:ext>
          </c:extLst>
        </c:ser>
        <c:dLbls>
          <c:showLegendKey val="0"/>
          <c:showVal val="0"/>
          <c:showCatName val="0"/>
          <c:showSerName val="0"/>
          <c:showPercent val="0"/>
          <c:showBubbleSize val="0"/>
        </c:dLbls>
        <c:gapWidth val="150"/>
        <c:overlap val="100"/>
        <c:axId val="277484672"/>
        <c:axId val="277486208"/>
      </c:barChart>
      <c:catAx>
        <c:axId val="2774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486208"/>
        <c:crosses val="autoZero"/>
        <c:auto val="1"/>
        <c:lblAlgn val="ctr"/>
        <c:lblOffset val="100"/>
        <c:tickLblSkip val="1"/>
        <c:tickMarkSkip val="1"/>
        <c:noMultiLvlLbl val="0"/>
      </c:catAx>
      <c:valAx>
        <c:axId val="27748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48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450</c:v>
                </c:pt>
                <c:pt idx="5">
                  <c:v>464</c:v>
                </c:pt>
                <c:pt idx="8">
                  <c:v>489</c:v>
                </c:pt>
                <c:pt idx="11">
                  <c:v>472</c:v>
                </c:pt>
                <c:pt idx="14">
                  <c:v>491</c:v>
                </c:pt>
              </c:numCache>
            </c:numRef>
          </c:val>
          <c:extLst xmlns:c16r2="http://schemas.microsoft.com/office/drawing/2015/06/chart">
            <c:ext xmlns:c16="http://schemas.microsoft.com/office/drawing/2014/chart" uri="{C3380CC4-5D6E-409C-BE32-E72D297353CC}">
              <c16:uniqueId val="{00000000-60CE-4B25-966B-78AD18EDD6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60CE-4B25-966B-78AD18EDD6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3</c:v>
                </c:pt>
                <c:pt idx="6">
                  <c:v>3</c:v>
                </c:pt>
                <c:pt idx="9">
                  <c:v>3</c:v>
                </c:pt>
                <c:pt idx="12">
                  <c:v>2</c:v>
                </c:pt>
              </c:numCache>
            </c:numRef>
          </c:val>
          <c:extLst xmlns:c16r2="http://schemas.microsoft.com/office/drawing/2015/06/chart">
            <c:ext xmlns:c16="http://schemas.microsoft.com/office/drawing/2014/chart" uri="{C3380CC4-5D6E-409C-BE32-E72D297353CC}">
              <c16:uniqueId val="{00000002-60CE-4B25-966B-78AD18EDD6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6</c:v>
                </c:pt>
                <c:pt idx="6">
                  <c:v>6</c:v>
                </c:pt>
                <c:pt idx="9">
                  <c:v>7</c:v>
                </c:pt>
                <c:pt idx="12">
                  <c:v>7</c:v>
                </c:pt>
              </c:numCache>
            </c:numRef>
          </c:val>
          <c:extLst xmlns:c16r2="http://schemas.microsoft.com/office/drawing/2015/06/chart">
            <c:ext xmlns:c16="http://schemas.microsoft.com/office/drawing/2014/chart" uri="{C3380CC4-5D6E-409C-BE32-E72D297353CC}">
              <c16:uniqueId val="{00000003-60CE-4B25-966B-78AD18EDD6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c:v>
                </c:pt>
                <c:pt idx="3">
                  <c:v>67</c:v>
                </c:pt>
                <c:pt idx="6">
                  <c:v>71</c:v>
                </c:pt>
                <c:pt idx="9">
                  <c:v>80</c:v>
                </c:pt>
                <c:pt idx="12">
                  <c:v>105</c:v>
                </c:pt>
              </c:numCache>
            </c:numRef>
          </c:val>
          <c:extLst xmlns:c16r2="http://schemas.microsoft.com/office/drawing/2015/06/chart">
            <c:ext xmlns:c16="http://schemas.microsoft.com/office/drawing/2014/chart" uri="{C3380CC4-5D6E-409C-BE32-E72D297353CC}">
              <c16:uniqueId val="{00000004-60CE-4B25-966B-78AD18EDD6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CE-4B25-966B-78AD18EDD6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0CE-4B25-966B-78AD18EDD6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527</c:v>
                </c:pt>
                <c:pt idx="3">
                  <c:v>540</c:v>
                </c:pt>
                <c:pt idx="6">
                  <c:v>561</c:v>
                </c:pt>
                <c:pt idx="9">
                  <c:v>566</c:v>
                </c:pt>
                <c:pt idx="12">
                  <c:v>576</c:v>
                </c:pt>
              </c:numCache>
            </c:numRef>
          </c:val>
          <c:extLst xmlns:c16r2="http://schemas.microsoft.com/office/drawing/2015/06/chart">
            <c:ext xmlns:c16="http://schemas.microsoft.com/office/drawing/2014/chart" uri="{C3380CC4-5D6E-409C-BE32-E72D297353CC}">
              <c16:uniqueId val="{00000007-60CE-4B25-966B-78AD18EDD6B1}"/>
            </c:ext>
          </c:extLst>
        </c:ser>
        <c:dLbls>
          <c:showLegendKey val="0"/>
          <c:showVal val="0"/>
          <c:showCatName val="0"/>
          <c:showSerName val="0"/>
          <c:showPercent val="0"/>
          <c:showBubbleSize val="0"/>
        </c:dLbls>
        <c:gapWidth val="100"/>
        <c:overlap val="100"/>
        <c:axId val="263254784"/>
        <c:axId val="26325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145</c:v>
                </c:pt>
                <c:pt idx="2">
                  <c:v>#N/A</c:v>
                </c:pt>
                <c:pt idx="3">
                  <c:v>#N/A</c:v>
                </c:pt>
                <c:pt idx="4">
                  <c:v>152</c:v>
                </c:pt>
                <c:pt idx="5">
                  <c:v>#N/A</c:v>
                </c:pt>
                <c:pt idx="6">
                  <c:v>#N/A</c:v>
                </c:pt>
                <c:pt idx="7">
                  <c:v>153</c:v>
                </c:pt>
                <c:pt idx="8">
                  <c:v>#N/A</c:v>
                </c:pt>
                <c:pt idx="9">
                  <c:v>#N/A</c:v>
                </c:pt>
                <c:pt idx="10">
                  <c:v>184</c:v>
                </c:pt>
                <c:pt idx="11">
                  <c:v>#N/A</c:v>
                </c:pt>
                <c:pt idx="12">
                  <c:v>#N/A</c:v>
                </c:pt>
                <c:pt idx="13">
                  <c:v>199</c:v>
                </c:pt>
                <c:pt idx="14">
                  <c:v>#N/A</c:v>
                </c:pt>
              </c:numCache>
            </c:numRef>
          </c:val>
          <c:smooth val="0"/>
          <c:extLst xmlns:c16r2="http://schemas.microsoft.com/office/drawing/2015/06/chart">
            <c:ext xmlns:c16="http://schemas.microsoft.com/office/drawing/2014/chart" uri="{C3380CC4-5D6E-409C-BE32-E72D297353CC}">
              <c16:uniqueId val="{00000008-60CE-4B25-966B-78AD18EDD6B1}"/>
            </c:ext>
          </c:extLst>
        </c:ser>
        <c:dLbls>
          <c:showLegendKey val="0"/>
          <c:showVal val="0"/>
          <c:showCatName val="0"/>
          <c:showSerName val="0"/>
          <c:showPercent val="0"/>
          <c:showBubbleSize val="0"/>
        </c:dLbls>
        <c:marker val="1"/>
        <c:smooth val="0"/>
        <c:axId val="263254784"/>
        <c:axId val="263256704"/>
      </c:lineChart>
      <c:catAx>
        <c:axId val="26325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256704"/>
        <c:crosses val="autoZero"/>
        <c:auto val="1"/>
        <c:lblAlgn val="ctr"/>
        <c:lblOffset val="100"/>
        <c:tickLblSkip val="1"/>
        <c:tickMarkSkip val="1"/>
        <c:noMultiLvlLbl val="0"/>
      </c:catAx>
      <c:valAx>
        <c:axId val="26325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25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4782</c:v>
                </c:pt>
                <c:pt idx="5">
                  <c:v>5289</c:v>
                </c:pt>
                <c:pt idx="8">
                  <c:v>5528</c:v>
                </c:pt>
                <c:pt idx="11">
                  <c:v>5536</c:v>
                </c:pt>
                <c:pt idx="14">
                  <c:v>5294</c:v>
                </c:pt>
              </c:numCache>
            </c:numRef>
          </c:val>
          <c:extLst xmlns:c16r2="http://schemas.microsoft.com/office/drawing/2015/06/chart">
            <c:ext xmlns:c16="http://schemas.microsoft.com/office/drawing/2014/chart" uri="{C3380CC4-5D6E-409C-BE32-E72D297353CC}">
              <c16:uniqueId val="{00000000-F6A6-4FFD-AF98-06023677D9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6A6-4FFD-AF98-06023677D9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1981</c:v>
                </c:pt>
                <c:pt idx="5">
                  <c:v>1987</c:v>
                </c:pt>
                <c:pt idx="8">
                  <c:v>1966</c:v>
                </c:pt>
                <c:pt idx="11">
                  <c:v>1871</c:v>
                </c:pt>
                <c:pt idx="14">
                  <c:v>1762</c:v>
                </c:pt>
              </c:numCache>
            </c:numRef>
          </c:val>
          <c:extLst xmlns:c16r2="http://schemas.microsoft.com/office/drawing/2015/06/chart">
            <c:ext xmlns:c16="http://schemas.microsoft.com/office/drawing/2014/chart" uri="{C3380CC4-5D6E-409C-BE32-E72D297353CC}">
              <c16:uniqueId val="{00000002-F6A6-4FFD-AF98-06023677D9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6A6-4FFD-AF98-06023677D9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6A6-4FFD-AF98-06023677D9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17</c:v>
                </c:pt>
                <c:pt idx="9">
                  <c:v>28</c:v>
                </c:pt>
                <c:pt idx="12">
                  <c:v>45</c:v>
                </c:pt>
              </c:numCache>
            </c:numRef>
          </c:val>
          <c:extLst xmlns:c16r2="http://schemas.microsoft.com/office/drawing/2015/06/chart">
            <c:ext xmlns:c16="http://schemas.microsoft.com/office/drawing/2014/chart" uri="{C3380CC4-5D6E-409C-BE32-E72D297353CC}">
              <c16:uniqueId val="{00000005-F6A6-4FFD-AF98-06023677D9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282</c:v>
                </c:pt>
                <c:pt idx="3">
                  <c:v>241</c:v>
                </c:pt>
                <c:pt idx="6">
                  <c:v>238</c:v>
                </c:pt>
                <c:pt idx="9">
                  <c:v>275</c:v>
                </c:pt>
                <c:pt idx="12">
                  <c:v>305</c:v>
                </c:pt>
              </c:numCache>
            </c:numRef>
          </c:val>
          <c:extLst xmlns:c16r2="http://schemas.microsoft.com/office/drawing/2015/06/chart">
            <c:ext xmlns:c16="http://schemas.microsoft.com/office/drawing/2014/chart" uri="{C3380CC4-5D6E-409C-BE32-E72D297353CC}">
              <c16:uniqueId val="{00000006-F6A6-4FFD-AF98-06023677D9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66</c:v>
                </c:pt>
                <c:pt idx="3">
                  <c:v>60</c:v>
                </c:pt>
                <c:pt idx="6">
                  <c:v>59</c:v>
                </c:pt>
                <c:pt idx="9">
                  <c:v>52</c:v>
                </c:pt>
                <c:pt idx="12">
                  <c:v>64</c:v>
                </c:pt>
              </c:numCache>
            </c:numRef>
          </c:val>
          <c:extLst xmlns:c16r2="http://schemas.microsoft.com/office/drawing/2015/06/chart">
            <c:ext xmlns:c16="http://schemas.microsoft.com/office/drawing/2014/chart" uri="{C3380CC4-5D6E-409C-BE32-E72D297353CC}">
              <c16:uniqueId val="{00000007-F6A6-4FFD-AF98-06023677D9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1132</c:v>
                </c:pt>
                <c:pt idx="3">
                  <c:v>1079</c:v>
                </c:pt>
                <c:pt idx="6">
                  <c:v>1419</c:v>
                </c:pt>
                <c:pt idx="9">
                  <c:v>1520</c:v>
                </c:pt>
                <c:pt idx="12">
                  <c:v>1667</c:v>
                </c:pt>
              </c:numCache>
            </c:numRef>
          </c:val>
          <c:extLst xmlns:c16r2="http://schemas.microsoft.com/office/drawing/2015/06/chart">
            <c:ext xmlns:c16="http://schemas.microsoft.com/office/drawing/2014/chart" uri="{C3380CC4-5D6E-409C-BE32-E72D297353CC}">
              <c16:uniqueId val="{00000008-F6A6-4FFD-AF98-06023677D9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6A6-4FFD-AF98-06023677D9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4950</c:v>
                </c:pt>
                <c:pt idx="3">
                  <c:v>5648</c:v>
                </c:pt>
                <c:pt idx="6">
                  <c:v>5746</c:v>
                </c:pt>
                <c:pt idx="9">
                  <c:v>5592</c:v>
                </c:pt>
                <c:pt idx="12">
                  <c:v>5374</c:v>
                </c:pt>
              </c:numCache>
            </c:numRef>
          </c:val>
          <c:extLst xmlns:c16r2="http://schemas.microsoft.com/office/drawing/2015/06/chart">
            <c:ext xmlns:c16="http://schemas.microsoft.com/office/drawing/2014/chart" uri="{C3380CC4-5D6E-409C-BE32-E72D297353CC}">
              <c16:uniqueId val="{0000000A-F6A6-4FFD-AF98-06023677D92F}"/>
            </c:ext>
          </c:extLst>
        </c:ser>
        <c:dLbls>
          <c:showLegendKey val="0"/>
          <c:showVal val="0"/>
          <c:showCatName val="0"/>
          <c:showSerName val="0"/>
          <c:showPercent val="0"/>
          <c:showBubbleSize val="0"/>
        </c:dLbls>
        <c:gapWidth val="100"/>
        <c:overlap val="100"/>
        <c:axId val="278255872"/>
        <c:axId val="277626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60</c:v>
                </c:pt>
                <c:pt idx="11">
                  <c:v>#N/A</c:v>
                </c:pt>
                <c:pt idx="12">
                  <c:v>#N/A</c:v>
                </c:pt>
                <c:pt idx="13">
                  <c:v>398</c:v>
                </c:pt>
                <c:pt idx="14">
                  <c:v>#N/A</c:v>
                </c:pt>
              </c:numCache>
            </c:numRef>
          </c:val>
          <c:smooth val="0"/>
          <c:extLst xmlns:c16r2="http://schemas.microsoft.com/office/drawing/2015/06/chart">
            <c:ext xmlns:c16="http://schemas.microsoft.com/office/drawing/2014/chart" uri="{C3380CC4-5D6E-409C-BE32-E72D297353CC}">
              <c16:uniqueId val="{0000000B-F6A6-4FFD-AF98-06023677D92F}"/>
            </c:ext>
          </c:extLst>
        </c:ser>
        <c:dLbls>
          <c:showLegendKey val="0"/>
          <c:showVal val="0"/>
          <c:showCatName val="0"/>
          <c:showSerName val="0"/>
          <c:showPercent val="0"/>
          <c:showBubbleSize val="0"/>
        </c:dLbls>
        <c:marker val="1"/>
        <c:smooth val="0"/>
        <c:axId val="278255872"/>
        <c:axId val="277626880"/>
      </c:lineChart>
      <c:catAx>
        <c:axId val="27825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626880"/>
        <c:crosses val="autoZero"/>
        <c:auto val="1"/>
        <c:lblAlgn val="ctr"/>
        <c:lblOffset val="100"/>
        <c:tickLblSkip val="1"/>
        <c:tickMarkSkip val="1"/>
        <c:noMultiLvlLbl val="0"/>
      </c:catAx>
      <c:valAx>
        <c:axId val="27762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25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1678</c:v>
                </c:pt>
                <c:pt idx="1">
                  <c:v>1484</c:v>
                </c:pt>
                <c:pt idx="2">
                  <c:v>1376</c:v>
                </c:pt>
              </c:numCache>
            </c:numRef>
          </c:val>
          <c:extLst xmlns:c16r2="http://schemas.microsoft.com/office/drawing/2015/06/chart">
            <c:ext xmlns:c16="http://schemas.microsoft.com/office/drawing/2014/chart" uri="{C3380CC4-5D6E-409C-BE32-E72D297353CC}">
              <c16:uniqueId val="{00000000-479E-436F-B32E-56A9DF8888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162</c:v>
                </c:pt>
                <c:pt idx="1">
                  <c:v>163</c:v>
                </c:pt>
                <c:pt idx="2">
                  <c:v>164</c:v>
                </c:pt>
              </c:numCache>
            </c:numRef>
          </c:val>
          <c:extLst xmlns:c16r2="http://schemas.microsoft.com/office/drawing/2015/06/chart">
            <c:ext xmlns:c16="http://schemas.microsoft.com/office/drawing/2014/chart" uri="{C3380CC4-5D6E-409C-BE32-E72D297353CC}">
              <c16:uniqueId val="{00000001-479E-436F-B32E-56A9DF8888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94</c:v>
                </c:pt>
                <c:pt idx="1">
                  <c:v>99</c:v>
                </c:pt>
                <c:pt idx="2">
                  <c:v>106</c:v>
                </c:pt>
              </c:numCache>
            </c:numRef>
          </c:val>
          <c:extLst xmlns:c16r2="http://schemas.microsoft.com/office/drawing/2015/06/chart">
            <c:ext xmlns:c16="http://schemas.microsoft.com/office/drawing/2014/chart" uri="{C3380CC4-5D6E-409C-BE32-E72D297353CC}">
              <c16:uniqueId val="{00000002-479E-436F-B32E-56A9DF88887E}"/>
            </c:ext>
          </c:extLst>
        </c:ser>
        <c:dLbls>
          <c:showLegendKey val="0"/>
          <c:showVal val="0"/>
          <c:showCatName val="0"/>
          <c:showSerName val="0"/>
          <c:showPercent val="0"/>
          <c:showBubbleSize val="0"/>
        </c:dLbls>
        <c:gapWidth val="120"/>
        <c:overlap val="100"/>
        <c:axId val="278166144"/>
        <c:axId val="278172032"/>
      </c:barChart>
      <c:catAx>
        <c:axId val="27816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8172032"/>
        <c:crosses val="autoZero"/>
        <c:auto val="1"/>
        <c:lblAlgn val="ctr"/>
        <c:lblOffset val="100"/>
        <c:tickLblSkip val="1"/>
        <c:tickMarkSkip val="1"/>
        <c:noMultiLvlLbl val="0"/>
      </c:catAx>
      <c:valAx>
        <c:axId val="278172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816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{9E504DA8-9A5F-4531-AFD1-F3B36119D859}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CA7-4F43-9178-4C881C8A6A2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{39B9CBE9-F234-453B-9FDE-250FB143F8F9}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A7-4F43-9178-4C881C8A6A2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{0879DE8C-8A0E-4429-A955-3D584E395BD2}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A7-4F43-9178-4C881C8A6A2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{2D272D35-9B89-4A83-8DE2-64AF9BBBF988}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A7-4F43-9178-4C881C8A6A2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{AA23D668-65E7-4E07-A827-9067DE3FFC90}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A7-4F43-9178-4C881C8A6A2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{7291951C-69DE-47F1-AE2D-0833AE0BBC69}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CA7-4F43-9178-4C881C8A6A2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{2F71EFF1-0F3F-421C-A550-5814DA0DDE76}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CA7-4F43-9178-4C881C8A6A2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{44C76AF7-DD8F-4460-B6BE-4978A8975B05}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CA7-4F43-9178-4C881C8A6A2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{52992DAC-8AC7-4A0C-8A64-00B113E47D7E}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CA7-4F43-9178-4C881C8A6A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64</c:v>
                </c:pt>
                <c:pt idx="24">
                  <c:v>65.400000000000006</c:v>
                </c:pt>
                <c:pt idx="32">
                  <c:v>67.099999999999994</c:v>
                </c:pt>
              </c:numCache>
            </c:numRef>
          </c:xVal>
          <c:yVal>
            <c:numRef>
              <c:f>公会計指標分析・財政指標組合せ分析表!$BP$51:$DC$51</c:f>
              <c:numCache>
                <c:formatCode>#,##0.0;"▲ "#,##0.0</c:formatCode>
                <c:ptCount val="40"/>
                <c:pt idx="24">
                  <c:v>4</c:v>
                </c:pt>
                <c:pt idx="32">
                  <c:v>27.5</c:v>
                </c:pt>
              </c:numCache>
            </c:numRef>
          </c:yVal>
          <c:smooth val="0"/>
          <c:extLst xmlns:c16r2="http://schemas.microsoft.com/office/drawing/2015/06/chart">
            <c:ext xmlns:c16="http://schemas.microsoft.com/office/drawing/2014/chart" uri="{C3380CC4-5D6E-409C-BE32-E72D297353CC}">
              <c16:uniqueId val="{00000009-ACA7-4F43-9178-4C881C8A6A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{A0A633CD-725E-4EB2-BE54-C78232AB698D}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CA7-4F43-9178-4C881C8A6A2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{3A83C5A1-6AFB-4577-B447-B39D9AF21038}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A7-4F43-9178-4C881C8A6A2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{03A8BDF4-45EB-4BA5-90F5-FECB73E9990C}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A7-4F43-9178-4C881C8A6A2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{DADF8602-C4DA-4C4B-9607-EABA19D4C4D4}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A7-4F43-9178-4C881C8A6A2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{567C62FE-FE21-45E2-9C08-AB72263F3EDA}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A7-4F43-9178-4C881C8A6A2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{4938A6D7-21F8-4394-B447-A02882513489}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CA7-4F43-9178-4C881C8A6A2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{7FDEBC4F-AA5F-44A3-96A2-6F7FF747A4B3}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CA7-4F43-9178-4C881C8A6A2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{A25A9A02-8BDE-4F81-A65F-6680FFFD8C01}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CA7-4F43-9178-4C881C8A6A2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{177EA609-AE0D-4178-8668-CA7B1686CF61}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CA7-4F43-9178-4C881C8A6A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CA7-4F43-9178-4C881C8A6A26}"/>
            </c:ext>
          </c:extLst>
        </c:ser>
        <c:dLbls>
          <c:showLegendKey val="0"/>
          <c:showVal val="1"/>
          <c:showCatName val="0"/>
          <c:showSerName val="0"/>
          <c:showPercent val="0"/>
          <c:showBubbleSize val="0"/>
        </c:dLbls>
        <c:axId val="278812928"/>
        <c:axId val="278815104"/>
      </c:scatterChart>
      <c:valAx>
        <c:axId val="278812928"/>
        <c:scaling>
          <c:orientation val="minMax"/>
          <c:max val="6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8815104"/>
        <c:crosses val="autoZero"/>
        <c:crossBetween val="midCat"/>
      </c:valAx>
      <c:valAx>
        <c:axId val="278815104"/>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8812928"/>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{9B3CDE72-E9EC-4558-83D9-A3A6F9CC8AF4}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C19-487E-B8B3-62F9CD74E43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{C9212990-5DAD-4150-955A-B566B17A71A6}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19-487E-B8B3-62F9CD74E43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{A4E90F4C-2279-4E07-81DC-45F25570A773}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19-487E-B8B3-62F9CD74E43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{E17BD24E-7AA1-46D9-BC59-8220D9FCF2BE}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19-487E-B8B3-62F9CD74E43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{18AD1BD7-B346-4BFC-94B5-6C00FC3F76C7}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19-487E-B8B3-62F9CD74E43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{B5B69DFF-A36B-45AA-A44E-84D2FADCF959}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C19-487E-B8B3-62F9CD74E43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{5CA38D3D-6E63-45BA-B2B4-2D04F119721D}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C19-487E-B8B3-62F9CD74E43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{82C2EFB4-46AB-4E1E-82E7-A8776D96BFCB}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C19-487E-B8B3-62F9CD74E43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{E7D532CE-6E48-4271-851A-072E4AA1FAE6}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C19-487E-B8B3-62F9CD74E4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9.3000000000000007</c:v>
                </c:pt>
                <c:pt idx="16">
                  <c:v>9.8000000000000007</c:v>
                </c:pt>
                <c:pt idx="24">
                  <c:v>10.7</c:v>
                </c:pt>
                <c:pt idx="32">
                  <c:v>12</c:v>
                </c:pt>
              </c:numCache>
            </c:numRef>
          </c:xVal>
          <c:yVal>
            <c:numRef>
              <c:f>公会計指標分析・財政指標組合せ分析表!$BP$73:$DC$73</c:f>
              <c:numCache>
                <c:formatCode>#,##0.0;"▲ "#,##0.0</c:formatCode>
                <c:ptCount val="40"/>
                <c:pt idx="24">
                  <c:v>4</c:v>
                </c:pt>
                <c:pt idx="32">
                  <c:v>27.5</c:v>
                </c:pt>
              </c:numCache>
            </c:numRef>
          </c:yVal>
          <c:smooth val="0"/>
          <c:extLst xmlns:c16r2="http://schemas.microsoft.com/office/drawing/2015/06/chart">
            <c:ext xmlns:c16="http://schemas.microsoft.com/office/drawing/2014/chart" uri="{C3380CC4-5D6E-409C-BE32-E72D297353CC}">
              <c16:uniqueId val="{00000009-CC19-487E-B8B3-62F9CD74E4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{D8358E3E-DA13-4643-A195-E2F5034FEA9F}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C19-487E-B8B3-62F9CD74E4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{A8BB6AAA-6A68-46B3-B5CE-BAC62215D8EB}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19-487E-B8B3-62F9CD74E43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{9BE967E1-77BE-41C0-B562-E8FD3D84B4B2}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19-487E-B8B3-62F9CD74E43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{A5887F80-DDC7-4708-BA85-CC85D4C32881}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19-487E-B8B3-62F9CD74E43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{829A9D45-D0B4-459E-8F92-BE59512FC6EE}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19-487E-B8B3-62F9CD74E4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{29CB3138-4F99-407E-A790-CA0005B15712}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C19-487E-B8B3-62F9CD74E4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{BE31A65B-D91A-408C-98F0-C2BB48D5BE32}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C19-487E-B8B3-62F9CD74E4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{C82B72F0-B97D-4212-BBED-2AA88532A60E}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C19-487E-B8B3-62F9CD74E4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{BEA9742C-68AE-4976-996B-72956137FB26}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C19-487E-B8B3-62F9CD74E4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C19-487E-B8B3-62F9CD74E439}"/>
            </c:ext>
          </c:extLst>
        </c:ser>
        <c:dLbls>
          <c:showLegendKey val="0"/>
          <c:showVal val="1"/>
          <c:showCatName val="0"/>
          <c:showSerName val="0"/>
          <c:showPercent val="0"/>
          <c:showBubbleSize val="0"/>
        </c:dLbls>
        <c:axId val="278591360"/>
        <c:axId val="278757376"/>
      </c:scatterChart>
      <c:valAx>
        <c:axId val="278591360"/>
        <c:scaling>
          <c:orientation val="minMax"/>
          <c:max val="12.6"/>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8757376"/>
        <c:crosses val="autoZero"/>
        <c:crossBetween val="midCat"/>
      </c:valAx>
      <c:valAx>
        <c:axId val="278757376"/>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8591360"/>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
2,551
203.69
3,554,962
3,517,044
26,474
1,936,181
5,373,587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と変わらず０．１１ポイントとなり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、類似団体平均を０．１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人口の減少や高齢化に加え、村内に中心的な産業が少ないこと等により、財政基盤が弱く類似団体内では低順位となっている。今後も投資的経費の抑制等に努め財政の健全化を図っていくとともに、ダム工事関連事業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村内企業の事業拡大及び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村内企業従事者の所得向上による税収入の増加を図っていく。さらに、ふるさと納税を活用した地場産品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生産拡大を図り、農業従事者の所得向上につなげるとともにふるさと納税の更なる増加を図っていく。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149543</xdr:rowOff>
    </xdr:from>
    <xdr:to>
      <xdr:col>23</xdr:col>
      <xdr:colOff>133350</xdr:colOff>
      <xdr:row>43</xdr:row>
      <xdr:rowOff>149543</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114800" y="752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149543</xdr:rowOff>
    </xdr:from>
    <xdr:to>
      <xdr:col>19</xdr:col>
      <xdr:colOff>133350</xdr:colOff>
      <xdr:row>43</xdr:row>
      <xdr:rowOff>155575</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flipV="1">
          <a:off x="3225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98743</xdr:rowOff>
    </xdr:from>
    <xdr:to>
      <xdr:col>23</xdr:col>
      <xdr:colOff>184150</xdr:colOff>
      <xdr:row>44</xdr:row>
      <xdr:rowOff>28893</xdr:rowOff>
    </xdr:to>
    <xdr:sp macro="" textlink="">
      <xdr:nvSpPr>
        <xdr:cNvPr id="83" name="楕円 82">
          <a:extLst>
            <a:ext uri="{FF2B5EF4-FFF2-40B4-BE49-F238E27FC236}">
              <a16:creationId xmlns="" xmlns:a16="http://schemas.microsoft.com/office/drawing/2014/main" id="{00000000-0008-0000-0300-000053000000}"/>
            </a:ext>
          </a:extLst>
        </xdr:cNvPr>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166070</xdr:rowOff>
    </xdr:from>
    <xdr:ext cx="762000" cy="259045"/>
    <xdr:sp macro="" textlink="">
      <xdr:nvSpPr>
        <xdr:cNvPr id="84" name="財政力該当値テキスト">
          <a:extLst>
            <a:ext uri="{FF2B5EF4-FFF2-40B4-BE49-F238E27FC236}">
              <a16:creationId xmlns="" xmlns:a16="http://schemas.microsoft.com/office/drawing/2014/main" id="{00000000-0008-0000-0300-000054000000}"/>
            </a:ext>
          </a:extLst>
        </xdr:cNvPr>
        <xdr:cNvSpPr txBox="1"/>
      </xdr:nvSpPr>
      <xdr:spPr>
        <a:xfrm>
          <a:off x="5041900" y="73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98743</xdr:rowOff>
    </xdr:from>
    <xdr:to>
      <xdr:col>19</xdr:col>
      <xdr:colOff>184150</xdr:colOff>
      <xdr:row>44</xdr:row>
      <xdr:rowOff>28893</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13670</xdr:rowOff>
    </xdr:from>
    <xdr:ext cx="7366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ポイントの上昇であり、類似団体平均を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観光施設整備事業やライスセンター等の農林水産業施設整備事業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に伴う地方債発行額の増加により公債費が増えている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今後は、地方債の発行を抑えながら事務の効率化や経費の削減に努めていくとともに、職員の採用を必要最小限に努め、人件費の抑制に努めていく。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67</xdr:row>
      <xdr:rowOff>22098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114800" y="1138859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66</xdr:row>
      <xdr:rowOff>72898</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3225800" y="1120038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65</xdr:row>
      <xdr:rowOff>56134</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2336800" y="110266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53848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1447800" y="1099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142748</xdr:rowOff>
    </xdr:from>
    <xdr:to>
      <xdr:col>23</xdr:col>
      <xdr:colOff>184150</xdr:colOff>
      <xdr:row>67</xdr:row>
      <xdr:rowOff>72898</xdr:rowOff>
    </xdr:to>
    <xdr:sp macro="" textlink="">
      <xdr:nvSpPr>
        <xdr:cNvPr id="144" name="楕円 143">
          <a:extLst>
            <a:ext uri="{FF2B5EF4-FFF2-40B4-BE49-F238E27FC236}">
              <a16:creationId xmlns="" xmlns:a16="http://schemas.microsoft.com/office/drawing/2014/main" id="{00000000-0008-0000-0300-000090000000}"/>
            </a:ext>
          </a:extLst>
        </xdr:cNvPr>
        <xdr:cNvSpPr/>
      </xdr:nvSpPr>
      <xdr:spPr>
        <a:xfrm>
          <a:off x="49022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38625</xdr:rowOff>
    </xdr:from>
    <xdr:ext cx="762000" cy="259045"/>
    <xdr:sp macro="" textlink="">
      <xdr:nvSpPr>
        <xdr:cNvPr id="145" name="財政構造の弾力性該当値テキスト">
          <a:extLst>
            <a:ext uri="{FF2B5EF4-FFF2-40B4-BE49-F238E27FC236}">
              <a16:creationId xmlns="" xmlns:a16="http://schemas.microsoft.com/office/drawing/2014/main" id="{00000000-0008-0000-0300-000091000000}"/>
            </a:ext>
          </a:extLst>
        </xdr:cNvPr>
        <xdr:cNvSpPr txBox="1"/>
      </xdr:nvSpPr>
      <xdr:spPr>
        <a:xfrm>
          <a:off x="5041900" y="113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46" name="楕円 145">
          <a:extLst>
            <a:ext uri="{FF2B5EF4-FFF2-40B4-BE49-F238E27FC236}">
              <a16:creationId xmlns="" xmlns:a16="http://schemas.microsoft.com/office/drawing/2014/main" id="{00000000-0008-0000-0300-000092000000}"/>
            </a:ext>
          </a:extLst>
        </xdr:cNvPr>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人件費・物件費については、前年度比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２０，２５０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円の上昇であり、類似団体平均を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４３，０９８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職員の再任用や新規の職員採用があり、増加している。今後も退職者の状況を踏まえながら適正な定員管理に努めていく。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物件費については、事業の効率化のために公民館等の施設の維持管理を民間委託するなど直営から委託へのシフトを行っており、増加傾向にある。 今後も、直営事業の民間委託等を検討するなど、事業を見直し、効率化を図っていく。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133595</xdr:rowOff>
    </xdr:from>
    <xdr:to>
      <xdr:col>23</xdr:col>
      <xdr:colOff>133350</xdr:colOff>
      <xdr:row>82</xdr:row>
      <xdr:rowOff>156863</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114800" y="14192495"/>
          <a:ext cx="8382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101741</xdr:rowOff>
    </xdr:from>
    <xdr:to>
      <xdr:col>19</xdr:col>
      <xdr:colOff>133350</xdr:colOff>
      <xdr:row>82</xdr:row>
      <xdr:rowOff>133595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3225800" y="14160641"/>
          <a:ext cx="889000" cy="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101741</xdr:rowOff>
    </xdr:from>
    <xdr:to>
      <xdr:col>15</xdr:col>
      <xdr:colOff>82550</xdr:colOff>
      <xdr:row>82</xdr:row>
      <xdr:rowOff>102667</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flipV="1">
          <a:off x="2336800" y="14160641"/>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95765</xdr:rowOff>
    </xdr:from>
    <xdr:to>
      <xdr:col>11</xdr:col>
      <xdr:colOff>31750</xdr:colOff>
      <xdr:row>82</xdr:row>
      <xdr:rowOff>102667</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1447800" y="14154665"/>
          <a:ext cx="8890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135800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066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106063</xdr:rowOff>
    </xdr:from>
    <xdr:to>
      <xdr:col>23</xdr:col>
      <xdr:colOff>184150</xdr:colOff>
      <xdr:row>83</xdr:row>
      <xdr:rowOff>36213</xdr:rowOff>
    </xdr:to>
    <xdr:sp macro="" textlink="">
      <xdr:nvSpPr>
        <xdr:cNvPr id="208" name="楕円 207">
          <a:extLst>
            <a:ext uri="{FF2B5EF4-FFF2-40B4-BE49-F238E27FC236}">
              <a16:creationId xmlns="" xmlns:a16="http://schemas.microsoft.com/office/drawing/2014/main" id="{00000000-0008-0000-0300-0000D0000000}"/>
            </a:ext>
          </a:extLst>
        </xdr:cNvPr>
        <xdr:cNvSpPr/>
      </xdr:nvSpPr>
      <xdr:spPr>
        <a:xfrm>
          <a:off x="4902200" y="141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78140</xdr:rowOff>
    </xdr:from>
    <xdr:ext cx="762000" cy="259045"/>
    <xdr:sp macro="" textlink="">
      <xdr:nvSpPr>
        <xdr:cNvPr id="209" name="人件費・物件費等の状況該当値テキスト">
          <a:extLst>
            <a:ext uri="{FF2B5EF4-FFF2-40B4-BE49-F238E27FC236}">
              <a16:creationId xmlns="" xmlns:a16="http://schemas.microsoft.com/office/drawing/2014/main" id="{00000000-0008-0000-0300-0000D1000000}"/>
            </a:ext>
          </a:extLst>
        </xdr:cNvPr>
        <xdr:cNvSpPr txBox="1"/>
      </xdr:nvSpPr>
      <xdr:spPr>
        <a:xfrm>
          <a:off x="5041900" y="1413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82795</xdr:rowOff>
    </xdr:from>
    <xdr:to>
      <xdr:col>19</xdr:col>
      <xdr:colOff>184150</xdr:colOff>
      <xdr:row>83</xdr:row>
      <xdr:rowOff>12945</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064000" y="141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169172</xdr:rowOff>
    </xdr:from>
    <xdr:ext cx="7366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733800" y="1422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50941</xdr:rowOff>
    </xdr:from>
    <xdr:to>
      <xdr:col>15</xdr:col>
      <xdr:colOff>133350</xdr:colOff>
      <xdr:row>82</xdr:row>
      <xdr:rowOff>152541</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3175000" y="141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137318</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844800" y="1419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51867</xdr:rowOff>
    </xdr:from>
    <xdr:to>
      <xdr:col>11</xdr:col>
      <xdr:colOff>82550</xdr:colOff>
      <xdr:row>82</xdr:row>
      <xdr:rowOff>153467</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2286000" y="141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138244</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955800" y="1419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44965</xdr:rowOff>
    </xdr:from>
    <xdr:to>
      <xdr:col>7</xdr:col>
      <xdr:colOff>31750</xdr:colOff>
      <xdr:row>82</xdr:row>
      <xdr:rowOff>146565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1397000" y="141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131342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066800" y="1419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類似団体平均を上回る水準での推移が続いている。定員管理計画により職員の採用を見送る年度が過去に続いたため、職員の平均年齢が高くなっていることが要因である。職員の退職による補充を最低限に抑えており、今後は、給与の適正化を図り、低水準の維持に努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17018</xdr:rowOff>
    </xdr:from>
    <xdr:to>
      <xdr:col>81</xdr:col>
      <xdr:colOff>44450</xdr:colOff>
      <xdr:row>87</xdr:row>
      <xdr:rowOff>94235</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flipV="1">
          <a:off x="16179800" y="14933168"/>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 xmlns:a16="http://schemas.microsoft.com/office/drawing/2014/main"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55626</xdr:rowOff>
    </xdr:from>
    <xdr:to>
      <xdr:col>77</xdr:col>
      <xdr:colOff>44450</xdr:colOff>
      <xdr:row>87</xdr:row>
      <xdr:rowOff>94235</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5290800" y="14971776"/>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 xmlns:a16="http://schemas.microsoft.com/office/drawing/2014/main"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55626</xdr:rowOff>
    </xdr:from>
    <xdr:to>
      <xdr:col>72</xdr:col>
      <xdr:colOff>203200</xdr:colOff>
      <xdr:row>87</xdr:row>
      <xdr:rowOff>65278</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4401800" y="1497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 xmlns:a16="http://schemas.microsoft.com/office/drawing/2014/main"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34037</xdr:rowOff>
    </xdr:from>
    <xdr:to>
      <xdr:col>68</xdr:col>
      <xdr:colOff>152400</xdr:colOff>
      <xdr:row>87</xdr:row>
      <xdr:rowOff>65278</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3512800" y="14778737"/>
          <a:ext cx="889000" cy="20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137668</xdr:rowOff>
    </xdr:from>
    <xdr:to>
      <xdr:col>81</xdr:col>
      <xdr:colOff>95250</xdr:colOff>
      <xdr:row>87</xdr:row>
      <xdr:rowOff>67818</xdr:rowOff>
    </xdr:to>
    <xdr:sp macro="" textlink="">
      <xdr:nvSpPr>
        <xdr:cNvPr id="268" name="楕円 267">
          <a:extLst>
            <a:ext uri="{FF2B5EF4-FFF2-40B4-BE49-F238E27FC236}">
              <a16:creationId xmlns="" xmlns:a16="http://schemas.microsoft.com/office/drawing/2014/main" id="{00000000-0008-0000-0300-00000C010000}"/>
            </a:ext>
          </a:extLst>
        </xdr:cNvPr>
        <xdr:cNvSpPr/>
      </xdr:nvSpPr>
      <xdr:spPr>
        <a:xfrm>
          <a:off x="169672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109745</xdr:rowOff>
    </xdr:from>
    <xdr:ext cx="762000" cy="259045"/>
    <xdr:sp macro="" textlink="">
      <xdr:nvSpPr>
        <xdr:cNvPr id="269" name="給与水準   （国との比較）該当値テキスト">
          <a:extLst>
            <a:ext uri="{FF2B5EF4-FFF2-40B4-BE49-F238E27FC236}">
              <a16:creationId xmlns="" xmlns:a16="http://schemas.microsoft.com/office/drawing/2014/main" id="{00000000-0008-0000-0300-00000D010000}"/>
            </a:ext>
          </a:extLst>
        </xdr:cNvPr>
        <xdr:cNvSpPr txBox="1"/>
      </xdr:nvSpPr>
      <xdr:spPr>
        <a:xfrm>
          <a:off x="17106900" y="148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129812</xdr:rowOff>
    </xdr:from>
    <xdr:ext cx="7366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798800" y="15045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xdr:rowOff>
    </xdr:from>
    <xdr:to>
      <xdr:col>73</xdr:col>
      <xdr:colOff>44450</xdr:colOff>
      <xdr:row>87</xdr:row>
      <xdr:rowOff>106426</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5240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91203</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909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xdr:rowOff>
    </xdr:from>
    <xdr:to>
      <xdr:col>68</xdr:col>
      <xdr:colOff>203200</xdr:colOff>
      <xdr:row>87</xdr:row>
      <xdr:rowOff>116078</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4351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100855</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020800" y="15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154687</xdr:rowOff>
    </xdr:from>
    <xdr:to>
      <xdr:col>64</xdr:col>
      <xdr:colOff>152400</xdr:colOff>
      <xdr:row>86</xdr:row>
      <xdr:rowOff>84837</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3462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95014</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131800" y="14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東成瀬村定員管理計画では、平成１５年１２月時点における職員数１０５人を、平成３０年４月までに８０人へ削減することとしていたが、計画を上回る削減が達成され、現在職員数は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人となっている。今後も退職者の状況を踏まえながら適正な定員管理に努めていく。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29858</xdr:rowOff>
    </xdr:from>
    <xdr:to>
      <xdr:col>81</xdr:col>
      <xdr:colOff>44450</xdr:colOff>
      <xdr:row>61</xdr:row>
      <xdr:rowOff>36855</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6179800" y="10488308"/>
          <a:ext cx="8382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a:extLst>
            <a:ext uri="{FF2B5EF4-FFF2-40B4-BE49-F238E27FC236}">
              <a16:creationId xmlns="" xmlns:a16="http://schemas.microsoft.com/office/drawing/2014/main" id="{00000000-0008-0000-0300-000036010000}"/>
            </a:ext>
          </a:extLst>
        </xdr:cNvPr>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15621</xdr:rowOff>
    </xdr:from>
    <xdr:to>
      <xdr:col>77</xdr:col>
      <xdr:colOff>44450</xdr:colOff>
      <xdr:row>61</xdr:row>
      <xdr:rowOff>29858</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5290800" y="10474071"/>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137122</xdr:rowOff>
    </xdr:from>
    <xdr:to>
      <xdr:col>72</xdr:col>
      <xdr:colOff>203200</xdr:colOff>
      <xdr:row>61</xdr:row>
      <xdr:rowOff>15621</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4401800" y="10424122"/>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113716</xdr:rowOff>
    </xdr:from>
    <xdr:to>
      <xdr:col>68</xdr:col>
      <xdr:colOff>152400</xdr:colOff>
      <xdr:row>60</xdr:row>
      <xdr:rowOff>137122</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3512800" y="10400716"/>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66400</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3131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157505</xdr:rowOff>
    </xdr:from>
    <xdr:to>
      <xdr:col>81</xdr:col>
      <xdr:colOff>95250</xdr:colOff>
      <xdr:row>61</xdr:row>
      <xdr:rowOff>87655</xdr:rowOff>
    </xdr:to>
    <xdr:sp macro="" textlink="">
      <xdr:nvSpPr>
        <xdr:cNvPr id="328" name="楕円 327">
          <a:extLst>
            <a:ext uri="{FF2B5EF4-FFF2-40B4-BE49-F238E27FC236}">
              <a16:creationId xmlns="" xmlns:a16="http://schemas.microsoft.com/office/drawing/2014/main" id="{00000000-0008-0000-0300-000048010000}"/>
            </a:ext>
          </a:extLst>
        </xdr:cNvPr>
        <xdr:cNvSpPr/>
      </xdr:nvSpPr>
      <xdr:spPr>
        <a:xfrm>
          <a:off x="169672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2582</xdr:rowOff>
    </xdr:from>
    <xdr:ext cx="762000" cy="259045"/>
    <xdr:sp macro="" textlink="">
      <xdr:nvSpPr>
        <xdr:cNvPr id="329" name="定員管理の状況該当値テキスト">
          <a:extLst>
            <a:ext uri="{FF2B5EF4-FFF2-40B4-BE49-F238E27FC236}">
              <a16:creationId xmlns="" xmlns:a16="http://schemas.microsoft.com/office/drawing/2014/main" id="{00000000-0008-0000-0300-000049010000}"/>
            </a:ext>
          </a:extLst>
        </xdr:cNvPr>
        <xdr:cNvSpPr txBox="1"/>
      </xdr:nvSpPr>
      <xdr:spPr>
        <a:xfrm>
          <a:off x="17106900" y="1028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150508</xdr:rowOff>
    </xdr:from>
    <xdr:to>
      <xdr:col>77</xdr:col>
      <xdr:colOff>95250</xdr:colOff>
      <xdr:row>61</xdr:row>
      <xdr:rowOff>80658</xdr:rowOff>
    </xdr:to>
    <xdr:sp macro="" textlink="">
      <xdr:nvSpPr>
        <xdr:cNvPr id="330" name="楕円 329">
          <a:extLst>
            <a:ext uri="{FF2B5EF4-FFF2-40B4-BE49-F238E27FC236}">
              <a16:creationId xmlns="" xmlns:a16="http://schemas.microsoft.com/office/drawing/2014/main" id="{00000000-0008-0000-0300-00004A010000}"/>
            </a:ext>
          </a:extLst>
        </xdr:cNvPr>
        <xdr:cNvSpPr/>
      </xdr:nvSpPr>
      <xdr:spPr>
        <a:xfrm>
          <a:off x="16129000" y="104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90835</xdr:rowOff>
    </xdr:from>
    <xdr:ext cx="7366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798800" y="102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136271</xdr:rowOff>
    </xdr:from>
    <xdr:to>
      <xdr:col>73</xdr:col>
      <xdr:colOff>44450</xdr:colOff>
      <xdr:row>61</xdr:row>
      <xdr:rowOff>66421</xdr:rowOff>
    </xdr:to>
    <xdr:sp macro="" textlink="">
      <xdr:nvSpPr>
        <xdr:cNvPr id="332" name="楕円 331">
          <a:extLst>
            <a:ext uri="{FF2B5EF4-FFF2-40B4-BE49-F238E27FC236}">
              <a16:creationId xmlns="" xmlns:a16="http://schemas.microsoft.com/office/drawing/2014/main" id="{00000000-0008-0000-0300-00004C010000}"/>
            </a:ext>
          </a:extLst>
        </xdr:cNvPr>
        <xdr:cNvSpPr/>
      </xdr:nvSpPr>
      <xdr:spPr>
        <a:xfrm>
          <a:off x="15240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76598</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909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86322</xdr:rowOff>
    </xdr:from>
    <xdr:to>
      <xdr:col>68</xdr:col>
      <xdr:colOff>203200</xdr:colOff>
      <xdr:row>61</xdr:row>
      <xdr:rowOff>16472</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4351000" y="103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26649</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020800" y="1014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62916</xdr:rowOff>
    </xdr:from>
    <xdr:to>
      <xdr:col>64</xdr:col>
      <xdr:colOff>152400</xdr:colOff>
      <xdr:row>60</xdr:row>
      <xdr:rowOff>164516</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3462000" y="103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3243</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131800" y="1011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ポイントの上昇であり、類似団体平均を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ポイント上回っている。簡易水道事業や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観光施設整備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事業に伴う地方債発行額の増加により償還額が増加傾向にあることに加え、近年のライスセンター建設事業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等の農林業関連事業の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元金償還が始まったことが要因である。今後は、類似団体平均と同程度までに実質公債費比率を減少させるために、地方債の新規発行を伴う普通建設事業を抑制していく。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44</xdr:row>
      <xdr:rowOff>4233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179800" y="744347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71120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5290800" y="737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170180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4401800" y="73308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129963</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3512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389" name="楕円 388">
          <a:extLst>
            <a:ext uri="{FF2B5EF4-FFF2-40B4-BE49-F238E27FC236}">
              <a16:creationId xmlns="" xmlns:a16="http://schemas.microsoft.com/office/drawing/2014/main" id="{00000000-0008-0000-0300-000085010000}"/>
            </a:ext>
          </a:extLst>
        </xdr:cNvPr>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20760</xdr:rowOff>
    </xdr:from>
    <xdr:ext cx="762000" cy="259045"/>
    <xdr:sp macro="" textlink="">
      <xdr:nvSpPr>
        <xdr:cNvPr id="390" name="公債費負担の状況該当値テキスト">
          <a:extLst>
            <a:ext uri="{FF2B5EF4-FFF2-40B4-BE49-F238E27FC236}">
              <a16:creationId xmlns="" xmlns:a16="http://schemas.microsoft.com/office/drawing/2014/main" id="{00000000-0008-0000-0300-000086010000}"/>
            </a:ext>
          </a:extLst>
        </xdr:cNvPr>
        <xdr:cNvSpPr txBox="1"/>
      </xdr:nvSpPr>
      <xdr:spPr>
        <a:xfrm>
          <a:off x="17106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391" name="楕円 390">
          <a:extLst>
            <a:ext uri="{FF2B5EF4-FFF2-40B4-BE49-F238E27FC236}">
              <a16:creationId xmlns="" xmlns:a16="http://schemas.microsoft.com/office/drawing/2014/main" id="{00000000-0008-0000-0300-000087010000}"/>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前年度比２３．５％の上昇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。交付税算入率の高い地方債を活用しているものの、充当基金残高の減少により、充当可能財源等が将来負担額を下回ったため比率が上昇した。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、地方債を財源とした新規事業の抑制により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地方交付税の動向を見ながら基金積立て及び経費の抑制を行っていく。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153307</xdr:rowOff>
    </xdr:from>
    <xdr:to>
      <xdr:col>81</xdr:col>
      <xdr:colOff>44450</xdr:colOff>
      <xdr:row>16</xdr:row>
      <xdr:rowOff>43996</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6179800" y="2382157"/>
          <a:ext cx="838200" cy="40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5" name="将来負担の状況平均値テキスト">
          <a:extLst>
            <a:ext uri="{FF2B5EF4-FFF2-40B4-BE49-F238E27FC236}">
              <a16:creationId xmlns="" xmlns:a16="http://schemas.microsoft.com/office/drawing/2014/main" id="{00000000-0008-0000-0300-0000B3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a:extLst>
            <a:ext uri="{FF2B5EF4-FFF2-40B4-BE49-F238E27FC236}">
              <a16:creationId xmlns=""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7" name="フローチャート: 判断 436">
          <a:extLst>
            <a:ext uri="{FF2B5EF4-FFF2-40B4-BE49-F238E27FC236}">
              <a16:creationId xmlns=""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164646</xdr:rowOff>
    </xdr:from>
    <xdr:to>
      <xdr:col>81</xdr:col>
      <xdr:colOff>95250</xdr:colOff>
      <xdr:row>16</xdr:row>
      <xdr:rowOff>94796</xdr:rowOff>
    </xdr:to>
    <xdr:sp macro="" textlink="">
      <xdr:nvSpPr>
        <xdr:cNvPr id="450" name="楕円 449">
          <a:extLst>
            <a:ext uri="{FF2B5EF4-FFF2-40B4-BE49-F238E27FC236}">
              <a16:creationId xmlns="" xmlns:a16="http://schemas.microsoft.com/office/drawing/2014/main" id="{00000000-0008-0000-0300-0000C2010000}"/>
            </a:ext>
          </a:extLst>
        </xdr:cNvPr>
        <xdr:cNvSpPr/>
      </xdr:nvSpPr>
      <xdr:spPr>
        <a:xfrm>
          <a:off x="169672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136723</xdr:rowOff>
    </xdr:from>
    <xdr:ext cx="762000" cy="259045"/>
    <xdr:sp macro="" textlink="">
      <xdr:nvSpPr>
        <xdr:cNvPr id="451" name="将来負担の状況該当値テキスト">
          <a:extLst>
            <a:ext uri="{FF2B5EF4-FFF2-40B4-BE49-F238E27FC236}">
              <a16:creationId xmlns="" xmlns:a16="http://schemas.microsoft.com/office/drawing/2014/main" id="{00000000-0008-0000-0300-0000C3010000}"/>
            </a:ext>
          </a:extLst>
        </xdr:cNvPr>
        <xdr:cNvSpPr txBox="1"/>
      </xdr:nvSpPr>
      <xdr:spPr>
        <a:xfrm>
          <a:off x="17106900" y="270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102507</xdr:rowOff>
    </xdr:from>
    <xdr:to>
      <xdr:col>77</xdr:col>
      <xdr:colOff>95250</xdr:colOff>
      <xdr:row>14</xdr:row>
      <xdr:rowOff>32657</xdr:rowOff>
    </xdr:to>
    <xdr:sp macro="" textlink="">
      <xdr:nvSpPr>
        <xdr:cNvPr id="452" name="楕円 451">
          <a:extLst>
            <a:ext uri="{FF2B5EF4-FFF2-40B4-BE49-F238E27FC236}">
              <a16:creationId xmlns="" xmlns:a16="http://schemas.microsoft.com/office/drawing/2014/main" id="{00000000-0008-0000-0300-0000C4010000}"/>
            </a:ext>
          </a:extLst>
        </xdr:cNvPr>
        <xdr:cNvSpPr/>
      </xdr:nvSpPr>
      <xdr:spPr>
        <a:xfrm>
          <a:off x="16129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17434</xdr:rowOff>
    </xdr:from>
    <xdr:ext cx="7366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798800" y="2417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
2,551
203.69
3,554,962
3,517,044
26,474
1,936,181
5,373,587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ポイント下回っているが、前年度から１．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年度において職員の新規採用や再任用を実施したことが要因である。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今後も、東成瀬村定員管理計画に基づき、退職者数の状況を見ながら職員等の適正配置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や職員数の適正管理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168910</xdr:rowOff>
    </xdr:from>
    <xdr:to>
      <xdr:col>24</xdr:col>
      <xdr:colOff>25400</xdr:colOff>
      <xdr:row>35</xdr:row>
      <xdr:rowOff>35560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59982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123190</xdr:rowOff>
    </xdr:from>
    <xdr:to>
      <xdr:col>19</xdr:col>
      <xdr:colOff>187325</xdr:colOff>
      <xdr:row>34</xdr:row>
      <xdr:rowOff>168910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5952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123190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918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96520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156210</xdr:rowOff>
    </xdr:from>
    <xdr:to>
      <xdr:col>24</xdr:col>
      <xdr:colOff>76200</xdr:colOff>
      <xdr:row>35</xdr:row>
      <xdr:rowOff>86360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118110</xdr:rowOff>
    </xdr:from>
    <xdr:to>
      <xdr:col>20</xdr:col>
      <xdr:colOff>38100</xdr:colOff>
      <xdr:row>35</xdr:row>
      <xdr:rowOff>48260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58437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71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72390</xdr:rowOff>
    </xdr:from>
    <xdr:to>
      <xdr:col>15</xdr:col>
      <xdr:colOff>149225</xdr:colOff>
      <xdr:row>35</xdr:row>
      <xdr:rowOff>2540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12717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ふるさと納税の返礼品発送業務を観光物産協会へ委託したため、委託料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、既存の委託業務の精査や事業の統合を図り、経費節減に努めていく。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43180</xdr:rowOff>
    </xdr:from>
    <xdr:to>
      <xdr:col>82</xdr:col>
      <xdr:colOff>107950</xdr:colOff>
      <xdr:row>17</xdr:row>
      <xdr:rowOff>69850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5671800" y="2957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43180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4782800" y="2900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16</xdr:row>
      <xdr:rowOff>161290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3893800" y="2900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16</xdr:row>
      <xdr:rowOff>161290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004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a:extLst>
            <a:ext uri="{FF2B5EF4-FFF2-40B4-BE49-F238E27FC236}">
              <a16:creationId xmlns="" xmlns:a16="http://schemas.microsoft.com/office/drawing/2014/main" id="{00000000-0008-0000-0400-00008A000000}"/>
            </a:ext>
          </a:extLst>
        </xdr:cNvPr>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6" name="物件費該当値テキスト">
          <a:extLst>
            <a:ext uri="{FF2B5EF4-FFF2-40B4-BE49-F238E27FC236}">
              <a16:creationId xmlns="" xmlns:a16="http://schemas.microsoft.com/office/drawing/2014/main" id="{00000000-0008-0000-0400-000092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163830</xdr:rowOff>
    </xdr:from>
    <xdr:to>
      <xdr:col>78</xdr:col>
      <xdr:colOff>120650</xdr:colOff>
      <xdr:row>17</xdr:row>
      <xdr:rowOff>93980</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562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78757</xdr:rowOff>
    </xdr:from>
    <xdr:ext cx="7366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5290800" y="29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3" name="楕円 152">
          <a:extLst>
            <a:ext uri="{FF2B5EF4-FFF2-40B4-BE49-F238E27FC236}">
              <a16:creationId xmlns="" xmlns:a16="http://schemas.microsoft.com/office/drawing/2014/main" id="{00000000-0008-0000-0400-000099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4" name="テキスト ボックス 153">
          <a:extLst>
            <a:ext uri="{FF2B5EF4-FFF2-40B4-BE49-F238E27FC236}">
              <a16:creationId xmlns="" xmlns:a16="http://schemas.microsoft.com/office/drawing/2014/main" id="{00000000-0008-0000-0400-00009A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これは、臨時福祉給付金の減小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村単独での給付金事業の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検証を行い、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社会福祉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制度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の適切な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57</xdr:row>
      <xdr:rowOff>37193</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3987800" y="96955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37193</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143328</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630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57</xdr:row>
      <xdr:rowOff>4535</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6302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その他については、前年度比０．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ポイントの減少となったが、類似団体平均を１．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ポイント上回っている。統合簡水事業の実施による元金償還額の増加に伴い、簡易水道事業特別会計への繰出金が増加傾向にあ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今後は、特別会計全般への基準外繰出しの適正化を図っていく。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144145</xdr:rowOff>
    </xdr:from>
    <xdr:to>
      <xdr:col>82</xdr:col>
      <xdr:colOff>107950</xdr:colOff>
      <xdr:row>58</xdr:row>
      <xdr:rowOff>161290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5671800" y="100882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161290</xdr:rowOff>
    </xdr:from>
    <xdr:to>
      <xdr:col>78</xdr:col>
      <xdr:colOff>69850</xdr:colOff>
      <xdr:row>58</xdr:row>
      <xdr:rowOff>167005</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4782800" y="101053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115570</xdr:rowOff>
    </xdr:from>
    <xdr:to>
      <xdr:col>73</xdr:col>
      <xdr:colOff>180975</xdr:colOff>
      <xdr:row>58</xdr:row>
      <xdr:rowOff>167005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3893800" y="100596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24130</xdr:rowOff>
    </xdr:from>
    <xdr:to>
      <xdr:col>69</xdr:col>
      <xdr:colOff>92075</xdr:colOff>
      <xdr:row>58</xdr:row>
      <xdr:rowOff>115570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004800" y="99682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93345</xdr:rowOff>
    </xdr:from>
    <xdr:to>
      <xdr:col>82</xdr:col>
      <xdr:colOff>158750</xdr:colOff>
      <xdr:row>59</xdr:row>
      <xdr:rowOff>23495</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64592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65422</xdr:rowOff>
    </xdr:from>
    <xdr:ext cx="762000" cy="259045"/>
    <xdr:sp macro="" textlink="">
      <xdr:nvSpPr>
        <xdr:cNvPr id="264" name="その他該当値テキスト">
          <a:extLst>
            <a:ext uri="{FF2B5EF4-FFF2-40B4-BE49-F238E27FC236}">
              <a16:creationId xmlns="" xmlns:a16="http://schemas.microsoft.com/office/drawing/2014/main" id="{00000000-0008-0000-0400-000008010000}"/>
            </a:ext>
          </a:extLst>
        </xdr:cNvPr>
        <xdr:cNvSpPr txBox="1"/>
      </xdr:nvSpPr>
      <xdr:spPr>
        <a:xfrm>
          <a:off x="165989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110490</xdr:rowOff>
    </xdr:from>
    <xdr:to>
      <xdr:col>78</xdr:col>
      <xdr:colOff>120650</xdr:colOff>
      <xdr:row>59</xdr:row>
      <xdr:rowOff>40640</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5621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25417</xdr:rowOff>
    </xdr:from>
    <xdr:ext cx="7366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116205</xdr:rowOff>
    </xdr:from>
    <xdr:to>
      <xdr:col>74</xdr:col>
      <xdr:colOff>31750</xdr:colOff>
      <xdr:row>59</xdr:row>
      <xdr:rowOff>46355</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4732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31132</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401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64770</xdr:rowOff>
    </xdr:from>
    <xdr:to>
      <xdr:col>69</xdr:col>
      <xdr:colOff>142875</xdr:colOff>
      <xdr:row>58</xdr:row>
      <xdr:rowOff>166370</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85107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2623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．１ポイント上昇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ポイント下回っている。農業法人や地域づくり活動団体への運営・活動費の補助金が多額になっていることや、子育て世帯への各種補助金の増加が主な要因である。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今後は村単独の補助事業を見直し、補助金の適正化に努めていく。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33274</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5671800" y="62763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104140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113284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893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113284</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004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ポイントの上昇であり、類似団体平均を１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実施した観光施設整備事業等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や農林水産業施設整備事業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の元金償還が始まったことが要因である。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を財源として実施している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統廃合を検討し、繰上償還を実施することで公債費の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1270</xdr:rowOff>
    </xdr:from>
    <xdr:to>
      <xdr:col>24</xdr:col>
      <xdr:colOff>25400</xdr:colOff>
      <xdr:row>81</xdr:row>
      <xdr:rowOff>33274</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3987800" y="138887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136144</xdr:rowOff>
    </xdr:from>
    <xdr:to>
      <xdr:col>19</xdr:col>
      <xdr:colOff>187325</xdr:colOff>
      <xdr:row>81</xdr:row>
      <xdr:rowOff>1270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3098800" y="138521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72137</xdr:rowOff>
    </xdr:from>
    <xdr:to>
      <xdr:col>15</xdr:col>
      <xdr:colOff>98425</xdr:colOff>
      <xdr:row>80</xdr:row>
      <xdr:rowOff>136144</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2209800" y="137881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72137</xdr:rowOff>
    </xdr:from>
    <xdr:to>
      <xdr:col>11</xdr:col>
      <xdr:colOff>9525</xdr:colOff>
      <xdr:row>80</xdr:row>
      <xdr:rowOff>94996</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1320800" y="13788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153924</xdr:rowOff>
    </xdr:from>
    <xdr:to>
      <xdr:col>24</xdr:col>
      <xdr:colOff>76200</xdr:colOff>
      <xdr:row>81</xdr:row>
      <xdr:rowOff>84074</xdr:rowOff>
    </xdr:to>
    <xdr:sp macro="" textlink="">
      <xdr:nvSpPr>
        <xdr:cNvPr id="380" name="楕円 379">
          <a:extLst>
            <a:ext uri="{FF2B5EF4-FFF2-40B4-BE49-F238E27FC236}">
              <a16:creationId xmlns="" xmlns:a16="http://schemas.microsoft.com/office/drawing/2014/main" id="{00000000-0008-0000-0400-00007C010000}"/>
            </a:ext>
          </a:extLst>
        </xdr:cNvPr>
        <xdr:cNvSpPr/>
      </xdr:nvSpPr>
      <xdr:spPr>
        <a:xfrm>
          <a:off x="47752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62501</xdr:rowOff>
    </xdr:from>
    <xdr:ext cx="762000" cy="259045"/>
    <xdr:sp macro="" textlink="">
      <xdr:nvSpPr>
        <xdr:cNvPr id="381" name="公債費該当値テキスト">
          <a:extLst>
            <a:ext uri="{FF2B5EF4-FFF2-40B4-BE49-F238E27FC236}">
              <a16:creationId xmlns="" xmlns:a16="http://schemas.microsoft.com/office/drawing/2014/main" id="{00000000-0008-0000-0400-00007D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121920</xdr:rowOff>
    </xdr:from>
    <xdr:to>
      <xdr:col>20</xdr:col>
      <xdr:colOff>38100</xdr:colOff>
      <xdr:row>81</xdr:row>
      <xdr:rowOff>52070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36847</xdr:rowOff>
    </xdr:from>
    <xdr:ext cx="7366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85344</xdr:rowOff>
    </xdr:from>
    <xdr:to>
      <xdr:col>15</xdr:col>
      <xdr:colOff>149225</xdr:colOff>
      <xdr:row>81</xdr:row>
      <xdr:rowOff>15494</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048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271</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717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21337</xdr:rowOff>
    </xdr:from>
    <xdr:to>
      <xdr:col>11</xdr:col>
      <xdr:colOff>60325</xdr:colOff>
      <xdr:row>80</xdr:row>
      <xdr:rowOff>122937</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2159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107714</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828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44196</xdr:rowOff>
    </xdr:from>
    <xdr:to>
      <xdr:col>6</xdr:col>
      <xdr:colOff>171450</xdr:colOff>
      <xdr:row>80</xdr:row>
      <xdr:rowOff>145796</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130573</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ポイントの上昇であり、類似団体平均を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ポイント上回っている。公債費以外に係る経常経費の削減を行っているが、近年建設した施設の管理運営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委託料に加え、設備点検委託料や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人件費も増加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、今後も増加傾向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見込まれる。引き続き事業の統廃合等の見直しを行い、経費節減及び適切な財源配分に努めていく。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92711</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5671800" y="132257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77</xdr:row>
      <xdr:rowOff>24130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4782800" y="131076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77470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3893800" y="130238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75</xdr:row>
      <xdr:rowOff>165100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004800" y="12981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2" name="公債費以外該当値テキスト">
          <a:extLst>
            <a:ext uri="{FF2B5EF4-FFF2-40B4-BE49-F238E27FC236}">
              <a16:creationId xmlns="" xmlns:a16="http://schemas.microsoft.com/office/drawing/2014/main" id="{00000000-0008-0000-0400-0000BA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113047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12205</xdr:rowOff>
    </xdr:from>
    <xdr:to>
      <xdr:col>29</xdr:col>
      <xdr:colOff>127000</xdr:colOff>
      <xdr:row>17</xdr:row>
      <xdr:rowOff>28865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003800" y="2974480"/>
          <a:ext cx="647700" cy="1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168431</xdr:rowOff>
    </xdr:from>
    <xdr:ext cx="762000" cy="259045"/>
    <xdr:sp macro="" textlink="">
      <xdr:nvSpPr>
        <xdr:cNvPr id="48" name="人口1人当たり決算額の推移平均値テキスト130">
          <a:extLst>
            <a:ext uri="{FF2B5EF4-FFF2-40B4-BE49-F238E27FC236}">
              <a16:creationId xmlns="" xmlns:a16="http://schemas.microsoft.com/office/drawing/2014/main" id="{00000000-0008-0000-0500-000030000000}"/>
            </a:ext>
          </a:extLst>
        </xdr:cNvPr>
        <xdr:cNvSpPr txBox="1"/>
      </xdr:nvSpPr>
      <xdr:spPr>
        <a:xfrm>
          <a:off x="5740400" y="2959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28865</xdr:rowOff>
    </xdr:from>
    <xdr:to>
      <xdr:col>26</xdr:col>
      <xdr:colOff>50800</xdr:colOff>
      <xdr:row>17</xdr:row>
      <xdr:rowOff>40167</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4305300" y="2991140"/>
          <a:ext cx="698500" cy="1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40167</xdr:rowOff>
    </xdr:from>
    <xdr:to>
      <xdr:col>22</xdr:col>
      <xdr:colOff>114300</xdr:colOff>
      <xdr:row>17</xdr:row>
      <xdr:rowOff>66973</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3606800" y="3002442"/>
          <a:ext cx="698500" cy="26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66973</xdr:rowOff>
    </xdr:from>
    <xdr:to>
      <xdr:col>18</xdr:col>
      <xdr:colOff>177800</xdr:colOff>
      <xdr:row>17</xdr:row>
      <xdr:rowOff>92955</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2908300" y="3029248"/>
          <a:ext cx="698500" cy="2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132855</xdr:rowOff>
    </xdr:from>
    <xdr:to>
      <xdr:col>29</xdr:col>
      <xdr:colOff>177800</xdr:colOff>
      <xdr:row>17</xdr:row>
      <xdr:rowOff>63005</xdr:rowOff>
    </xdr:to>
    <xdr:sp macro="" textlink="">
      <xdr:nvSpPr>
        <xdr:cNvPr id="66" name="楕円 65">
          <a:extLst>
            <a:ext uri="{FF2B5EF4-FFF2-40B4-BE49-F238E27FC236}">
              <a16:creationId xmlns="" xmlns:a16="http://schemas.microsoft.com/office/drawing/2014/main" id="{00000000-0008-0000-0500-000042000000}"/>
            </a:ext>
          </a:extLst>
        </xdr:cNvPr>
        <xdr:cNvSpPr/>
      </xdr:nvSpPr>
      <xdr:spPr bwMode="auto">
        <a:xfrm>
          <a:off x="5600700" y="292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149382</xdr:rowOff>
    </xdr:from>
    <xdr:ext cx="762000" cy="259045"/>
    <xdr:sp macro="" textlink="">
      <xdr:nvSpPr>
        <xdr:cNvPr id="67" name="人口1人当たり決算額の推移該当値テキスト130">
          <a:extLst>
            <a:ext uri="{FF2B5EF4-FFF2-40B4-BE49-F238E27FC236}">
              <a16:creationId xmlns="" xmlns:a16="http://schemas.microsoft.com/office/drawing/2014/main" id="{00000000-0008-0000-0500-000043000000}"/>
            </a:ext>
          </a:extLst>
        </xdr:cNvPr>
        <xdr:cNvSpPr txBox="1"/>
      </xdr:nvSpPr>
      <xdr:spPr>
        <a:xfrm>
          <a:off x="5740400" y="27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149515</xdr:rowOff>
    </xdr:from>
    <xdr:to>
      <xdr:col>26</xdr:col>
      <xdr:colOff>101600</xdr:colOff>
      <xdr:row>17</xdr:row>
      <xdr:rowOff>79665</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4953000" y="294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89842</xdr:rowOff>
    </xdr:from>
    <xdr:ext cx="7366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622800" y="270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160817</xdr:rowOff>
    </xdr:from>
    <xdr:to>
      <xdr:col>22</xdr:col>
      <xdr:colOff>165100</xdr:colOff>
      <xdr:row>17</xdr:row>
      <xdr:rowOff>90967</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254500" y="295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101144</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924300" y="272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16173</xdr:rowOff>
    </xdr:from>
    <xdr:to>
      <xdr:col>19</xdr:col>
      <xdr:colOff>38100</xdr:colOff>
      <xdr:row>17</xdr:row>
      <xdr:rowOff>117773</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3556000" y="2978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127950</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225800" y="27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42155</xdr:rowOff>
    </xdr:from>
    <xdr:to>
      <xdr:col>15</xdr:col>
      <xdr:colOff>101600</xdr:colOff>
      <xdr:row>17</xdr:row>
      <xdr:rowOff>143755</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2857500" y="300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128532</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2527300" y="309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314216</xdr:rowOff>
    </xdr:from>
    <xdr:to>
      <xdr:col>29</xdr:col>
      <xdr:colOff>127000</xdr:colOff>
      <xdr:row>35</xdr:row>
      <xdr:rowOff>29030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003800" y="6581666"/>
          <a:ext cx="647700" cy="5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29030</xdr:rowOff>
    </xdr:from>
    <xdr:to>
      <xdr:col>26</xdr:col>
      <xdr:colOff>50800</xdr:colOff>
      <xdr:row>35</xdr:row>
      <xdr:rowOff>123624</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4305300" y="6639380"/>
          <a:ext cx="698500" cy="9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123624</xdr:rowOff>
    </xdr:from>
    <xdr:to>
      <xdr:col>22</xdr:col>
      <xdr:colOff>114300</xdr:colOff>
      <xdr:row>35</xdr:row>
      <xdr:rowOff>129401</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3606800" y="6733974"/>
          <a:ext cx="698500" cy="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129401</xdr:rowOff>
    </xdr:from>
    <xdr:to>
      <xdr:col>18</xdr:col>
      <xdr:colOff>177800</xdr:colOff>
      <xdr:row>35</xdr:row>
      <xdr:rowOff>158364</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2908300" y="6739751"/>
          <a:ext cx="698500" cy="28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263416</xdr:rowOff>
    </xdr:from>
    <xdr:to>
      <xdr:col>29</xdr:col>
      <xdr:colOff>177800</xdr:colOff>
      <xdr:row>35</xdr:row>
      <xdr:rowOff>22116</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53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108493</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37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321130</xdr:rowOff>
    </xdr:from>
    <xdr:to>
      <xdr:col>26</xdr:col>
      <xdr:colOff>101600</xdr:colOff>
      <xdr:row>35</xdr:row>
      <xdr:rowOff>79830</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58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90007</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6357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72824</xdr:rowOff>
    </xdr:from>
    <xdr:to>
      <xdr:col>22</xdr:col>
      <xdr:colOff>165100</xdr:colOff>
      <xdr:row>35</xdr:row>
      <xdr:rowOff>174424</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68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184601</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645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78601</xdr:rowOff>
    </xdr:from>
    <xdr:to>
      <xdr:col>19</xdr:col>
      <xdr:colOff>38100</xdr:colOff>
      <xdr:row>35</xdr:row>
      <xdr:rowOff>180201</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68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190378</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645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107564</xdr:rowOff>
    </xdr:from>
    <xdr:to>
      <xdr:col>15</xdr:col>
      <xdr:colOff>101600</xdr:colOff>
      <xdr:row>35</xdr:row>
      <xdr:rowOff>209164</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71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219341</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648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
2,551
203.69
3,554,962
3,517,044
26,474
1,936,181
5,373,587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63413</xdr:rowOff>
    </xdr:from>
    <xdr:to>
      <xdr:col>24</xdr:col>
      <xdr:colOff>63500</xdr:colOff>
      <xdr:row>38</xdr:row>
      <xdr:rowOff>97889</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578513"/>
          <a:ext cx="838200" cy="3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97889</xdr:rowOff>
    </xdr:from>
    <xdr:to>
      <xdr:col>19</xdr:col>
      <xdr:colOff>177800</xdr:colOff>
      <xdr:row>38</xdr:row>
      <xdr:rowOff>120752</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612989"/>
          <a:ext cx="889000" cy="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120752</xdr:rowOff>
    </xdr:from>
    <xdr:to>
      <xdr:col>15</xdr:col>
      <xdr:colOff>50800</xdr:colOff>
      <xdr:row>38</xdr:row>
      <xdr:rowOff>143752</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635852"/>
          <a:ext cx="8890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143752</xdr:rowOff>
    </xdr:from>
    <xdr:to>
      <xdr:col>10</xdr:col>
      <xdr:colOff>114300</xdr:colOff>
      <xdr:row>38</xdr:row>
      <xdr:rowOff>146470</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658852"/>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12613</xdr:rowOff>
    </xdr:from>
    <xdr:to>
      <xdr:col>24</xdr:col>
      <xdr:colOff>114300</xdr:colOff>
      <xdr:row>38</xdr:row>
      <xdr:rowOff>114213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5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162490</xdr:rowOff>
    </xdr:from>
    <xdr:ext cx="599010"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50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47089</xdr:rowOff>
    </xdr:from>
    <xdr:to>
      <xdr:col>20</xdr:col>
      <xdr:colOff>38100</xdr:colOff>
      <xdr:row>38</xdr:row>
      <xdr:rowOff>148689</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5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139816</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497795" y="665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69952</xdr:rowOff>
    </xdr:from>
    <xdr:to>
      <xdr:col>15</xdr:col>
      <xdr:colOff>101600</xdr:colOff>
      <xdr:row>39</xdr:row>
      <xdr:rowOff>102</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5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162679</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08795" y="66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92952</xdr:rowOff>
    </xdr:from>
    <xdr:to>
      <xdr:col>10</xdr:col>
      <xdr:colOff>165100</xdr:colOff>
      <xdr:row>39</xdr:row>
      <xdr:rowOff>23102</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14229</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19795" y="67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95670</xdr:rowOff>
    </xdr:from>
    <xdr:to>
      <xdr:col>6</xdr:col>
      <xdr:colOff>38100</xdr:colOff>
      <xdr:row>39</xdr:row>
      <xdr:rowOff>25820</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61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16947</xdr:rowOff>
    </xdr:from>
    <xdr:ext cx="599010"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30795" y="670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112069</xdr:rowOff>
    </xdr:from>
    <xdr:to>
      <xdr:col>24</xdr:col>
      <xdr:colOff>63500</xdr:colOff>
      <xdr:row>57</xdr:row>
      <xdr:rowOff>138449</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3797300" y="9884719"/>
          <a:ext cx="8382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138449</xdr:rowOff>
    </xdr:from>
    <xdr:to>
      <xdr:col>19</xdr:col>
      <xdr:colOff>177800</xdr:colOff>
      <xdr:row>57</xdr:row>
      <xdr:rowOff>141472</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908300" y="9911099"/>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136746</xdr:rowOff>
    </xdr:from>
    <xdr:to>
      <xdr:col>15</xdr:col>
      <xdr:colOff>50800</xdr:colOff>
      <xdr:row>57</xdr:row>
      <xdr:rowOff>141472</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2019300" y="9909396"/>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136746</xdr:rowOff>
    </xdr:from>
    <xdr:to>
      <xdr:col>10</xdr:col>
      <xdr:colOff>114300</xdr:colOff>
      <xdr:row>57</xdr:row>
      <xdr:rowOff>165930</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flipV="1">
          <a:off x="1130300" y="9909396"/>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a:extLst>
            <a:ext uri="{FF2B5EF4-FFF2-40B4-BE49-F238E27FC236}">
              <a16:creationId xmlns="" xmlns:a16="http://schemas.microsoft.com/office/drawing/2014/main" id="{00000000-0008-0000-0600-000086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61269</xdr:rowOff>
    </xdr:from>
    <xdr:to>
      <xdr:col>24</xdr:col>
      <xdr:colOff>114300</xdr:colOff>
      <xdr:row>57</xdr:row>
      <xdr:rowOff>162869</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4584700" y="98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84146</xdr:rowOff>
    </xdr:from>
    <xdr:ext cx="599010" cy="259045"/>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686300" y="968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87649</xdr:rowOff>
    </xdr:from>
    <xdr:to>
      <xdr:col>20</xdr:col>
      <xdr:colOff>38100</xdr:colOff>
      <xdr:row>58</xdr:row>
      <xdr:rowOff>17799</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3746500" y="98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34326</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497795" y="96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90672</xdr:rowOff>
    </xdr:from>
    <xdr:to>
      <xdr:col>15</xdr:col>
      <xdr:colOff>101600</xdr:colOff>
      <xdr:row>58</xdr:row>
      <xdr:rowOff>20822</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28575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37349</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608795" y="963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85946</xdr:rowOff>
    </xdr:from>
    <xdr:to>
      <xdr:col>10</xdr:col>
      <xdr:colOff>165100</xdr:colOff>
      <xdr:row>58</xdr:row>
      <xdr:rowOff>16096</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968500" y="98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32623</xdr:rowOff>
    </xdr:from>
    <xdr:ext cx="599010"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719795" y="963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115130</xdr:rowOff>
    </xdr:from>
    <xdr:to>
      <xdr:col>6</xdr:col>
      <xdr:colOff>38100</xdr:colOff>
      <xdr:row>58</xdr:row>
      <xdr:rowOff>45280</xdr:rowOff>
    </xdr:to>
    <xdr:sp macro="" textlink="">
      <xdr:nvSpPr>
        <xdr:cNvPr id="149" name="楕円 148">
          <a:extLst>
            <a:ext uri="{FF2B5EF4-FFF2-40B4-BE49-F238E27FC236}">
              <a16:creationId xmlns="" xmlns:a16="http://schemas.microsoft.com/office/drawing/2014/main" id="{00000000-0008-0000-0600-000095000000}"/>
            </a:ext>
          </a:extLst>
        </xdr:cNvPr>
        <xdr:cNvSpPr/>
      </xdr:nvSpPr>
      <xdr:spPr>
        <a:xfrm>
          <a:off x="1079500" y="98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36407</xdr:rowOff>
    </xdr:from>
    <xdr:ext cx="599010"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830795" y="998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166319</xdr:rowOff>
    </xdr:from>
    <xdr:to>
      <xdr:col>24</xdr:col>
      <xdr:colOff>63500</xdr:colOff>
      <xdr:row>75</xdr:row>
      <xdr:rowOff>45733</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3797300" y="12853619"/>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166319</xdr:rowOff>
    </xdr:from>
    <xdr:to>
      <xdr:col>19</xdr:col>
      <xdr:colOff>177800</xdr:colOff>
      <xdr:row>75</xdr:row>
      <xdr:rowOff>149467</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908300" y="12853619"/>
          <a:ext cx="8890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149467</xdr:rowOff>
    </xdr:from>
    <xdr:to>
      <xdr:col>15</xdr:col>
      <xdr:colOff>50800</xdr:colOff>
      <xdr:row>76</xdr:row>
      <xdr:rowOff>8522</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2019300" y="13008217"/>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135166</xdr:rowOff>
    </xdr:from>
    <xdr:to>
      <xdr:col>10</xdr:col>
      <xdr:colOff>114300</xdr:colOff>
      <xdr:row>76</xdr:row>
      <xdr:rowOff>8522</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a:off x="1130300" y="12822466"/>
          <a:ext cx="889000" cy="2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a:extLst>
            <a:ext uri="{FF2B5EF4-FFF2-40B4-BE49-F238E27FC236}">
              <a16:creationId xmlns="" xmlns:a16="http://schemas.microsoft.com/office/drawing/2014/main" id="{00000000-0008-0000-0600-0000BF000000}"/>
            </a:ext>
          </a:extLst>
        </xdr:cNvPr>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166383</xdr:rowOff>
    </xdr:from>
    <xdr:to>
      <xdr:col>24</xdr:col>
      <xdr:colOff>114300</xdr:colOff>
      <xdr:row>75</xdr:row>
      <xdr:rowOff>96533</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4584700" y="128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17810</xdr:rowOff>
    </xdr:from>
    <xdr:ext cx="534377" cy="25904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686300" y="127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115519</xdr:rowOff>
    </xdr:from>
    <xdr:to>
      <xdr:col>20</xdr:col>
      <xdr:colOff>38100</xdr:colOff>
      <xdr:row>75</xdr:row>
      <xdr:rowOff>45669</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3746500" y="128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62196</xdr:rowOff>
    </xdr:from>
    <xdr:ext cx="534377"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530111" y="125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98666</xdr:rowOff>
    </xdr:from>
    <xdr:to>
      <xdr:col>15</xdr:col>
      <xdr:colOff>101600</xdr:colOff>
      <xdr:row>76</xdr:row>
      <xdr:rowOff>28817</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2857500" y="12957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45343</xdr:rowOff>
    </xdr:from>
    <xdr:ext cx="534377"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641111" y="127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129172</xdr:rowOff>
    </xdr:from>
    <xdr:to>
      <xdr:col>10</xdr:col>
      <xdr:colOff>165100</xdr:colOff>
      <xdr:row>76</xdr:row>
      <xdr:rowOff>59322</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968500" y="129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75849</xdr:rowOff>
    </xdr:from>
    <xdr:ext cx="534377"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752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84366</xdr:rowOff>
    </xdr:from>
    <xdr:to>
      <xdr:col>6</xdr:col>
      <xdr:colOff>38100</xdr:colOff>
      <xdr:row>75</xdr:row>
      <xdr:rowOff>14516</xdr:rowOff>
    </xdr:to>
    <xdr:sp macro="" textlink="">
      <xdr:nvSpPr>
        <xdr:cNvPr id="206" name="楕円 205">
          <a:extLst>
            <a:ext uri="{FF2B5EF4-FFF2-40B4-BE49-F238E27FC236}">
              <a16:creationId xmlns="" xmlns:a16="http://schemas.microsoft.com/office/drawing/2014/main" id="{00000000-0008-0000-0600-0000CE000000}"/>
            </a:ext>
          </a:extLst>
        </xdr:cNvPr>
        <xdr:cNvSpPr/>
      </xdr:nvSpPr>
      <xdr:spPr>
        <a:xfrm>
          <a:off x="1079500" y="127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31043</xdr:rowOff>
    </xdr:from>
    <xdr:ext cx="534377"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863111" y="125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160210</xdr:rowOff>
    </xdr:from>
    <xdr:to>
      <xdr:col>24</xdr:col>
      <xdr:colOff>63500</xdr:colOff>
      <xdr:row>96</xdr:row>
      <xdr:rowOff>78029</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3797300" y="16447960"/>
          <a:ext cx="8382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160210</xdr:rowOff>
    </xdr:from>
    <xdr:to>
      <xdr:col>19</xdr:col>
      <xdr:colOff>177800</xdr:colOff>
      <xdr:row>96</xdr:row>
      <xdr:rowOff>28969</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908300" y="16447960"/>
          <a:ext cx="889000" cy="4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28969</xdr:rowOff>
    </xdr:from>
    <xdr:to>
      <xdr:col>15</xdr:col>
      <xdr:colOff>50800</xdr:colOff>
      <xdr:row>96</xdr:row>
      <xdr:rowOff>124116</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2019300" y="16488169"/>
          <a:ext cx="8890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37998</xdr:rowOff>
    </xdr:from>
    <xdr:to>
      <xdr:col>10</xdr:col>
      <xdr:colOff>114300</xdr:colOff>
      <xdr:row>96</xdr:row>
      <xdr:rowOff>124116</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a:off x="1130300" y="16497198"/>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141800</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27229</xdr:rowOff>
    </xdr:from>
    <xdr:to>
      <xdr:col>24</xdr:col>
      <xdr:colOff>114300</xdr:colOff>
      <xdr:row>96</xdr:row>
      <xdr:rowOff>128829</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4584700" y="164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50106</xdr:rowOff>
    </xdr:from>
    <xdr:ext cx="534377"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3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109410</xdr:rowOff>
    </xdr:from>
    <xdr:to>
      <xdr:col>20</xdr:col>
      <xdr:colOff>38100</xdr:colOff>
      <xdr:row>96</xdr:row>
      <xdr:rowOff>39560</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3746500" y="163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56087</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530111" y="161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149619</xdr:rowOff>
    </xdr:from>
    <xdr:to>
      <xdr:col>15</xdr:col>
      <xdr:colOff>101600</xdr:colOff>
      <xdr:row>96</xdr:row>
      <xdr:rowOff>79769</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2857500" y="164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96296</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41111" y="162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73316</xdr:rowOff>
    </xdr:from>
    <xdr:to>
      <xdr:col>10</xdr:col>
      <xdr:colOff>165100</xdr:colOff>
      <xdr:row>97</xdr:row>
      <xdr:rowOff>3466</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968500" y="165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19993</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52111" y="163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158648</xdr:rowOff>
    </xdr:from>
    <xdr:to>
      <xdr:col>6</xdr:col>
      <xdr:colOff>38100</xdr:colOff>
      <xdr:row>96</xdr:row>
      <xdr:rowOff>88798</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079500" y="164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105325</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62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111230</xdr:rowOff>
    </xdr:from>
    <xdr:to>
      <xdr:col>55</xdr:col>
      <xdr:colOff>0</xdr:colOff>
      <xdr:row>36</xdr:row>
      <xdr:rowOff>124694</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9639300" y="6283430"/>
          <a:ext cx="8382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86681</xdr:rowOff>
    </xdr:from>
    <xdr:to>
      <xdr:col>50</xdr:col>
      <xdr:colOff>114300</xdr:colOff>
      <xdr:row>36</xdr:row>
      <xdr:rowOff>111230</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8750300" y="6087431"/>
          <a:ext cx="889000" cy="19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86681</xdr:rowOff>
    </xdr:from>
    <xdr:to>
      <xdr:col>45</xdr:col>
      <xdr:colOff>177800</xdr:colOff>
      <xdr:row>36</xdr:row>
      <xdr:rowOff>56183</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7861300" y="6087431"/>
          <a:ext cx="889000" cy="1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56183</xdr:rowOff>
    </xdr:from>
    <xdr:to>
      <xdr:col>41</xdr:col>
      <xdr:colOff>50800</xdr:colOff>
      <xdr:row>36</xdr:row>
      <xdr:rowOff>81456</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flipV="1">
          <a:off x="6972300" y="6228383"/>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71938</xdr:rowOff>
    </xdr:from>
    <xdr:ext cx="59901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672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73894</xdr:rowOff>
    </xdr:from>
    <xdr:to>
      <xdr:col>55</xdr:col>
      <xdr:colOff>50800</xdr:colOff>
      <xdr:row>37</xdr:row>
      <xdr:rowOff>4044</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10426700" y="62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96771</xdr:rowOff>
    </xdr:from>
    <xdr:ext cx="599010"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60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60430</xdr:rowOff>
    </xdr:from>
    <xdr:to>
      <xdr:col>50</xdr:col>
      <xdr:colOff>165100</xdr:colOff>
      <xdr:row>36</xdr:row>
      <xdr:rowOff>162030</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9588500" y="62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7107</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39795" y="60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35881</xdr:rowOff>
    </xdr:from>
    <xdr:to>
      <xdr:col>46</xdr:col>
      <xdr:colOff>38100</xdr:colOff>
      <xdr:row>35</xdr:row>
      <xdr:rowOff>137481</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8699500" y="60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154008</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50795" y="581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5383</xdr:rowOff>
    </xdr:from>
    <xdr:to>
      <xdr:col>41</xdr:col>
      <xdr:colOff>101600</xdr:colOff>
      <xdr:row>36</xdr:row>
      <xdr:rowOff>106983</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810500" y="61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123510</xdr:rowOff>
    </xdr:from>
    <xdr:ext cx="599010"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61795" y="59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30656</xdr:rowOff>
    </xdr:from>
    <xdr:to>
      <xdr:col>36</xdr:col>
      <xdr:colOff>165100</xdr:colOff>
      <xdr:row>36</xdr:row>
      <xdr:rowOff>132256</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921500" y="62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148783</xdr:rowOff>
    </xdr:from>
    <xdr:ext cx="599010"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672795" y="597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41770</xdr:rowOff>
    </xdr:from>
    <xdr:to>
      <xdr:col>55</xdr:col>
      <xdr:colOff>0</xdr:colOff>
      <xdr:row>57</xdr:row>
      <xdr:rowOff>80204</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9639300" y="9814420"/>
          <a:ext cx="838200" cy="3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 xmlns:a16="http://schemas.microsoft.com/office/drawing/2014/main"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27353</xdr:rowOff>
    </xdr:from>
    <xdr:to>
      <xdr:col>50</xdr:col>
      <xdr:colOff>114300</xdr:colOff>
      <xdr:row>57</xdr:row>
      <xdr:rowOff>41770</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8750300" y="9800003"/>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61575</xdr:rowOff>
    </xdr:from>
    <xdr:to>
      <xdr:col>45</xdr:col>
      <xdr:colOff>177800</xdr:colOff>
      <xdr:row>57</xdr:row>
      <xdr:rowOff>27353</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7861300" y="9662775"/>
          <a:ext cx="889000" cy="1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61575</xdr:rowOff>
    </xdr:from>
    <xdr:to>
      <xdr:col>41</xdr:col>
      <xdr:colOff>50800</xdr:colOff>
      <xdr:row>56</xdr:row>
      <xdr:rowOff>109034</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6972300" y="9662775"/>
          <a:ext cx="889000" cy="4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82823</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672795" y="9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29404</xdr:rowOff>
    </xdr:from>
    <xdr:to>
      <xdr:col>55</xdr:col>
      <xdr:colOff>50800</xdr:colOff>
      <xdr:row>57</xdr:row>
      <xdr:rowOff>131004</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10426700" y="98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165503</xdr:rowOff>
    </xdr:from>
    <xdr:ext cx="599010" cy="259045"/>
    <xdr:sp macro="" textlink="">
      <xdr:nvSpPr>
        <xdr:cNvPr id="369" name="普通建設事業費該当値テキスト">
          <a:extLst>
            <a:ext uri="{FF2B5EF4-FFF2-40B4-BE49-F238E27FC236}">
              <a16:creationId xmlns="" xmlns:a16="http://schemas.microsoft.com/office/drawing/2014/main" id="{00000000-0008-0000-0600-000071010000}"/>
            </a:ext>
          </a:extLst>
        </xdr:cNvPr>
        <xdr:cNvSpPr txBox="1"/>
      </xdr:nvSpPr>
      <xdr:spPr>
        <a:xfrm>
          <a:off x="10528300" y="976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162420</xdr:rowOff>
    </xdr:from>
    <xdr:to>
      <xdr:col>50</xdr:col>
      <xdr:colOff>165100</xdr:colOff>
      <xdr:row>57</xdr:row>
      <xdr:rowOff>92570</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9588500" y="97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109097</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339795" y="953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148003</xdr:rowOff>
    </xdr:from>
    <xdr:to>
      <xdr:col>46</xdr:col>
      <xdr:colOff>38100</xdr:colOff>
      <xdr:row>57</xdr:row>
      <xdr:rowOff>78153</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8699500" y="974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94680</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50795" y="952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10775</xdr:rowOff>
    </xdr:from>
    <xdr:to>
      <xdr:col>41</xdr:col>
      <xdr:colOff>101600</xdr:colOff>
      <xdr:row>56</xdr:row>
      <xdr:rowOff>112375</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7810500" y="96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128902</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561795" y="93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58234</xdr:rowOff>
    </xdr:from>
    <xdr:to>
      <xdr:col>36</xdr:col>
      <xdr:colOff>165100</xdr:colOff>
      <xdr:row>56</xdr:row>
      <xdr:rowOff>159834</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6921500" y="96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4911</xdr:rowOff>
    </xdr:from>
    <xdr:ext cx="599010"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672795" y="94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89565</xdr:rowOff>
    </xdr:from>
    <xdr:to>
      <xdr:col>55</xdr:col>
      <xdr:colOff>0</xdr:colOff>
      <xdr:row>78</xdr:row>
      <xdr:rowOff>109176</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9639300" y="13462665"/>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a:extLst>
            <a:ext uri="{FF2B5EF4-FFF2-40B4-BE49-F238E27FC236}">
              <a16:creationId xmlns="" xmlns:a16="http://schemas.microsoft.com/office/drawing/2014/main" id="{00000000-0008-0000-0600-000097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169926</xdr:rowOff>
    </xdr:from>
    <xdr:to>
      <xdr:col>50</xdr:col>
      <xdr:colOff>114300</xdr:colOff>
      <xdr:row>78</xdr:row>
      <xdr:rowOff>89565</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8750300" y="13371576"/>
          <a:ext cx="889000" cy="9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88229</xdr:rowOff>
    </xdr:from>
    <xdr:to>
      <xdr:col>45</xdr:col>
      <xdr:colOff>177800</xdr:colOff>
      <xdr:row>77</xdr:row>
      <xdr:rowOff>169926</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7861300" y="13118429"/>
          <a:ext cx="889000" cy="25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88229</xdr:rowOff>
    </xdr:from>
    <xdr:to>
      <xdr:col>41</xdr:col>
      <xdr:colOff>50800</xdr:colOff>
      <xdr:row>78</xdr:row>
      <xdr:rowOff>17814</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6972300" y="13118429"/>
          <a:ext cx="889000" cy="27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108218</xdr:rowOff>
    </xdr:from>
    <xdr:ext cx="59901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672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58376</xdr:rowOff>
    </xdr:from>
    <xdr:to>
      <xdr:col>55</xdr:col>
      <xdr:colOff>50800</xdr:colOff>
      <xdr:row>78</xdr:row>
      <xdr:rowOff>159976</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10426700" y="13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17753</xdr:rowOff>
    </xdr:from>
    <xdr:ext cx="534377" cy="259045"/>
    <xdr:sp macro="" textlink="">
      <xdr:nvSpPr>
        <xdr:cNvPr id="426" name="普通建設事業費 （ うち新規整備　）該当値テキスト">
          <a:extLst>
            <a:ext uri="{FF2B5EF4-FFF2-40B4-BE49-F238E27FC236}">
              <a16:creationId xmlns="" xmlns:a16="http://schemas.microsoft.com/office/drawing/2014/main" id="{00000000-0008-0000-0600-0000AA010000}"/>
            </a:ext>
          </a:extLst>
        </xdr:cNvPr>
        <xdr:cNvSpPr txBox="1"/>
      </xdr:nvSpPr>
      <xdr:spPr>
        <a:xfrm>
          <a:off x="10528300" y="132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38765</xdr:rowOff>
    </xdr:from>
    <xdr:to>
      <xdr:col>50</xdr:col>
      <xdr:colOff>165100</xdr:colOff>
      <xdr:row>78</xdr:row>
      <xdr:rowOff>140365</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9588500" y="134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131492</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9372111" y="135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119126</xdr:rowOff>
    </xdr:from>
    <xdr:to>
      <xdr:col>46</xdr:col>
      <xdr:colOff>38100</xdr:colOff>
      <xdr:row>78</xdr:row>
      <xdr:rowOff>49276</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8699500" y="133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65803</xdr:rowOff>
    </xdr:from>
    <xdr:ext cx="59901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8450795" y="1309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37429</xdr:rowOff>
    </xdr:from>
    <xdr:to>
      <xdr:col>41</xdr:col>
      <xdr:colOff>101600</xdr:colOff>
      <xdr:row>76</xdr:row>
      <xdr:rowOff>139029</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7810500" y="130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155556</xdr:rowOff>
    </xdr:from>
    <xdr:ext cx="599010"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7561795" y="1284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138464</xdr:rowOff>
    </xdr:from>
    <xdr:to>
      <xdr:col>36</xdr:col>
      <xdr:colOff>165100</xdr:colOff>
      <xdr:row>78</xdr:row>
      <xdr:rowOff>68614</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6921500" y="13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85141</xdr:rowOff>
    </xdr:from>
    <xdr:ext cx="599010"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672795" y="131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119321</xdr:rowOff>
    </xdr:from>
    <xdr:to>
      <xdr:col>55</xdr:col>
      <xdr:colOff>0</xdr:colOff>
      <xdr:row>97</xdr:row>
      <xdr:rowOff>134424</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9639300" y="16749971"/>
          <a:ext cx="8382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119321</xdr:rowOff>
    </xdr:from>
    <xdr:to>
      <xdr:col>50</xdr:col>
      <xdr:colOff>114300</xdr:colOff>
      <xdr:row>97</xdr:row>
      <xdr:rowOff>139776</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8750300" y="16749971"/>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135203</xdr:rowOff>
    </xdr:from>
    <xdr:to>
      <xdr:col>45</xdr:col>
      <xdr:colOff>177800</xdr:colOff>
      <xdr:row>97</xdr:row>
      <xdr:rowOff>139776</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7861300" y="1676585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97453</xdr:rowOff>
    </xdr:from>
    <xdr:to>
      <xdr:col>41</xdr:col>
      <xdr:colOff>50800</xdr:colOff>
      <xdr:row>97</xdr:row>
      <xdr:rowOff>135203</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6972300" y="16728103"/>
          <a:ext cx="889000" cy="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164414</xdr:rowOff>
    </xdr:from>
    <xdr:ext cx="59901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672795" y="167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83624</xdr:rowOff>
    </xdr:from>
    <xdr:to>
      <xdr:col>55</xdr:col>
      <xdr:colOff>50800</xdr:colOff>
      <xdr:row>98</xdr:row>
      <xdr:rowOff>13774</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35395</xdr:rowOff>
    </xdr:from>
    <xdr:ext cx="599010"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66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68521</xdr:rowOff>
    </xdr:from>
    <xdr:to>
      <xdr:col>50</xdr:col>
      <xdr:colOff>165100</xdr:colOff>
      <xdr:row>97</xdr:row>
      <xdr:rowOff>170121</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6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161248</xdr:rowOff>
    </xdr:from>
    <xdr:ext cx="59901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39795" y="1679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88976</xdr:rowOff>
    </xdr:from>
    <xdr:to>
      <xdr:col>46</xdr:col>
      <xdr:colOff>38100</xdr:colOff>
      <xdr:row>98</xdr:row>
      <xdr:rowOff>19126</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7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10253</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83111" y="1681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84403</xdr:rowOff>
    </xdr:from>
    <xdr:to>
      <xdr:col>41</xdr:col>
      <xdr:colOff>101600</xdr:colOff>
      <xdr:row>98</xdr:row>
      <xdr:rowOff>14553</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7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31080</xdr:rowOff>
    </xdr:from>
    <xdr:ext cx="59901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61795" y="1649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46653</xdr:rowOff>
    </xdr:from>
    <xdr:to>
      <xdr:col>36</xdr:col>
      <xdr:colOff>165100</xdr:colOff>
      <xdr:row>97</xdr:row>
      <xdr:rowOff>148253</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6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164780</xdr:rowOff>
    </xdr:from>
    <xdr:ext cx="59901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672795" y="1645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93704</xdr:rowOff>
    </xdr:from>
    <xdr:to>
      <xdr:col>85</xdr:col>
      <xdr:colOff>127000</xdr:colOff>
      <xdr:row>39</xdr:row>
      <xdr:rowOff>98485</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5481300" y="6780254"/>
          <a:ext cx="8382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93704</xdr:rowOff>
    </xdr:from>
    <xdr:to>
      <xdr:col>81</xdr:col>
      <xdr:colOff>50800</xdr:colOff>
      <xdr:row>39</xdr:row>
      <xdr:rowOff>94563</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4592300" y="6780254"/>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90120</xdr:rowOff>
    </xdr:from>
    <xdr:to>
      <xdr:col>76</xdr:col>
      <xdr:colOff>114300</xdr:colOff>
      <xdr:row>39</xdr:row>
      <xdr:rowOff>94563</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3703300" y="6776670"/>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90120</xdr:rowOff>
    </xdr:from>
    <xdr:to>
      <xdr:col>71</xdr:col>
      <xdr:colOff>177800</xdr:colOff>
      <xdr:row>39</xdr:row>
      <xdr:rowOff>98878</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flipV="1">
          <a:off x="12814300" y="6776670"/>
          <a:ext cx="889000" cy="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47685</xdr:rowOff>
    </xdr:from>
    <xdr:to>
      <xdr:col>85</xdr:col>
      <xdr:colOff>177800</xdr:colOff>
      <xdr:row>39</xdr:row>
      <xdr:rowOff>149285</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6268700" y="67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378565" cy="259045"/>
    <xdr:sp macro="" textlink="">
      <xdr:nvSpPr>
        <xdr:cNvPr id="538" name="災害復旧事業費該当値テキスト">
          <a:extLst>
            <a:ext uri="{FF2B5EF4-FFF2-40B4-BE49-F238E27FC236}">
              <a16:creationId xmlns="" xmlns:a16="http://schemas.microsoft.com/office/drawing/2014/main" id="{00000000-0008-0000-0600-00001A020000}"/>
            </a:ext>
          </a:extLst>
        </xdr:cNvPr>
        <xdr:cNvSpPr txBox="1"/>
      </xdr:nvSpPr>
      <xdr:spPr>
        <a:xfrm>
          <a:off x="16370300" y="669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42904</xdr:rowOff>
    </xdr:from>
    <xdr:to>
      <xdr:col>81</xdr:col>
      <xdr:colOff>101600</xdr:colOff>
      <xdr:row>39</xdr:row>
      <xdr:rowOff>144504</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5430500" y="67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135631</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5246428" y="68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43763</xdr:rowOff>
    </xdr:from>
    <xdr:to>
      <xdr:col>76</xdr:col>
      <xdr:colOff>165100</xdr:colOff>
      <xdr:row>39</xdr:row>
      <xdr:rowOff>145363</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4541500" y="67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136490</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4357428" y="682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39320</xdr:rowOff>
    </xdr:from>
    <xdr:to>
      <xdr:col>72</xdr:col>
      <xdr:colOff>38100</xdr:colOff>
      <xdr:row>39</xdr:row>
      <xdr:rowOff>140920</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3652500" y="67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132047</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3468428" y="68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44259</xdr:rowOff>
    </xdr:from>
    <xdr:to>
      <xdr:col>85</xdr:col>
      <xdr:colOff>127000</xdr:colOff>
      <xdr:row>74</xdr:row>
      <xdr:rowOff>73536</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5481300" y="12731559"/>
          <a:ext cx="8382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 xmlns:a16="http://schemas.microsoft.com/office/drawing/2014/main"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73536</xdr:rowOff>
    </xdr:from>
    <xdr:to>
      <xdr:col>81</xdr:col>
      <xdr:colOff>50800</xdr:colOff>
      <xdr:row>74</xdr:row>
      <xdr:rowOff>88902</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4592300" y="12760836"/>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88902</xdr:rowOff>
    </xdr:from>
    <xdr:to>
      <xdr:col>76</xdr:col>
      <xdr:colOff>114300</xdr:colOff>
      <xdr:row>74</xdr:row>
      <xdr:rowOff>128636</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flipV="1">
          <a:off x="13703300" y="12776202"/>
          <a:ext cx="889000" cy="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128636</xdr:rowOff>
    </xdr:from>
    <xdr:to>
      <xdr:col>71</xdr:col>
      <xdr:colOff>177800</xdr:colOff>
      <xdr:row>74</xdr:row>
      <xdr:rowOff>159554</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flipV="1">
          <a:off x="12814300" y="12815936"/>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158142</xdr:rowOff>
    </xdr:from>
    <xdr:ext cx="59901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2514795"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164909</xdr:rowOff>
    </xdr:from>
    <xdr:to>
      <xdr:col>85</xdr:col>
      <xdr:colOff>177800</xdr:colOff>
      <xdr:row>74</xdr:row>
      <xdr:rowOff>95059</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6268700" y="126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16336</xdr:rowOff>
    </xdr:from>
    <xdr:ext cx="599010" cy="259045"/>
    <xdr:sp macro="" textlink="">
      <xdr:nvSpPr>
        <xdr:cNvPr id="644" name="公債費該当値テキスト">
          <a:extLst>
            <a:ext uri="{FF2B5EF4-FFF2-40B4-BE49-F238E27FC236}">
              <a16:creationId xmlns="" xmlns:a16="http://schemas.microsoft.com/office/drawing/2014/main" id="{00000000-0008-0000-0600-000084020000}"/>
            </a:ext>
          </a:extLst>
        </xdr:cNvPr>
        <xdr:cNvSpPr txBox="1"/>
      </xdr:nvSpPr>
      <xdr:spPr>
        <a:xfrm>
          <a:off x="16370300" y="1253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22736</xdr:rowOff>
    </xdr:from>
    <xdr:to>
      <xdr:col>81</xdr:col>
      <xdr:colOff>101600</xdr:colOff>
      <xdr:row>74</xdr:row>
      <xdr:rowOff>124336</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5430500" y="127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140863</xdr:rowOff>
    </xdr:from>
    <xdr:ext cx="59901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181795" y="1248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38102</xdr:rowOff>
    </xdr:from>
    <xdr:to>
      <xdr:col>76</xdr:col>
      <xdr:colOff>165100</xdr:colOff>
      <xdr:row>74</xdr:row>
      <xdr:rowOff>139702</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4541500" y="127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156229</xdr:rowOff>
    </xdr:from>
    <xdr:ext cx="59901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4292795" y="1250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77836</xdr:rowOff>
    </xdr:from>
    <xdr:to>
      <xdr:col>72</xdr:col>
      <xdr:colOff>38100</xdr:colOff>
      <xdr:row>75</xdr:row>
      <xdr:rowOff>7986</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3652500" y="127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24513</xdr:rowOff>
    </xdr:from>
    <xdr:ext cx="59901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3403795" y="1254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108754</xdr:rowOff>
    </xdr:from>
    <xdr:to>
      <xdr:col>67</xdr:col>
      <xdr:colOff>101600</xdr:colOff>
      <xdr:row>75</xdr:row>
      <xdr:rowOff>38904</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2763500" y="127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55431</xdr:rowOff>
    </xdr:from>
    <xdr:ext cx="59901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2514795" y="125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22988</xdr:rowOff>
    </xdr:from>
    <xdr:to>
      <xdr:col>85</xdr:col>
      <xdr:colOff>127000</xdr:colOff>
      <xdr:row>98</xdr:row>
      <xdr:rowOff>33657</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5481300" y="16825088"/>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a:extLst>
            <a:ext uri="{FF2B5EF4-FFF2-40B4-BE49-F238E27FC236}">
              <a16:creationId xmlns="" xmlns:a16="http://schemas.microsoft.com/office/drawing/2014/main" id="{00000000-0008-0000-0600-0000AA020000}"/>
            </a:ext>
          </a:extLst>
        </xdr:cNvPr>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85395</xdr:rowOff>
    </xdr:from>
    <xdr:to>
      <xdr:col>81</xdr:col>
      <xdr:colOff>50800</xdr:colOff>
      <xdr:row>98</xdr:row>
      <xdr:rowOff>33657</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4592300" y="16716045"/>
          <a:ext cx="889000" cy="11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85395</xdr:rowOff>
    </xdr:from>
    <xdr:to>
      <xdr:col>76</xdr:col>
      <xdr:colOff>114300</xdr:colOff>
      <xdr:row>98</xdr:row>
      <xdr:rowOff>42292</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3703300" y="16716045"/>
          <a:ext cx="889000" cy="1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42292</xdr:rowOff>
    </xdr:from>
    <xdr:to>
      <xdr:col>71</xdr:col>
      <xdr:colOff>177800</xdr:colOff>
      <xdr:row>98</xdr:row>
      <xdr:rowOff>74831</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2814300" y="16844392"/>
          <a:ext cx="889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155153</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166837</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47111" y="169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143638</xdr:rowOff>
    </xdr:from>
    <xdr:to>
      <xdr:col>85</xdr:col>
      <xdr:colOff>177800</xdr:colOff>
      <xdr:row>98</xdr:row>
      <xdr:rowOff>73788</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6268700" y="167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166515</xdr:rowOff>
    </xdr:from>
    <xdr:ext cx="599010" cy="259045"/>
    <xdr:sp macro="" textlink="">
      <xdr:nvSpPr>
        <xdr:cNvPr id="701" name="積立金該当値テキスト">
          <a:extLst>
            <a:ext uri="{FF2B5EF4-FFF2-40B4-BE49-F238E27FC236}">
              <a16:creationId xmlns="" xmlns:a16="http://schemas.microsoft.com/office/drawing/2014/main" id="{00000000-0008-0000-0600-0000BD020000}"/>
            </a:ext>
          </a:extLst>
        </xdr:cNvPr>
        <xdr:cNvSpPr txBox="1"/>
      </xdr:nvSpPr>
      <xdr:spPr>
        <a:xfrm>
          <a:off x="16370300" y="1662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154307</xdr:rowOff>
    </xdr:from>
    <xdr:to>
      <xdr:col>81</xdr:col>
      <xdr:colOff>101600</xdr:colOff>
      <xdr:row>98</xdr:row>
      <xdr:rowOff>84457</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5430500" y="167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100984</xdr:rowOff>
    </xdr:from>
    <xdr:ext cx="59901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181795" y="1656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34595</xdr:rowOff>
    </xdr:from>
    <xdr:to>
      <xdr:col>76</xdr:col>
      <xdr:colOff>165100</xdr:colOff>
      <xdr:row>97</xdr:row>
      <xdr:rowOff>136195</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4541500" y="166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152722</xdr:rowOff>
    </xdr:from>
    <xdr:ext cx="59901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292795" y="1644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162942</xdr:rowOff>
    </xdr:from>
    <xdr:to>
      <xdr:col>72</xdr:col>
      <xdr:colOff>38100</xdr:colOff>
      <xdr:row>98</xdr:row>
      <xdr:rowOff>93092</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3652500" y="167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109619</xdr:rowOff>
    </xdr:from>
    <xdr:ext cx="599010"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3403795" y="1656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24031</xdr:rowOff>
    </xdr:from>
    <xdr:to>
      <xdr:col>67</xdr:col>
      <xdr:colOff>101600</xdr:colOff>
      <xdr:row>98</xdr:row>
      <xdr:rowOff>125631</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2763500" y="168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142158</xdr:rowOff>
    </xdr:from>
    <xdr:ext cx="599010"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514795" y="1660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100399</xdr:rowOff>
    </xdr:from>
    <xdr:to>
      <xdr:col>116</xdr:col>
      <xdr:colOff>63500</xdr:colOff>
      <xdr:row>56</xdr:row>
      <xdr:rowOff>111692</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1323300" y="9701599"/>
          <a:ext cx="8382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138175</xdr:rowOff>
    </xdr:from>
    <xdr:ext cx="534377" cy="259045"/>
    <xdr:sp macro="" textlink="">
      <xdr:nvSpPr>
        <xdr:cNvPr id="792" name="貸付金平均値テキスト">
          <a:extLst>
            <a:ext uri="{FF2B5EF4-FFF2-40B4-BE49-F238E27FC236}">
              <a16:creationId xmlns="" xmlns:a16="http://schemas.microsoft.com/office/drawing/2014/main" id="{00000000-0008-0000-0600-000018030000}"/>
            </a:ext>
          </a:extLst>
        </xdr:cNvPr>
        <xdr:cNvSpPr txBox="1"/>
      </xdr:nvSpPr>
      <xdr:spPr>
        <a:xfrm>
          <a:off x="22212300" y="991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91950</xdr:rowOff>
    </xdr:from>
    <xdr:to>
      <xdr:col>111</xdr:col>
      <xdr:colOff>177800</xdr:colOff>
      <xdr:row>56</xdr:row>
      <xdr:rowOff>100399</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0434300" y="9693150"/>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83749</xdr:rowOff>
    </xdr:from>
    <xdr:ext cx="534377"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056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57614</xdr:rowOff>
    </xdr:from>
    <xdr:to>
      <xdr:col>107</xdr:col>
      <xdr:colOff>50800</xdr:colOff>
      <xdr:row>56</xdr:row>
      <xdr:rowOff>91950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19545300" y="9658814"/>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48388</xdr:rowOff>
    </xdr:from>
    <xdr:to>
      <xdr:col>102</xdr:col>
      <xdr:colOff>114300</xdr:colOff>
      <xdr:row>56</xdr:row>
      <xdr:rowOff>57614</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8656300" y="9649588"/>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107716</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10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2021</xdr:rowOff>
    </xdr:from>
    <xdr:ext cx="534377"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389111" y="99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60892</xdr:rowOff>
    </xdr:from>
    <xdr:to>
      <xdr:col>116</xdr:col>
      <xdr:colOff>114300</xdr:colOff>
      <xdr:row>56</xdr:row>
      <xdr:rowOff>162492</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2110700" y="96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83769</xdr:rowOff>
    </xdr:from>
    <xdr:ext cx="534377" cy="259045"/>
    <xdr:sp macro="" textlink="">
      <xdr:nvSpPr>
        <xdr:cNvPr id="811" name="貸付金該当値テキスト">
          <a:extLst>
            <a:ext uri="{FF2B5EF4-FFF2-40B4-BE49-F238E27FC236}">
              <a16:creationId xmlns="" xmlns:a16="http://schemas.microsoft.com/office/drawing/2014/main" id="{00000000-0008-0000-0600-00002B030000}"/>
            </a:ext>
          </a:extLst>
        </xdr:cNvPr>
        <xdr:cNvSpPr txBox="1"/>
      </xdr:nvSpPr>
      <xdr:spPr>
        <a:xfrm>
          <a:off x="22212300" y="951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49599</xdr:rowOff>
    </xdr:from>
    <xdr:to>
      <xdr:col>112</xdr:col>
      <xdr:colOff>38100</xdr:colOff>
      <xdr:row>56</xdr:row>
      <xdr:rowOff>151199</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1272500" y="96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167726</xdr:rowOff>
    </xdr:from>
    <xdr:ext cx="534377"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056111" y="9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41150</xdr:rowOff>
    </xdr:from>
    <xdr:to>
      <xdr:col>107</xdr:col>
      <xdr:colOff>101600</xdr:colOff>
      <xdr:row>56</xdr:row>
      <xdr:rowOff>142750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0383500" y="96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159277</xdr:rowOff>
    </xdr:from>
    <xdr:ext cx="534377"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167111" y="94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6814</xdr:rowOff>
    </xdr:from>
    <xdr:to>
      <xdr:col>102</xdr:col>
      <xdr:colOff>165100</xdr:colOff>
      <xdr:row>56</xdr:row>
      <xdr:rowOff>108414</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9494500" y="96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124941</xdr:rowOff>
    </xdr:from>
    <xdr:ext cx="534377"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278111" y="93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169038</xdr:rowOff>
    </xdr:from>
    <xdr:to>
      <xdr:col>98</xdr:col>
      <xdr:colOff>38100</xdr:colOff>
      <xdr:row>56</xdr:row>
      <xdr:rowOff>99188</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8605500" y="9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115715</xdr:rowOff>
    </xdr:from>
    <xdr:ext cx="534377"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389111" y="93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77260</xdr:rowOff>
    </xdr:from>
    <xdr:to>
      <xdr:col>116</xdr:col>
      <xdr:colOff>63500</xdr:colOff>
      <xdr:row>75</xdr:row>
      <xdr:rowOff>124192</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1323300" y="12936010"/>
          <a:ext cx="8382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 xmlns:a16="http://schemas.microsoft.com/office/drawing/2014/main"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102264</xdr:rowOff>
    </xdr:from>
    <xdr:to>
      <xdr:col>111</xdr:col>
      <xdr:colOff>177800</xdr:colOff>
      <xdr:row>75</xdr:row>
      <xdr:rowOff>77260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0434300" y="12789564"/>
          <a:ext cx="889000" cy="1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102264</xdr:rowOff>
    </xdr:from>
    <xdr:to>
      <xdr:col>107</xdr:col>
      <xdr:colOff>50800</xdr:colOff>
      <xdr:row>76</xdr:row>
      <xdr:rowOff>10948</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19545300" y="12789564"/>
          <a:ext cx="889000" cy="25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138438</xdr:rowOff>
    </xdr:from>
    <xdr:to>
      <xdr:col>102</xdr:col>
      <xdr:colOff>114300</xdr:colOff>
      <xdr:row>76</xdr:row>
      <xdr:rowOff>10948</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18656300" y="12997188"/>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73392</xdr:rowOff>
    </xdr:from>
    <xdr:to>
      <xdr:col>116</xdr:col>
      <xdr:colOff>114300</xdr:colOff>
      <xdr:row>76</xdr:row>
      <xdr:rowOff>3541</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22110700" y="12932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96269</xdr:rowOff>
    </xdr:from>
    <xdr:ext cx="599010" cy="259045"/>
    <xdr:sp macro="" textlink="">
      <xdr:nvSpPr>
        <xdr:cNvPr id="866" name="繰出金該当値テキスト">
          <a:extLst>
            <a:ext uri="{FF2B5EF4-FFF2-40B4-BE49-F238E27FC236}">
              <a16:creationId xmlns="" xmlns:a16="http://schemas.microsoft.com/office/drawing/2014/main" id="{00000000-0008-0000-0600-000062030000}"/>
            </a:ext>
          </a:extLst>
        </xdr:cNvPr>
        <xdr:cNvSpPr txBox="1"/>
      </xdr:nvSpPr>
      <xdr:spPr>
        <a:xfrm>
          <a:off x="22212300" y="127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26460</xdr:rowOff>
    </xdr:from>
    <xdr:to>
      <xdr:col>112</xdr:col>
      <xdr:colOff>38100</xdr:colOff>
      <xdr:row>75</xdr:row>
      <xdr:rowOff>128060</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1272500" y="128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144587</xdr:rowOff>
    </xdr:from>
    <xdr:ext cx="59901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023795" y="1266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51464</xdr:rowOff>
    </xdr:from>
    <xdr:to>
      <xdr:col>107</xdr:col>
      <xdr:colOff>101600</xdr:colOff>
      <xdr:row>74</xdr:row>
      <xdr:rowOff>153064</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0383500" y="127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169591</xdr:rowOff>
    </xdr:from>
    <xdr:ext cx="59901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134795" y="1251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131598</xdr:rowOff>
    </xdr:from>
    <xdr:to>
      <xdr:col>102</xdr:col>
      <xdr:colOff>165100</xdr:colOff>
      <xdr:row>76</xdr:row>
      <xdr:rowOff>61748</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19494500" y="129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52875</xdr:rowOff>
    </xdr:from>
    <xdr:ext cx="59901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9245795" y="1308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87638</xdr:rowOff>
    </xdr:from>
    <xdr:to>
      <xdr:col>98</xdr:col>
      <xdr:colOff>38100</xdr:colOff>
      <xdr:row>76</xdr:row>
      <xdr:rowOff>17788</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18605500" y="129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34315</xdr:rowOff>
    </xdr:from>
    <xdr:ext cx="59901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356795" y="127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１，３７４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千円となっている。主な構成項目である公債費は住民一人当たり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２２５，０５０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７，６８４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円上昇している。近年の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ミニライスセンター建設工事等の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元金償還が始まったことにより、類似団体と比べ高水準であることに加え、上昇傾向が続いている。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人件費については、条例改正による基本給の増加により、前年度比では１０，５５７円上昇している。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ふるさと納税等にかかる発送業務を委託事業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としたために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増加し、前年度比では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１６，１５６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円上昇している。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維持補修費も、地域交流センターや公民館などの公共施設の老朽化による修繕等により類似団体平均と比べ高水準にあるが、公共施設等の統廃合を検討しており、今後、維持補修工事が必要となる対象施設は減少する見込み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普通建設事業費については、畜産施設整備事業や防火水槽設置事業等が終了し、新規事業を抑制したため、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前年度比では大幅な減少とな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り、類似団体平均を下回った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全体を通し、今後は事業を精査し、地方債の新規発行を抑えながら事務の効率化や経費の削減に努めていく。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
2,551
203.69
3,554,962
3,517,044
26,474
1,936,181
5,373,587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80688</xdr:rowOff>
    </xdr:from>
    <xdr:to>
      <xdr:col>24</xdr:col>
      <xdr:colOff>63500</xdr:colOff>
      <xdr:row>37</xdr:row>
      <xdr:rowOff>83464</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3797300" y="6424338"/>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80688</xdr:rowOff>
    </xdr:from>
    <xdr:to>
      <xdr:col>19</xdr:col>
      <xdr:colOff>177800</xdr:colOff>
      <xdr:row>37</xdr:row>
      <xdr:rowOff>85603</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908300" y="6424338"/>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57584</xdr:rowOff>
    </xdr:from>
    <xdr:to>
      <xdr:col>15</xdr:col>
      <xdr:colOff>50800</xdr:colOff>
      <xdr:row>37</xdr:row>
      <xdr:rowOff>85603</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2019300" y="6401234"/>
          <a:ext cx="8890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57584</xdr:rowOff>
    </xdr:from>
    <xdr:to>
      <xdr:col>10</xdr:col>
      <xdr:colOff>114300</xdr:colOff>
      <xdr:row>37</xdr:row>
      <xdr:rowOff>71234</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flipV="1">
          <a:off x="1130300" y="6401234"/>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a:extLst>
            <a:ext uri="{FF2B5EF4-FFF2-40B4-BE49-F238E27FC236}">
              <a16:creationId xmlns="" xmlns:a16="http://schemas.microsoft.com/office/drawing/2014/main" id="{00000000-0008-0000-0700-00004A000000}"/>
            </a:ext>
          </a:extLst>
        </xdr:cNvPr>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32664</xdr:rowOff>
    </xdr:from>
    <xdr:to>
      <xdr:col>24</xdr:col>
      <xdr:colOff>114300</xdr:colOff>
      <xdr:row>37</xdr:row>
      <xdr:rowOff>134264</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45847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55541</xdr:rowOff>
    </xdr:from>
    <xdr:ext cx="534377" cy="259045"/>
    <xdr:sp macro="" textlink="">
      <xdr:nvSpPr>
        <xdr:cNvPr id="82" name="議会費該当値テキスト">
          <a:extLst>
            <a:ext uri="{FF2B5EF4-FFF2-40B4-BE49-F238E27FC236}">
              <a16:creationId xmlns="" xmlns:a16="http://schemas.microsoft.com/office/drawing/2014/main" id="{00000000-0008-0000-0700-000052000000}"/>
            </a:ext>
          </a:extLst>
        </xdr:cNvPr>
        <xdr:cNvSpPr txBox="1"/>
      </xdr:nvSpPr>
      <xdr:spPr>
        <a:xfrm>
          <a:off x="4686300" y="62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29888</xdr:rowOff>
    </xdr:from>
    <xdr:to>
      <xdr:col>20</xdr:col>
      <xdr:colOff>38100</xdr:colOff>
      <xdr:row>37</xdr:row>
      <xdr:rowOff>131488</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3746500" y="63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148015</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3530111" y="61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34803</xdr:rowOff>
    </xdr:from>
    <xdr:to>
      <xdr:col>15</xdr:col>
      <xdr:colOff>101600</xdr:colOff>
      <xdr:row>37</xdr:row>
      <xdr:rowOff>136403</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2857500" y="63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152930</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2641111" y="61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6784</xdr:rowOff>
    </xdr:from>
    <xdr:to>
      <xdr:col>10</xdr:col>
      <xdr:colOff>165100</xdr:colOff>
      <xdr:row>37</xdr:row>
      <xdr:rowOff>108384</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968500" y="635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124911</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1752111" y="61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20434</xdr:rowOff>
    </xdr:from>
    <xdr:to>
      <xdr:col>6</xdr:col>
      <xdr:colOff>38100</xdr:colOff>
      <xdr:row>37</xdr:row>
      <xdr:rowOff>122034</xdr:rowOff>
    </xdr:to>
    <xdr:sp macro="" textlink="">
      <xdr:nvSpPr>
        <xdr:cNvPr id="89" name="楕円 88">
          <a:extLst>
            <a:ext uri="{FF2B5EF4-FFF2-40B4-BE49-F238E27FC236}">
              <a16:creationId xmlns="" xmlns:a16="http://schemas.microsoft.com/office/drawing/2014/main" id="{00000000-0008-0000-0700-000059000000}"/>
            </a:ext>
          </a:extLst>
        </xdr:cNvPr>
        <xdr:cNvSpPr/>
      </xdr:nvSpPr>
      <xdr:spPr>
        <a:xfrm>
          <a:off x="1079500" y="63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138561</xdr:rowOff>
    </xdr:from>
    <xdr:ext cx="534377" cy="259045"/>
    <xdr:sp macro=""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863111" y="61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140969</xdr:rowOff>
    </xdr:from>
    <xdr:to>
      <xdr:col>24</xdr:col>
      <xdr:colOff>63500</xdr:colOff>
      <xdr:row>57</xdr:row>
      <xdr:rowOff>150691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3797300" y="9913619"/>
          <a:ext cx="8382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49549</xdr:rowOff>
    </xdr:from>
    <xdr:to>
      <xdr:col>19</xdr:col>
      <xdr:colOff>177800</xdr:colOff>
      <xdr:row>57</xdr:row>
      <xdr:rowOff>150691</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908300" y="9822199"/>
          <a:ext cx="889000" cy="1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49549</xdr:rowOff>
    </xdr:from>
    <xdr:to>
      <xdr:col>15</xdr:col>
      <xdr:colOff>50800</xdr:colOff>
      <xdr:row>57</xdr:row>
      <xdr:rowOff>154253</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019300" y="9822199"/>
          <a:ext cx="889000" cy="10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151174</xdr:rowOff>
    </xdr:from>
    <xdr:to>
      <xdr:col>10</xdr:col>
      <xdr:colOff>114300</xdr:colOff>
      <xdr:row>57</xdr:row>
      <xdr:rowOff>154253</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1130300" y="9923824"/>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88244</xdr:rowOff>
    </xdr:from>
    <xdr:ext cx="59901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30795" y="100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90169</xdr:rowOff>
    </xdr:from>
    <xdr:to>
      <xdr:col>24</xdr:col>
      <xdr:colOff>114300</xdr:colOff>
      <xdr:row>58</xdr:row>
      <xdr:rowOff>20319</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8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113046</xdr:rowOff>
    </xdr:from>
    <xdr:ext cx="599010"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71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99891</xdr:rowOff>
    </xdr:from>
    <xdr:to>
      <xdr:col>20</xdr:col>
      <xdr:colOff>38100</xdr:colOff>
      <xdr:row>58</xdr:row>
      <xdr:rowOff>30041</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987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46568</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497795" y="964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170199</xdr:rowOff>
    </xdr:from>
    <xdr:to>
      <xdr:col>15</xdr:col>
      <xdr:colOff>101600</xdr:colOff>
      <xdr:row>57</xdr:row>
      <xdr:rowOff>100349</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7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116876</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08795" y="954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103453</xdr:rowOff>
    </xdr:from>
    <xdr:to>
      <xdr:col>10</xdr:col>
      <xdr:colOff>165100</xdr:colOff>
      <xdr:row>58</xdr:row>
      <xdr:rowOff>33603</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98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50130</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19795" y="96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100374</xdr:rowOff>
    </xdr:from>
    <xdr:to>
      <xdr:col>6</xdr:col>
      <xdr:colOff>38100</xdr:colOff>
      <xdr:row>58</xdr:row>
      <xdr:rowOff>30524</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98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47051</xdr:rowOff>
    </xdr:from>
    <xdr:ext cx="599010"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30795" y="964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98270</xdr:rowOff>
    </xdr:from>
    <xdr:to>
      <xdr:col>24</xdr:col>
      <xdr:colOff>63500</xdr:colOff>
      <xdr:row>75</xdr:row>
      <xdr:rowOff>149270</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3797300" y="12785570"/>
          <a:ext cx="838200" cy="2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 xmlns:a16="http://schemas.microsoft.com/office/drawing/2014/main"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77582</xdr:rowOff>
    </xdr:from>
    <xdr:to>
      <xdr:col>19</xdr:col>
      <xdr:colOff>177800</xdr:colOff>
      <xdr:row>74</xdr:row>
      <xdr:rowOff>98270</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2908300" y="12593432"/>
          <a:ext cx="889000" cy="19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77582</xdr:rowOff>
    </xdr:from>
    <xdr:to>
      <xdr:col>15</xdr:col>
      <xdr:colOff>50800</xdr:colOff>
      <xdr:row>76</xdr:row>
      <xdr:rowOff>19061</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019300" y="12593432"/>
          <a:ext cx="889000" cy="4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117503</xdr:rowOff>
    </xdr:from>
    <xdr:to>
      <xdr:col>10</xdr:col>
      <xdr:colOff>114300</xdr:colOff>
      <xdr:row>76</xdr:row>
      <xdr:rowOff>19061</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a:off x="1130300" y="12976253"/>
          <a:ext cx="889000" cy="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98471</xdr:rowOff>
    </xdr:from>
    <xdr:to>
      <xdr:col>24</xdr:col>
      <xdr:colOff>114300</xdr:colOff>
      <xdr:row>76</xdr:row>
      <xdr:rowOff>28622</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4584700" y="12957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76898</xdr:rowOff>
    </xdr:from>
    <xdr:ext cx="599010" cy="259045"/>
    <xdr:sp macro="" textlink="">
      <xdr:nvSpPr>
        <xdr:cNvPr id="197" name="民生費該当値テキスト">
          <a:extLst>
            <a:ext uri="{FF2B5EF4-FFF2-40B4-BE49-F238E27FC236}">
              <a16:creationId xmlns="" xmlns:a16="http://schemas.microsoft.com/office/drawing/2014/main" id="{00000000-0008-0000-0700-0000C5000000}"/>
            </a:ext>
          </a:extLst>
        </xdr:cNvPr>
        <xdr:cNvSpPr txBox="1"/>
      </xdr:nvSpPr>
      <xdr:spPr>
        <a:xfrm>
          <a:off x="4686300" y="1293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47470</xdr:rowOff>
    </xdr:from>
    <xdr:to>
      <xdr:col>20</xdr:col>
      <xdr:colOff>38100</xdr:colOff>
      <xdr:row>74</xdr:row>
      <xdr:rowOff>149070</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3746500" y="127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165597</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3497795" y="1250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26782</xdr:rowOff>
    </xdr:from>
    <xdr:to>
      <xdr:col>15</xdr:col>
      <xdr:colOff>101600</xdr:colOff>
      <xdr:row>73</xdr:row>
      <xdr:rowOff>128382</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2857500" y="125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144909</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2608795" y="1231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139710</xdr:rowOff>
    </xdr:from>
    <xdr:to>
      <xdr:col>10</xdr:col>
      <xdr:colOff>165100</xdr:colOff>
      <xdr:row>76</xdr:row>
      <xdr:rowOff>69859</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968500" y="12998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60988</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1719795" y="1309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66703</xdr:rowOff>
    </xdr:from>
    <xdr:to>
      <xdr:col>6</xdr:col>
      <xdr:colOff>38100</xdr:colOff>
      <xdr:row>75</xdr:row>
      <xdr:rowOff>168303</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079500" y="129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159430</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830795" y="130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34178</xdr:rowOff>
    </xdr:from>
    <xdr:to>
      <xdr:col>24</xdr:col>
      <xdr:colOff>63500</xdr:colOff>
      <xdr:row>98</xdr:row>
      <xdr:rowOff>61561</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3797300" y="16836278"/>
          <a:ext cx="8382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xdr:rowOff>
    </xdr:from>
    <xdr:to>
      <xdr:col>19</xdr:col>
      <xdr:colOff>177800</xdr:colOff>
      <xdr:row>98</xdr:row>
      <xdr:rowOff>61561</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908300" y="16802150"/>
          <a:ext cx="889000" cy="6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xdr:rowOff>
    </xdr:from>
    <xdr:to>
      <xdr:col>15</xdr:col>
      <xdr:colOff>50800</xdr:colOff>
      <xdr:row>98</xdr:row>
      <xdr:rowOff>51801</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802150"/>
          <a:ext cx="889000" cy="5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51801</xdr:rowOff>
    </xdr:from>
    <xdr:to>
      <xdr:col>10</xdr:col>
      <xdr:colOff>114300</xdr:colOff>
      <xdr:row>98</xdr:row>
      <xdr:rowOff>75674</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853901"/>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154828</xdr:rowOff>
    </xdr:from>
    <xdr:to>
      <xdr:col>24</xdr:col>
      <xdr:colOff>114300</xdr:colOff>
      <xdr:row>98</xdr:row>
      <xdr:rowOff>84978</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7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114205</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57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10761</xdr:rowOff>
    </xdr:from>
    <xdr:to>
      <xdr:col>20</xdr:col>
      <xdr:colOff>38100</xdr:colOff>
      <xdr:row>98</xdr:row>
      <xdr:rowOff>112361</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8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103488</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9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120700</xdr:rowOff>
    </xdr:from>
    <xdr:to>
      <xdr:col>15</xdr:col>
      <xdr:colOff>101600</xdr:colOff>
      <xdr:row>98</xdr:row>
      <xdr:rowOff>50850</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7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67377</xdr:rowOff>
    </xdr:from>
    <xdr:ext cx="59901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08795" y="1652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1001</xdr:rowOff>
    </xdr:from>
    <xdr:to>
      <xdr:col>10</xdr:col>
      <xdr:colOff>165100</xdr:colOff>
      <xdr:row>98</xdr:row>
      <xdr:rowOff>102601</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8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119128</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5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24874</xdr:rowOff>
    </xdr:from>
    <xdr:to>
      <xdr:col>6</xdr:col>
      <xdr:colOff>38100</xdr:colOff>
      <xdr:row>98</xdr:row>
      <xdr:rowOff>126474</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8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117601</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141224</xdr:rowOff>
    </xdr:from>
    <xdr:to>
      <xdr:col>55</xdr:col>
      <xdr:colOff>0</xdr:colOff>
      <xdr:row>35</xdr:row>
      <xdr:rowOff>14605</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5970524"/>
          <a:ext cx="8382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88392</xdr:rowOff>
    </xdr:from>
    <xdr:to>
      <xdr:col>50</xdr:col>
      <xdr:colOff>114300</xdr:colOff>
      <xdr:row>34</xdr:row>
      <xdr:rowOff>141224</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8750300" y="5917692"/>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88392</xdr:rowOff>
    </xdr:from>
    <xdr:to>
      <xdr:col>45</xdr:col>
      <xdr:colOff>177800</xdr:colOff>
      <xdr:row>35</xdr:row>
      <xdr:rowOff>131445</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7861300" y="5917692"/>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123317</xdr:rowOff>
    </xdr:from>
    <xdr:to>
      <xdr:col>41</xdr:col>
      <xdr:colOff>50800</xdr:colOff>
      <xdr:row>35</xdr:row>
      <xdr:rowOff>131445</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6972300" y="5952617"/>
          <a:ext cx="889000" cy="1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96664</xdr:rowOff>
    </xdr:from>
    <xdr:ext cx="469744"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26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15638</xdr:rowOff>
    </xdr:from>
    <xdr:ext cx="469744"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37428"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135255</xdr:rowOff>
    </xdr:from>
    <xdr:to>
      <xdr:col>55</xdr:col>
      <xdr:colOff>50800</xdr:colOff>
      <xdr:row>35</xdr:row>
      <xdr:rowOff>65405</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158132</xdr:rowOff>
    </xdr:from>
    <xdr:ext cx="469744"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581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90424</xdr:rowOff>
    </xdr:from>
    <xdr:to>
      <xdr:col>50</xdr:col>
      <xdr:colOff>165100</xdr:colOff>
      <xdr:row>35</xdr:row>
      <xdr:rowOff>20574</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37101</xdr:rowOff>
    </xdr:from>
    <xdr:ext cx="469744"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04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37592</xdr:rowOff>
    </xdr:from>
    <xdr:to>
      <xdr:col>46</xdr:col>
      <xdr:colOff>38100</xdr:colOff>
      <xdr:row>34</xdr:row>
      <xdr:rowOff>139192</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58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155719</xdr:rowOff>
    </xdr:from>
    <xdr:ext cx="469744"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15428" y="56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80645</xdr:rowOff>
    </xdr:from>
    <xdr:to>
      <xdr:col>41</xdr:col>
      <xdr:colOff>101600</xdr:colOff>
      <xdr:row>36</xdr:row>
      <xdr:rowOff>10795</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27322</xdr:rowOff>
    </xdr:from>
    <xdr:ext cx="469744"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26428" y="58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72517</xdr:rowOff>
    </xdr:from>
    <xdr:to>
      <xdr:col>36</xdr:col>
      <xdr:colOff>165100</xdr:colOff>
      <xdr:row>35</xdr:row>
      <xdr:rowOff>2667</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19194</xdr:rowOff>
    </xdr:from>
    <xdr:ext cx="469744"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737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132897</xdr:rowOff>
    </xdr:from>
    <xdr:to>
      <xdr:col>55</xdr:col>
      <xdr:colOff>0</xdr:colOff>
      <xdr:row>58</xdr:row>
      <xdr:rowOff>149573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9639300" y="10076997"/>
          <a:ext cx="8382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48764</xdr:rowOff>
    </xdr:from>
    <xdr:to>
      <xdr:col>50</xdr:col>
      <xdr:colOff>114300</xdr:colOff>
      <xdr:row>58</xdr:row>
      <xdr:rowOff>132897</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8750300" y="9992864"/>
          <a:ext cx="889000" cy="8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129460</xdr:rowOff>
    </xdr:from>
    <xdr:to>
      <xdr:col>45</xdr:col>
      <xdr:colOff>177800</xdr:colOff>
      <xdr:row>58</xdr:row>
      <xdr:rowOff>48764</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7861300" y="9902110"/>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129460</xdr:rowOff>
    </xdr:from>
    <xdr:to>
      <xdr:col>41</xdr:col>
      <xdr:colOff>50800</xdr:colOff>
      <xdr:row>57</xdr:row>
      <xdr:rowOff>152262</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6972300" y="9902110"/>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9145</xdr:rowOff>
    </xdr:from>
    <xdr:ext cx="59901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61795" y="10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167435</xdr:rowOff>
    </xdr:from>
    <xdr:ext cx="59901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672795" y="1011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98773</xdr:rowOff>
    </xdr:from>
    <xdr:to>
      <xdr:col>55</xdr:col>
      <xdr:colOff>50800</xdr:colOff>
      <xdr:row>59</xdr:row>
      <xdr:rowOff>28923</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100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62061</xdr:rowOff>
    </xdr:from>
    <xdr:ext cx="534377"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100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82097</xdr:rowOff>
    </xdr:from>
    <xdr:to>
      <xdr:col>50</xdr:col>
      <xdr:colOff>165100</xdr:colOff>
      <xdr:row>59</xdr:row>
      <xdr:rowOff>12247</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100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3374</xdr:rowOff>
    </xdr:from>
    <xdr:ext cx="59901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339795" y="1011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169414</xdr:rowOff>
    </xdr:from>
    <xdr:to>
      <xdr:col>46</xdr:col>
      <xdr:colOff>38100</xdr:colOff>
      <xdr:row>58</xdr:row>
      <xdr:rowOff>99564</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99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116091</xdr:rowOff>
    </xdr:from>
    <xdr:ext cx="59901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450795" y="971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78660</xdr:rowOff>
    </xdr:from>
    <xdr:to>
      <xdr:col>41</xdr:col>
      <xdr:colOff>101600</xdr:colOff>
      <xdr:row>58</xdr:row>
      <xdr:rowOff>8810</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985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25337</xdr:rowOff>
    </xdr:from>
    <xdr:ext cx="599010"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561795" y="962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101462</xdr:rowOff>
    </xdr:from>
    <xdr:to>
      <xdr:col>36</xdr:col>
      <xdr:colOff>165100</xdr:colOff>
      <xdr:row>58</xdr:row>
      <xdr:rowOff>31612</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98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48139</xdr:rowOff>
    </xdr:from>
    <xdr:ext cx="599010"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672795" y="964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98155</xdr:rowOff>
    </xdr:from>
    <xdr:to>
      <xdr:col>55</xdr:col>
      <xdr:colOff>0</xdr:colOff>
      <xdr:row>76</xdr:row>
      <xdr:rowOff>108145</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9639300" y="13128355"/>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82215</xdr:rowOff>
    </xdr:from>
    <xdr:to>
      <xdr:col>50</xdr:col>
      <xdr:colOff>114300</xdr:colOff>
      <xdr:row>76</xdr:row>
      <xdr:rowOff>98155</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8750300" y="13112415"/>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66960</xdr:rowOff>
    </xdr:from>
    <xdr:to>
      <xdr:col>45</xdr:col>
      <xdr:colOff>177800</xdr:colOff>
      <xdr:row>76</xdr:row>
      <xdr:rowOff>82215</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7861300" y="13097160"/>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66960</xdr:rowOff>
    </xdr:from>
    <xdr:to>
      <xdr:col>41</xdr:col>
      <xdr:colOff>50800</xdr:colOff>
      <xdr:row>76</xdr:row>
      <xdr:rowOff>121701</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6972300" y="13097160"/>
          <a:ext cx="889000" cy="5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60348</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05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57345</xdr:rowOff>
    </xdr:from>
    <xdr:to>
      <xdr:col>55</xdr:col>
      <xdr:colOff>50800</xdr:colOff>
      <xdr:row>76</xdr:row>
      <xdr:rowOff>158945</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0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80222</xdr:rowOff>
    </xdr:from>
    <xdr:ext cx="599010"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293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47355</xdr:rowOff>
    </xdr:from>
    <xdr:to>
      <xdr:col>50</xdr:col>
      <xdr:colOff>165100</xdr:colOff>
      <xdr:row>76</xdr:row>
      <xdr:rowOff>148955</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30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165483</xdr:rowOff>
    </xdr:from>
    <xdr:ext cx="59901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339795" y="1285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31415</xdr:rowOff>
    </xdr:from>
    <xdr:to>
      <xdr:col>46</xdr:col>
      <xdr:colOff>38100</xdr:colOff>
      <xdr:row>76</xdr:row>
      <xdr:rowOff>133015</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0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149541</xdr:rowOff>
    </xdr:from>
    <xdr:ext cx="59901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450795" y="1283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16160</xdr:rowOff>
    </xdr:from>
    <xdr:to>
      <xdr:col>41</xdr:col>
      <xdr:colOff>101600</xdr:colOff>
      <xdr:row>76</xdr:row>
      <xdr:rowOff>117760</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0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134286</xdr:rowOff>
    </xdr:from>
    <xdr:ext cx="599010"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561795" y="1282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70901</xdr:rowOff>
    </xdr:from>
    <xdr:to>
      <xdr:col>36</xdr:col>
      <xdr:colOff>165100</xdr:colOff>
      <xdr:row>77</xdr:row>
      <xdr:rowOff>1051</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1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17579</xdr:rowOff>
    </xdr:from>
    <xdr:ext cx="599010"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672795" y="1287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64015</xdr:rowOff>
    </xdr:from>
    <xdr:to>
      <xdr:col>55</xdr:col>
      <xdr:colOff>0</xdr:colOff>
      <xdr:row>95</xdr:row>
      <xdr:rowOff>109703</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9639300" y="16351765"/>
          <a:ext cx="838200" cy="4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a:extLst>
            <a:ext uri="{FF2B5EF4-FFF2-40B4-BE49-F238E27FC236}">
              <a16:creationId xmlns="" xmlns:a16="http://schemas.microsoft.com/office/drawing/2014/main" id="{00000000-0008-0000-0700-0000CF010000}"/>
            </a:ext>
          </a:extLst>
        </xdr:cNvPr>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64015</xdr:rowOff>
    </xdr:from>
    <xdr:to>
      <xdr:col>50</xdr:col>
      <xdr:colOff>114300</xdr:colOff>
      <xdr:row>97</xdr:row>
      <xdr:rowOff>50862</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8750300" y="16351765"/>
          <a:ext cx="889000" cy="3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40401</xdr:rowOff>
    </xdr:from>
    <xdr:to>
      <xdr:col>45</xdr:col>
      <xdr:colOff>177800</xdr:colOff>
      <xdr:row>97</xdr:row>
      <xdr:rowOff>50862</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7861300" y="16671051"/>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116839</xdr:rowOff>
    </xdr:from>
    <xdr:to>
      <xdr:col>41</xdr:col>
      <xdr:colOff>50800</xdr:colOff>
      <xdr:row>97</xdr:row>
      <xdr:rowOff>40401</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6972300" y="16576039"/>
          <a:ext cx="889000" cy="9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58903</xdr:rowOff>
    </xdr:from>
    <xdr:to>
      <xdr:col>55</xdr:col>
      <xdr:colOff>50800</xdr:colOff>
      <xdr:row>95</xdr:row>
      <xdr:rowOff>160503</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10426700" y="163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81780</xdr:rowOff>
    </xdr:from>
    <xdr:ext cx="599010" cy="259045"/>
    <xdr:sp macro="" textlink="">
      <xdr:nvSpPr>
        <xdr:cNvPr id="482" name="土木費該当値テキスト">
          <a:extLst>
            <a:ext uri="{FF2B5EF4-FFF2-40B4-BE49-F238E27FC236}">
              <a16:creationId xmlns="" xmlns:a16="http://schemas.microsoft.com/office/drawing/2014/main" id="{00000000-0008-0000-0700-0000E2010000}"/>
            </a:ext>
          </a:extLst>
        </xdr:cNvPr>
        <xdr:cNvSpPr txBox="1"/>
      </xdr:nvSpPr>
      <xdr:spPr>
        <a:xfrm>
          <a:off x="10528300" y="1619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13215</xdr:rowOff>
    </xdr:from>
    <xdr:to>
      <xdr:col>50</xdr:col>
      <xdr:colOff>165100</xdr:colOff>
      <xdr:row>95</xdr:row>
      <xdr:rowOff>114815</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9588500" y="163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131342</xdr:rowOff>
    </xdr:from>
    <xdr:ext cx="59901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339795" y="1607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xdr:rowOff>
    </xdr:from>
    <xdr:to>
      <xdr:col>46</xdr:col>
      <xdr:colOff>38100</xdr:colOff>
      <xdr:row>97</xdr:row>
      <xdr:rowOff>101662</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8699500" y="166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92789</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483111" y="1672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161051</xdr:rowOff>
    </xdr:from>
    <xdr:to>
      <xdr:col>41</xdr:col>
      <xdr:colOff>101600</xdr:colOff>
      <xdr:row>97</xdr:row>
      <xdr:rowOff>91201</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7810500" y="166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82328</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7594111" y="1671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66039</xdr:rowOff>
    </xdr:from>
    <xdr:to>
      <xdr:col>36</xdr:col>
      <xdr:colOff>165100</xdr:colOff>
      <xdr:row>96</xdr:row>
      <xdr:rowOff>167639</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6921500" y="165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158766</xdr:rowOff>
    </xdr:from>
    <xdr:ext cx="599010"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6672795" y="1661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121695</xdr:rowOff>
    </xdr:from>
    <xdr:to>
      <xdr:col>85</xdr:col>
      <xdr:colOff>127000</xdr:colOff>
      <xdr:row>36</xdr:row>
      <xdr:rowOff>18411</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5481300" y="5950995"/>
          <a:ext cx="838200" cy="2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a:extLst>
            <a:ext uri="{FF2B5EF4-FFF2-40B4-BE49-F238E27FC236}">
              <a16:creationId xmlns="" xmlns:a16="http://schemas.microsoft.com/office/drawing/2014/main" id="{00000000-0008-0000-0700-00000A020000}"/>
            </a:ext>
          </a:extLst>
        </xdr:cNvPr>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121695</xdr:rowOff>
    </xdr:from>
    <xdr:to>
      <xdr:col>81</xdr:col>
      <xdr:colOff>50800</xdr:colOff>
      <xdr:row>36</xdr:row>
      <xdr:rowOff>13186</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4592300" y="5950995"/>
          <a:ext cx="889000" cy="2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13186</xdr:rowOff>
    </xdr:from>
    <xdr:to>
      <xdr:col>76</xdr:col>
      <xdr:colOff>114300</xdr:colOff>
      <xdr:row>36</xdr:row>
      <xdr:rowOff>67059</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3703300" y="6185386"/>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15461</xdr:rowOff>
    </xdr:from>
    <xdr:to>
      <xdr:col>71</xdr:col>
      <xdr:colOff>177800</xdr:colOff>
      <xdr:row>36</xdr:row>
      <xdr:rowOff>67059</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2814300" y="5673311"/>
          <a:ext cx="889000" cy="56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53361</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547111" y="62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139061</xdr:rowOff>
    </xdr:from>
    <xdr:to>
      <xdr:col>85</xdr:col>
      <xdr:colOff>177800</xdr:colOff>
      <xdr:row>36</xdr:row>
      <xdr:rowOff>69211</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6268700" y="613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117488</xdr:rowOff>
    </xdr:from>
    <xdr:ext cx="534377" cy="259045"/>
    <xdr:sp macro="" textlink="">
      <xdr:nvSpPr>
        <xdr:cNvPr id="541" name="消防費該当値テキスト">
          <a:extLst>
            <a:ext uri="{FF2B5EF4-FFF2-40B4-BE49-F238E27FC236}">
              <a16:creationId xmlns="" xmlns:a16="http://schemas.microsoft.com/office/drawing/2014/main" id="{00000000-0008-0000-0700-00001D020000}"/>
            </a:ext>
          </a:extLst>
        </xdr:cNvPr>
        <xdr:cNvSpPr txBox="1"/>
      </xdr:nvSpPr>
      <xdr:spPr>
        <a:xfrm>
          <a:off x="16370300" y="611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70895</xdr:rowOff>
    </xdr:from>
    <xdr:to>
      <xdr:col>81</xdr:col>
      <xdr:colOff>101600</xdr:colOff>
      <xdr:row>35</xdr:row>
      <xdr:rowOff>1045</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5430500" y="59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17572</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5214111" y="56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133836</xdr:rowOff>
    </xdr:from>
    <xdr:to>
      <xdr:col>76</xdr:col>
      <xdr:colOff>165100</xdr:colOff>
      <xdr:row>36</xdr:row>
      <xdr:rowOff>63986</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4541500" y="61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80513</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4325111" y="59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16259</xdr:rowOff>
    </xdr:from>
    <xdr:to>
      <xdr:col>72</xdr:col>
      <xdr:colOff>38100</xdr:colOff>
      <xdr:row>36</xdr:row>
      <xdr:rowOff>117859</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3652500" y="61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108986</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436111" y="62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136111</xdr:rowOff>
    </xdr:from>
    <xdr:to>
      <xdr:col>67</xdr:col>
      <xdr:colOff>101600</xdr:colOff>
      <xdr:row>33</xdr:row>
      <xdr:rowOff>66261</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2763500" y="56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82788</xdr:rowOff>
    </xdr:from>
    <xdr:ext cx="599010"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514795" y="539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18346</xdr:rowOff>
    </xdr:from>
    <xdr:to>
      <xdr:col>85</xdr:col>
      <xdr:colOff>127000</xdr:colOff>
      <xdr:row>58</xdr:row>
      <xdr:rowOff>22729</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5481300" y="9962446"/>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22729</xdr:rowOff>
    </xdr:from>
    <xdr:to>
      <xdr:col>81</xdr:col>
      <xdr:colOff>50800</xdr:colOff>
      <xdr:row>58</xdr:row>
      <xdr:rowOff>39809</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4592300" y="9966829"/>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133290</xdr:rowOff>
    </xdr:from>
    <xdr:to>
      <xdr:col>76</xdr:col>
      <xdr:colOff>114300</xdr:colOff>
      <xdr:row>58</xdr:row>
      <xdr:rowOff>39809</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3703300" y="9734490"/>
          <a:ext cx="889000" cy="24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133290</xdr:rowOff>
    </xdr:from>
    <xdr:to>
      <xdr:col>71</xdr:col>
      <xdr:colOff>177800</xdr:colOff>
      <xdr:row>58</xdr:row>
      <xdr:rowOff>40874</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2814300" y="9734490"/>
          <a:ext cx="889000" cy="2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138996</xdr:rowOff>
    </xdr:from>
    <xdr:to>
      <xdr:col>85</xdr:col>
      <xdr:colOff>177800</xdr:colOff>
      <xdr:row>58</xdr:row>
      <xdr:rowOff>69146</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6268700" y="99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105519</xdr:rowOff>
    </xdr:from>
    <xdr:ext cx="599010" cy="259045"/>
    <xdr:sp macro="" textlink="">
      <xdr:nvSpPr>
        <xdr:cNvPr id="598" name="教育費該当値テキスト">
          <a:extLst>
            <a:ext uri="{FF2B5EF4-FFF2-40B4-BE49-F238E27FC236}">
              <a16:creationId xmlns="" xmlns:a16="http://schemas.microsoft.com/office/drawing/2014/main" id="{00000000-0008-0000-0700-000056020000}"/>
            </a:ext>
          </a:extLst>
        </xdr:cNvPr>
        <xdr:cNvSpPr txBox="1"/>
      </xdr:nvSpPr>
      <xdr:spPr>
        <a:xfrm>
          <a:off x="16370300" y="987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143379</xdr:rowOff>
    </xdr:from>
    <xdr:to>
      <xdr:col>81</xdr:col>
      <xdr:colOff>101600</xdr:colOff>
      <xdr:row>58</xdr:row>
      <xdr:rowOff>73529</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5430500" y="99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64656</xdr:rowOff>
    </xdr:from>
    <xdr:ext cx="59901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5181795" y="1000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160459</xdr:rowOff>
    </xdr:from>
    <xdr:to>
      <xdr:col>76</xdr:col>
      <xdr:colOff>165100</xdr:colOff>
      <xdr:row>58</xdr:row>
      <xdr:rowOff>90609</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4541500" y="99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81736</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4325111" y="100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82490</xdr:rowOff>
    </xdr:from>
    <xdr:to>
      <xdr:col>72</xdr:col>
      <xdr:colOff>38100</xdr:colOff>
      <xdr:row>57</xdr:row>
      <xdr:rowOff>12640</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3652500" y="96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29167</xdr:rowOff>
    </xdr:from>
    <xdr:ext cx="599010"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403795" y="945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161524</xdr:rowOff>
    </xdr:from>
    <xdr:to>
      <xdr:col>67</xdr:col>
      <xdr:colOff>101600</xdr:colOff>
      <xdr:row>58</xdr:row>
      <xdr:rowOff>91674</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2763500" y="99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82801</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547111" y="100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93704</xdr:rowOff>
    </xdr:from>
    <xdr:to>
      <xdr:col>85</xdr:col>
      <xdr:colOff>127000</xdr:colOff>
      <xdr:row>79</xdr:row>
      <xdr:rowOff>98485</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5481300" y="13638254"/>
          <a:ext cx="8382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 xmlns:a16="http://schemas.microsoft.com/office/drawing/2014/main"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93704</xdr:rowOff>
    </xdr:from>
    <xdr:to>
      <xdr:col>81</xdr:col>
      <xdr:colOff>50800</xdr:colOff>
      <xdr:row>79</xdr:row>
      <xdr:rowOff>94563</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4592300" y="13638254"/>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90120</xdr:rowOff>
    </xdr:from>
    <xdr:to>
      <xdr:col>76</xdr:col>
      <xdr:colOff>114300</xdr:colOff>
      <xdr:row>79</xdr:row>
      <xdr:rowOff>94563</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3703300" y="13634670"/>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90120</xdr:rowOff>
    </xdr:from>
    <xdr:to>
      <xdr:col>71</xdr:col>
      <xdr:colOff>177800</xdr:colOff>
      <xdr:row>79</xdr:row>
      <xdr:rowOff>98879</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flipV="1">
          <a:off x="12814300" y="13634670"/>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47685</xdr:rowOff>
    </xdr:from>
    <xdr:to>
      <xdr:col>85</xdr:col>
      <xdr:colOff>177800</xdr:colOff>
      <xdr:row>79</xdr:row>
      <xdr:rowOff>149285</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6268700" y="135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378565" cy="259045"/>
    <xdr:sp macro="" textlink="">
      <xdr:nvSpPr>
        <xdr:cNvPr id="657" name="災害復旧費該当値テキスト">
          <a:extLst>
            <a:ext uri="{FF2B5EF4-FFF2-40B4-BE49-F238E27FC236}">
              <a16:creationId xmlns="" xmlns:a16="http://schemas.microsoft.com/office/drawing/2014/main" id="{00000000-0008-0000-0700-000091020000}"/>
            </a:ext>
          </a:extLst>
        </xdr:cNvPr>
        <xdr:cNvSpPr txBox="1"/>
      </xdr:nvSpPr>
      <xdr:spPr>
        <a:xfrm>
          <a:off x="16370300" y="1355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42904</xdr:rowOff>
    </xdr:from>
    <xdr:to>
      <xdr:col>81</xdr:col>
      <xdr:colOff>101600</xdr:colOff>
      <xdr:row>79</xdr:row>
      <xdr:rowOff>144504</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5430500" y="135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135631</xdr:rowOff>
    </xdr:from>
    <xdr:ext cx="469744"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5246428" y="1368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43763</xdr:rowOff>
    </xdr:from>
    <xdr:to>
      <xdr:col>76</xdr:col>
      <xdr:colOff>165100</xdr:colOff>
      <xdr:row>79</xdr:row>
      <xdr:rowOff>145363</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4541500" y="135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136490</xdr:rowOff>
    </xdr:from>
    <xdr:ext cx="469744"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4357428" y="136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39320</xdr:rowOff>
    </xdr:from>
    <xdr:to>
      <xdr:col>72</xdr:col>
      <xdr:colOff>38100</xdr:colOff>
      <xdr:row>79</xdr:row>
      <xdr:rowOff>140920</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3652500" y="135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132047</xdr:rowOff>
    </xdr:from>
    <xdr:ext cx="469744"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3468428" y="136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44259</xdr:rowOff>
    </xdr:from>
    <xdr:to>
      <xdr:col>85</xdr:col>
      <xdr:colOff>127000</xdr:colOff>
      <xdr:row>94</xdr:row>
      <xdr:rowOff>73535</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5481300" y="16160559"/>
          <a:ext cx="838200" cy="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a:extLst>
            <a:ext uri="{FF2B5EF4-FFF2-40B4-BE49-F238E27FC236}">
              <a16:creationId xmlns="" xmlns:a16="http://schemas.microsoft.com/office/drawing/2014/main" id="{00000000-0008-0000-0700-0000B7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73535</xdr:rowOff>
    </xdr:from>
    <xdr:to>
      <xdr:col>81</xdr:col>
      <xdr:colOff>50800</xdr:colOff>
      <xdr:row>94</xdr:row>
      <xdr:rowOff>88902</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4592300" y="16189835"/>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88902</xdr:rowOff>
    </xdr:from>
    <xdr:to>
      <xdr:col>76</xdr:col>
      <xdr:colOff>114300</xdr:colOff>
      <xdr:row>94</xdr:row>
      <xdr:rowOff>128636</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3703300" y="16205202"/>
          <a:ext cx="889000" cy="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128636</xdr:rowOff>
    </xdr:from>
    <xdr:to>
      <xdr:col>71</xdr:col>
      <xdr:colOff>177800</xdr:colOff>
      <xdr:row>94</xdr:row>
      <xdr:rowOff>159555</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flipV="1">
          <a:off x="12814300" y="16244936"/>
          <a:ext cx="8890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158142</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14795"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164909</xdr:rowOff>
    </xdr:from>
    <xdr:to>
      <xdr:col>85</xdr:col>
      <xdr:colOff>177800</xdr:colOff>
      <xdr:row>94</xdr:row>
      <xdr:rowOff>95059</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6268700" y="161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16336</xdr:rowOff>
    </xdr:from>
    <xdr:ext cx="599010" cy="259045"/>
    <xdr:sp macro="" textlink="">
      <xdr:nvSpPr>
        <xdr:cNvPr id="714" name="公債費該当値テキスト">
          <a:extLst>
            <a:ext uri="{FF2B5EF4-FFF2-40B4-BE49-F238E27FC236}">
              <a16:creationId xmlns="" xmlns:a16="http://schemas.microsoft.com/office/drawing/2014/main" id="{00000000-0008-0000-0700-0000CA020000}"/>
            </a:ext>
          </a:extLst>
        </xdr:cNvPr>
        <xdr:cNvSpPr txBox="1"/>
      </xdr:nvSpPr>
      <xdr:spPr>
        <a:xfrm>
          <a:off x="16370300" y="1596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22735</xdr:rowOff>
    </xdr:from>
    <xdr:to>
      <xdr:col>81</xdr:col>
      <xdr:colOff>101600</xdr:colOff>
      <xdr:row>94</xdr:row>
      <xdr:rowOff>124335</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5430500" y="161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140862</xdr:rowOff>
    </xdr:from>
    <xdr:ext cx="59901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5181795" y="1591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38102</xdr:rowOff>
    </xdr:from>
    <xdr:to>
      <xdr:col>76</xdr:col>
      <xdr:colOff>165100</xdr:colOff>
      <xdr:row>94</xdr:row>
      <xdr:rowOff>139702</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4541500" y="161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156229</xdr:rowOff>
    </xdr:from>
    <xdr:ext cx="59901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4292795" y="1592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77836</xdr:rowOff>
    </xdr:from>
    <xdr:to>
      <xdr:col>72</xdr:col>
      <xdr:colOff>38100</xdr:colOff>
      <xdr:row>95</xdr:row>
      <xdr:rowOff>7986</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3652500" y="161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24513</xdr:rowOff>
    </xdr:from>
    <xdr:ext cx="599010"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3403795" y="159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108755</xdr:rowOff>
    </xdr:from>
    <xdr:to>
      <xdr:col>67</xdr:col>
      <xdr:colOff>101600</xdr:colOff>
      <xdr:row>95</xdr:row>
      <xdr:rowOff>38905</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2763500" y="162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55432</xdr:rowOff>
    </xdr:from>
    <xdr:ext cx="599010"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2514795" y="160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58819</xdr:rowOff>
    </xdr:from>
    <xdr:to>
      <xdr:col>111</xdr:col>
      <xdr:colOff>177800</xdr:colOff>
      <xdr:row>39</xdr:row>
      <xdr:rowOff>98878</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20434300" y="6745369"/>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62194</xdr:rowOff>
    </xdr:from>
    <xdr:to>
      <xdr:col>107</xdr:col>
      <xdr:colOff>50800</xdr:colOff>
      <xdr:row>39</xdr:row>
      <xdr:rowOff>58819</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9545300" y="6405844"/>
          <a:ext cx="889000" cy="3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120993</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245017" y="680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62194</xdr:rowOff>
    </xdr:from>
    <xdr:to>
      <xdr:col>102</xdr:col>
      <xdr:colOff>114300</xdr:colOff>
      <xdr:row>39</xdr:row>
      <xdr:rowOff>98878</xdr:rowOff>
    </xdr:to>
    <xdr:cxnSp macro="">
      <xdr:nvCxnSpPr>
        <xdr:cNvPr id="762" name="直線コネクタ 761">
          <a:extLst>
            <a:ext uri="{FF2B5EF4-FFF2-40B4-BE49-F238E27FC236}">
              <a16:creationId xmlns="" xmlns:a16="http://schemas.microsoft.com/office/drawing/2014/main" id="{00000000-0008-0000-0700-0000FA020000}"/>
            </a:ext>
          </a:extLst>
        </xdr:cNvPr>
        <xdr:cNvCxnSpPr/>
      </xdr:nvCxnSpPr>
      <xdr:spPr>
        <a:xfrm flipV="1">
          <a:off x="18656300" y="6405844"/>
          <a:ext cx="889000" cy="37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124586</xdr:rowOff>
    </xdr:from>
    <xdr:ext cx="378565"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356017" y="681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8019</xdr:rowOff>
    </xdr:from>
    <xdr:to>
      <xdr:col>107</xdr:col>
      <xdr:colOff>101600</xdr:colOff>
      <xdr:row>39</xdr:row>
      <xdr:rowOff>109619</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0383500" y="66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126146</xdr:rowOff>
    </xdr:from>
    <xdr:ext cx="378565"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0245017" y="646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11394</xdr:rowOff>
    </xdr:from>
    <xdr:to>
      <xdr:col>102</xdr:col>
      <xdr:colOff>165100</xdr:colOff>
      <xdr:row>37</xdr:row>
      <xdr:rowOff>112994</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19494500" y="63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129521</xdr:rowOff>
    </xdr:from>
    <xdr:ext cx="469744"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9310428" y="613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３２３，３３５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１２，７５９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電算共同化事業における負担金の増加が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民生費は、住民一人当たり１７６，２４４円となっており、前年度から２９，１９３円の減少となり、類似団体平均を下回っている。これは、国民健康保険特別会計（事業勘定）への繰出金の減少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労働費は、住民一人当たり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５，６３５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から３５３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円減少しているが、類似団体平均を上回っている。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これは新規雇用奨励事業における企業への補助金が主な要因である。</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１１８，２８２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円となっている。これは、雇用の場の確保を図るため新規起業への助成を行っていることが主な要因で、類似団体平均と比較しても住民一人当たりのコストが高い水準となっている。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１６２，８７３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３５，９２９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これは社会資本整備事業における工事費が主な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２２５，０５０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近年実施したライスセンター建設工事等の農林水産分野における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の償還が始まったため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上昇傾向にあり、類似団体平均を上回っている。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今後も、各事業の効率化を図り、住民一人当たりのコストの減少に努めていく</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の増加により、取り崩しを行ったことから減少となった。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実質収支額の標準財政規模比は、前年度から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０．２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％減少している。これは、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公債費の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増加に加え、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一般財源</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の減少により実質収支額が減少したことが要因である。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実質単年度収支は、基金の取崩額が積立額を大幅に上回ったため、標準財政規模比は前年度から減少し、▲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５．７９</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税収入額が低く、標準財政規模に占める普通交付税の影響が大きいため、今後も財政調整基金を始めとする各種基金の適正な確保に努めていくほか、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近年上昇傾向にあった普通建設事業費について精査を行い、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一般財源の確保に努めていく。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連結実質赤字比率については、全会計において黒字であり赤字は発生していない。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普通建設事業費は減少しているが、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増加により黒字額が減少しており、標準財政規模比は前年度から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税収などの自主財源が少ない中で、普通交付税を含めた一般財源の確保が厳しい状況にあり、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成瀬ダム関連事業を受注する村内企業の収入上昇による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税収増加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や、ふるさと納税の活用による収入増加に努めるとともに、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歳出の抑制により黒字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を維持していく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各特別会計について、全ての会計で黒字であり赤字は発生していないが、一般会計からの繰出金を最小限にするため、歳出を抑制するとともに、利用料の改定等を実施し、歳入の増加を図っていく</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農林水産業施設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の元金償還が始まったことから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前年度から１０百万円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簡易水道事業について、統合簡水事業を継続して行っていることから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公営企業債の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元利償還金に対する繰入金は前年度から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り、今後も増加傾向を見込んでいる。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全年度から１９百万円の増加となっている。また、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既発債の約７５％が過疎対策事業債と臨時財政対策債であり、交付税算入率が高いものとなっている。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今後、事業実施の適正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化及び適切な範囲での繰上償還を実施し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当村では、満期一括償還の地方債を発行していないため、減債基金残高と減債基金積立相当額に該当する数値はありません。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平成２９年以降、将来負担額を充当可能財源が下回っているが、主な理由は基金残高の減少によるものである。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将来負担比率のうち、一般会計等に係る地方債の現在高は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通常の償還により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減少している。また、ほとんどの地方債が後年度における交付税措置の大きい過疎債</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の地方債で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あるものの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償還が進んだことにより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は減小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公営企業債等繰入見込額については、平成２０年度から簡易水道特別会計で統合簡水整備を行っており、財源として公営企業債と過疎対策事業債を発行しているため増加基調となっている。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現在、充当可能基金残高が１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６千万円程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であるが、一般財源の確保が厳しい状況でもあり、財政調整基金を始めとする各種基金の運用による財政運営が求められる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財源の確保だけでなく、普通交付税や地方税の動向を注視しながら、基金残高の減少を抑えていく。</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秋田県東成瀬村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近年の公債費や普通建設事業費の増加により、財政調整基金から一般会計への繰入金が増加していることから、基金全体として減少基調にある。その他の基金については大きな変化はない。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公債費については、近年の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農林水産業施設建設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や簡易水道事業の元金償還が始まり増加基調となっていくことから、普通建設事業費において今後の事業の適正な管理執行を進めるとともに財源の確保に努め、基金の取崩しが必要最小限になるよ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地域福祉基金については、高齢者保健福祉推進事業の財源に充てるために設置する。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さわやかなるせ仙人の郷基金については、ふるさと納税であり、納税時に納税者から指定を受けた事業の財源に充てるために設置する。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ふるさと土と水保全基金については、村の地域発展や、農業農村の活性化を図るため、土地改良施設の有する多面的機能の保全及び集落住民共同活動の強化に関する事業の財源に充てるために設置する。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地域福祉基金及びふるさと土と水保全基金については前年度比と同水準である。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さわやかなるせ仙人の郷基金については、ふるさと納税が増えたことにより増加して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おり、事業の財源として適切に活用していく。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福祉基金及びふるさと水と土保全基金については、使途に沿った運用をするため、一般会計の状況を鑑みて積み立てをしていく。さわやかなるせ仙人の郷基金については今後とも増加することが予想されるので、納税者の意向に沿った事業の財源として、活用を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近年の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大型事業における過疎債の償還が始まったことに加え、簡易水道事業における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公債費や普通建設事業費の増加によって財政調整基金から一般会計への繰入金が増加していることから、財政調整基金は減少している。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公債費については、近年の観光施設整備事業や簡易水道事業の元金償還額が始まり増加基調となっていくことから、普通建設事業費において今後の事業の適正な管理執行を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進める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とともに財源の確保に努めていくことにより、基金の取崩しを必要最小限になるように努めていく。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今後、公共施設の老朽化による大規模修繕や設備更新が予想され、地方債の発行による公債費の増加が見込まれることから、その償還に備え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積立てている。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実質公債費比率やその他主要財政指標の状況を踏まえながら、適切な時期に減債基金を用いて繰上償還を実施していく。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D3A56F03-A97C-4DF0-9A6A-7F58B7A9D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66779CE3-0B31-4914-BC8F-6FEF76B31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 xmlns:a16="http://schemas.microsoft.com/office/drawing/2014/main" id="{EF6A410B-673C-4FD2-9CF2-054BF674F30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 xmlns:a16="http://schemas.microsoft.com/office/drawing/2014/main" id="{42FCCD42-7B19-46EF-9620-75221FCAA14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 xmlns:a16="http://schemas.microsoft.com/office/drawing/2014/main" id="{DC7C03E0-293F-4A6D-A4D3-79396A1EC17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 xmlns:a16="http://schemas.microsoft.com/office/drawing/2014/main" id="{37A8A2DD-A0A7-4D7D-A026-5ED5F17DAF7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 xmlns:a16="http://schemas.microsoft.com/office/drawing/2014/main" id="{03FE1284-95C5-4E5C-9206-2D39353B515F}"/>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 xmlns:a16="http://schemas.microsoft.com/office/drawing/2014/main" id="{D9DB17E5-1C7E-4F6E-BB01-57F6065231E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 xmlns:a16="http://schemas.microsoft.com/office/drawing/2014/main" id="{FCA7E488-CB0B-4E6F-94C3-2600149A761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 xmlns:a16="http://schemas.microsoft.com/office/drawing/2014/main" id="{6133C303-DE05-4A2E-A962-4168CDD1791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 xmlns:a16="http://schemas.microsoft.com/office/drawing/2014/main" id="{224CE6ED-8135-4527-BFD0-FD43EDF9A64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 xmlns:a16="http://schemas.microsoft.com/office/drawing/2014/main" id="{CF46F000-4EA7-4A95-846C-6F551703E09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 xmlns:a16="http://schemas.microsoft.com/office/drawing/2014/main" id="{DA0C4EF2-4731-4801-B460-8D8A513139D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 xmlns:a16="http://schemas.microsoft.com/office/drawing/2014/main" id="{260CB5D5-FB3A-4ACF-BAE5-6158AF3087B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 xmlns:a16="http://schemas.microsoft.com/office/drawing/2014/main" id="{86C0BC1D-4BA6-4746-AC6F-D4AD1C53E8D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 xmlns:a16="http://schemas.microsoft.com/office/drawing/2014/main" id="{E7E68614-0019-4709-911D-1086EB15035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 xmlns:a16="http://schemas.microsoft.com/office/drawing/2014/main" id="{EE506A87-4FD8-47B4-99C0-2CF98300B03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
2,551
203.69
3,554,962
3,517,044
26,474
1,936,181
5,373,587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 xmlns:a16="http://schemas.microsoft.com/office/drawing/2014/main" id="{3D187E5C-7835-47E1-A590-1CD24435980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 xmlns:a16="http://schemas.microsoft.com/office/drawing/2014/main" id="{F85AB8EB-AB41-4D34-ADAA-1638FE29D32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 xmlns:a16="http://schemas.microsoft.com/office/drawing/2014/main" id="{02CFE8D1-C718-4B68-AC6B-5CE8D1DBD95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 xmlns:a16="http://schemas.microsoft.com/office/drawing/2014/main" id="{543859B1-1633-4B80-BF4A-6B52505EAB5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 xmlns:a16="http://schemas.microsoft.com/office/drawing/2014/main" id="{B6CBF91E-E13A-4BDE-97B5-8F355946449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 xmlns:a16="http://schemas.microsoft.com/office/drawing/2014/main" id="{1D579B7C-5E59-4AD0-9615-AA17F0C4A99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 xmlns:a16="http://schemas.microsoft.com/office/drawing/2014/main" id="{998328C7-AD90-473F-B6DA-AAD5CE8B20E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 xmlns:a16="http://schemas.microsoft.com/office/drawing/2014/main" id="{7C827CD6-3C30-4931-8A55-47D7B143540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 xmlns:a16="http://schemas.microsoft.com/office/drawing/2014/main" id="{2898F7A2-9CAA-4C77-AE8B-072B7713ED5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 xmlns:a16="http://schemas.microsoft.com/office/drawing/2014/main" id="{0C140DEF-879A-4D13-B6C6-65D0A748F53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 xmlns:a16="http://schemas.microsoft.com/office/drawing/2014/main" id="{5783CB41-1D4B-43C3-A61B-7637270C736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 xmlns:a16="http://schemas.microsoft.com/office/drawing/2014/main" id="{214C9AE1-2BCD-42E1-90EC-266B89C981C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 xmlns:a16="http://schemas.microsoft.com/office/drawing/2014/main" id="{987CCC57-E742-4F8B-BD06-E5C388CC92B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 xmlns:a16="http://schemas.microsoft.com/office/drawing/2014/main" id="{089AFCFE-A4BE-4F8C-927A-E8D0AA95692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 xmlns:a16="http://schemas.microsoft.com/office/drawing/2014/main" id="{7D671A67-3AEF-4112-AF72-14043CE3242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 xmlns:a16="http://schemas.microsoft.com/office/drawing/2014/main" id="{E09970CE-1A22-47A9-B07C-7BA60D3D1D8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 xmlns:a16="http://schemas.microsoft.com/office/drawing/2014/main" id="{052AA020-7FEA-42E2-831F-9BC2BFA42C2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 xmlns:a16="http://schemas.microsoft.com/office/drawing/2014/main" id="{78371AC4-B342-4AB4-A3DD-ED52023DEB4F}"/>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 xmlns:a16="http://schemas.microsoft.com/office/drawing/2014/main" id="{EA0B76FF-7036-4155-A809-C52EC092686D}"/>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 xmlns:a16="http://schemas.microsoft.com/office/drawing/2014/main" id="{702E7500-196D-488E-BC5E-43E020CB3041}"/>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 xmlns:a16="http://schemas.microsoft.com/office/drawing/2014/main" id="{AE54B363-3FB6-4D1A-8BE6-29BF1B1791FD}"/>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 xmlns:a16="http://schemas.microsoft.com/office/drawing/2014/main" id="{310DA1B4-DD9F-411B-95F4-E5B8022022F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 xmlns:a16="http://schemas.microsoft.com/office/drawing/2014/main" id="{BEE83179-3554-4BE1-AC91-C6322F072A7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 xmlns:a16="http://schemas.microsoft.com/office/drawing/2014/main" id="{C98A2720-EF3F-4544-BB4C-473BA856637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 xmlns:a16="http://schemas.microsoft.com/office/drawing/2014/main" id="{2776E412-3844-4D50-98E8-D30BBED397E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 xmlns:a16="http://schemas.microsoft.com/office/drawing/2014/main" id="{356B4BF6-CC09-415D-962F-BA919C99AAD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 xmlns:a16="http://schemas.microsoft.com/office/drawing/2014/main" id="{4114923F-0624-46CA-8375-A181327EB4F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 xmlns:a16="http://schemas.microsoft.com/office/drawing/2014/main" id="{7B3EF7D6-AF60-41B9-BB11-5D95B727588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 xmlns:a16="http://schemas.microsoft.com/office/drawing/2014/main" id="{9D0B7C36-F10A-415A-ADEC-F6B1E3DB3EC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 xmlns:a16="http://schemas.microsoft.com/office/drawing/2014/main" id="{839969F7-A784-4A45-BEAF-B85BDA76DE9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 xmlns:a16="http://schemas.microsoft.com/office/drawing/2014/main" id="{E4B34122-0A74-4DDF-B902-6ED0A00A36D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 xmlns:a16="http://schemas.microsoft.com/office/drawing/2014/main" id="{523F22C3-0AF1-44F7-8775-268A1E2104B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 xmlns:a16="http://schemas.microsoft.com/office/drawing/2014/main" id="{D0E11EA7-9444-4B57-996D-95B8133BF16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 xmlns:a16="http://schemas.microsoft.com/office/drawing/2014/main" id="{CC5F372B-43C7-47F7-A736-59AE5C4EF21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当村の有形固定資産減価償却率は類似団体の平均と比較して</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％高い</a:t>
          </a:r>
          <a:r>
            <a:rPr kumimoji="1" lang="en-US" altLang="ja-JP" sz="1100">
              <a:latin typeface="ＭＳ Ｐゴシック" panose="020B0600070205080204" pitchFamily="50" charset="-128"/>
              <a:ea typeface="ＭＳ Ｐゴシック" panose="020B0600070205080204" pitchFamily="50" charset="-128"/>
            </a:rPr>
            <a:t>67.1</a:t>
          </a:r>
          <a:r>
            <a:rPr kumimoji="1" lang="ja-JP" altLang="en-US" sz="1100">
              <a:latin typeface="ＭＳ Ｐゴシック" panose="020B0600070205080204" pitchFamily="50" charset="-128"/>
              <a:ea typeface="ＭＳ Ｐゴシック" panose="020B0600070205080204" pitchFamily="50" charset="-128"/>
            </a:rPr>
            <a:t>％となっている。これは施設の計画的な除却・更新が進んでいないことなどが要因となっている。今後はさらなる複合化と施設保有量の適正値について分析を行いながら、全国平均までの数値減少を目指したい。</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 xmlns:a16="http://schemas.microsoft.com/office/drawing/2014/main" id="{3379233F-DD96-4127-BC3A-424C1302466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 xmlns:a16="http://schemas.microsoft.com/office/drawing/2014/main" id="{BBB083B5-1D9F-4F80-842D-9C95C1296CC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 xmlns:a16="http://schemas.microsoft.com/office/drawing/2014/main" id="{C382DD1D-C3B9-474C-A097-65A7447BF2B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 xmlns:a16="http://schemas.microsoft.com/office/drawing/2014/main" id="{532C2694-96C4-415C-B8B7-EDDC321C14E5}"/>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 xmlns:a16="http://schemas.microsoft.com/office/drawing/2014/main" id="{C7EF8E37-8C5D-404A-A230-F81953F773FD}"/>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 xmlns:a16="http://schemas.microsoft.com/office/drawing/2014/main" id="{1073E11B-2DDA-482F-96E2-FB87EE3C66A3}"/>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 xmlns:a16="http://schemas.microsoft.com/office/drawing/2014/main" id="{5387C852-40AF-44B7-BFC5-DEC4B2EBDB34}"/>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 xmlns:a16="http://schemas.microsoft.com/office/drawing/2014/main" id="{7A804FD0-F767-4BAC-9766-FF009166AF1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 xmlns:a16="http://schemas.microsoft.com/office/drawing/2014/main" id="{101D8BF9-EB38-4993-B67D-9ECA3C31E57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 xmlns:a16="http://schemas.microsoft.com/office/drawing/2014/main" id="{4853BF00-EFA4-4AB1-8298-99AAE893DF41}"/>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 xmlns:a16="http://schemas.microsoft.com/office/drawing/2014/main" id="{2395F611-45D9-4596-9E62-6354F332140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 xmlns:a16="http://schemas.microsoft.com/office/drawing/2014/main" id="{E9DECD85-474A-4008-87C2-B66F5BABC5C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 xmlns:a16="http://schemas.microsoft.com/office/drawing/2014/main" id="{AD6532DB-1275-431C-A229-58304393534D}"/>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 xmlns:a16="http://schemas.microsoft.com/office/drawing/2014/main" id="{8F54BD88-9549-48BF-A9F5-D6085242CF96}"/>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 xmlns:a16="http://schemas.microsoft.com/office/drawing/2014/main" id="{AA080C42-C017-4019-B2F2-4C24A82A84F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 xmlns:a16="http://schemas.microsoft.com/office/drawing/2014/main" id="{88E33C78-E4A3-49D5-BD2B-D9820F540C1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 xmlns:a16="http://schemas.microsoft.com/office/drawing/2014/main" id="{4694A301-9A31-41A3-B989-0ED4A2BFE615}"/>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 xmlns:a16="http://schemas.microsoft.com/office/drawing/2014/main" id="{AABDB868-D4C4-4627-B291-AD1006C1B62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1" name="直線コネクタ 70">
          <a:extLst>
            <a:ext uri="{FF2B5EF4-FFF2-40B4-BE49-F238E27FC236}">
              <a16:creationId xmlns="" xmlns:a16="http://schemas.microsoft.com/office/drawing/2014/main" id="{E120EF50-0C02-462E-A3C4-904AAF198336}"/>
            </a:ext>
          </a:extLst>
        </xdr:cNvPr>
        <xdr:cNvCxnSpPr/>
      </xdr:nvCxnSpPr>
      <xdr:spPr>
        <a:xfrm flipV="1">
          <a:off x="4760595" y="470271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2" name="有形固定資産減価償却率最小値テキスト">
          <a:extLst>
            <a:ext uri="{FF2B5EF4-FFF2-40B4-BE49-F238E27FC236}">
              <a16:creationId xmlns="" xmlns:a16="http://schemas.microsoft.com/office/drawing/2014/main" id="{FCD1457C-1777-448F-BCCD-89DCDCFEAC00}"/>
            </a:ext>
          </a:extLst>
        </xdr:cNvPr>
        <xdr:cNvSpPr txBox="1"/>
      </xdr:nvSpPr>
      <xdr:spPr>
        <a:xfrm>
          <a:off x="4813300" y="608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3" name="直線コネクタ 72">
          <a:extLst>
            <a:ext uri="{FF2B5EF4-FFF2-40B4-BE49-F238E27FC236}">
              <a16:creationId xmlns="" xmlns:a16="http://schemas.microsoft.com/office/drawing/2014/main" id="{41057853-D8CF-485B-8471-A643018945A2}"/>
            </a:ext>
          </a:extLst>
        </xdr:cNvPr>
        <xdr:cNvCxnSpPr/>
      </xdr:nvCxnSpPr>
      <xdr:spPr>
        <a:xfrm>
          <a:off x="4673600" y="607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4" name="有形固定資産減価償却率最大値テキスト">
          <a:extLst>
            <a:ext uri="{FF2B5EF4-FFF2-40B4-BE49-F238E27FC236}">
              <a16:creationId xmlns="" xmlns:a16="http://schemas.microsoft.com/office/drawing/2014/main" id="{8B399B58-0DC8-4318-8308-E15A8F92A6C8}"/>
            </a:ext>
          </a:extLst>
        </xdr:cNvPr>
        <xdr:cNvSpPr txBox="1"/>
      </xdr:nvSpPr>
      <xdr:spPr>
        <a:xfrm>
          <a:off x="4813300" y="447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5" name="直線コネクタ 74">
          <a:extLst>
            <a:ext uri="{FF2B5EF4-FFF2-40B4-BE49-F238E27FC236}">
              <a16:creationId xmlns="" xmlns:a16="http://schemas.microsoft.com/office/drawing/2014/main" id="{581BA433-C0A1-4148-9938-F2AC2D67F990}"/>
            </a:ext>
          </a:extLst>
        </xdr:cNvPr>
        <xdr:cNvCxnSpPr/>
      </xdr:nvCxnSpPr>
      <xdr:spPr>
        <a:xfrm>
          <a:off x="4673600" y="470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76" name="有形固定資産減価償却率平均値テキスト">
          <a:extLst>
            <a:ext uri="{FF2B5EF4-FFF2-40B4-BE49-F238E27FC236}">
              <a16:creationId xmlns="" xmlns:a16="http://schemas.microsoft.com/office/drawing/2014/main" id="{2A413F03-F9B8-4D5C-B0E1-4703E8CA0172}"/>
            </a:ext>
          </a:extLst>
        </xdr:cNvPr>
        <xdr:cNvSpPr txBox="1"/>
      </xdr:nvSpPr>
      <xdr:spPr>
        <a:xfrm>
          <a:off x="4813300" y="531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7" name="フローチャート: 判断 76">
          <a:extLst>
            <a:ext uri="{FF2B5EF4-FFF2-40B4-BE49-F238E27FC236}">
              <a16:creationId xmlns="" xmlns:a16="http://schemas.microsoft.com/office/drawing/2014/main" id="{D7786133-448F-441B-99B4-7E24F326175F}"/>
            </a:ext>
          </a:extLst>
        </xdr:cNvPr>
        <xdr:cNvSpPr/>
      </xdr:nvSpPr>
      <xdr:spPr>
        <a:xfrm>
          <a:off x="47117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8" name="フローチャート: 判断 77">
          <a:extLst>
            <a:ext uri="{FF2B5EF4-FFF2-40B4-BE49-F238E27FC236}">
              <a16:creationId xmlns="" xmlns:a16="http://schemas.microsoft.com/office/drawing/2014/main" id="{70065CD1-CC02-430F-828C-BF4E10C28550}"/>
            </a:ext>
          </a:extLst>
        </xdr:cNvPr>
        <xdr:cNvSpPr/>
      </xdr:nvSpPr>
      <xdr:spPr>
        <a:xfrm>
          <a:off x="4000500" y="541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79" name="フローチャート: 判断 78">
          <a:extLst>
            <a:ext uri="{FF2B5EF4-FFF2-40B4-BE49-F238E27FC236}">
              <a16:creationId xmlns="" xmlns:a16="http://schemas.microsoft.com/office/drawing/2014/main" id="{DFA77ABE-475B-47DA-9169-3BB27966A16D}"/>
            </a:ext>
          </a:extLst>
        </xdr:cNvPr>
        <xdr:cNvSpPr/>
      </xdr:nvSpPr>
      <xdr:spPr>
        <a:xfrm>
          <a:off x="3238500" y="544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0" name="フローチャート: 判断 79">
          <a:extLst>
            <a:ext uri="{FF2B5EF4-FFF2-40B4-BE49-F238E27FC236}">
              <a16:creationId xmlns="" xmlns:a16="http://schemas.microsoft.com/office/drawing/2014/main" id="{B4E09984-9B0E-40A6-B868-36DE34EBBAAA}"/>
            </a:ext>
          </a:extLst>
        </xdr:cNvPr>
        <xdr:cNvSpPr/>
      </xdr:nvSpPr>
      <xdr:spPr>
        <a:xfrm>
          <a:off x="2476500" y="549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8AD2F6C8-325D-485F-9B1C-C2D1A91DBFF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D2FF0C2E-DE0D-45A9-89BB-A0B1A8360AE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917EDA8F-0819-4B1D-8C0E-83B6423B3C4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1E014AA9-2290-4274-AF24-DC324E4DA9A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C05DF304-6B7C-4B98-BC90-B69D28B077D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6" name="楕円 85">
          <a:extLst>
            <a:ext uri="{FF2B5EF4-FFF2-40B4-BE49-F238E27FC236}">
              <a16:creationId xmlns="" xmlns:a16="http://schemas.microsoft.com/office/drawing/2014/main" id="{3FFFDDCD-3060-4C71-A122-99A6288A9D63}"/>
            </a:ext>
          </a:extLst>
        </xdr:cNvPr>
        <xdr:cNvSpPr/>
      </xdr:nvSpPr>
      <xdr:spPr>
        <a:xfrm>
          <a:off x="47117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7" name="有形固定資産減価償却率該当値テキスト">
          <a:extLst>
            <a:ext uri="{FF2B5EF4-FFF2-40B4-BE49-F238E27FC236}">
              <a16:creationId xmlns="" xmlns:a16="http://schemas.microsoft.com/office/drawing/2014/main" id="{66BA3646-0B9E-4D9C-9DAF-7C3DC025D045}"/>
            </a:ext>
          </a:extLst>
        </xdr:cNvPr>
        <xdr:cNvSpPr txBox="1"/>
      </xdr:nvSpPr>
      <xdr:spPr>
        <a:xfrm>
          <a:off x="4813300" y="499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8" name="楕円 87">
          <a:extLst>
            <a:ext uri="{FF2B5EF4-FFF2-40B4-BE49-F238E27FC236}">
              <a16:creationId xmlns="" xmlns:a16="http://schemas.microsoft.com/office/drawing/2014/main" id="{3D430932-926C-4EFE-AB2E-D590E1C08ABB}"/>
            </a:ext>
          </a:extLst>
        </xdr:cNvPr>
        <xdr:cNvSpPr/>
      </xdr:nvSpPr>
      <xdr:spPr>
        <a:xfrm>
          <a:off x="4000500" y="51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105138</xdr:rowOff>
    </xdr:to>
    <xdr:cxnSp macro="">
      <xdr:nvCxnSpPr>
        <xdr:cNvPr id="89" name="直線コネクタ 88">
          <a:extLst>
            <a:ext uri="{FF2B5EF4-FFF2-40B4-BE49-F238E27FC236}">
              <a16:creationId xmlns="" xmlns:a16="http://schemas.microsoft.com/office/drawing/2014/main" id="{5637A26A-0881-4CF7-98AA-69F5D59513A0}"/>
            </a:ext>
          </a:extLst>
        </xdr:cNvPr>
        <xdr:cNvCxnSpPr/>
      </xdr:nvCxnSpPr>
      <xdr:spPr>
        <a:xfrm flipV="1">
          <a:off x="4051300" y="5196205"/>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90" name="楕円 89">
          <a:extLst>
            <a:ext uri="{FF2B5EF4-FFF2-40B4-BE49-F238E27FC236}">
              <a16:creationId xmlns="" xmlns:a16="http://schemas.microsoft.com/office/drawing/2014/main" id="{B2FCAA5A-BD13-4D03-B592-AFCC08C8C3E8}"/>
            </a:ext>
          </a:extLst>
        </xdr:cNvPr>
        <xdr:cNvSpPr/>
      </xdr:nvSpPr>
      <xdr:spPr>
        <a:xfrm>
          <a:off x="3238500" y="5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148318</xdr:rowOff>
    </xdr:to>
    <xdr:cxnSp macro="">
      <xdr:nvCxnSpPr>
        <xdr:cNvPr id="91" name="直線コネクタ 90">
          <a:extLst>
            <a:ext uri="{FF2B5EF4-FFF2-40B4-BE49-F238E27FC236}">
              <a16:creationId xmlns="" xmlns:a16="http://schemas.microsoft.com/office/drawing/2014/main" id="{E0F47E4A-6BB0-4574-9D52-09A85222F151}"/>
            </a:ext>
          </a:extLst>
        </xdr:cNvPr>
        <xdr:cNvCxnSpPr/>
      </xdr:nvCxnSpPr>
      <xdr:spPr>
        <a:xfrm flipV="1">
          <a:off x="3289300" y="524863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19867</xdr:rowOff>
    </xdr:from>
    <xdr:to>
      <xdr:col>11</xdr:col>
      <xdr:colOff>187325</xdr:colOff>
      <xdr:row>32</xdr:row>
      <xdr:rowOff>121467</xdr:rowOff>
    </xdr:to>
    <xdr:sp macro="" textlink="">
      <xdr:nvSpPr>
        <xdr:cNvPr id="92" name="楕円 91">
          <a:extLst>
            <a:ext uri="{FF2B5EF4-FFF2-40B4-BE49-F238E27FC236}">
              <a16:creationId xmlns="" xmlns:a16="http://schemas.microsoft.com/office/drawing/2014/main" id="{D3998EBC-CF46-4E82-95B9-1DDC411CFFFE}"/>
            </a:ext>
          </a:extLst>
        </xdr:cNvPr>
        <xdr:cNvSpPr/>
      </xdr:nvSpPr>
      <xdr:spPr>
        <a:xfrm>
          <a:off x="2476500" y="55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148318</xdr:rowOff>
    </xdr:from>
    <xdr:to>
      <xdr:col>15</xdr:col>
      <xdr:colOff>136525</xdr:colOff>
      <xdr:row>32</xdr:row>
      <xdr:rowOff>70667</xdr:rowOff>
    </xdr:to>
    <xdr:cxnSp macro="">
      <xdr:nvCxnSpPr>
        <xdr:cNvPr id="93" name="直線コネクタ 92">
          <a:extLst>
            <a:ext uri="{FF2B5EF4-FFF2-40B4-BE49-F238E27FC236}">
              <a16:creationId xmlns="" xmlns:a16="http://schemas.microsoft.com/office/drawing/2014/main" id="{BAA5A6DC-FC88-4146-9FB1-0977AF324DF4}"/>
            </a:ext>
          </a:extLst>
        </xdr:cNvPr>
        <xdr:cNvCxnSpPr/>
      </xdr:nvCxnSpPr>
      <xdr:spPr>
        <a:xfrm flipV="1">
          <a:off x="2527300" y="5291818"/>
          <a:ext cx="762000" cy="2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4" name="n_1aveValue有形固定資産減価償却率">
          <a:extLst>
            <a:ext uri="{FF2B5EF4-FFF2-40B4-BE49-F238E27FC236}">
              <a16:creationId xmlns="" xmlns:a16="http://schemas.microsoft.com/office/drawing/2014/main" id="{97AC859C-9E7C-48EB-B83F-9B3330D809CB}"/>
            </a:ext>
          </a:extLst>
        </xdr:cNvPr>
        <xdr:cNvSpPr txBox="1"/>
      </xdr:nvSpPr>
      <xdr:spPr>
        <a:xfrm>
          <a:off x="3836044"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5" name="n_2aveValue有形固定資産減価償却率">
          <a:extLst>
            <a:ext uri="{FF2B5EF4-FFF2-40B4-BE49-F238E27FC236}">
              <a16:creationId xmlns="" xmlns:a16="http://schemas.microsoft.com/office/drawing/2014/main" id="{2195523F-89DB-43A3-8ABD-DAD604AB8B4C}"/>
            </a:ext>
          </a:extLst>
        </xdr:cNvPr>
        <xdr:cNvSpPr txBox="1"/>
      </xdr:nvSpPr>
      <xdr:spPr>
        <a:xfrm>
          <a:off x="3086744" y="553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6" name="n_3aveValue有形固定資産減価償却率">
          <a:extLst>
            <a:ext uri="{FF2B5EF4-FFF2-40B4-BE49-F238E27FC236}">
              <a16:creationId xmlns="" xmlns:a16="http://schemas.microsoft.com/office/drawing/2014/main" id="{692CE70E-1C5D-40E6-935F-EE339561A601}"/>
            </a:ext>
          </a:extLst>
        </xdr:cNvPr>
        <xdr:cNvSpPr txBox="1"/>
      </xdr:nvSpPr>
      <xdr:spPr>
        <a:xfrm>
          <a:off x="2324744" y="526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1015</xdr:rowOff>
    </xdr:from>
    <xdr:ext cx="405111" cy="259045"/>
    <xdr:sp macro="" textlink="">
      <xdr:nvSpPr>
        <xdr:cNvPr id="97" name="n_1mainValue有形固定資産減価償却率">
          <a:extLst>
            <a:ext uri="{FF2B5EF4-FFF2-40B4-BE49-F238E27FC236}">
              <a16:creationId xmlns="" xmlns:a16="http://schemas.microsoft.com/office/drawing/2014/main" id="{41B093FC-5A29-4B25-97FF-DD9FFFE432A7}"/>
            </a:ext>
          </a:extLst>
        </xdr:cNvPr>
        <xdr:cNvSpPr txBox="1"/>
      </xdr:nvSpPr>
      <xdr:spPr>
        <a:xfrm>
          <a:off x="3836044" y="497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44195</xdr:rowOff>
    </xdr:from>
    <xdr:ext cx="405111" cy="259045"/>
    <xdr:sp macro="" textlink="">
      <xdr:nvSpPr>
        <xdr:cNvPr id="98" name="n_2mainValue有形固定資産減価償却率">
          <a:extLst>
            <a:ext uri="{FF2B5EF4-FFF2-40B4-BE49-F238E27FC236}">
              <a16:creationId xmlns="" xmlns:a16="http://schemas.microsoft.com/office/drawing/2014/main" id="{5271F686-7755-42AA-8A88-C85AC3F37A3A}"/>
            </a:ext>
          </a:extLst>
        </xdr:cNvPr>
        <xdr:cNvSpPr txBox="1"/>
      </xdr:nvSpPr>
      <xdr:spPr>
        <a:xfrm>
          <a:off x="3086744" y="501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112594</xdr:rowOff>
    </xdr:from>
    <xdr:ext cx="405111" cy="259045"/>
    <xdr:sp macro="" textlink="">
      <xdr:nvSpPr>
        <xdr:cNvPr id="99" name="n_3mainValue有形固定資産減価償却率">
          <a:extLst>
            <a:ext uri="{FF2B5EF4-FFF2-40B4-BE49-F238E27FC236}">
              <a16:creationId xmlns="" xmlns:a16="http://schemas.microsoft.com/office/drawing/2014/main" id="{CE4752CD-4C88-47E4-A070-5F303D66FCFE}"/>
            </a:ext>
          </a:extLst>
        </xdr:cNvPr>
        <xdr:cNvSpPr txBox="1"/>
      </xdr:nvSpPr>
      <xdr:spPr>
        <a:xfrm>
          <a:off x="2324744" y="5598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 xmlns:a16="http://schemas.microsoft.com/office/drawing/2014/main" id="{08DBCC04-B001-44A6-9EEC-6CCB683E922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 xmlns:a16="http://schemas.microsoft.com/office/drawing/2014/main" id="{E1CDCF02-EE11-425B-B9BB-5D931D54D63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 xmlns:a16="http://schemas.microsoft.com/office/drawing/2014/main" id="{7F264443-F6F4-421B-96D5-135F2EC9764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 xmlns:a16="http://schemas.microsoft.com/office/drawing/2014/main" id="{E01D8F9B-B45D-4F8D-A8F8-E9B67BD32E0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 xmlns:a16="http://schemas.microsoft.com/office/drawing/2014/main" id="{B2F3E989-BB40-4331-8A78-06BFE13D8A6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 xmlns:a16="http://schemas.microsoft.com/office/drawing/2014/main" id="{486642CD-D3A2-49A7-BEFF-9CF5F34A792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 xmlns:a16="http://schemas.microsoft.com/office/drawing/2014/main" id="{D4C6DD54-EA52-4728-9824-815D46957AC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 xmlns:a16="http://schemas.microsoft.com/office/drawing/2014/main" id="{CD14315E-D747-4A72-9CD6-07F79483D05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 xmlns:a16="http://schemas.microsoft.com/office/drawing/2014/main" id="{89A4CCE4-8690-4F74-A03D-653C9705A32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 xmlns:a16="http://schemas.microsoft.com/office/drawing/2014/main" id="{E641BB8F-FDB5-407C-A93D-511BA63279D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 xmlns:a16="http://schemas.microsoft.com/office/drawing/2014/main" id="{10B46760-3F3E-470F-80FD-69CA4DDAC25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 xmlns:a16="http://schemas.microsoft.com/office/drawing/2014/main" id="{49666CCF-DC1F-41BC-B9D0-F2ECA8881DE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 xmlns:a16="http://schemas.microsoft.com/office/drawing/2014/main" id="{0C580089-B26A-41F2-A99A-732C8426EFD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当村は</a:t>
          </a:r>
          <a:r>
            <a:rPr kumimoji="1" lang="en-US" altLang="ja-JP" sz="1100">
              <a:latin typeface="ＭＳ Ｐゴシック" panose="020B0600070205080204" pitchFamily="50" charset="-128"/>
              <a:ea typeface="ＭＳ Ｐゴシック" panose="020B0600070205080204" pitchFamily="50" charset="-128"/>
            </a:rPr>
            <a:t>844.6</a:t>
          </a:r>
          <a:r>
            <a:rPr kumimoji="1" lang="ja-JP" altLang="en-US" sz="1100">
              <a:latin typeface="ＭＳ Ｐゴシック" panose="020B0600070205080204" pitchFamily="50" charset="-128"/>
              <a:ea typeface="ＭＳ Ｐゴシック" panose="020B0600070205080204" pitchFamily="50" charset="-128"/>
            </a:rPr>
            <a:t>％と、類似団体や秋田県における平均を大きく上回る結果となっている。平成２０年度から令和４年度までの期間で、全村域の水道施設の更新を行う簡易水道事業を行っており、これまでの起債分に対する償還金が、令和４年度まで特別会計内で増加する見込みで、これに伴う一般会計からの繰出金が増加していることが主な要因となっている。現在、簡易水道事業完了後の地方債償還金に対する財源について模索しており比率の減少に努めたい。</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 xmlns:a16="http://schemas.microsoft.com/office/drawing/2014/main" id="{A94FC986-135A-4DFA-82B4-7C6F2E2E611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 xmlns:a16="http://schemas.microsoft.com/office/drawing/2014/main" id="{12F9AE4C-2CAB-4340-8D95-50B3490CC3D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 xmlns:a16="http://schemas.microsoft.com/office/drawing/2014/main" id="{D1509242-5F0E-4559-96B4-265925A72D5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 xmlns:a16="http://schemas.microsoft.com/office/drawing/2014/main" id="{9A036AE1-03DF-408F-91E0-133CD7F610F4}"/>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 xmlns:a16="http://schemas.microsoft.com/office/drawing/2014/main" id="{E89BA333-CFD0-4B32-B582-940CEB2A0B9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 xmlns:a16="http://schemas.microsoft.com/office/drawing/2014/main" id="{5185285A-F060-46BE-A4E0-A9B8F7880E61}"/>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 xmlns:a16="http://schemas.microsoft.com/office/drawing/2014/main" id="{DCE91E32-97B2-439A-BF90-10F415C0A289}"/>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 xmlns:a16="http://schemas.microsoft.com/office/drawing/2014/main" id="{30B5E4E3-AB54-4207-8432-C3F148C2FBC5}"/>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 xmlns:a16="http://schemas.microsoft.com/office/drawing/2014/main" id="{CD89B318-7513-41E2-9467-F12A9726733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 xmlns:a16="http://schemas.microsoft.com/office/drawing/2014/main" id="{5D523269-7611-41F2-84F4-5900077B1D1E}"/>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 xmlns:a16="http://schemas.microsoft.com/office/drawing/2014/main" id="{0A9E16FF-98F1-4C46-8E15-31F400D291EB}"/>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 xmlns:a16="http://schemas.microsoft.com/office/drawing/2014/main" id="{07C77050-4FD0-4C7D-AEC9-9242B404111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 xmlns:a16="http://schemas.microsoft.com/office/drawing/2014/main" id="{01BBE9DC-CC48-4FB9-8329-9713D679EA5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 xmlns:a16="http://schemas.microsoft.com/office/drawing/2014/main" id="{D4081A3E-2F93-4A7A-8D65-3CCCDF69198C}"/>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 xmlns:a16="http://schemas.microsoft.com/office/drawing/2014/main" id="{6718B9C6-7C8D-4D31-803B-6D6E1050AC0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8" name="直線コネクタ 127">
          <a:extLst>
            <a:ext uri="{FF2B5EF4-FFF2-40B4-BE49-F238E27FC236}">
              <a16:creationId xmlns="" xmlns:a16="http://schemas.microsoft.com/office/drawing/2014/main" id="{DCD15787-CA3D-402D-8F4A-EC6F9084735A}"/>
            </a:ext>
          </a:extLst>
        </xdr:cNvPr>
        <xdr:cNvCxnSpPr/>
      </xdr:nvCxnSpPr>
      <xdr:spPr>
        <a:xfrm flipV="1">
          <a:off x="14793595" y="4751931"/>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 xmlns:a16="http://schemas.microsoft.com/office/drawing/2014/main" id="{D014E9FF-9874-439A-9972-DAAB049F1489}"/>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 xmlns:a16="http://schemas.microsoft.com/office/drawing/2014/main" id="{853E0CFD-B1F4-4E89-BA1C-C0CCF28DC03D}"/>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1" name="債務償還比率最大値テキスト">
          <a:extLst>
            <a:ext uri="{FF2B5EF4-FFF2-40B4-BE49-F238E27FC236}">
              <a16:creationId xmlns="" xmlns:a16="http://schemas.microsoft.com/office/drawing/2014/main" id="{55E646B5-C333-43BA-A9A5-E9F377F828D6}"/>
            </a:ext>
          </a:extLst>
        </xdr:cNvPr>
        <xdr:cNvSpPr txBox="1"/>
      </xdr:nvSpPr>
      <xdr:spPr>
        <a:xfrm>
          <a:off x="14846300" y="4527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2" name="直線コネクタ 131">
          <a:extLst>
            <a:ext uri="{FF2B5EF4-FFF2-40B4-BE49-F238E27FC236}">
              <a16:creationId xmlns="" xmlns:a16="http://schemas.microsoft.com/office/drawing/2014/main" id="{72685D14-A3F2-4518-AD56-170CF8FDDE63}"/>
            </a:ext>
          </a:extLst>
        </xdr:cNvPr>
        <xdr:cNvCxnSpPr/>
      </xdr:nvCxnSpPr>
      <xdr:spPr>
        <a:xfrm>
          <a:off x="14706600" y="475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3" name="債務償還比率平均値テキスト">
          <a:extLst>
            <a:ext uri="{FF2B5EF4-FFF2-40B4-BE49-F238E27FC236}">
              <a16:creationId xmlns="" xmlns:a16="http://schemas.microsoft.com/office/drawing/2014/main" id="{2E52968C-7605-4D5C-B2BA-35F1FC0FDC3C}"/>
            </a:ext>
          </a:extLst>
        </xdr:cNvPr>
        <xdr:cNvSpPr txBox="1"/>
      </xdr:nvSpPr>
      <xdr:spPr>
        <a:xfrm>
          <a:off x="14846300" y="562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4" name="フローチャート: 判断 133">
          <a:extLst>
            <a:ext uri="{FF2B5EF4-FFF2-40B4-BE49-F238E27FC236}">
              <a16:creationId xmlns="" xmlns:a16="http://schemas.microsoft.com/office/drawing/2014/main" id="{DD8A2E63-C55F-4DD7-BF9D-0F8FEC7FA59A}"/>
            </a:ext>
          </a:extLst>
        </xdr:cNvPr>
        <xdr:cNvSpPr/>
      </xdr:nvSpPr>
      <xdr:spPr>
        <a:xfrm>
          <a:off x="14744700" y="565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5" name="フローチャート: 判断 134">
          <a:extLst>
            <a:ext uri="{FF2B5EF4-FFF2-40B4-BE49-F238E27FC236}">
              <a16:creationId xmlns="" xmlns:a16="http://schemas.microsoft.com/office/drawing/2014/main" id="{9BEEF2BE-99C8-41C9-8F76-3AF9CFB2274C}"/>
            </a:ext>
          </a:extLst>
        </xdr:cNvPr>
        <xdr:cNvSpPr/>
      </xdr:nvSpPr>
      <xdr:spPr>
        <a:xfrm>
          <a:off x="14033500" y="562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 xmlns:a16="http://schemas.microsoft.com/office/drawing/2014/main" id="{A927BD64-7B02-4D9A-9922-82C94D6B737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36DF32F2-D724-47B2-80E9-809D4B33E43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F506764E-6806-4D05-B537-E64048F55E8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 xmlns:a16="http://schemas.microsoft.com/office/drawing/2014/main" id="{D49620D1-1C5A-40E9-A10E-CF28E2D5989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6EC12BE2-F06C-4AAC-BC2D-3C450910D52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116191</xdr:rowOff>
    </xdr:from>
    <xdr:to>
      <xdr:col>76</xdr:col>
      <xdr:colOff>73025</xdr:colOff>
      <xdr:row>29</xdr:row>
      <xdr:rowOff>46341</xdr:rowOff>
    </xdr:to>
    <xdr:sp macro="" textlink="">
      <xdr:nvSpPr>
        <xdr:cNvPr id="141" name="楕円 140">
          <a:extLst>
            <a:ext uri="{FF2B5EF4-FFF2-40B4-BE49-F238E27FC236}">
              <a16:creationId xmlns="" xmlns:a16="http://schemas.microsoft.com/office/drawing/2014/main" id="{2556E8ED-48BB-4CDC-864C-AE21AFD2C56D}"/>
            </a:ext>
          </a:extLst>
        </xdr:cNvPr>
        <xdr:cNvSpPr/>
      </xdr:nvSpPr>
      <xdr:spPr>
        <a:xfrm>
          <a:off x="14744700" y="491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139068</xdr:rowOff>
    </xdr:from>
    <xdr:ext cx="469744" cy="259045"/>
    <xdr:sp macro="" textlink="">
      <xdr:nvSpPr>
        <xdr:cNvPr id="142" name="債務償還比率該当値テキスト">
          <a:extLst>
            <a:ext uri="{FF2B5EF4-FFF2-40B4-BE49-F238E27FC236}">
              <a16:creationId xmlns="" xmlns:a16="http://schemas.microsoft.com/office/drawing/2014/main" id="{48C56595-30A1-4556-B8B0-F47BF73A46F5}"/>
            </a:ext>
          </a:extLst>
        </xdr:cNvPr>
        <xdr:cNvSpPr txBox="1"/>
      </xdr:nvSpPr>
      <xdr:spPr>
        <a:xfrm>
          <a:off x="14846300" y="476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149775</xdr:rowOff>
    </xdr:from>
    <xdr:to>
      <xdr:col>72</xdr:col>
      <xdr:colOff>123825</xdr:colOff>
      <xdr:row>29</xdr:row>
      <xdr:rowOff>79925</xdr:rowOff>
    </xdr:to>
    <xdr:sp macro="" textlink="">
      <xdr:nvSpPr>
        <xdr:cNvPr id="143" name="楕円 142">
          <a:extLst>
            <a:ext uri="{FF2B5EF4-FFF2-40B4-BE49-F238E27FC236}">
              <a16:creationId xmlns="" xmlns:a16="http://schemas.microsoft.com/office/drawing/2014/main" id="{BF720110-4835-4D36-BA23-2FC299EAAF09}"/>
            </a:ext>
          </a:extLst>
        </xdr:cNvPr>
        <xdr:cNvSpPr/>
      </xdr:nvSpPr>
      <xdr:spPr>
        <a:xfrm>
          <a:off x="14033500" y="49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166991</xdr:rowOff>
    </xdr:from>
    <xdr:to>
      <xdr:col>76</xdr:col>
      <xdr:colOff>22225</xdr:colOff>
      <xdr:row>29</xdr:row>
      <xdr:rowOff>29125</xdr:rowOff>
    </xdr:to>
    <xdr:cxnSp macro="">
      <xdr:nvCxnSpPr>
        <xdr:cNvPr id="144" name="直線コネクタ 143">
          <a:extLst>
            <a:ext uri="{FF2B5EF4-FFF2-40B4-BE49-F238E27FC236}">
              <a16:creationId xmlns="" xmlns:a16="http://schemas.microsoft.com/office/drawing/2014/main" id="{BD06E5E5-B862-45A5-A8D4-FDCAB8A75B21}"/>
            </a:ext>
          </a:extLst>
        </xdr:cNvPr>
        <xdr:cNvCxnSpPr/>
      </xdr:nvCxnSpPr>
      <xdr:spPr>
        <a:xfrm flipV="1">
          <a:off x="14084300" y="4967591"/>
          <a:ext cx="7112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5" name="n_1aveValue債務償還比率">
          <a:extLst>
            <a:ext uri="{FF2B5EF4-FFF2-40B4-BE49-F238E27FC236}">
              <a16:creationId xmlns="" xmlns:a16="http://schemas.microsoft.com/office/drawing/2014/main" id="{C7FA984E-DE8A-432A-8AEB-11A1412D0B38}"/>
            </a:ext>
          </a:extLst>
        </xdr:cNvPr>
        <xdr:cNvSpPr txBox="1"/>
      </xdr:nvSpPr>
      <xdr:spPr>
        <a:xfrm>
          <a:off x="13836727" y="571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96452</xdr:rowOff>
    </xdr:from>
    <xdr:ext cx="469744" cy="259045"/>
    <xdr:sp macro="" textlink="">
      <xdr:nvSpPr>
        <xdr:cNvPr id="146" name="n_1mainValue債務償還比率">
          <a:extLst>
            <a:ext uri="{FF2B5EF4-FFF2-40B4-BE49-F238E27FC236}">
              <a16:creationId xmlns="" xmlns:a16="http://schemas.microsoft.com/office/drawing/2014/main" id="{C3E55A67-7705-4305-898F-50DFA7221F0F}"/>
            </a:ext>
          </a:extLst>
        </xdr:cNvPr>
        <xdr:cNvSpPr txBox="1"/>
      </xdr:nvSpPr>
      <xdr:spPr>
        <a:xfrm>
          <a:off x="13836727" y="472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 xmlns:a16="http://schemas.microsoft.com/office/drawing/2014/main" id="{A0E9AC32-C0F5-4B3E-9EBD-16F29C44335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 xmlns:a16="http://schemas.microsoft.com/office/drawing/2014/main" id="{105FFAE9-B5A0-4165-9AE6-98F8FE1C62D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 xmlns:a16="http://schemas.microsoft.com/office/drawing/2014/main" id="{F8F96C05-44AE-42B7-833A-4405DA700EE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 xmlns:a16="http://schemas.microsoft.com/office/drawing/2014/main" id="{1B4E142C-7A3A-4B48-A3DF-5B5A11BD913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 xmlns:a16="http://schemas.microsoft.com/office/drawing/2014/main" id="{80C729E1-5B17-4775-94A5-F517FB0EEEE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 xmlns:a16="http://schemas.microsoft.com/office/drawing/2014/main" id="{FE00C333-367F-4876-874F-DFBFBCFD96F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FAAA0947-F2C1-4F22-BBA4-2EA3D36D21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3729AE63-F97A-4B2C-92FB-7284BDCD13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67917CFA-88D0-4BD2-9B61-747CA8B530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E82D3EB1-BD12-4704-A260-9EEFE495A4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85A19D79-0E27-4F29-91C4-EF21DCA84A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B64170C4-7350-4045-8025-B6BCBF65BE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59C1F487-4F63-4EE1-9335-72B39109C8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5D85258B-50BE-47E8-9E38-4DB3B70292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52A98386-6F71-4A24-B8BC-86766B95AE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E91F1732-272A-46AD-AB03-0FAA3CFED9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
2,551
203.69
3,554,962
3,517,044
26,474
1,936,181
5,373,587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48DF877C-33E7-4516-BED9-0D33AF4210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F469EBBE-D7FF-4FCE-B451-2042CF56E8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693076EC-7586-45A0-9028-0B50E5A2FD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BE4AABF1-D5AC-4E9F-A89A-0C2B8BC9C4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7298C16F-37F4-4F25-805C-5A71CF6A6D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A298FC3D-2301-4ECA-BE4D-545D76E3A33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29F55683-AA69-4D4C-A590-A4D3027625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534959A4-6672-4FE4-A004-1059A46244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B4CCFA0C-E75F-4FB5-B7BB-41607D8748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F0D9B413-9BFB-41D9-AE64-203B4088F8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A4890D9A-FF3B-4119-867F-A74A373234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4E9FB099-F2A7-4594-BE2A-E8AABE412B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36103BBC-4A2E-41B6-8BEB-22C67E995C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2D3A18B4-708F-480F-A593-75DC52D4C8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B87C3F40-0357-4AF3-B7A3-2FC40F1B02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CDFCF335-2EE6-4044-8213-B677C2650D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24D70B19-6366-464D-80FC-757A9810F2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73321F0-3E94-4BB3-A28E-6F78D22829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83BFFC70-ECDE-44E3-BF59-06F0E7D2B5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C83CF6B6-6978-4761-8DA8-577DE5EA10B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DF137F16-AAEC-454D-B62D-BBA3A76A48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F971DBC9-E072-481B-8004-DE03221A80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51A0E9AB-4110-4AA1-AA7D-B6C9428C37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244FFD81-F598-4962-9A94-94CCE08D0A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A36D47E8-0BE7-48E1-86BB-2AEC4A0CAB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7923BA7C-65EB-4049-8A5A-46F0DFE2F5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B3F9D132-78BF-4D8F-9449-A6F1D681E9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FD73408E-2F37-4AED-8303-AB4CAAA19A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797EDC4-032A-41E7-9DEA-E76BD8CAC3F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4D9682-35B9-4CE4-9B0C-6E34050D86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E644930A-D1C3-4B4E-8ECE-51621CEA525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700B6B42-5296-4A6F-ADEB-5CC7E2C35EB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99804535-4B72-48A0-BB63-B16D90CBC0A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8880561C-146F-489E-8150-465B9F1A32F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A23D9DA4-324D-4217-897C-83A9B79828D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392E79E-E50D-4C2E-BD09-DE411D790EB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A5444DDC-86EB-4604-922D-0CEFE2F33FF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FE607110-7D46-4B60-953D-2F60BC383BF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B5D46CEB-7A66-4075-8395-023E4D53ADC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A626137B-26F7-4C67-9979-80F9570551C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D4F6CAD7-6642-4ECD-ADD3-167D2D323BB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FE196959-CB95-4BF6-9670-83832C0A61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44E4D918-3AFF-4DDD-B65E-E8786EE215A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5E86189D-0CD3-4BA4-82D4-B668AE6900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 xmlns:a16="http://schemas.microsoft.com/office/drawing/2014/main" id="{E26196F2-0069-4202-83DE-2596C538C07B}"/>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F80557CF-6322-462B-92E8-EB3AEB9C7251}"/>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 xmlns:a16="http://schemas.microsoft.com/office/drawing/2014/main" id="{632D0C02-8764-496D-8B81-131FAD3886BF}"/>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28FC8E64-95C0-40A1-BE17-13851C3C5775}"/>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 xmlns:a16="http://schemas.microsoft.com/office/drawing/2014/main" id="{2651904C-6262-4FE3-858D-3165EEBC6CFD}"/>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55A01041-21B7-4957-A468-E26DA36900F6}"/>
            </a:ext>
          </a:extLst>
        </xdr:cNvPr>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 xmlns:a16="http://schemas.microsoft.com/office/drawing/2014/main" id="{FA515880-C329-446B-9287-5D9D56496C41}"/>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 xmlns:a16="http://schemas.microsoft.com/office/drawing/2014/main" id="{4E0E05DF-CAF8-443C-B22A-CBBC12FF7CA8}"/>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 xmlns:a16="http://schemas.microsoft.com/office/drawing/2014/main" id="{36CD1368-850A-4B46-AA60-95CA3FFCC70C}"/>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 xmlns:a16="http://schemas.microsoft.com/office/drawing/2014/main" id="{3BADCCAB-3E39-4291-9A64-BDDBAE6790F9}"/>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5207212D-FA1C-4965-B300-BC73785117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C35E3B18-E3DF-4F0F-A34E-6A2DE915A0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B7E2B614-A11C-40C3-B911-2FEADAA3A65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F885FBF9-9F49-4B80-B8ED-28241A58E6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85F575AE-1BBA-41D3-B1C6-91987CBC4F5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116840</xdr:rowOff>
    </xdr:from>
    <xdr:to>
      <xdr:col>24</xdr:col>
      <xdr:colOff>114300</xdr:colOff>
      <xdr:row>35</xdr:row>
      <xdr:rowOff>46990</xdr:rowOff>
    </xdr:to>
    <xdr:sp macro="" textlink="">
      <xdr:nvSpPr>
        <xdr:cNvPr id="71" name="楕円 70">
          <a:extLst>
            <a:ext uri="{FF2B5EF4-FFF2-40B4-BE49-F238E27FC236}">
              <a16:creationId xmlns="" xmlns:a16="http://schemas.microsoft.com/office/drawing/2014/main" id="{572207B3-8517-4EC3-8547-54F249AEAFA8}"/>
            </a:ext>
          </a:extLst>
        </xdr:cNvPr>
        <xdr:cNvSpPr/>
      </xdr:nvSpPr>
      <xdr:spPr>
        <a:xfrm>
          <a:off x="4584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139717</xdr:rowOff>
    </xdr:from>
    <xdr:ext cx="405111" cy="259045"/>
    <xdr:sp macro="" textlink="">
      <xdr:nvSpPr>
        <xdr:cNvPr id="72" name="【道路】&#10;有形固定資産減価償却率該当値テキスト">
          <a:extLst>
            <a:ext uri="{FF2B5EF4-FFF2-40B4-BE49-F238E27FC236}">
              <a16:creationId xmlns="" xmlns:a16="http://schemas.microsoft.com/office/drawing/2014/main" id="{8CFB8C64-6173-401D-9CC5-4647DEF9E4D0}"/>
            </a:ext>
          </a:extLst>
        </xdr:cNvPr>
        <xdr:cNvSpPr txBox="1"/>
      </xdr:nvSpPr>
      <xdr:spPr>
        <a:xfrm>
          <a:off x="4673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109220</xdr:rowOff>
    </xdr:from>
    <xdr:to>
      <xdr:col>20</xdr:col>
      <xdr:colOff>38100</xdr:colOff>
      <xdr:row>35</xdr:row>
      <xdr:rowOff>39370</xdr:rowOff>
    </xdr:to>
    <xdr:sp macro="" textlink="">
      <xdr:nvSpPr>
        <xdr:cNvPr id="73" name="楕円 72">
          <a:extLst>
            <a:ext uri="{FF2B5EF4-FFF2-40B4-BE49-F238E27FC236}">
              <a16:creationId xmlns="" xmlns:a16="http://schemas.microsoft.com/office/drawing/2014/main" id="{D3F99BF6-E459-4AC3-A20C-8D77E6C9C576}"/>
            </a:ext>
          </a:extLst>
        </xdr:cNvPr>
        <xdr:cNvSpPr/>
      </xdr:nvSpPr>
      <xdr:spPr>
        <a:xfrm>
          <a:off x="374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160020</xdr:rowOff>
    </xdr:from>
    <xdr:to>
      <xdr:col>24</xdr:col>
      <xdr:colOff>63500</xdr:colOff>
      <xdr:row>34</xdr:row>
      <xdr:rowOff>167640</xdr:rowOff>
    </xdr:to>
    <xdr:cxnSp macro="">
      <xdr:nvCxnSpPr>
        <xdr:cNvPr id="74" name="直線コネクタ 73">
          <a:extLst>
            <a:ext uri="{FF2B5EF4-FFF2-40B4-BE49-F238E27FC236}">
              <a16:creationId xmlns="" xmlns:a16="http://schemas.microsoft.com/office/drawing/2014/main" id="{09F187E4-152B-4644-9E81-CB4BE96FF149}"/>
            </a:ext>
          </a:extLst>
        </xdr:cNvPr>
        <xdr:cNvCxnSpPr/>
      </xdr:nvCxnSpPr>
      <xdr:spPr>
        <a:xfrm>
          <a:off x="3797300" y="5989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156845</xdr:rowOff>
    </xdr:from>
    <xdr:to>
      <xdr:col>15</xdr:col>
      <xdr:colOff>101600</xdr:colOff>
      <xdr:row>34</xdr:row>
      <xdr:rowOff>86995</xdr:rowOff>
    </xdr:to>
    <xdr:sp macro="" textlink="">
      <xdr:nvSpPr>
        <xdr:cNvPr id="75" name="楕円 74">
          <a:extLst>
            <a:ext uri="{FF2B5EF4-FFF2-40B4-BE49-F238E27FC236}">
              <a16:creationId xmlns="" xmlns:a16="http://schemas.microsoft.com/office/drawing/2014/main" id="{5F9CD2E6-F43D-488E-ACA2-E2A829DDA8D6}"/>
            </a:ext>
          </a:extLst>
        </xdr:cNvPr>
        <xdr:cNvSpPr/>
      </xdr:nvSpPr>
      <xdr:spPr>
        <a:xfrm>
          <a:off x="2857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36195</xdr:rowOff>
    </xdr:from>
    <xdr:to>
      <xdr:col>19</xdr:col>
      <xdr:colOff>177800</xdr:colOff>
      <xdr:row>34</xdr:row>
      <xdr:rowOff>160020</xdr:rowOff>
    </xdr:to>
    <xdr:cxnSp macro="">
      <xdr:nvCxnSpPr>
        <xdr:cNvPr id="76" name="直線コネクタ 75">
          <a:extLst>
            <a:ext uri="{FF2B5EF4-FFF2-40B4-BE49-F238E27FC236}">
              <a16:creationId xmlns="" xmlns:a16="http://schemas.microsoft.com/office/drawing/2014/main" id="{57834303-FE25-4B93-805B-FA31C0B81948}"/>
            </a:ext>
          </a:extLst>
        </xdr:cNvPr>
        <xdr:cNvCxnSpPr/>
      </xdr:nvCxnSpPr>
      <xdr:spPr>
        <a:xfrm>
          <a:off x="2908300" y="586549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23495</xdr:rowOff>
    </xdr:from>
    <xdr:to>
      <xdr:col>10</xdr:col>
      <xdr:colOff>165100</xdr:colOff>
      <xdr:row>34</xdr:row>
      <xdr:rowOff>125095</xdr:rowOff>
    </xdr:to>
    <xdr:sp macro="" textlink="">
      <xdr:nvSpPr>
        <xdr:cNvPr id="77" name="楕円 76">
          <a:extLst>
            <a:ext uri="{FF2B5EF4-FFF2-40B4-BE49-F238E27FC236}">
              <a16:creationId xmlns="" xmlns:a16="http://schemas.microsoft.com/office/drawing/2014/main" id="{85126F3B-98CB-4BA3-ADE8-607D9E9AE04A}"/>
            </a:ext>
          </a:extLst>
        </xdr:cNvPr>
        <xdr:cNvSpPr/>
      </xdr:nvSpPr>
      <xdr:spPr>
        <a:xfrm>
          <a:off x="1968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36195</xdr:rowOff>
    </xdr:from>
    <xdr:to>
      <xdr:col>15</xdr:col>
      <xdr:colOff>50800</xdr:colOff>
      <xdr:row>34</xdr:row>
      <xdr:rowOff>74295</xdr:rowOff>
    </xdr:to>
    <xdr:cxnSp macro="">
      <xdr:nvCxnSpPr>
        <xdr:cNvPr id="78" name="直線コネクタ 77">
          <a:extLst>
            <a:ext uri="{FF2B5EF4-FFF2-40B4-BE49-F238E27FC236}">
              <a16:creationId xmlns="" xmlns:a16="http://schemas.microsoft.com/office/drawing/2014/main" id="{0CAC3464-6655-4E7A-8587-BF13FC4C7B1B}"/>
            </a:ext>
          </a:extLst>
        </xdr:cNvPr>
        <xdr:cNvCxnSpPr/>
      </xdr:nvCxnSpPr>
      <xdr:spPr>
        <a:xfrm flipV="1">
          <a:off x="2019300" y="5865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a:extLst>
            <a:ext uri="{FF2B5EF4-FFF2-40B4-BE49-F238E27FC236}">
              <a16:creationId xmlns="" xmlns:a16="http://schemas.microsoft.com/office/drawing/2014/main" id="{661C5E43-1221-4636-ABF3-16A3FA26F34A}"/>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a:extLst>
            <a:ext uri="{FF2B5EF4-FFF2-40B4-BE49-F238E27FC236}">
              <a16:creationId xmlns="" xmlns:a16="http://schemas.microsoft.com/office/drawing/2014/main" id="{82FD7C20-6773-4B32-A1B2-1EE2160BC915}"/>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a:extLst>
            <a:ext uri="{FF2B5EF4-FFF2-40B4-BE49-F238E27FC236}">
              <a16:creationId xmlns="" xmlns:a16="http://schemas.microsoft.com/office/drawing/2014/main" id="{8DD1DDEF-AFBD-4A9C-95DA-4168A814ADB1}"/>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55897</xdr:rowOff>
    </xdr:from>
    <xdr:ext cx="405111" cy="259045"/>
    <xdr:sp macro="" textlink="">
      <xdr:nvSpPr>
        <xdr:cNvPr id="82" name="n_1mainValue【道路】&#10;有形固定資産減価償却率">
          <a:extLst>
            <a:ext uri="{FF2B5EF4-FFF2-40B4-BE49-F238E27FC236}">
              <a16:creationId xmlns="" xmlns:a16="http://schemas.microsoft.com/office/drawing/2014/main" id="{44240EDB-EDC0-46C4-AF1E-26F52CF72FED}"/>
            </a:ext>
          </a:extLst>
        </xdr:cNvPr>
        <xdr:cNvSpPr txBox="1"/>
      </xdr:nvSpPr>
      <xdr:spPr>
        <a:xfrm>
          <a:off x="3582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103522</xdr:rowOff>
    </xdr:from>
    <xdr:ext cx="405111" cy="259045"/>
    <xdr:sp macro="" textlink="">
      <xdr:nvSpPr>
        <xdr:cNvPr id="83" name="n_2mainValue【道路】&#10;有形固定資産減価償却率">
          <a:extLst>
            <a:ext uri="{FF2B5EF4-FFF2-40B4-BE49-F238E27FC236}">
              <a16:creationId xmlns="" xmlns:a16="http://schemas.microsoft.com/office/drawing/2014/main" id="{25757667-FAD2-4964-80A0-1E64A1DC2528}"/>
            </a:ext>
          </a:extLst>
        </xdr:cNvPr>
        <xdr:cNvSpPr txBox="1"/>
      </xdr:nvSpPr>
      <xdr:spPr>
        <a:xfrm>
          <a:off x="2705744"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141622</xdr:rowOff>
    </xdr:from>
    <xdr:ext cx="405111" cy="259045"/>
    <xdr:sp macro="" textlink="">
      <xdr:nvSpPr>
        <xdr:cNvPr id="84" name="n_3mainValue【道路】&#10;有形固定資産減価償却率">
          <a:extLst>
            <a:ext uri="{FF2B5EF4-FFF2-40B4-BE49-F238E27FC236}">
              <a16:creationId xmlns="" xmlns:a16="http://schemas.microsoft.com/office/drawing/2014/main" id="{6B17DCB9-8237-478D-8D4F-0A1FC0DEE6EF}"/>
            </a:ext>
          </a:extLst>
        </xdr:cNvPr>
        <xdr:cNvSpPr txBox="1"/>
      </xdr:nvSpPr>
      <xdr:spPr>
        <a:xfrm>
          <a:off x="18167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 xmlns:a16="http://schemas.microsoft.com/office/drawing/2014/main" id="{DFC9CA79-B542-4B4B-97E1-61F68DC16C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 xmlns:a16="http://schemas.microsoft.com/office/drawing/2014/main" id="{572207FD-D813-41B8-8579-843F7AAF18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 xmlns:a16="http://schemas.microsoft.com/office/drawing/2014/main" id="{08EE4DE4-01EC-4375-ABE7-2BEE095952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 xmlns:a16="http://schemas.microsoft.com/office/drawing/2014/main" id="{60CF6363-DDA7-4E20-B838-8167995E6A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 xmlns:a16="http://schemas.microsoft.com/office/drawing/2014/main" id="{CB16C851-8E1F-4F6C-A3B0-2C3DCF65B4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 xmlns:a16="http://schemas.microsoft.com/office/drawing/2014/main" id="{CB7F4B87-DB4B-47CB-A1F1-51DC8FE29B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 xmlns:a16="http://schemas.microsoft.com/office/drawing/2014/main" id="{D2A3005B-DF03-4D4E-8130-D3F85A21FB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 xmlns:a16="http://schemas.microsoft.com/office/drawing/2014/main" id="{7E928898-E495-4A6E-B8F8-E71348DEC70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 xmlns:a16="http://schemas.microsoft.com/office/drawing/2014/main" id="{6F8D933A-751B-4148-9272-80AFD59C8F5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 xmlns:a16="http://schemas.microsoft.com/office/drawing/2014/main" id="{69B5BE51-71B3-4BEB-9345-F52163658C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 xmlns:a16="http://schemas.microsoft.com/office/drawing/2014/main" id="{C37DD7BD-B5D6-4906-9DBC-4942388EB30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 xmlns:a16="http://schemas.microsoft.com/office/drawing/2014/main" id="{72F55398-5558-4046-9054-EF1CB533D36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 xmlns:a16="http://schemas.microsoft.com/office/drawing/2014/main" id="{72FB0DB4-3E14-4BFC-BF2A-13F2BEB11A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 xmlns:a16="http://schemas.microsoft.com/office/drawing/2014/main" id="{58958063-F9E3-4FB4-A31C-300A0CE24B9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 xmlns:a16="http://schemas.microsoft.com/office/drawing/2014/main" id="{E39A33E2-2A4D-4EF0-A5C9-E406ECD514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 xmlns:a16="http://schemas.microsoft.com/office/drawing/2014/main" id="{34A174D2-3D44-4BD2-A9A8-37A31C0909D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 xmlns:a16="http://schemas.microsoft.com/office/drawing/2014/main" id="{E8DA6F14-4343-42DB-BA27-F08379BCA2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 xmlns:a16="http://schemas.microsoft.com/office/drawing/2014/main" id="{44A5D533-77EE-4C7A-A59C-E29951359EC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 xmlns:a16="http://schemas.microsoft.com/office/drawing/2014/main" id="{D5B9BAEA-DE35-40E0-9AEE-06A54A1761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 xmlns:a16="http://schemas.microsoft.com/office/drawing/2014/main" id="{867E3D81-16DC-4C55-81D6-DD2D084EAA7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 xmlns:a16="http://schemas.microsoft.com/office/drawing/2014/main" id="{0E559201-9C7B-4FC1-A6E5-3FE6555E2F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 xmlns:a16="http://schemas.microsoft.com/office/drawing/2014/main" id="{269E7B2E-1CFE-483B-9EDF-9AC65B1EEB2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 xmlns:a16="http://schemas.microsoft.com/office/drawing/2014/main" id="{CBBBF466-339F-4723-966B-F9EE390405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 xmlns:a16="http://schemas.microsoft.com/office/drawing/2014/main" id="{DD7B3DCB-28D2-4132-82F9-82E917C29CB3}"/>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 xmlns:a16="http://schemas.microsoft.com/office/drawing/2014/main" id="{3D60A950-EA91-4D23-9A29-706BE24D94C4}"/>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 xmlns:a16="http://schemas.microsoft.com/office/drawing/2014/main" id="{5F804F84-A97A-4ADC-B3FC-89C35CC0C1A5}"/>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 xmlns:a16="http://schemas.microsoft.com/office/drawing/2014/main" id="{D0A49C2B-A34E-41BD-8FF5-85660C481589}"/>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 xmlns:a16="http://schemas.microsoft.com/office/drawing/2014/main" id="{D9FB15EB-489F-4541-AB45-574586343901}"/>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a:extLst>
            <a:ext uri="{FF2B5EF4-FFF2-40B4-BE49-F238E27FC236}">
              <a16:creationId xmlns="" xmlns:a16="http://schemas.microsoft.com/office/drawing/2014/main" id="{16E2C133-2DB6-4323-B4F7-44FED0D62EFC}"/>
            </a:ext>
          </a:extLst>
        </xdr:cNvPr>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 xmlns:a16="http://schemas.microsoft.com/office/drawing/2014/main" id="{25D8187E-65B9-4561-B120-39998553732D}"/>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 xmlns:a16="http://schemas.microsoft.com/office/drawing/2014/main" id="{28F5E5B9-D6BA-4F58-A843-5787FC7C8177}"/>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 xmlns:a16="http://schemas.microsoft.com/office/drawing/2014/main" id="{9E23C48C-E1F0-47B0-AE66-FDBCE7C1DCD3}"/>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a:extLst>
            <a:ext uri="{FF2B5EF4-FFF2-40B4-BE49-F238E27FC236}">
              <a16:creationId xmlns="" xmlns:a16="http://schemas.microsoft.com/office/drawing/2014/main" id="{290F5979-44C6-4D09-A124-CA5649F3897B}"/>
            </a:ext>
          </a:extLst>
        </xdr:cNvPr>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8147334B-7E70-4F8E-A6B0-B98E6CE836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243B9343-4B81-4EC6-9E39-DE1D786BC6D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202AE060-EF61-4D03-B088-B28B14DF5D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69C9EEF2-5880-4105-A847-3B64929780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DE63DD63-D6AD-4CCF-BFC9-92D185BD70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65497</xdr:rowOff>
    </xdr:from>
    <xdr:to>
      <xdr:col>55</xdr:col>
      <xdr:colOff>50800</xdr:colOff>
      <xdr:row>38</xdr:row>
      <xdr:rowOff>167097</xdr:rowOff>
    </xdr:to>
    <xdr:sp macro="" textlink="">
      <xdr:nvSpPr>
        <xdr:cNvPr id="123" name="楕円 122">
          <a:extLst>
            <a:ext uri="{FF2B5EF4-FFF2-40B4-BE49-F238E27FC236}">
              <a16:creationId xmlns="" xmlns:a16="http://schemas.microsoft.com/office/drawing/2014/main" id="{419F6EBD-EE53-4F63-B9FC-2FCF01C83781}"/>
            </a:ext>
          </a:extLst>
        </xdr:cNvPr>
        <xdr:cNvSpPr/>
      </xdr:nvSpPr>
      <xdr:spPr>
        <a:xfrm>
          <a:off x="10426700" y="65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88373</xdr:rowOff>
    </xdr:from>
    <xdr:ext cx="534377" cy="259045"/>
    <xdr:sp macro="" textlink="">
      <xdr:nvSpPr>
        <xdr:cNvPr id="124" name="【道路】&#10;一人当たり延長該当値テキスト">
          <a:extLst>
            <a:ext uri="{FF2B5EF4-FFF2-40B4-BE49-F238E27FC236}">
              <a16:creationId xmlns="" xmlns:a16="http://schemas.microsoft.com/office/drawing/2014/main" id="{7B42ACC4-8333-437C-8C32-CA626248F1B4}"/>
            </a:ext>
          </a:extLst>
        </xdr:cNvPr>
        <xdr:cNvSpPr txBox="1"/>
      </xdr:nvSpPr>
      <xdr:spPr>
        <a:xfrm>
          <a:off x="10515600" y="643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76767</xdr:rowOff>
    </xdr:from>
    <xdr:to>
      <xdr:col>50</xdr:col>
      <xdr:colOff>165100</xdr:colOff>
      <xdr:row>39</xdr:row>
      <xdr:rowOff>6917</xdr:rowOff>
    </xdr:to>
    <xdr:sp macro="" textlink="">
      <xdr:nvSpPr>
        <xdr:cNvPr id="125" name="楕円 124">
          <a:extLst>
            <a:ext uri="{FF2B5EF4-FFF2-40B4-BE49-F238E27FC236}">
              <a16:creationId xmlns="" xmlns:a16="http://schemas.microsoft.com/office/drawing/2014/main" id="{A534E79C-CA44-41A8-A48B-A3694AFBAFD9}"/>
            </a:ext>
          </a:extLst>
        </xdr:cNvPr>
        <xdr:cNvSpPr/>
      </xdr:nvSpPr>
      <xdr:spPr>
        <a:xfrm>
          <a:off x="9588500" y="65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116297</xdr:rowOff>
    </xdr:from>
    <xdr:to>
      <xdr:col>55</xdr:col>
      <xdr:colOff>0</xdr:colOff>
      <xdr:row>38</xdr:row>
      <xdr:rowOff>127567</xdr:rowOff>
    </xdr:to>
    <xdr:cxnSp macro="">
      <xdr:nvCxnSpPr>
        <xdr:cNvPr id="126" name="直線コネクタ 125">
          <a:extLst>
            <a:ext uri="{FF2B5EF4-FFF2-40B4-BE49-F238E27FC236}">
              <a16:creationId xmlns="" xmlns:a16="http://schemas.microsoft.com/office/drawing/2014/main" id="{9E53FE8D-86D8-46C6-8208-D0283F1D1103}"/>
            </a:ext>
          </a:extLst>
        </xdr:cNvPr>
        <xdr:cNvCxnSpPr/>
      </xdr:nvCxnSpPr>
      <xdr:spPr>
        <a:xfrm flipV="1">
          <a:off x="9639300" y="6631397"/>
          <a:ext cx="8382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83785</xdr:rowOff>
    </xdr:from>
    <xdr:to>
      <xdr:col>46</xdr:col>
      <xdr:colOff>38100</xdr:colOff>
      <xdr:row>39</xdr:row>
      <xdr:rowOff>13935</xdr:rowOff>
    </xdr:to>
    <xdr:sp macro="" textlink="">
      <xdr:nvSpPr>
        <xdr:cNvPr id="127" name="楕円 126">
          <a:extLst>
            <a:ext uri="{FF2B5EF4-FFF2-40B4-BE49-F238E27FC236}">
              <a16:creationId xmlns="" xmlns:a16="http://schemas.microsoft.com/office/drawing/2014/main" id="{996B348C-EC92-4880-ADC8-FFF10FDC1BDB}"/>
            </a:ext>
          </a:extLst>
        </xdr:cNvPr>
        <xdr:cNvSpPr/>
      </xdr:nvSpPr>
      <xdr:spPr>
        <a:xfrm>
          <a:off x="8699500" y="65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127567</xdr:rowOff>
    </xdr:from>
    <xdr:to>
      <xdr:col>50</xdr:col>
      <xdr:colOff>114300</xdr:colOff>
      <xdr:row>38</xdr:row>
      <xdr:rowOff>134585</xdr:rowOff>
    </xdr:to>
    <xdr:cxnSp macro="">
      <xdr:nvCxnSpPr>
        <xdr:cNvPr id="128" name="直線コネクタ 127">
          <a:extLst>
            <a:ext uri="{FF2B5EF4-FFF2-40B4-BE49-F238E27FC236}">
              <a16:creationId xmlns="" xmlns:a16="http://schemas.microsoft.com/office/drawing/2014/main" id="{100A7ECD-A22B-45B3-AE8F-0460FDFDB7A2}"/>
            </a:ext>
          </a:extLst>
        </xdr:cNvPr>
        <xdr:cNvCxnSpPr/>
      </xdr:nvCxnSpPr>
      <xdr:spPr>
        <a:xfrm flipV="1">
          <a:off x="8750300" y="6642667"/>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91031</xdr:rowOff>
    </xdr:from>
    <xdr:to>
      <xdr:col>41</xdr:col>
      <xdr:colOff>101600</xdr:colOff>
      <xdr:row>39</xdr:row>
      <xdr:rowOff>21181</xdr:rowOff>
    </xdr:to>
    <xdr:sp macro="" textlink="">
      <xdr:nvSpPr>
        <xdr:cNvPr id="129" name="楕円 128">
          <a:extLst>
            <a:ext uri="{FF2B5EF4-FFF2-40B4-BE49-F238E27FC236}">
              <a16:creationId xmlns="" xmlns:a16="http://schemas.microsoft.com/office/drawing/2014/main" id="{80F229F6-3F49-4FD7-BE16-9DE957B71201}"/>
            </a:ext>
          </a:extLst>
        </xdr:cNvPr>
        <xdr:cNvSpPr/>
      </xdr:nvSpPr>
      <xdr:spPr>
        <a:xfrm>
          <a:off x="7810500" y="66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134585</xdr:rowOff>
    </xdr:from>
    <xdr:to>
      <xdr:col>45</xdr:col>
      <xdr:colOff>177800</xdr:colOff>
      <xdr:row>38</xdr:row>
      <xdr:rowOff>141831</xdr:rowOff>
    </xdr:to>
    <xdr:cxnSp macro="">
      <xdr:nvCxnSpPr>
        <xdr:cNvPr id="130" name="直線コネクタ 129">
          <a:extLst>
            <a:ext uri="{FF2B5EF4-FFF2-40B4-BE49-F238E27FC236}">
              <a16:creationId xmlns="" xmlns:a16="http://schemas.microsoft.com/office/drawing/2014/main" id="{E2B2D8F1-460E-4A2D-9182-97D609B8CEBC}"/>
            </a:ext>
          </a:extLst>
        </xdr:cNvPr>
        <xdr:cNvCxnSpPr/>
      </xdr:nvCxnSpPr>
      <xdr:spPr>
        <a:xfrm flipV="1">
          <a:off x="7861300" y="6649685"/>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a:extLst>
            <a:ext uri="{FF2B5EF4-FFF2-40B4-BE49-F238E27FC236}">
              <a16:creationId xmlns="" xmlns:a16="http://schemas.microsoft.com/office/drawing/2014/main" id="{75F24249-2088-4E3F-A27D-67C2B4C72AF5}"/>
            </a:ext>
          </a:extLst>
        </xdr:cNvPr>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a:extLst>
            <a:ext uri="{FF2B5EF4-FFF2-40B4-BE49-F238E27FC236}">
              <a16:creationId xmlns="" xmlns:a16="http://schemas.microsoft.com/office/drawing/2014/main" id="{94DCD4CC-10CD-4B8C-B64F-2BF6856B75FF}"/>
            </a:ext>
          </a:extLst>
        </xdr:cNvPr>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5290</xdr:rowOff>
    </xdr:from>
    <xdr:ext cx="534377" cy="259045"/>
    <xdr:sp macro="" textlink="">
      <xdr:nvSpPr>
        <xdr:cNvPr id="133" name="n_3aveValue【道路】&#10;一人当たり延長">
          <a:extLst>
            <a:ext uri="{FF2B5EF4-FFF2-40B4-BE49-F238E27FC236}">
              <a16:creationId xmlns="" xmlns:a16="http://schemas.microsoft.com/office/drawing/2014/main" id="{FAF0D022-3DF6-48B3-B30C-3E0B711775FD}"/>
            </a:ext>
          </a:extLst>
        </xdr:cNvPr>
        <xdr:cNvSpPr txBox="1"/>
      </xdr:nvSpPr>
      <xdr:spPr>
        <a:xfrm>
          <a:off x="7594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23443</xdr:rowOff>
    </xdr:from>
    <xdr:ext cx="534377" cy="259045"/>
    <xdr:sp macro="" textlink="">
      <xdr:nvSpPr>
        <xdr:cNvPr id="134" name="n_1mainValue【道路】&#10;一人当たり延長">
          <a:extLst>
            <a:ext uri="{FF2B5EF4-FFF2-40B4-BE49-F238E27FC236}">
              <a16:creationId xmlns="" xmlns:a16="http://schemas.microsoft.com/office/drawing/2014/main" id="{65599D30-F77E-4462-9B95-2C02A28E60C5}"/>
            </a:ext>
          </a:extLst>
        </xdr:cNvPr>
        <xdr:cNvSpPr txBox="1"/>
      </xdr:nvSpPr>
      <xdr:spPr>
        <a:xfrm>
          <a:off x="9359411" y="63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30461</xdr:rowOff>
    </xdr:from>
    <xdr:ext cx="534377" cy="259045"/>
    <xdr:sp macro="" textlink="">
      <xdr:nvSpPr>
        <xdr:cNvPr id="135" name="n_2mainValue【道路】&#10;一人当たり延長">
          <a:extLst>
            <a:ext uri="{FF2B5EF4-FFF2-40B4-BE49-F238E27FC236}">
              <a16:creationId xmlns="" xmlns:a16="http://schemas.microsoft.com/office/drawing/2014/main" id="{BF67A477-2BD9-47A6-8DEC-BBF18532C98B}"/>
            </a:ext>
          </a:extLst>
        </xdr:cNvPr>
        <xdr:cNvSpPr txBox="1"/>
      </xdr:nvSpPr>
      <xdr:spPr>
        <a:xfrm>
          <a:off x="8483111" y="63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37708</xdr:rowOff>
    </xdr:from>
    <xdr:ext cx="534377" cy="259045"/>
    <xdr:sp macro="" textlink="">
      <xdr:nvSpPr>
        <xdr:cNvPr id="136" name="n_3mainValue【道路】&#10;一人当たり延長">
          <a:extLst>
            <a:ext uri="{FF2B5EF4-FFF2-40B4-BE49-F238E27FC236}">
              <a16:creationId xmlns="" xmlns:a16="http://schemas.microsoft.com/office/drawing/2014/main" id="{C0789E2D-95D8-4268-84F6-A440CFE7699B}"/>
            </a:ext>
          </a:extLst>
        </xdr:cNvPr>
        <xdr:cNvSpPr txBox="1"/>
      </xdr:nvSpPr>
      <xdr:spPr>
        <a:xfrm>
          <a:off x="7594111" y="63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 xmlns:a16="http://schemas.microsoft.com/office/drawing/2014/main" id="{2417476B-5B10-48B5-82C6-CB76E5E4BC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 xmlns:a16="http://schemas.microsoft.com/office/drawing/2014/main" id="{DE4DB4BA-09AF-4CC1-A5C6-6D1CFF53BA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 xmlns:a16="http://schemas.microsoft.com/office/drawing/2014/main" id="{2D39B1C2-73C7-4B89-88D1-C8F281FBCD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 xmlns:a16="http://schemas.microsoft.com/office/drawing/2014/main" id="{741324C2-425C-44DC-A706-B8713F3DB5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 xmlns:a16="http://schemas.microsoft.com/office/drawing/2014/main" id="{1213F9AA-B6AA-4345-BDA6-661E079883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 xmlns:a16="http://schemas.microsoft.com/office/drawing/2014/main" id="{08873152-B5AB-435B-A06B-5D8330355E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 xmlns:a16="http://schemas.microsoft.com/office/drawing/2014/main" id="{9B8C3996-69BD-4531-B33C-FB17145019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 xmlns:a16="http://schemas.microsoft.com/office/drawing/2014/main" id="{F8464E1F-05CA-4848-90AF-902E22E36D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 xmlns:a16="http://schemas.microsoft.com/office/drawing/2014/main" id="{C39B8A9C-7D57-4D6B-BE91-53C208A40B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 xmlns:a16="http://schemas.microsoft.com/office/drawing/2014/main" id="{6C52BEF7-0B10-4723-AF8E-D00F71B85A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 xmlns:a16="http://schemas.microsoft.com/office/drawing/2014/main" id="{4369E95C-DEC9-4954-B546-B84DEC26AD6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 xmlns:a16="http://schemas.microsoft.com/office/drawing/2014/main" id="{66752CFB-F712-4C4C-AA4A-AEC4AE7554C4}"/>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 xmlns:a16="http://schemas.microsoft.com/office/drawing/2014/main" id="{7E017326-B8B1-498E-BA0A-2C88AF1021FE}"/>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 xmlns:a16="http://schemas.microsoft.com/office/drawing/2014/main" id="{CA290EF0-ADD2-49DB-B2A9-C2C228C71AA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 xmlns:a16="http://schemas.microsoft.com/office/drawing/2014/main" id="{AD3A0EA8-46DB-4BC5-8DB3-E4444CB0C02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 xmlns:a16="http://schemas.microsoft.com/office/drawing/2014/main" id="{8AFA7440-372D-4EE4-879C-93EAEFE7EB1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 xmlns:a16="http://schemas.microsoft.com/office/drawing/2014/main" id="{B8DF4A80-BD26-480A-AEBB-2C16AC5A180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 xmlns:a16="http://schemas.microsoft.com/office/drawing/2014/main" id="{2ABB857B-1796-4C92-98D3-00821DCBA5B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 xmlns:a16="http://schemas.microsoft.com/office/drawing/2014/main" id="{53DE6D91-81FC-4338-BCA3-AF7D79E5B3F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 xmlns:a16="http://schemas.microsoft.com/office/drawing/2014/main" id="{3BF383BB-84BF-4336-AC67-03FFB26F41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 xmlns:a16="http://schemas.microsoft.com/office/drawing/2014/main" id="{16DDB676-E24E-43DC-A59B-37F5F4C5668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 xmlns:a16="http://schemas.microsoft.com/office/drawing/2014/main" id="{F53349BB-C41D-41E3-8B91-952C5B84115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a:extLst>
            <a:ext uri="{FF2B5EF4-FFF2-40B4-BE49-F238E27FC236}">
              <a16:creationId xmlns="" xmlns:a16="http://schemas.microsoft.com/office/drawing/2014/main" id="{4D6353E9-628E-479D-928B-43632A2C91BF}"/>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a:extLst>
            <a:ext uri="{FF2B5EF4-FFF2-40B4-BE49-F238E27FC236}">
              <a16:creationId xmlns="" xmlns:a16="http://schemas.microsoft.com/office/drawing/2014/main" id="{8C1D205C-F63D-4343-86BA-F97795B9A372}"/>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a:extLst>
            <a:ext uri="{FF2B5EF4-FFF2-40B4-BE49-F238E27FC236}">
              <a16:creationId xmlns="" xmlns:a16="http://schemas.microsoft.com/office/drawing/2014/main" id="{B9DA6FD8-8A48-42AF-8FF2-AAB5926ED877}"/>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a:extLst>
            <a:ext uri="{FF2B5EF4-FFF2-40B4-BE49-F238E27FC236}">
              <a16:creationId xmlns="" xmlns:a16="http://schemas.microsoft.com/office/drawing/2014/main" id="{0EAD7021-BE11-4E65-B1A2-4414904075DB}"/>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a:extLst>
            <a:ext uri="{FF2B5EF4-FFF2-40B4-BE49-F238E27FC236}">
              <a16:creationId xmlns="" xmlns:a16="http://schemas.microsoft.com/office/drawing/2014/main" id="{49552C8A-5EF0-4FE4-A88E-EE769678F86D}"/>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4" name="【橋りょう・トンネル】&#10;有形固定資産減価償却率平均値テキスト">
          <a:extLst>
            <a:ext uri="{FF2B5EF4-FFF2-40B4-BE49-F238E27FC236}">
              <a16:creationId xmlns="" xmlns:a16="http://schemas.microsoft.com/office/drawing/2014/main" id="{CA3D9325-232D-4452-A987-0807664F3815}"/>
            </a:ext>
          </a:extLst>
        </xdr:cNvPr>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a:extLst>
            <a:ext uri="{FF2B5EF4-FFF2-40B4-BE49-F238E27FC236}">
              <a16:creationId xmlns="" xmlns:a16="http://schemas.microsoft.com/office/drawing/2014/main" id="{5267A3D5-EBDF-4591-8A35-E9DEFA05727D}"/>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a:extLst>
            <a:ext uri="{FF2B5EF4-FFF2-40B4-BE49-F238E27FC236}">
              <a16:creationId xmlns="" xmlns:a16="http://schemas.microsoft.com/office/drawing/2014/main" id="{613C9A33-5113-4C24-BFC4-E0987DEA212F}"/>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a:extLst>
            <a:ext uri="{FF2B5EF4-FFF2-40B4-BE49-F238E27FC236}">
              <a16:creationId xmlns="" xmlns:a16="http://schemas.microsoft.com/office/drawing/2014/main" id="{AC7B6B43-A4E4-4F0E-A944-571CA410F1DE}"/>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a:extLst>
            <a:ext uri="{FF2B5EF4-FFF2-40B4-BE49-F238E27FC236}">
              <a16:creationId xmlns="" xmlns:a16="http://schemas.microsoft.com/office/drawing/2014/main" id="{947AC38B-C38B-410A-9174-298FFFC67A72}"/>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 xmlns:a16="http://schemas.microsoft.com/office/drawing/2014/main" id="{C78CCC9F-A93F-44FE-AC8A-00ECDCA05A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DF57EA0E-EE26-4942-85A0-57CD4DB601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C191C756-ADBF-46A5-8B33-052D47AA10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DF88C052-ED35-4AD4-9433-F02E933D36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AF6D94AC-60C2-4062-8F2A-75193DF00B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111506</xdr:rowOff>
    </xdr:from>
    <xdr:to>
      <xdr:col>24</xdr:col>
      <xdr:colOff>114300</xdr:colOff>
      <xdr:row>57</xdr:row>
      <xdr:rowOff>41656</xdr:rowOff>
    </xdr:to>
    <xdr:sp macro="" textlink="">
      <xdr:nvSpPr>
        <xdr:cNvPr id="174" name="楕円 173">
          <a:extLst>
            <a:ext uri="{FF2B5EF4-FFF2-40B4-BE49-F238E27FC236}">
              <a16:creationId xmlns="" xmlns:a16="http://schemas.microsoft.com/office/drawing/2014/main" id="{06C42103-FAD4-4C8D-B4BB-2167ABBC86B1}"/>
            </a:ext>
          </a:extLst>
        </xdr:cNvPr>
        <xdr:cNvSpPr/>
      </xdr:nvSpPr>
      <xdr:spPr>
        <a:xfrm>
          <a:off x="45847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26433</xdr:rowOff>
    </xdr:from>
    <xdr:ext cx="405111" cy="259045"/>
    <xdr:sp macro="" textlink="">
      <xdr:nvSpPr>
        <xdr:cNvPr id="175" name="【橋りょう・トンネル】&#10;有形固定資産減価償却率該当値テキスト">
          <a:extLst>
            <a:ext uri="{FF2B5EF4-FFF2-40B4-BE49-F238E27FC236}">
              <a16:creationId xmlns="" xmlns:a16="http://schemas.microsoft.com/office/drawing/2014/main" id="{CE487E78-C1FC-465A-B9DB-B4E67F3BA888}"/>
            </a:ext>
          </a:extLst>
        </xdr:cNvPr>
        <xdr:cNvSpPr txBox="1"/>
      </xdr:nvSpPr>
      <xdr:spPr>
        <a:xfrm>
          <a:off x="4673600" y="9627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145796</xdr:rowOff>
    </xdr:from>
    <xdr:to>
      <xdr:col>20</xdr:col>
      <xdr:colOff>38100</xdr:colOff>
      <xdr:row>57</xdr:row>
      <xdr:rowOff>75946</xdr:rowOff>
    </xdr:to>
    <xdr:sp macro="" textlink="">
      <xdr:nvSpPr>
        <xdr:cNvPr id="176" name="楕円 175">
          <a:extLst>
            <a:ext uri="{FF2B5EF4-FFF2-40B4-BE49-F238E27FC236}">
              <a16:creationId xmlns="" xmlns:a16="http://schemas.microsoft.com/office/drawing/2014/main" id="{BA0B2D46-E037-48BD-BD42-6BC5A27939A1}"/>
            </a:ext>
          </a:extLst>
        </xdr:cNvPr>
        <xdr:cNvSpPr/>
      </xdr:nvSpPr>
      <xdr:spPr>
        <a:xfrm>
          <a:off x="3746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162306</xdr:rowOff>
    </xdr:from>
    <xdr:to>
      <xdr:col>24</xdr:col>
      <xdr:colOff>63500</xdr:colOff>
      <xdr:row>57</xdr:row>
      <xdr:rowOff>25146</xdr:rowOff>
    </xdr:to>
    <xdr:cxnSp macro="">
      <xdr:nvCxnSpPr>
        <xdr:cNvPr id="177" name="直線コネクタ 176">
          <a:extLst>
            <a:ext uri="{FF2B5EF4-FFF2-40B4-BE49-F238E27FC236}">
              <a16:creationId xmlns="" xmlns:a16="http://schemas.microsoft.com/office/drawing/2014/main" id="{40119B16-4261-4867-BBAC-94DF4EC5E492}"/>
            </a:ext>
          </a:extLst>
        </xdr:cNvPr>
        <xdr:cNvCxnSpPr/>
      </xdr:nvCxnSpPr>
      <xdr:spPr>
        <a:xfrm flipV="1">
          <a:off x="3797300" y="97635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xdr:rowOff>
    </xdr:from>
    <xdr:to>
      <xdr:col>15</xdr:col>
      <xdr:colOff>101600</xdr:colOff>
      <xdr:row>57</xdr:row>
      <xdr:rowOff>110236</xdr:rowOff>
    </xdr:to>
    <xdr:sp macro="" textlink="">
      <xdr:nvSpPr>
        <xdr:cNvPr id="178" name="楕円 177">
          <a:extLst>
            <a:ext uri="{FF2B5EF4-FFF2-40B4-BE49-F238E27FC236}">
              <a16:creationId xmlns="" xmlns:a16="http://schemas.microsoft.com/office/drawing/2014/main" id="{0E0F34E7-8F90-4322-BD23-C032C4EF1F68}"/>
            </a:ext>
          </a:extLst>
        </xdr:cNvPr>
        <xdr:cNvSpPr/>
      </xdr:nvSpPr>
      <xdr:spPr>
        <a:xfrm>
          <a:off x="2857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25146</xdr:rowOff>
    </xdr:from>
    <xdr:to>
      <xdr:col>19</xdr:col>
      <xdr:colOff>177800</xdr:colOff>
      <xdr:row>57</xdr:row>
      <xdr:rowOff>59436</xdr:rowOff>
    </xdr:to>
    <xdr:cxnSp macro="">
      <xdr:nvCxnSpPr>
        <xdr:cNvPr id="179" name="直線コネクタ 178">
          <a:extLst>
            <a:ext uri="{FF2B5EF4-FFF2-40B4-BE49-F238E27FC236}">
              <a16:creationId xmlns="" xmlns:a16="http://schemas.microsoft.com/office/drawing/2014/main" id="{49FE62CB-6F2E-4C09-B1AA-E69CDF36BE48}"/>
            </a:ext>
          </a:extLst>
        </xdr:cNvPr>
        <xdr:cNvCxnSpPr/>
      </xdr:nvCxnSpPr>
      <xdr:spPr>
        <a:xfrm flipV="1">
          <a:off x="2908300" y="97977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45212</xdr:rowOff>
    </xdr:from>
    <xdr:to>
      <xdr:col>10</xdr:col>
      <xdr:colOff>165100</xdr:colOff>
      <xdr:row>57</xdr:row>
      <xdr:rowOff>146812</xdr:rowOff>
    </xdr:to>
    <xdr:sp macro="" textlink="">
      <xdr:nvSpPr>
        <xdr:cNvPr id="180" name="楕円 179">
          <a:extLst>
            <a:ext uri="{FF2B5EF4-FFF2-40B4-BE49-F238E27FC236}">
              <a16:creationId xmlns="" xmlns:a16="http://schemas.microsoft.com/office/drawing/2014/main" id="{567F5078-AA65-4041-9412-2606F725B2EE}"/>
            </a:ext>
          </a:extLst>
        </xdr:cNvPr>
        <xdr:cNvSpPr/>
      </xdr:nvSpPr>
      <xdr:spPr>
        <a:xfrm>
          <a:off x="19685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59436</xdr:rowOff>
    </xdr:from>
    <xdr:to>
      <xdr:col>15</xdr:col>
      <xdr:colOff>50800</xdr:colOff>
      <xdr:row>57</xdr:row>
      <xdr:rowOff>96012</xdr:rowOff>
    </xdr:to>
    <xdr:cxnSp macro="">
      <xdr:nvCxnSpPr>
        <xdr:cNvPr id="181" name="直線コネクタ 180">
          <a:extLst>
            <a:ext uri="{FF2B5EF4-FFF2-40B4-BE49-F238E27FC236}">
              <a16:creationId xmlns="" xmlns:a16="http://schemas.microsoft.com/office/drawing/2014/main" id="{8EE03AF6-B776-4EA6-BAD0-E9A1AE2A13E3}"/>
            </a:ext>
          </a:extLst>
        </xdr:cNvPr>
        <xdr:cNvCxnSpPr/>
      </xdr:nvCxnSpPr>
      <xdr:spPr>
        <a:xfrm flipV="1">
          <a:off x="2019300" y="98320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2" name="n_1aveValue【橋りょう・トンネル】&#10;有形固定資産減価償却率">
          <a:extLst>
            <a:ext uri="{FF2B5EF4-FFF2-40B4-BE49-F238E27FC236}">
              <a16:creationId xmlns="" xmlns:a16="http://schemas.microsoft.com/office/drawing/2014/main" id="{33AFDA58-46FC-4CDE-9428-4FE69841591A}"/>
            </a:ext>
          </a:extLst>
        </xdr:cNvPr>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83" name="n_2aveValue【橋りょう・トンネル】&#10;有形固定資産減価償却率">
          <a:extLst>
            <a:ext uri="{FF2B5EF4-FFF2-40B4-BE49-F238E27FC236}">
              <a16:creationId xmlns="" xmlns:a16="http://schemas.microsoft.com/office/drawing/2014/main" id="{C74D2F5C-C8DB-4AE3-A63F-56C98C935606}"/>
            </a:ext>
          </a:extLst>
        </xdr:cNvPr>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84" name="n_3aveValue【橋りょう・トンネル】&#10;有形固定資産減価償却率">
          <a:extLst>
            <a:ext uri="{FF2B5EF4-FFF2-40B4-BE49-F238E27FC236}">
              <a16:creationId xmlns="" xmlns:a16="http://schemas.microsoft.com/office/drawing/2014/main" id="{5DD76DF2-4FD6-450D-AEAC-9284378A3D17}"/>
            </a:ext>
          </a:extLst>
        </xdr:cNvPr>
        <xdr:cNvSpPr txBox="1"/>
      </xdr:nvSpPr>
      <xdr:spPr>
        <a:xfrm>
          <a:off x="1816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92473</xdr:rowOff>
    </xdr:from>
    <xdr:ext cx="405111" cy="259045"/>
    <xdr:sp macro="" textlink="">
      <xdr:nvSpPr>
        <xdr:cNvPr id="185" name="n_1mainValue【橋りょう・トンネル】&#10;有形固定資産減価償却率">
          <a:extLst>
            <a:ext uri="{FF2B5EF4-FFF2-40B4-BE49-F238E27FC236}">
              <a16:creationId xmlns="" xmlns:a16="http://schemas.microsoft.com/office/drawing/2014/main" id="{B2D27B1F-875D-4B03-B526-F7E9EBEE6CF0}"/>
            </a:ext>
          </a:extLst>
        </xdr:cNvPr>
        <xdr:cNvSpPr txBox="1"/>
      </xdr:nvSpPr>
      <xdr:spPr>
        <a:xfrm>
          <a:off x="3582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126763</xdr:rowOff>
    </xdr:from>
    <xdr:ext cx="405111" cy="259045"/>
    <xdr:sp macro="" textlink="">
      <xdr:nvSpPr>
        <xdr:cNvPr id="186" name="n_2mainValue【橋りょう・トンネル】&#10;有形固定資産減価償却率">
          <a:extLst>
            <a:ext uri="{FF2B5EF4-FFF2-40B4-BE49-F238E27FC236}">
              <a16:creationId xmlns="" xmlns:a16="http://schemas.microsoft.com/office/drawing/2014/main" id="{45446476-AA9A-4CF6-A50C-EF4A760B5C77}"/>
            </a:ext>
          </a:extLst>
        </xdr:cNvPr>
        <xdr:cNvSpPr txBox="1"/>
      </xdr:nvSpPr>
      <xdr:spPr>
        <a:xfrm>
          <a:off x="27057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163339</xdr:rowOff>
    </xdr:from>
    <xdr:ext cx="405111" cy="259045"/>
    <xdr:sp macro="" textlink="">
      <xdr:nvSpPr>
        <xdr:cNvPr id="187" name="n_3mainValue【橋りょう・トンネル】&#10;有形固定資産減価償却率">
          <a:extLst>
            <a:ext uri="{FF2B5EF4-FFF2-40B4-BE49-F238E27FC236}">
              <a16:creationId xmlns="" xmlns:a16="http://schemas.microsoft.com/office/drawing/2014/main" id="{2B0195AD-0FFB-4248-836B-E8271826958F}"/>
            </a:ext>
          </a:extLst>
        </xdr:cNvPr>
        <xdr:cNvSpPr txBox="1"/>
      </xdr:nvSpPr>
      <xdr:spPr>
        <a:xfrm>
          <a:off x="181674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 xmlns:a16="http://schemas.microsoft.com/office/drawing/2014/main" id="{C83570F7-AFD8-404C-8C16-0CA9FB6043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 xmlns:a16="http://schemas.microsoft.com/office/drawing/2014/main" id="{E8EB3586-F376-43F4-8C04-B9DD6BD99F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 xmlns:a16="http://schemas.microsoft.com/office/drawing/2014/main" id="{EFDEB6FE-2444-4B04-AEAB-63DE061D41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 xmlns:a16="http://schemas.microsoft.com/office/drawing/2014/main" id="{53F3C025-31FA-4642-99AB-A3D9F834D1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 xmlns:a16="http://schemas.microsoft.com/office/drawing/2014/main" id="{FC0F0B4E-9F6B-44A7-84AD-3984C54B8C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 xmlns:a16="http://schemas.microsoft.com/office/drawing/2014/main" id="{E973A567-DDA9-47B7-925F-CABE8C2AAF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 xmlns:a16="http://schemas.microsoft.com/office/drawing/2014/main" id="{8792AF67-FD32-4406-A6FD-DFA6F38B1A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 xmlns:a16="http://schemas.microsoft.com/office/drawing/2014/main" id="{52B99F55-F1DC-4EFE-87FB-9BD32202AB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 xmlns:a16="http://schemas.microsoft.com/office/drawing/2014/main" id="{BD9DC37F-E47B-4DC1-83AE-ED80A1ECE9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 xmlns:a16="http://schemas.microsoft.com/office/drawing/2014/main" id="{919B1D03-7F75-4E33-A520-D1124A4446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 xmlns:a16="http://schemas.microsoft.com/office/drawing/2014/main" id="{241358AD-8B5D-41C2-A3DC-5EE1E7284D4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 xmlns:a16="http://schemas.microsoft.com/office/drawing/2014/main" id="{CCEF1957-DA1C-4B49-98C1-721840B5DA2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 xmlns:a16="http://schemas.microsoft.com/office/drawing/2014/main" id="{58DC01A1-E4B4-4D80-B8F1-77778DFF843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a:extLst>
            <a:ext uri="{FF2B5EF4-FFF2-40B4-BE49-F238E27FC236}">
              <a16:creationId xmlns="" xmlns:a16="http://schemas.microsoft.com/office/drawing/2014/main" id="{386B2063-0FE5-4C6B-950D-CC5D1C12962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 xmlns:a16="http://schemas.microsoft.com/office/drawing/2014/main" id="{205ED6A8-35CF-49F1-B0ED-0B208F7628E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a:extLst>
            <a:ext uri="{FF2B5EF4-FFF2-40B4-BE49-F238E27FC236}">
              <a16:creationId xmlns="" xmlns:a16="http://schemas.microsoft.com/office/drawing/2014/main" id="{A3AD73F7-70A4-42D0-AAA5-F3A94D62237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 xmlns:a16="http://schemas.microsoft.com/office/drawing/2014/main" id="{1FDFE932-932F-4928-9959-16E3435B957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a:extLst>
            <a:ext uri="{FF2B5EF4-FFF2-40B4-BE49-F238E27FC236}">
              <a16:creationId xmlns="" xmlns:a16="http://schemas.microsoft.com/office/drawing/2014/main" id="{BF913ED5-9FD7-4CDB-965D-3746C47E8861}"/>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 xmlns:a16="http://schemas.microsoft.com/office/drawing/2014/main" id="{2E090E97-D70A-4E62-8055-244AFD0AEB7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 xmlns:a16="http://schemas.microsoft.com/office/drawing/2014/main" id="{5CED5EE4-19CD-4C61-94FF-638BABD7121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 xmlns:a16="http://schemas.microsoft.com/office/drawing/2014/main" id="{489C39A8-B306-424D-90AD-68DD4F7BE44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a:extLst>
            <a:ext uri="{FF2B5EF4-FFF2-40B4-BE49-F238E27FC236}">
              <a16:creationId xmlns="" xmlns:a16="http://schemas.microsoft.com/office/drawing/2014/main" id="{E46370B8-FDC7-435E-92F2-750A654BDAD5}"/>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 xmlns:a16="http://schemas.microsoft.com/office/drawing/2014/main" id="{61FDFA88-0F13-4711-9432-2E29B22104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 xmlns:a16="http://schemas.microsoft.com/office/drawing/2014/main" id="{2F86A13A-FD94-47A6-B2A8-357FA733ACA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 xmlns:a16="http://schemas.microsoft.com/office/drawing/2014/main" id="{6E35C0C2-F357-4A4E-9E56-7BE71BFF33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a:extLst>
            <a:ext uri="{FF2B5EF4-FFF2-40B4-BE49-F238E27FC236}">
              <a16:creationId xmlns="" xmlns:a16="http://schemas.microsoft.com/office/drawing/2014/main" id="{0F1623CC-D7AD-4F7F-B998-8EFC3C4229A3}"/>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a:extLst>
            <a:ext uri="{FF2B5EF4-FFF2-40B4-BE49-F238E27FC236}">
              <a16:creationId xmlns="" xmlns:a16="http://schemas.microsoft.com/office/drawing/2014/main" id="{76BB6227-425B-439C-8425-F4C518F4F1A6}"/>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a:extLst>
            <a:ext uri="{FF2B5EF4-FFF2-40B4-BE49-F238E27FC236}">
              <a16:creationId xmlns="" xmlns:a16="http://schemas.microsoft.com/office/drawing/2014/main" id="{AAF1E229-026D-431D-995B-51D3F2CBC8F5}"/>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a:extLst>
            <a:ext uri="{FF2B5EF4-FFF2-40B4-BE49-F238E27FC236}">
              <a16:creationId xmlns="" xmlns:a16="http://schemas.microsoft.com/office/drawing/2014/main" id="{C1075B9E-8751-413E-A535-E8A8C9BB5367}"/>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a:extLst>
            <a:ext uri="{FF2B5EF4-FFF2-40B4-BE49-F238E27FC236}">
              <a16:creationId xmlns="" xmlns:a16="http://schemas.microsoft.com/office/drawing/2014/main" id="{5F629AD5-BD92-4EB8-982C-646395390EDB}"/>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8" name="【橋りょう・トンネル】&#10;一人当たり有形固定資産（償却資産）額平均値テキスト">
          <a:extLst>
            <a:ext uri="{FF2B5EF4-FFF2-40B4-BE49-F238E27FC236}">
              <a16:creationId xmlns="" xmlns:a16="http://schemas.microsoft.com/office/drawing/2014/main" id="{347AEB3A-241A-4A91-81EC-8AE3CCB7DF7E}"/>
            </a:ext>
          </a:extLst>
        </xdr:cNvPr>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a:extLst>
            <a:ext uri="{FF2B5EF4-FFF2-40B4-BE49-F238E27FC236}">
              <a16:creationId xmlns="" xmlns:a16="http://schemas.microsoft.com/office/drawing/2014/main" id="{D3848B14-6C92-4F77-8844-C5375A100A46}"/>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a:extLst>
            <a:ext uri="{FF2B5EF4-FFF2-40B4-BE49-F238E27FC236}">
              <a16:creationId xmlns="" xmlns:a16="http://schemas.microsoft.com/office/drawing/2014/main" id="{57082198-BAC4-4774-8CAE-F1AD0496CC9C}"/>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a:extLst>
            <a:ext uri="{FF2B5EF4-FFF2-40B4-BE49-F238E27FC236}">
              <a16:creationId xmlns="" xmlns:a16="http://schemas.microsoft.com/office/drawing/2014/main" id="{944B210D-A9E0-411D-83D5-F0685819F072}"/>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a:extLst>
            <a:ext uri="{FF2B5EF4-FFF2-40B4-BE49-F238E27FC236}">
              <a16:creationId xmlns="" xmlns:a16="http://schemas.microsoft.com/office/drawing/2014/main" id="{DC9B7B03-1F9E-42EE-A43F-2FB90E282C86}"/>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D4E711DB-1E7A-4841-B314-8DEF14CF6A6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7E99AEA6-60CD-4B8C-A572-A0B40BA898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37B2706F-943A-48D3-8737-6AD56145889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9E24D9C2-CC12-45E2-BA81-B82435EA1AF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8525FEE6-30F6-4EB3-ADCF-9E515A55EA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41582</xdr:rowOff>
    </xdr:from>
    <xdr:to>
      <xdr:col>55</xdr:col>
      <xdr:colOff>50800</xdr:colOff>
      <xdr:row>56</xdr:row>
      <xdr:rowOff>143182</xdr:rowOff>
    </xdr:to>
    <xdr:sp macro="" textlink="">
      <xdr:nvSpPr>
        <xdr:cNvPr id="228" name="楕円 227">
          <a:extLst>
            <a:ext uri="{FF2B5EF4-FFF2-40B4-BE49-F238E27FC236}">
              <a16:creationId xmlns="" xmlns:a16="http://schemas.microsoft.com/office/drawing/2014/main" id="{8FC0F27F-7B2E-45F0-AE73-8C4F35847B35}"/>
            </a:ext>
          </a:extLst>
        </xdr:cNvPr>
        <xdr:cNvSpPr/>
      </xdr:nvSpPr>
      <xdr:spPr>
        <a:xfrm>
          <a:off x="10426700" y="96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166059</xdr:rowOff>
    </xdr:from>
    <xdr:ext cx="690189" cy="259045"/>
    <xdr:sp macro="" textlink="">
      <xdr:nvSpPr>
        <xdr:cNvPr id="229" name="【橋りょう・トンネル】&#10;一人当たり有形固定資産（償却資産）額該当値テキスト">
          <a:extLst>
            <a:ext uri="{FF2B5EF4-FFF2-40B4-BE49-F238E27FC236}">
              <a16:creationId xmlns="" xmlns:a16="http://schemas.microsoft.com/office/drawing/2014/main" id="{C5B0DC5F-2965-4E7C-BB85-1E6D76DF94CF}"/>
            </a:ext>
          </a:extLst>
        </xdr:cNvPr>
        <xdr:cNvSpPr txBox="1"/>
      </xdr:nvSpPr>
      <xdr:spPr>
        <a:xfrm>
          <a:off x="10515600" y="95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65413</xdr:rowOff>
    </xdr:from>
    <xdr:to>
      <xdr:col>50</xdr:col>
      <xdr:colOff>165100</xdr:colOff>
      <xdr:row>56</xdr:row>
      <xdr:rowOff>167013</xdr:rowOff>
    </xdr:to>
    <xdr:sp macro="" textlink="">
      <xdr:nvSpPr>
        <xdr:cNvPr id="230" name="楕円 229">
          <a:extLst>
            <a:ext uri="{FF2B5EF4-FFF2-40B4-BE49-F238E27FC236}">
              <a16:creationId xmlns="" xmlns:a16="http://schemas.microsoft.com/office/drawing/2014/main" id="{2429DA25-FE51-4483-81DB-394412F297DA}"/>
            </a:ext>
          </a:extLst>
        </xdr:cNvPr>
        <xdr:cNvSpPr/>
      </xdr:nvSpPr>
      <xdr:spPr>
        <a:xfrm>
          <a:off x="9588500" y="9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92382</xdr:rowOff>
    </xdr:from>
    <xdr:to>
      <xdr:col>55</xdr:col>
      <xdr:colOff>0</xdr:colOff>
      <xdr:row>56</xdr:row>
      <xdr:rowOff>116213</xdr:rowOff>
    </xdr:to>
    <xdr:cxnSp macro="">
      <xdr:nvCxnSpPr>
        <xdr:cNvPr id="231" name="直線コネクタ 230">
          <a:extLst>
            <a:ext uri="{FF2B5EF4-FFF2-40B4-BE49-F238E27FC236}">
              <a16:creationId xmlns="" xmlns:a16="http://schemas.microsoft.com/office/drawing/2014/main" id="{D599E7A0-074F-4CAF-912B-51C5F185C59C}"/>
            </a:ext>
          </a:extLst>
        </xdr:cNvPr>
        <xdr:cNvCxnSpPr/>
      </xdr:nvCxnSpPr>
      <xdr:spPr>
        <a:xfrm flipV="1">
          <a:off x="9639300" y="9693582"/>
          <a:ext cx="8382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81725</xdr:rowOff>
    </xdr:from>
    <xdr:to>
      <xdr:col>46</xdr:col>
      <xdr:colOff>38100</xdr:colOff>
      <xdr:row>57</xdr:row>
      <xdr:rowOff>11875</xdr:rowOff>
    </xdr:to>
    <xdr:sp macro="" textlink="">
      <xdr:nvSpPr>
        <xdr:cNvPr id="232" name="楕円 231">
          <a:extLst>
            <a:ext uri="{FF2B5EF4-FFF2-40B4-BE49-F238E27FC236}">
              <a16:creationId xmlns="" xmlns:a16="http://schemas.microsoft.com/office/drawing/2014/main" id="{CF06C386-8CEA-4FE6-80BB-D5007662B488}"/>
            </a:ext>
          </a:extLst>
        </xdr:cNvPr>
        <xdr:cNvSpPr/>
      </xdr:nvSpPr>
      <xdr:spPr>
        <a:xfrm>
          <a:off x="8699500" y="96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116213</xdr:rowOff>
    </xdr:from>
    <xdr:to>
      <xdr:col>50</xdr:col>
      <xdr:colOff>114300</xdr:colOff>
      <xdr:row>56</xdr:row>
      <xdr:rowOff>132525</xdr:rowOff>
    </xdr:to>
    <xdr:cxnSp macro="">
      <xdr:nvCxnSpPr>
        <xdr:cNvPr id="233" name="直線コネクタ 232">
          <a:extLst>
            <a:ext uri="{FF2B5EF4-FFF2-40B4-BE49-F238E27FC236}">
              <a16:creationId xmlns="" xmlns:a16="http://schemas.microsoft.com/office/drawing/2014/main" id="{3FDA5191-5694-4325-8D57-2CDE7791C677}"/>
            </a:ext>
          </a:extLst>
        </xdr:cNvPr>
        <xdr:cNvCxnSpPr/>
      </xdr:nvCxnSpPr>
      <xdr:spPr>
        <a:xfrm flipV="1">
          <a:off x="8750300" y="9717413"/>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97658</xdr:rowOff>
    </xdr:from>
    <xdr:to>
      <xdr:col>41</xdr:col>
      <xdr:colOff>101600</xdr:colOff>
      <xdr:row>57</xdr:row>
      <xdr:rowOff>27808</xdr:rowOff>
    </xdr:to>
    <xdr:sp macro="" textlink="">
      <xdr:nvSpPr>
        <xdr:cNvPr id="234" name="楕円 233">
          <a:extLst>
            <a:ext uri="{FF2B5EF4-FFF2-40B4-BE49-F238E27FC236}">
              <a16:creationId xmlns="" xmlns:a16="http://schemas.microsoft.com/office/drawing/2014/main" id="{EA27D863-6EFC-4C9F-AB75-73F4C3678676}"/>
            </a:ext>
          </a:extLst>
        </xdr:cNvPr>
        <xdr:cNvSpPr/>
      </xdr:nvSpPr>
      <xdr:spPr>
        <a:xfrm>
          <a:off x="7810500" y="96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132525</xdr:rowOff>
    </xdr:from>
    <xdr:to>
      <xdr:col>45</xdr:col>
      <xdr:colOff>177800</xdr:colOff>
      <xdr:row>56</xdr:row>
      <xdr:rowOff>148458</xdr:rowOff>
    </xdr:to>
    <xdr:cxnSp macro="">
      <xdr:nvCxnSpPr>
        <xdr:cNvPr id="235" name="直線コネクタ 234">
          <a:extLst>
            <a:ext uri="{FF2B5EF4-FFF2-40B4-BE49-F238E27FC236}">
              <a16:creationId xmlns="" xmlns:a16="http://schemas.microsoft.com/office/drawing/2014/main" id="{9D547D90-B6FD-49B0-85DD-0075FB16CE43}"/>
            </a:ext>
          </a:extLst>
        </xdr:cNvPr>
        <xdr:cNvCxnSpPr/>
      </xdr:nvCxnSpPr>
      <xdr:spPr>
        <a:xfrm flipV="1">
          <a:off x="7861300" y="9733725"/>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36" name="n_1aveValue【橋りょう・トンネル】&#10;一人当たり有形固定資産（償却資産）額">
          <a:extLst>
            <a:ext uri="{FF2B5EF4-FFF2-40B4-BE49-F238E27FC236}">
              <a16:creationId xmlns="" xmlns:a16="http://schemas.microsoft.com/office/drawing/2014/main" id="{5956A986-A30C-4460-BD89-F473CC4EA676}"/>
            </a:ext>
          </a:extLst>
        </xdr:cNvPr>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37" name="n_2aveValue【橋りょう・トンネル】&#10;一人当たり有形固定資産（償却資産）額">
          <a:extLst>
            <a:ext uri="{FF2B5EF4-FFF2-40B4-BE49-F238E27FC236}">
              <a16:creationId xmlns="" xmlns:a16="http://schemas.microsoft.com/office/drawing/2014/main" id="{3BC472E5-0855-4D96-96AA-BC16F6632096}"/>
            </a:ext>
          </a:extLst>
        </xdr:cNvPr>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127075</xdr:rowOff>
    </xdr:from>
    <xdr:ext cx="690189" cy="259045"/>
    <xdr:sp macro="" textlink="">
      <xdr:nvSpPr>
        <xdr:cNvPr id="238" name="n_3aveValue【橋りょう・トンネル】&#10;一人当たり有形固定資産（償却資産）額">
          <a:extLst>
            <a:ext uri="{FF2B5EF4-FFF2-40B4-BE49-F238E27FC236}">
              <a16:creationId xmlns="" xmlns:a16="http://schemas.microsoft.com/office/drawing/2014/main" id="{89E70EDB-4849-404A-BB4A-5A5A345DC0E3}"/>
            </a:ext>
          </a:extLst>
        </xdr:cNvPr>
        <xdr:cNvSpPr txBox="1"/>
      </xdr:nvSpPr>
      <xdr:spPr>
        <a:xfrm>
          <a:off x="7516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12090</xdr:rowOff>
    </xdr:from>
    <xdr:ext cx="690189" cy="259045"/>
    <xdr:sp macro="" textlink="">
      <xdr:nvSpPr>
        <xdr:cNvPr id="239" name="n_1mainValue【橋りょう・トンネル】&#10;一人当たり有形固定資産（償却資産）額">
          <a:extLst>
            <a:ext uri="{FF2B5EF4-FFF2-40B4-BE49-F238E27FC236}">
              <a16:creationId xmlns="" xmlns:a16="http://schemas.microsoft.com/office/drawing/2014/main" id="{A6E4DE61-C15A-48BC-82E4-B06659E86A2C}"/>
            </a:ext>
          </a:extLst>
        </xdr:cNvPr>
        <xdr:cNvSpPr txBox="1"/>
      </xdr:nvSpPr>
      <xdr:spPr>
        <a:xfrm>
          <a:off x="9281505" y="9441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28402</xdr:rowOff>
    </xdr:from>
    <xdr:ext cx="690189" cy="259045"/>
    <xdr:sp macro="" textlink="">
      <xdr:nvSpPr>
        <xdr:cNvPr id="240" name="n_2mainValue【橋りょう・トンネル】&#10;一人当たり有形固定資産（償却資産）額">
          <a:extLst>
            <a:ext uri="{FF2B5EF4-FFF2-40B4-BE49-F238E27FC236}">
              <a16:creationId xmlns="" xmlns:a16="http://schemas.microsoft.com/office/drawing/2014/main" id="{29C45454-1545-4CF9-8875-91DFCDE7319F}"/>
            </a:ext>
          </a:extLst>
        </xdr:cNvPr>
        <xdr:cNvSpPr txBox="1"/>
      </xdr:nvSpPr>
      <xdr:spPr>
        <a:xfrm>
          <a:off x="8405205" y="9458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44335</xdr:rowOff>
    </xdr:from>
    <xdr:ext cx="690189" cy="259045"/>
    <xdr:sp macro="" textlink="">
      <xdr:nvSpPr>
        <xdr:cNvPr id="241" name="n_3mainValue【橋りょう・トンネル】&#10;一人当たり有形固定資産（償却資産）額">
          <a:extLst>
            <a:ext uri="{FF2B5EF4-FFF2-40B4-BE49-F238E27FC236}">
              <a16:creationId xmlns="" xmlns:a16="http://schemas.microsoft.com/office/drawing/2014/main" id="{9E72644A-8B83-41ED-A084-A05418134E88}"/>
            </a:ext>
          </a:extLst>
        </xdr:cNvPr>
        <xdr:cNvSpPr txBox="1"/>
      </xdr:nvSpPr>
      <xdr:spPr>
        <a:xfrm>
          <a:off x="7516205" y="9474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 xmlns:a16="http://schemas.microsoft.com/office/drawing/2014/main" id="{8D4C6123-0C44-4424-ADD1-6C8499AFD6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 xmlns:a16="http://schemas.microsoft.com/office/drawing/2014/main" id="{451ECF7C-943E-428D-A143-83F140163A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 xmlns:a16="http://schemas.microsoft.com/office/drawing/2014/main" id="{9D1FF30D-8E42-4D7F-8A86-802E1CA7CE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 xmlns:a16="http://schemas.microsoft.com/office/drawing/2014/main" id="{EC66FB7B-1C13-4EDD-82C7-DD6B23761A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 xmlns:a16="http://schemas.microsoft.com/office/drawing/2014/main" id="{F24209CB-7D09-4760-83CF-49C430A9EA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 xmlns:a16="http://schemas.microsoft.com/office/drawing/2014/main" id="{D6E749F4-01DE-402D-8BA3-000F7162A3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 xmlns:a16="http://schemas.microsoft.com/office/drawing/2014/main" id="{95E00E23-3F80-4C28-B3C3-90C04813F9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 xmlns:a16="http://schemas.microsoft.com/office/drawing/2014/main" id="{A5D7AA24-A01C-472A-8E85-B71B431F20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 xmlns:a16="http://schemas.microsoft.com/office/drawing/2014/main" id="{8359D982-F226-4B26-B3F5-53438482C6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 xmlns:a16="http://schemas.microsoft.com/office/drawing/2014/main" id="{C1AB3072-D365-43BB-923F-03D12EB023B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 xmlns:a16="http://schemas.microsoft.com/office/drawing/2014/main" id="{8E3049B8-A14B-4389-AA77-39F550ECEF8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 xmlns:a16="http://schemas.microsoft.com/office/drawing/2014/main" id="{A9C58AF7-0894-4748-A811-3CEA660C45C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 xmlns:a16="http://schemas.microsoft.com/office/drawing/2014/main" id="{523DF011-7325-4BA2-AC02-951FB514384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 xmlns:a16="http://schemas.microsoft.com/office/drawing/2014/main" id="{09A6402F-098E-4635-8C95-3C466372374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 xmlns:a16="http://schemas.microsoft.com/office/drawing/2014/main" id="{2591E8B6-CD20-4D31-A466-02BA2E81454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 xmlns:a16="http://schemas.microsoft.com/office/drawing/2014/main" id="{2726E627-D567-4AFD-A4AA-DC1F40EAD74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 xmlns:a16="http://schemas.microsoft.com/office/drawing/2014/main" id="{1D1FDA8D-E4B5-458B-9B5E-028219DD715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 xmlns:a16="http://schemas.microsoft.com/office/drawing/2014/main" id="{15456F97-D45D-41CA-ACAA-F3E7FBCF369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 xmlns:a16="http://schemas.microsoft.com/office/drawing/2014/main" id="{7D32F2B3-92F7-4B62-9FFD-7F32A2D45F4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 xmlns:a16="http://schemas.microsoft.com/office/drawing/2014/main" id="{A81E5639-1476-4DB7-9041-E8757983677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 xmlns:a16="http://schemas.microsoft.com/office/drawing/2014/main" id="{85CD5B98-7A36-41E9-8836-57D0419842A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 xmlns:a16="http://schemas.microsoft.com/office/drawing/2014/main" id="{584785FF-BEED-4A33-9560-7CFE9ABD0C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 xmlns:a16="http://schemas.microsoft.com/office/drawing/2014/main" id="{3C4DF5DD-D1E5-495D-BBEC-058CAE8E161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 xmlns:a16="http://schemas.microsoft.com/office/drawing/2014/main" id="{69AAB36A-F8C9-4AC2-B756-E6905BAFCC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a:extLst>
            <a:ext uri="{FF2B5EF4-FFF2-40B4-BE49-F238E27FC236}">
              <a16:creationId xmlns="" xmlns:a16="http://schemas.microsoft.com/office/drawing/2014/main" id="{136DE44B-18A2-4F16-9904-0CC3B253CC7C}"/>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a:extLst>
            <a:ext uri="{FF2B5EF4-FFF2-40B4-BE49-F238E27FC236}">
              <a16:creationId xmlns="" xmlns:a16="http://schemas.microsoft.com/office/drawing/2014/main" id="{C66B99EE-CC24-409C-81B1-C456D7687576}"/>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a:extLst>
            <a:ext uri="{FF2B5EF4-FFF2-40B4-BE49-F238E27FC236}">
              <a16:creationId xmlns="" xmlns:a16="http://schemas.microsoft.com/office/drawing/2014/main" id="{34E93CAF-5810-4154-BBBB-F53F338E65CF}"/>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a:extLst>
            <a:ext uri="{FF2B5EF4-FFF2-40B4-BE49-F238E27FC236}">
              <a16:creationId xmlns="" xmlns:a16="http://schemas.microsoft.com/office/drawing/2014/main" id="{1C0C5110-2D27-42B9-8796-056C8E1C3D84}"/>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a:extLst>
            <a:ext uri="{FF2B5EF4-FFF2-40B4-BE49-F238E27FC236}">
              <a16:creationId xmlns="" xmlns:a16="http://schemas.microsoft.com/office/drawing/2014/main" id="{8B568238-6A85-4000-B4C6-C472CAC97A5C}"/>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71" name="【公営住宅】&#10;有形固定資産減価償却率平均値テキスト">
          <a:extLst>
            <a:ext uri="{FF2B5EF4-FFF2-40B4-BE49-F238E27FC236}">
              <a16:creationId xmlns="" xmlns:a16="http://schemas.microsoft.com/office/drawing/2014/main" id="{9FFE7C4B-FEEF-4EEC-A373-EB3EDAF5DFC2}"/>
            </a:ext>
          </a:extLst>
        </xdr:cNvPr>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a:extLst>
            <a:ext uri="{FF2B5EF4-FFF2-40B4-BE49-F238E27FC236}">
              <a16:creationId xmlns="" xmlns:a16="http://schemas.microsoft.com/office/drawing/2014/main" id="{F1C797B0-85CE-4602-8C54-70812BBB97FE}"/>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a:extLst>
            <a:ext uri="{FF2B5EF4-FFF2-40B4-BE49-F238E27FC236}">
              <a16:creationId xmlns="" xmlns:a16="http://schemas.microsoft.com/office/drawing/2014/main" id="{8A458843-F4D3-49C6-B0C3-E8CB6720CB9F}"/>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a:extLst>
            <a:ext uri="{FF2B5EF4-FFF2-40B4-BE49-F238E27FC236}">
              <a16:creationId xmlns="" xmlns:a16="http://schemas.microsoft.com/office/drawing/2014/main" id="{2738F66D-4662-4248-8A9A-0C449A742410}"/>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a:extLst>
            <a:ext uri="{FF2B5EF4-FFF2-40B4-BE49-F238E27FC236}">
              <a16:creationId xmlns="" xmlns:a16="http://schemas.microsoft.com/office/drawing/2014/main" id="{7F6F30C3-73C4-4A00-89DE-B418C4433188}"/>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B28E53D4-E919-4DCD-970C-5AEFB1D6C5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FB20B907-19D0-4196-B000-91305A438A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25852DBA-182B-4228-8655-EA6D1366ED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991BEE48-6454-439D-BCAE-BF3C004E9C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3EA4DA24-58F0-4AFF-BA8B-C7D8700026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81" name="楕円 280">
          <a:extLst>
            <a:ext uri="{FF2B5EF4-FFF2-40B4-BE49-F238E27FC236}">
              <a16:creationId xmlns="" xmlns:a16="http://schemas.microsoft.com/office/drawing/2014/main" id="{8789D8DA-B92A-4890-8AE1-E034E1990A39}"/>
            </a:ext>
          </a:extLst>
        </xdr:cNvPr>
        <xdr:cNvSpPr/>
      </xdr:nvSpPr>
      <xdr:spPr>
        <a:xfrm>
          <a:off x="4584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17163</xdr:rowOff>
    </xdr:from>
    <xdr:ext cx="405111" cy="259045"/>
    <xdr:sp macro="" textlink="">
      <xdr:nvSpPr>
        <xdr:cNvPr id="282" name="【公営住宅】&#10;有形固定資産減価償却率該当値テキスト">
          <a:extLst>
            <a:ext uri="{FF2B5EF4-FFF2-40B4-BE49-F238E27FC236}">
              <a16:creationId xmlns="" xmlns:a16="http://schemas.microsoft.com/office/drawing/2014/main" id="{6FEF1148-0DED-44D9-A562-9048BD56E96F}"/>
            </a:ext>
          </a:extLst>
        </xdr:cNvPr>
        <xdr:cNvSpPr txBox="1"/>
      </xdr:nvSpPr>
      <xdr:spPr>
        <a:xfrm>
          <a:off x="4673600"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83" name="楕円 282">
          <a:extLst>
            <a:ext uri="{FF2B5EF4-FFF2-40B4-BE49-F238E27FC236}">
              <a16:creationId xmlns="" xmlns:a16="http://schemas.microsoft.com/office/drawing/2014/main" id="{3AF33F85-3463-41EC-A0E4-E0AC4FEDD6C6}"/>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89536</xdr:rowOff>
    </xdr:to>
    <xdr:cxnSp macro="">
      <xdr:nvCxnSpPr>
        <xdr:cNvPr id="284" name="直線コネクタ 283">
          <a:extLst>
            <a:ext uri="{FF2B5EF4-FFF2-40B4-BE49-F238E27FC236}">
              <a16:creationId xmlns="" xmlns:a16="http://schemas.microsoft.com/office/drawing/2014/main" id="{7C41BFFE-E7E6-467E-8F40-4D988968C5D7}"/>
            </a:ext>
          </a:extLst>
        </xdr:cNvPr>
        <xdr:cNvCxnSpPr/>
      </xdr:nvCxnSpPr>
      <xdr:spPr>
        <a:xfrm>
          <a:off x="3797300" y="142684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85" name="楕円 284">
          <a:extLst>
            <a:ext uri="{FF2B5EF4-FFF2-40B4-BE49-F238E27FC236}">
              <a16:creationId xmlns="" xmlns:a16="http://schemas.microsoft.com/office/drawing/2014/main" id="{7305D3A1-2076-4EBC-9A68-DC2A59D9DC94}"/>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83</xdr:row>
      <xdr:rowOff>38100</xdr:rowOff>
    </xdr:to>
    <xdr:cxnSp macro="">
      <xdr:nvCxnSpPr>
        <xdr:cNvPr id="286" name="直線コネクタ 285">
          <a:extLst>
            <a:ext uri="{FF2B5EF4-FFF2-40B4-BE49-F238E27FC236}">
              <a16:creationId xmlns="" xmlns:a16="http://schemas.microsoft.com/office/drawing/2014/main" id="{04D46C77-6129-44E8-9753-9D1DC7E5D131}"/>
            </a:ext>
          </a:extLst>
        </xdr:cNvPr>
        <xdr:cNvCxnSpPr/>
      </xdr:nvCxnSpPr>
      <xdr:spPr>
        <a:xfrm>
          <a:off x="2908300" y="140741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7" name="楕円 286">
          <a:extLst>
            <a:ext uri="{FF2B5EF4-FFF2-40B4-BE49-F238E27FC236}">
              <a16:creationId xmlns="" xmlns:a16="http://schemas.microsoft.com/office/drawing/2014/main" id="{367A6906-F07A-44E4-9B1F-1FE2C9BFBFD6}"/>
            </a:ext>
          </a:extLst>
        </xdr:cNvPr>
        <xdr:cNvSpPr/>
      </xdr:nvSpPr>
      <xdr:spPr>
        <a:xfrm>
          <a:off x="1968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146686</xdr:rowOff>
    </xdr:to>
    <xdr:cxnSp macro="">
      <xdr:nvCxnSpPr>
        <xdr:cNvPr id="288" name="直線コネクタ 287">
          <a:extLst>
            <a:ext uri="{FF2B5EF4-FFF2-40B4-BE49-F238E27FC236}">
              <a16:creationId xmlns="" xmlns:a16="http://schemas.microsoft.com/office/drawing/2014/main" id="{C8CC1243-77BF-4430-B9C0-7B96474B779D}"/>
            </a:ext>
          </a:extLst>
        </xdr:cNvPr>
        <xdr:cNvCxnSpPr/>
      </xdr:nvCxnSpPr>
      <xdr:spPr>
        <a:xfrm flipV="1">
          <a:off x="2019300" y="14074139"/>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9" name="n_1aveValue【公営住宅】&#10;有形固定資産減価償却率">
          <a:extLst>
            <a:ext uri="{FF2B5EF4-FFF2-40B4-BE49-F238E27FC236}">
              <a16:creationId xmlns="" xmlns:a16="http://schemas.microsoft.com/office/drawing/2014/main" id="{6C20B0A1-AE99-4A1F-8520-D4C50D77E652}"/>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0" name="n_2aveValue【公営住宅】&#10;有形固定資産減価償却率">
          <a:extLst>
            <a:ext uri="{FF2B5EF4-FFF2-40B4-BE49-F238E27FC236}">
              <a16:creationId xmlns="" xmlns:a16="http://schemas.microsoft.com/office/drawing/2014/main" id="{BEC867FE-17AC-4BB8-AE84-FD18FA467931}"/>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1" name="n_3aveValue【公営住宅】&#10;有形固定資産減価償却率">
          <a:extLst>
            <a:ext uri="{FF2B5EF4-FFF2-40B4-BE49-F238E27FC236}">
              <a16:creationId xmlns="" xmlns:a16="http://schemas.microsoft.com/office/drawing/2014/main" id="{57697EC2-BC3E-48D6-B1FF-4E05948B3932}"/>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292" name="n_1mainValue【公営住宅】&#10;有形固定資産減価償却率">
          <a:extLst>
            <a:ext uri="{FF2B5EF4-FFF2-40B4-BE49-F238E27FC236}">
              <a16:creationId xmlns="" xmlns:a16="http://schemas.microsoft.com/office/drawing/2014/main" id="{8AB71FDD-2A1F-4F28-AA6C-07FB3E4E4953}"/>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3" name="n_2mainValue【公営住宅】&#10;有形固定資産減価償却率">
          <a:extLst>
            <a:ext uri="{FF2B5EF4-FFF2-40B4-BE49-F238E27FC236}">
              <a16:creationId xmlns="" xmlns:a16="http://schemas.microsoft.com/office/drawing/2014/main" id="{BAFBE56E-60FC-4FCC-8E6D-E2F30465D2CA}"/>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94" name="n_3mainValue【公営住宅】&#10;有形固定資産減価償却率">
          <a:extLst>
            <a:ext uri="{FF2B5EF4-FFF2-40B4-BE49-F238E27FC236}">
              <a16:creationId xmlns="" xmlns:a16="http://schemas.microsoft.com/office/drawing/2014/main" id="{7FA075D1-FD83-4335-88BB-0DC4A8BAEBD9}"/>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 xmlns:a16="http://schemas.microsoft.com/office/drawing/2014/main" id="{925316A2-BA67-4EDB-B0C5-55889EE424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 xmlns:a16="http://schemas.microsoft.com/office/drawing/2014/main" id="{C437F858-DB64-4280-83B8-E0E42BCBD0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 xmlns:a16="http://schemas.microsoft.com/office/drawing/2014/main" id="{2CD33A1B-E17F-400C-B1F0-454FE3401C5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 xmlns:a16="http://schemas.microsoft.com/office/drawing/2014/main" id="{54B4C0D3-B26B-434A-A187-DC77CBCE8B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 xmlns:a16="http://schemas.microsoft.com/office/drawing/2014/main" id="{CDFA5B99-1A32-40DE-AD73-5EE4BB6720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 xmlns:a16="http://schemas.microsoft.com/office/drawing/2014/main" id="{6C59A1BA-2C60-4BDE-A876-C4F20A2E51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 xmlns:a16="http://schemas.microsoft.com/office/drawing/2014/main" id="{81276B1A-773D-414B-A84F-3B9A242BC2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 xmlns:a16="http://schemas.microsoft.com/office/drawing/2014/main" id="{1B280F30-8E6E-4631-87E4-3D04359DC29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 xmlns:a16="http://schemas.microsoft.com/office/drawing/2014/main" id="{C8B2E142-8BB4-48BF-A91B-2B4B37DEAD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 xmlns:a16="http://schemas.microsoft.com/office/drawing/2014/main" id="{29051E85-495B-4481-9351-BF91D9C09A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 xmlns:a16="http://schemas.microsoft.com/office/drawing/2014/main" id="{3DF1C853-151B-496B-A2C6-C1B8A597760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 xmlns:a16="http://schemas.microsoft.com/office/drawing/2014/main" id="{791EEAFD-C6E6-41AB-B414-F913DE6AF5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 xmlns:a16="http://schemas.microsoft.com/office/drawing/2014/main" id="{36584FE9-7359-4B94-8B6A-DA8DD9F1CAD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 xmlns:a16="http://schemas.microsoft.com/office/drawing/2014/main" id="{0A0A7B32-B599-4DC2-8F09-F00823F8555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 xmlns:a16="http://schemas.microsoft.com/office/drawing/2014/main" id="{87FA2366-A1B0-4231-B7FE-A59DC0B48CA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 xmlns:a16="http://schemas.microsoft.com/office/drawing/2014/main" id="{EADB9AE9-CB72-4BF1-8523-DFA4926C9DF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 xmlns:a16="http://schemas.microsoft.com/office/drawing/2014/main" id="{A973E352-6A71-42DC-9C1C-FBAE26547E7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 xmlns:a16="http://schemas.microsoft.com/office/drawing/2014/main" id="{09ED3A0C-5CEE-40CC-AAD6-420EFA3405F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 xmlns:a16="http://schemas.microsoft.com/office/drawing/2014/main" id="{5C8C8C1F-1CE3-496B-B1CE-3387B96E6C2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 xmlns:a16="http://schemas.microsoft.com/office/drawing/2014/main" id="{02E9F3F4-20F5-4F5D-88D0-EC6EECCE1A1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 xmlns:a16="http://schemas.microsoft.com/office/drawing/2014/main" id="{B295D047-FBCB-487B-B167-E66C9923E0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 xmlns:a16="http://schemas.microsoft.com/office/drawing/2014/main" id="{ED534BCA-E893-4014-A2B0-5A8E2D05AC7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 xmlns:a16="http://schemas.microsoft.com/office/drawing/2014/main" id="{180884F5-9CD4-438A-9700-F31C2DCFB4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a:extLst>
            <a:ext uri="{FF2B5EF4-FFF2-40B4-BE49-F238E27FC236}">
              <a16:creationId xmlns="" xmlns:a16="http://schemas.microsoft.com/office/drawing/2014/main" id="{ABA3A88D-34F0-4129-BC45-9027569D0FA1}"/>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a:extLst>
            <a:ext uri="{FF2B5EF4-FFF2-40B4-BE49-F238E27FC236}">
              <a16:creationId xmlns="" xmlns:a16="http://schemas.microsoft.com/office/drawing/2014/main" id="{8A01AC5A-6A5A-48D9-BF0B-26DF81B83304}"/>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a:extLst>
            <a:ext uri="{FF2B5EF4-FFF2-40B4-BE49-F238E27FC236}">
              <a16:creationId xmlns="" xmlns:a16="http://schemas.microsoft.com/office/drawing/2014/main" id="{EC036A97-01D2-4D28-8B32-8268E711E34C}"/>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a:extLst>
            <a:ext uri="{FF2B5EF4-FFF2-40B4-BE49-F238E27FC236}">
              <a16:creationId xmlns="" xmlns:a16="http://schemas.microsoft.com/office/drawing/2014/main" id="{5939F6A0-44D0-4771-97B0-459D7B6E5A59}"/>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a:extLst>
            <a:ext uri="{FF2B5EF4-FFF2-40B4-BE49-F238E27FC236}">
              <a16:creationId xmlns="" xmlns:a16="http://schemas.microsoft.com/office/drawing/2014/main" id="{DF907B6F-BAC4-430F-812E-76991B791A89}"/>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a:extLst>
            <a:ext uri="{FF2B5EF4-FFF2-40B4-BE49-F238E27FC236}">
              <a16:creationId xmlns="" xmlns:a16="http://schemas.microsoft.com/office/drawing/2014/main" id="{30CAE585-9E96-492B-89D6-CB5746BC44FE}"/>
            </a:ext>
          </a:extLst>
        </xdr:cNvPr>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a:extLst>
            <a:ext uri="{FF2B5EF4-FFF2-40B4-BE49-F238E27FC236}">
              <a16:creationId xmlns="" xmlns:a16="http://schemas.microsoft.com/office/drawing/2014/main" id="{9FB7D69A-AA91-4E6A-A550-7830586F7F04}"/>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a:extLst>
            <a:ext uri="{FF2B5EF4-FFF2-40B4-BE49-F238E27FC236}">
              <a16:creationId xmlns="" xmlns:a16="http://schemas.microsoft.com/office/drawing/2014/main" id="{EB512028-47D9-4E69-B41F-D6130BD81E7D}"/>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a:extLst>
            <a:ext uri="{FF2B5EF4-FFF2-40B4-BE49-F238E27FC236}">
              <a16:creationId xmlns="" xmlns:a16="http://schemas.microsoft.com/office/drawing/2014/main" id="{45799B97-DDDB-4FBD-B6CF-D1672549A0A4}"/>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a:extLst>
            <a:ext uri="{FF2B5EF4-FFF2-40B4-BE49-F238E27FC236}">
              <a16:creationId xmlns="" xmlns:a16="http://schemas.microsoft.com/office/drawing/2014/main" id="{AE4D19E0-BB8D-4B2F-9FC6-69CD044C41D0}"/>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EE202E7A-FCBE-4356-AD0C-9BE0882272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25B172FB-5ABE-4519-BE31-209B7D0D7D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0CAE905F-CA01-437A-95EB-AD4FF97CD95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0535EA38-A064-4FD8-A3D8-741FCC833BF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27B7A130-B331-4CCC-AF6F-994A895E58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33" name="楕円 332">
          <a:extLst>
            <a:ext uri="{FF2B5EF4-FFF2-40B4-BE49-F238E27FC236}">
              <a16:creationId xmlns="" xmlns:a16="http://schemas.microsoft.com/office/drawing/2014/main" id="{EE760019-4045-4A32-9203-17F3CE7CC904}"/>
            </a:ext>
          </a:extLst>
        </xdr:cNvPr>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334" name="【公営住宅】&#10;一人当たり面積該当値テキスト">
          <a:extLst>
            <a:ext uri="{FF2B5EF4-FFF2-40B4-BE49-F238E27FC236}">
              <a16:creationId xmlns="" xmlns:a16="http://schemas.microsoft.com/office/drawing/2014/main" id="{1E62AE96-E1CF-4039-B089-EB3FECDF25A6}"/>
            </a:ext>
          </a:extLst>
        </xdr:cNvPr>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137795</xdr:rowOff>
    </xdr:from>
    <xdr:to>
      <xdr:col>50</xdr:col>
      <xdr:colOff>165100</xdr:colOff>
      <xdr:row>86</xdr:row>
      <xdr:rowOff>67945</xdr:rowOff>
    </xdr:to>
    <xdr:sp macro="" textlink="">
      <xdr:nvSpPr>
        <xdr:cNvPr id="335" name="楕円 334">
          <a:extLst>
            <a:ext uri="{FF2B5EF4-FFF2-40B4-BE49-F238E27FC236}">
              <a16:creationId xmlns="" xmlns:a16="http://schemas.microsoft.com/office/drawing/2014/main" id="{3BCAF063-3C8C-4F50-9388-91238AFEB534}"/>
            </a:ext>
          </a:extLst>
        </xdr:cNvPr>
        <xdr:cNvSpPr/>
      </xdr:nvSpPr>
      <xdr:spPr>
        <a:xfrm>
          <a:off x="9588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86</xdr:row>
      <xdr:rowOff>17145</xdr:rowOff>
    </xdr:to>
    <xdr:cxnSp macro="">
      <xdr:nvCxnSpPr>
        <xdr:cNvPr id="336" name="直線コネクタ 335">
          <a:extLst>
            <a:ext uri="{FF2B5EF4-FFF2-40B4-BE49-F238E27FC236}">
              <a16:creationId xmlns="" xmlns:a16="http://schemas.microsoft.com/office/drawing/2014/main" id="{0A54CEFE-C6AA-4A52-9FBE-1870CA582EB5}"/>
            </a:ext>
          </a:extLst>
        </xdr:cNvPr>
        <xdr:cNvCxnSpPr/>
      </xdr:nvCxnSpPr>
      <xdr:spPr>
        <a:xfrm flipV="1">
          <a:off x="9639300" y="14741652"/>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165863</xdr:rowOff>
    </xdr:from>
    <xdr:to>
      <xdr:col>46</xdr:col>
      <xdr:colOff>38100</xdr:colOff>
      <xdr:row>86</xdr:row>
      <xdr:rowOff>96013</xdr:rowOff>
    </xdr:to>
    <xdr:sp macro="" textlink="">
      <xdr:nvSpPr>
        <xdr:cNvPr id="337" name="楕円 336">
          <a:extLst>
            <a:ext uri="{FF2B5EF4-FFF2-40B4-BE49-F238E27FC236}">
              <a16:creationId xmlns="" xmlns:a16="http://schemas.microsoft.com/office/drawing/2014/main" id="{734E15C9-D2C2-4975-9E29-4ADAB7F831C8}"/>
            </a:ext>
          </a:extLst>
        </xdr:cNvPr>
        <xdr:cNvSpPr/>
      </xdr:nvSpPr>
      <xdr:spPr>
        <a:xfrm>
          <a:off x="8699500" y="147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17145</xdr:rowOff>
    </xdr:from>
    <xdr:to>
      <xdr:col>50</xdr:col>
      <xdr:colOff>114300</xdr:colOff>
      <xdr:row>86</xdr:row>
      <xdr:rowOff>45213</xdr:rowOff>
    </xdr:to>
    <xdr:cxnSp macro="">
      <xdr:nvCxnSpPr>
        <xdr:cNvPr id="338" name="直線コネクタ 337">
          <a:extLst>
            <a:ext uri="{FF2B5EF4-FFF2-40B4-BE49-F238E27FC236}">
              <a16:creationId xmlns="" xmlns:a16="http://schemas.microsoft.com/office/drawing/2014/main" id="{B1A06036-C07C-470F-80D1-7BD4B745E591}"/>
            </a:ext>
          </a:extLst>
        </xdr:cNvPr>
        <xdr:cNvCxnSpPr/>
      </xdr:nvCxnSpPr>
      <xdr:spPr>
        <a:xfrm flipV="1">
          <a:off x="8750300" y="14761845"/>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54990</xdr:rowOff>
    </xdr:from>
    <xdr:to>
      <xdr:col>41</xdr:col>
      <xdr:colOff>101600</xdr:colOff>
      <xdr:row>84</xdr:row>
      <xdr:rowOff>156590</xdr:rowOff>
    </xdr:to>
    <xdr:sp macro="" textlink="">
      <xdr:nvSpPr>
        <xdr:cNvPr id="339" name="楕円 338">
          <a:extLst>
            <a:ext uri="{FF2B5EF4-FFF2-40B4-BE49-F238E27FC236}">
              <a16:creationId xmlns="" xmlns:a16="http://schemas.microsoft.com/office/drawing/2014/main" id="{7027C71A-9E36-4484-85A0-2457D125A7FA}"/>
            </a:ext>
          </a:extLst>
        </xdr:cNvPr>
        <xdr:cNvSpPr/>
      </xdr:nvSpPr>
      <xdr:spPr>
        <a:xfrm>
          <a:off x="7810500" y="144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105790</xdr:rowOff>
    </xdr:from>
    <xdr:to>
      <xdr:col>45</xdr:col>
      <xdr:colOff>177800</xdr:colOff>
      <xdr:row>86</xdr:row>
      <xdr:rowOff>45213</xdr:rowOff>
    </xdr:to>
    <xdr:cxnSp macro="">
      <xdr:nvCxnSpPr>
        <xdr:cNvPr id="340" name="直線コネクタ 339">
          <a:extLst>
            <a:ext uri="{FF2B5EF4-FFF2-40B4-BE49-F238E27FC236}">
              <a16:creationId xmlns="" xmlns:a16="http://schemas.microsoft.com/office/drawing/2014/main" id="{94445F26-7DBB-49F8-B5B0-6F20276DD6B0}"/>
            </a:ext>
          </a:extLst>
        </xdr:cNvPr>
        <xdr:cNvCxnSpPr/>
      </xdr:nvCxnSpPr>
      <xdr:spPr>
        <a:xfrm>
          <a:off x="7861300" y="14507590"/>
          <a:ext cx="889000" cy="28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a:extLst>
            <a:ext uri="{FF2B5EF4-FFF2-40B4-BE49-F238E27FC236}">
              <a16:creationId xmlns="" xmlns:a16="http://schemas.microsoft.com/office/drawing/2014/main" id="{406892BF-12FD-441D-99C4-7CFF50830D6F}"/>
            </a:ext>
          </a:extLst>
        </xdr:cNvPr>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a:extLst>
            <a:ext uri="{FF2B5EF4-FFF2-40B4-BE49-F238E27FC236}">
              <a16:creationId xmlns="" xmlns:a16="http://schemas.microsoft.com/office/drawing/2014/main" id="{D9461865-0EB7-4AFB-BDCB-2EBE30A73B01}"/>
            </a:ext>
          </a:extLst>
        </xdr:cNvPr>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16400</xdr:rowOff>
    </xdr:from>
    <xdr:ext cx="469744" cy="259045"/>
    <xdr:sp macro="" textlink="">
      <xdr:nvSpPr>
        <xdr:cNvPr id="343" name="n_3aveValue【公営住宅】&#10;一人当たり面積">
          <a:extLst>
            <a:ext uri="{FF2B5EF4-FFF2-40B4-BE49-F238E27FC236}">
              <a16:creationId xmlns="" xmlns:a16="http://schemas.microsoft.com/office/drawing/2014/main" id="{FA790FF1-2CC9-4B86-B138-079181C51915}"/>
            </a:ext>
          </a:extLst>
        </xdr:cNvPr>
        <xdr:cNvSpPr txBox="1"/>
      </xdr:nvSpPr>
      <xdr:spPr>
        <a:xfrm>
          <a:off x="7626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59072</xdr:rowOff>
    </xdr:from>
    <xdr:ext cx="469744" cy="259045"/>
    <xdr:sp macro="" textlink="">
      <xdr:nvSpPr>
        <xdr:cNvPr id="344" name="n_1mainValue【公営住宅】&#10;一人当たり面積">
          <a:extLst>
            <a:ext uri="{FF2B5EF4-FFF2-40B4-BE49-F238E27FC236}">
              <a16:creationId xmlns="" xmlns:a16="http://schemas.microsoft.com/office/drawing/2014/main" id="{7C948EE3-5289-4E12-933B-247A8070084F}"/>
            </a:ext>
          </a:extLst>
        </xdr:cNvPr>
        <xdr:cNvSpPr txBox="1"/>
      </xdr:nvSpPr>
      <xdr:spPr>
        <a:xfrm>
          <a:off x="9391727"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87140</xdr:rowOff>
    </xdr:from>
    <xdr:ext cx="469744" cy="259045"/>
    <xdr:sp macro="" textlink="">
      <xdr:nvSpPr>
        <xdr:cNvPr id="345" name="n_2mainValue【公営住宅】&#10;一人当たり面積">
          <a:extLst>
            <a:ext uri="{FF2B5EF4-FFF2-40B4-BE49-F238E27FC236}">
              <a16:creationId xmlns="" xmlns:a16="http://schemas.microsoft.com/office/drawing/2014/main" id="{EE3F228E-A033-463E-8AA7-5F1191A8A501}"/>
            </a:ext>
          </a:extLst>
        </xdr:cNvPr>
        <xdr:cNvSpPr txBox="1"/>
      </xdr:nvSpPr>
      <xdr:spPr>
        <a:xfrm>
          <a:off x="8515427" y="148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1667</xdr:rowOff>
    </xdr:from>
    <xdr:ext cx="469744" cy="259045"/>
    <xdr:sp macro="" textlink="">
      <xdr:nvSpPr>
        <xdr:cNvPr id="346" name="n_3mainValue【公営住宅】&#10;一人当たり面積">
          <a:extLst>
            <a:ext uri="{FF2B5EF4-FFF2-40B4-BE49-F238E27FC236}">
              <a16:creationId xmlns="" xmlns:a16="http://schemas.microsoft.com/office/drawing/2014/main" id="{55564457-8759-4F6A-8728-8A532049165B}"/>
            </a:ext>
          </a:extLst>
        </xdr:cNvPr>
        <xdr:cNvSpPr txBox="1"/>
      </xdr:nvSpPr>
      <xdr:spPr>
        <a:xfrm>
          <a:off x="7626427" y="1423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 xmlns:a16="http://schemas.microsoft.com/office/drawing/2014/main" id="{6FFE3769-A1DB-4BEB-99BC-1A79B2300A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 xmlns:a16="http://schemas.microsoft.com/office/drawing/2014/main" id="{47DBE6A9-A091-4109-8C81-9F0F0E63D3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 xmlns:a16="http://schemas.microsoft.com/office/drawing/2014/main" id="{6E29F25F-71D4-45BC-8397-D5A866877C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 xmlns:a16="http://schemas.microsoft.com/office/drawing/2014/main" id="{CBEC6DD3-B8F4-4309-978A-8ADCAA3479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 xmlns:a16="http://schemas.microsoft.com/office/drawing/2014/main" id="{68D01F81-AAD9-4BA7-853E-E25887D2E0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 xmlns:a16="http://schemas.microsoft.com/office/drawing/2014/main" id="{410C11B4-1717-4F66-B0F6-D77E0D1E99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 xmlns:a16="http://schemas.microsoft.com/office/drawing/2014/main" id="{0CAF4359-9B96-41A0-97B6-C84DDB7B1C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 xmlns:a16="http://schemas.microsoft.com/office/drawing/2014/main" id="{6A7ECBA3-C0D9-4139-A2B4-04E92463CD4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 xmlns:a16="http://schemas.microsoft.com/office/drawing/2014/main" id="{632C6995-7E73-4F8E-9354-E35F8C338B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 xmlns:a16="http://schemas.microsoft.com/office/drawing/2014/main" id="{C0164B72-9AEE-40AB-B5DF-D2A935210D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 xmlns:a16="http://schemas.microsoft.com/office/drawing/2014/main" id="{60B9F808-B8B7-4FD4-B14C-DD3CB97AB8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 xmlns:a16="http://schemas.microsoft.com/office/drawing/2014/main" id="{1EC3E92B-DED8-4B2C-AB0B-27BA967C3D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 xmlns:a16="http://schemas.microsoft.com/office/drawing/2014/main" id="{CF14D1D9-64D3-42A5-9D60-C4175EED04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 xmlns:a16="http://schemas.microsoft.com/office/drawing/2014/main" id="{FB676795-2924-44AB-98A0-7048B79975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 xmlns:a16="http://schemas.microsoft.com/office/drawing/2014/main" id="{2A27B6CA-AC8B-49D6-BA4A-AF7D1EBDD44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 xmlns:a16="http://schemas.microsoft.com/office/drawing/2014/main" id="{0A85AFB1-064A-4652-8EF0-2D7D02E0C5A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 xmlns:a16="http://schemas.microsoft.com/office/drawing/2014/main" id="{EC0C8893-DD4A-4DDD-B59F-75D0CB5B44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 xmlns:a16="http://schemas.microsoft.com/office/drawing/2014/main" id="{34A7F3C3-9C84-46A9-8105-B4B0C2FBA6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 xmlns:a16="http://schemas.microsoft.com/office/drawing/2014/main" id="{30184EE3-42B7-4B0A-B30A-EAB41B92A5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 xmlns:a16="http://schemas.microsoft.com/office/drawing/2014/main" id="{3C7648A4-215D-436D-B230-913DF50C63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 xmlns:a16="http://schemas.microsoft.com/office/drawing/2014/main" id="{2DA892B0-F6D6-49AA-A3B5-426F349017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 xmlns:a16="http://schemas.microsoft.com/office/drawing/2014/main" id="{F0E214EB-2CDC-4C22-990E-0DDEAF61D8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 xmlns:a16="http://schemas.microsoft.com/office/drawing/2014/main" id="{1A4296AC-65E2-4F52-8754-66ABDEBCB7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 xmlns:a16="http://schemas.microsoft.com/office/drawing/2014/main" id="{DA928572-9289-4600-9594-0D3473C0FD8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 xmlns:a16="http://schemas.microsoft.com/office/drawing/2014/main" id="{4085DC57-586D-4CD0-BF47-5634FD139C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 xmlns:a16="http://schemas.microsoft.com/office/drawing/2014/main" id="{91812AE8-7A14-4190-8D48-AC194D8B3F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 xmlns:a16="http://schemas.microsoft.com/office/drawing/2014/main" id="{195C6025-29D2-49B3-BD6D-511A887CC7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 xmlns:a16="http://schemas.microsoft.com/office/drawing/2014/main" id="{3587FE03-5258-4565-8BB4-0AE7BA45888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 xmlns:a16="http://schemas.microsoft.com/office/drawing/2014/main" id="{85F89F82-F55A-4893-9875-8717732AE5B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 xmlns:a16="http://schemas.microsoft.com/office/drawing/2014/main" id="{6E2EE5FD-5A75-4DAD-A100-5D8B7EA648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 xmlns:a16="http://schemas.microsoft.com/office/drawing/2014/main" id="{0A80E7E7-EEB0-4D1F-83AA-BD53763C4C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 xmlns:a16="http://schemas.microsoft.com/office/drawing/2014/main" id="{BBFB290C-4A0F-4F82-80CF-592284518BB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 xmlns:a16="http://schemas.microsoft.com/office/drawing/2014/main" id="{6A95ACF6-A14B-4C74-BBFF-5F05934044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 xmlns:a16="http://schemas.microsoft.com/office/drawing/2014/main" id="{53B4999E-507D-4C9D-91D2-C48E86D3B2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 xmlns:a16="http://schemas.microsoft.com/office/drawing/2014/main" id="{D0370C19-DA86-4B7E-B10E-52EB43E1D8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 xmlns:a16="http://schemas.microsoft.com/office/drawing/2014/main" id="{D0F0A82A-022A-4585-94C4-2F213AB58A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 xmlns:a16="http://schemas.microsoft.com/office/drawing/2014/main" id="{A54A523D-8623-436B-9541-345F64968A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 xmlns:a16="http://schemas.microsoft.com/office/drawing/2014/main" id="{A63BC9D7-05D4-49D5-A851-8E569502B3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 xmlns:a16="http://schemas.microsoft.com/office/drawing/2014/main" id="{087A3B82-D40A-46E1-B710-D47338DB54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 xmlns:a16="http://schemas.microsoft.com/office/drawing/2014/main" id="{3EE00776-91BE-4571-ABA3-732A8CCB10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 xmlns:a16="http://schemas.microsoft.com/office/drawing/2014/main" id="{01DBAC8C-E855-4AAE-954C-A17BA318183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 xmlns:a16="http://schemas.microsoft.com/office/drawing/2014/main" id="{D35563AA-25D5-4C9F-BEB4-BECBE42A81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a:extLst>
            <a:ext uri="{FF2B5EF4-FFF2-40B4-BE49-F238E27FC236}">
              <a16:creationId xmlns="" xmlns:a16="http://schemas.microsoft.com/office/drawing/2014/main" id="{54C824A2-0B7C-4100-92E9-E0DD1A77637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a:extLst>
            <a:ext uri="{FF2B5EF4-FFF2-40B4-BE49-F238E27FC236}">
              <a16:creationId xmlns="" xmlns:a16="http://schemas.microsoft.com/office/drawing/2014/main" id="{D118D3BE-97B8-4545-B1EF-6FE777FF000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a:extLst>
            <a:ext uri="{FF2B5EF4-FFF2-40B4-BE49-F238E27FC236}">
              <a16:creationId xmlns="" xmlns:a16="http://schemas.microsoft.com/office/drawing/2014/main" id="{3169683F-47B6-4D24-9154-56E79C14B68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a:extLst>
            <a:ext uri="{FF2B5EF4-FFF2-40B4-BE49-F238E27FC236}">
              <a16:creationId xmlns="" xmlns:a16="http://schemas.microsoft.com/office/drawing/2014/main" id="{AEB4F658-89DE-4DDA-B7DD-2ADBBAC8A95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a:extLst>
            <a:ext uri="{FF2B5EF4-FFF2-40B4-BE49-F238E27FC236}">
              <a16:creationId xmlns="" xmlns:a16="http://schemas.microsoft.com/office/drawing/2014/main" id="{22FCEDA9-6A05-4333-AF3C-35558FEB01A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a:extLst>
            <a:ext uri="{FF2B5EF4-FFF2-40B4-BE49-F238E27FC236}">
              <a16:creationId xmlns="" xmlns:a16="http://schemas.microsoft.com/office/drawing/2014/main" id="{730D4260-46F2-4877-A8EA-03E0561234B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a:extLst>
            <a:ext uri="{FF2B5EF4-FFF2-40B4-BE49-F238E27FC236}">
              <a16:creationId xmlns="" xmlns:a16="http://schemas.microsoft.com/office/drawing/2014/main" id="{AC40045C-4AF0-4E6C-952A-C6C9390BDC3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a:extLst>
            <a:ext uri="{FF2B5EF4-FFF2-40B4-BE49-F238E27FC236}">
              <a16:creationId xmlns="" xmlns:a16="http://schemas.microsoft.com/office/drawing/2014/main" id="{D8441F5E-BBF3-4D2E-B53B-078D6DD98C9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a:extLst>
            <a:ext uri="{FF2B5EF4-FFF2-40B4-BE49-F238E27FC236}">
              <a16:creationId xmlns="" xmlns:a16="http://schemas.microsoft.com/office/drawing/2014/main" id="{77335E4B-EDFF-48A5-8F0D-25AA9ACCA8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a:extLst>
            <a:ext uri="{FF2B5EF4-FFF2-40B4-BE49-F238E27FC236}">
              <a16:creationId xmlns="" xmlns:a16="http://schemas.microsoft.com/office/drawing/2014/main" id="{E0A44BCE-1DB8-4BD7-A114-51BF67A130D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a:extLst>
            <a:ext uri="{FF2B5EF4-FFF2-40B4-BE49-F238E27FC236}">
              <a16:creationId xmlns="" xmlns:a16="http://schemas.microsoft.com/office/drawing/2014/main" id="{FECA63E1-553B-4679-A1C5-2B0753741ABF}"/>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 xmlns:a16="http://schemas.microsoft.com/office/drawing/2014/main" id="{9F913B64-ABFC-4CDF-BDA2-AF7F5C9860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 xmlns:a16="http://schemas.microsoft.com/office/drawing/2014/main" id="{BC159484-FDEB-4443-9090-5BE15887A22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 xmlns:a16="http://schemas.microsoft.com/office/drawing/2014/main" id="{D690C46D-BFC2-4A29-9E68-2B9A7743D7E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03" name="直線コネクタ 402">
          <a:extLst>
            <a:ext uri="{FF2B5EF4-FFF2-40B4-BE49-F238E27FC236}">
              <a16:creationId xmlns="" xmlns:a16="http://schemas.microsoft.com/office/drawing/2014/main" id="{2D87D073-47BA-4BB0-B6DD-B8784AC30527}"/>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04" name="【学校施設】&#10;有形固定資産減価償却率最小値テキスト">
          <a:extLst>
            <a:ext uri="{FF2B5EF4-FFF2-40B4-BE49-F238E27FC236}">
              <a16:creationId xmlns="" xmlns:a16="http://schemas.microsoft.com/office/drawing/2014/main" id="{78D0F0DC-078E-462C-9F2C-350BC0F56DCB}"/>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05" name="直線コネクタ 404">
          <a:extLst>
            <a:ext uri="{FF2B5EF4-FFF2-40B4-BE49-F238E27FC236}">
              <a16:creationId xmlns="" xmlns:a16="http://schemas.microsoft.com/office/drawing/2014/main" id="{50C68E37-F790-4311-9A05-49A930403F30}"/>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06" name="【学校施設】&#10;有形固定資産減価償却率最大値テキスト">
          <a:extLst>
            <a:ext uri="{FF2B5EF4-FFF2-40B4-BE49-F238E27FC236}">
              <a16:creationId xmlns="" xmlns:a16="http://schemas.microsoft.com/office/drawing/2014/main" id="{4915A6D8-71C3-4997-A481-394B82F12CD7}"/>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07" name="直線コネクタ 406">
          <a:extLst>
            <a:ext uri="{FF2B5EF4-FFF2-40B4-BE49-F238E27FC236}">
              <a16:creationId xmlns="" xmlns:a16="http://schemas.microsoft.com/office/drawing/2014/main" id="{C9FAD7D7-6279-4879-B6B6-41F2397D61B2}"/>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08" name="【学校施設】&#10;有形固定資産減価償却率平均値テキスト">
          <a:extLst>
            <a:ext uri="{FF2B5EF4-FFF2-40B4-BE49-F238E27FC236}">
              <a16:creationId xmlns="" xmlns:a16="http://schemas.microsoft.com/office/drawing/2014/main" id="{952A6BE9-B3E8-45E2-B753-7A5D65176EE2}"/>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09" name="フローチャート: 判断 408">
          <a:extLst>
            <a:ext uri="{FF2B5EF4-FFF2-40B4-BE49-F238E27FC236}">
              <a16:creationId xmlns="" xmlns:a16="http://schemas.microsoft.com/office/drawing/2014/main" id="{8A72FD4B-51E6-4E2D-A352-E80465264F77}"/>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10" name="フローチャート: 判断 409">
          <a:extLst>
            <a:ext uri="{FF2B5EF4-FFF2-40B4-BE49-F238E27FC236}">
              <a16:creationId xmlns="" xmlns:a16="http://schemas.microsoft.com/office/drawing/2014/main" id="{8AB62A1D-26FB-4552-8B2B-3219CFE498DF}"/>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11" name="フローチャート: 判断 410">
          <a:extLst>
            <a:ext uri="{FF2B5EF4-FFF2-40B4-BE49-F238E27FC236}">
              <a16:creationId xmlns="" xmlns:a16="http://schemas.microsoft.com/office/drawing/2014/main" id="{DF1EB0C2-7984-4F30-9F60-6FD02FC9945A}"/>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12" name="フローチャート: 判断 411">
          <a:extLst>
            <a:ext uri="{FF2B5EF4-FFF2-40B4-BE49-F238E27FC236}">
              <a16:creationId xmlns="" xmlns:a16="http://schemas.microsoft.com/office/drawing/2014/main" id="{7BA2853A-C496-4BA8-9A59-384A20DBBE4D}"/>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 xmlns:a16="http://schemas.microsoft.com/office/drawing/2014/main" id="{ABA9E591-4F17-45EE-9D99-46F2A37680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 xmlns:a16="http://schemas.microsoft.com/office/drawing/2014/main" id="{CEC7C0DF-8C42-4C3B-B64A-2F9E57CAEDF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 xmlns:a16="http://schemas.microsoft.com/office/drawing/2014/main" id="{09DC40B3-B65F-47BA-9D14-C02F4EF014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 xmlns:a16="http://schemas.microsoft.com/office/drawing/2014/main" id="{EE877ABD-98BA-425A-A667-2125A6EE13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 xmlns:a16="http://schemas.microsoft.com/office/drawing/2014/main" id="{BF42F86F-AB38-4BAC-B916-62A2272515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99695</xdr:rowOff>
    </xdr:from>
    <xdr:to>
      <xdr:col>85</xdr:col>
      <xdr:colOff>177800</xdr:colOff>
      <xdr:row>57</xdr:row>
      <xdr:rowOff>29845</xdr:rowOff>
    </xdr:to>
    <xdr:sp macro="" textlink="">
      <xdr:nvSpPr>
        <xdr:cNvPr id="418" name="楕円 417">
          <a:extLst>
            <a:ext uri="{FF2B5EF4-FFF2-40B4-BE49-F238E27FC236}">
              <a16:creationId xmlns="" xmlns:a16="http://schemas.microsoft.com/office/drawing/2014/main" id="{46746F25-17A5-4F15-B362-2DF73886B69A}"/>
            </a:ext>
          </a:extLst>
        </xdr:cNvPr>
        <xdr:cNvSpPr/>
      </xdr:nvSpPr>
      <xdr:spPr>
        <a:xfrm>
          <a:off x="162687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14622</xdr:rowOff>
    </xdr:from>
    <xdr:ext cx="405111" cy="259045"/>
    <xdr:sp macro="" textlink="">
      <xdr:nvSpPr>
        <xdr:cNvPr id="419" name="【学校施設】&#10;有形固定資産減価償却率該当値テキスト">
          <a:extLst>
            <a:ext uri="{FF2B5EF4-FFF2-40B4-BE49-F238E27FC236}">
              <a16:creationId xmlns="" xmlns:a16="http://schemas.microsoft.com/office/drawing/2014/main" id="{00D2005E-24AD-4144-9E19-777CF982826E}"/>
            </a:ext>
          </a:extLst>
        </xdr:cNvPr>
        <xdr:cNvSpPr txBox="1"/>
      </xdr:nvSpPr>
      <xdr:spPr>
        <a:xfrm>
          <a:off x="16357600" y="961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137795</xdr:rowOff>
    </xdr:from>
    <xdr:to>
      <xdr:col>81</xdr:col>
      <xdr:colOff>101600</xdr:colOff>
      <xdr:row>57</xdr:row>
      <xdr:rowOff>67945</xdr:rowOff>
    </xdr:to>
    <xdr:sp macro="" textlink="">
      <xdr:nvSpPr>
        <xdr:cNvPr id="420" name="楕円 419">
          <a:extLst>
            <a:ext uri="{FF2B5EF4-FFF2-40B4-BE49-F238E27FC236}">
              <a16:creationId xmlns="" xmlns:a16="http://schemas.microsoft.com/office/drawing/2014/main" id="{1CF175DE-9B67-43AF-86DF-DDF4EE68B556}"/>
            </a:ext>
          </a:extLst>
        </xdr:cNvPr>
        <xdr:cNvSpPr/>
      </xdr:nvSpPr>
      <xdr:spPr>
        <a:xfrm>
          <a:off x="1543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150495</xdr:rowOff>
    </xdr:from>
    <xdr:to>
      <xdr:col>85</xdr:col>
      <xdr:colOff>127000</xdr:colOff>
      <xdr:row>57</xdr:row>
      <xdr:rowOff>17145</xdr:rowOff>
    </xdr:to>
    <xdr:cxnSp macro="">
      <xdr:nvCxnSpPr>
        <xdr:cNvPr id="421" name="直線コネクタ 420">
          <a:extLst>
            <a:ext uri="{FF2B5EF4-FFF2-40B4-BE49-F238E27FC236}">
              <a16:creationId xmlns="" xmlns:a16="http://schemas.microsoft.com/office/drawing/2014/main" id="{257E46BE-E52F-46C0-B43E-F657E009E65D}"/>
            </a:ext>
          </a:extLst>
        </xdr:cNvPr>
        <xdr:cNvCxnSpPr/>
      </xdr:nvCxnSpPr>
      <xdr:spPr>
        <a:xfrm flipV="1">
          <a:off x="15481300" y="9751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168275</xdr:rowOff>
    </xdr:from>
    <xdr:to>
      <xdr:col>76</xdr:col>
      <xdr:colOff>165100</xdr:colOff>
      <xdr:row>57</xdr:row>
      <xdr:rowOff>98425</xdr:rowOff>
    </xdr:to>
    <xdr:sp macro="" textlink="">
      <xdr:nvSpPr>
        <xdr:cNvPr id="422" name="楕円 421">
          <a:extLst>
            <a:ext uri="{FF2B5EF4-FFF2-40B4-BE49-F238E27FC236}">
              <a16:creationId xmlns="" xmlns:a16="http://schemas.microsoft.com/office/drawing/2014/main" id="{F0A56629-6F67-49BD-BF77-1E1D303E636E}"/>
            </a:ext>
          </a:extLst>
        </xdr:cNvPr>
        <xdr:cNvSpPr/>
      </xdr:nvSpPr>
      <xdr:spPr>
        <a:xfrm>
          <a:off x="14541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57</xdr:row>
      <xdr:rowOff>47625</xdr:rowOff>
    </xdr:to>
    <xdr:cxnSp macro="">
      <xdr:nvCxnSpPr>
        <xdr:cNvPr id="423" name="直線コネクタ 422">
          <a:extLst>
            <a:ext uri="{FF2B5EF4-FFF2-40B4-BE49-F238E27FC236}">
              <a16:creationId xmlns="" xmlns:a16="http://schemas.microsoft.com/office/drawing/2014/main" id="{15FA3D98-DFE1-45FD-A949-91EF868CA86D}"/>
            </a:ext>
          </a:extLst>
        </xdr:cNvPr>
        <xdr:cNvCxnSpPr/>
      </xdr:nvCxnSpPr>
      <xdr:spPr>
        <a:xfrm flipV="1">
          <a:off x="14592300" y="9789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82550</xdr:rowOff>
    </xdr:from>
    <xdr:to>
      <xdr:col>72</xdr:col>
      <xdr:colOff>38100</xdr:colOff>
      <xdr:row>58</xdr:row>
      <xdr:rowOff>12700</xdr:rowOff>
    </xdr:to>
    <xdr:sp macro="" textlink="">
      <xdr:nvSpPr>
        <xdr:cNvPr id="424" name="楕円 423">
          <a:extLst>
            <a:ext uri="{FF2B5EF4-FFF2-40B4-BE49-F238E27FC236}">
              <a16:creationId xmlns="" xmlns:a16="http://schemas.microsoft.com/office/drawing/2014/main" id="{620EB98F-674A-4AA4-B73C-BE8B573BD5E2}"/>
            </a:ext>
          </a:extLst>
        </xdr:cNvPr>
        <xdr:cNvSpPr/>
      </xdr:nvSpPr>
      <xdr:spPr>
        <a:xfrm>
          <a:off x="1365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47625</xdr:rowOff>
    </xdr:from>
    <xdr:to>
      <xdr:col>76</xdr:col>
      <xdr:colOff>114300</xdr:colOff>
      <xdr:row>57</xdr:row>
      <xdr:rowOff>133350</xdr:rowOff>
    </xdr:to>
    <xdr:cxnSp macro="">
      <xdr:nvCxnSpPr>
        <xdr:cNvPr id="425" name="直線コネクタ 424">
          <a:extLst>
            <a:ext uri="{FF2B5EF4-FFF2-40B4-BE49-F238E27FC236}">
              <a16:creationId xmlns="" xmlns:a16="http://schemas.microsoft.com/office/drawing/2014/main" id="{CE64D111-DE01-4B57-BFBD-7050C6632CF8}"/>
            </a:ext>
          </a:extLst>
        </xdr:cNvPr>
        <xdr:cNvCxnSpPr/>
      </xdr:nvCxnSpPr>
      <xdr:spPr>
        <a:xfrm flipV="1">
          <a:off x="13703300" y="9820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26" name="n_1aveValue【学校施設】&#10;有形固定資産減価償却率">
          <a:extLst>
            <a:ext uri="{FF2B5EF4-FFF2-40B4-BE49-F238E27FC236}">
              <a16:creationId xmlns="" xmlns:a16="http://schemas.microsoft.com/office/drawing/2014/main" id="{AE71E0D0-A87C-4403-B216-ECDD78E9E315}"/>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27" name="n_2aveValue【学校施設】&#10;有形固定資産減価償却率">
          <a:extLst>
            <a:ext uri="{FF2B5EF4-FFF2-40B4-BE49-F238E27FC236}">
              <a16:creationId xmlns="" xmlns:a16="http://schemas.microsoft.com/office/drawing/2014/main" id="{C3F0DC51-49C4-4EB5-8575-0D01553FE379}"/>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28" name="n_3aveValue【学校施設】&#10;有形固定資産減価償却率">
          <a:extLst>
            <a:ext uri="{FF2B5EF4-FFF2-40B4-BE49-F238E27FC236}">
              <a16:creationId xmlns="" xmlns:a16="http://schemas.microsoft.com/office/drawing/2014/main" id="{D5434D0B-5A41-4E8D-B3AF-15C218B4101C}"/>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84472</xdr:rowOff>
    </xdr:from>
    <xdr:ext cx="405111" cy="259045"/>
    <xdr:sp macro="" textlink="">
      <xdr:nvSpPr>
        <xdr:cNvPr id="429" name="n_1mainValue【学校施設】&#10;有形固定資産減価償却率">
          <a:extLst>
            <a:ext uri="{FF2B5EF4-FFF2-40B4-BE49-F238E27FC236}">
              <a16:creationId xmlns="" xmlns:a16="http://schemas.microsoft.com/office/drawing/2014/main" id="{7D3329E8-92DE-44AD-8BC0-171A5AF90E7F}"/>
            </a:ext>
          </a:extLst>
        </xdr:cNvPr>
        <xdr:cNvSpPr txBox="1"/>
      </xdr:nvSpPr>
      <xdr:spPr>
        <a:xfrm>
          <a:off x="15266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114952</xdr:rowOff>
    </xdr:from>
    <xdr:ext cx="405111" cy="259045"/>
    <xdr:sp macro="" textlink="">
      <xdr:nvSpPr>
        <xdr:cNvPr id="430" name="n_2mainValue【学校施設】&#10;有形固定資産減価償却率">
          <a:extLst>
            <a:ext uri="{FF2B5EF4-FFF2-40B4-BE49-F238E27FC236}">
              <a16:creationId xmlns="" xmlns:a16="http://schemas.microsoft.com/office/drawing/2014/main" id="{845B8847-545F-4184-BF32-FDAB66A59E1E}"/>
            </a:ext>
          </a:extLst>
        </xdr:cNvPr>
        <xdr:cNvSpPr txBox="1"/>
      </xdr:nvSpPr>
      <xdr:spPr>
        <a:xfrm>
          <a:off x="14389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29227</xdr:rowOff>
    </xdr:from>
    <xdr:ext cx="405111" cy="259045"/>
    <xdr:sp macro="" textlink="">
      <xdr:nvSpPr>
        <xdr:cNvPr id="431" name="n_3mainValue【学校施設】&#10;有形固定資産減価償却率">
          <a:extLst>
            <a:ext uri="{FF2B5EF4-FFF2-40B4-BE49-F238E27FC236}">
              <a16:creationId xmlns="" xmlns:a16="http://schemas.microsoft.com/office/drawing/2014/main" id="{7FC6C6B3-CF45-485F-BCDD-C768A459C95C}"/>
            </a:ext>
          </a:extLst>
        </xdr:cNvPr>
        <xdr:cNvSpPr txBox="1"/>
      </xdr:nvSpPr>
      <xdr:spPr>
        <a:xfrm>
          <a:off x="13500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a:extLst>
            <a:ext uri="{FF2B5EF4-FFF2-40B4-BE49-F238E27FC236}">
              <a16:creationId xmlns="" xmlns:a16="http://schemas.microsoft.com/office/drawing/2014/main" id="{84F4B247-D0A8-4954-B829-E106DC7E97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a:extLst>
            <a:ext uri="{FF2B5EF4-FFF2-40B4-BE49-F238E27FC236}">
              <a16:creationId xmlns="" xmlns:a16="http://schemas.microsoft.com/office/drawing/2014/main" id="{EA671E8E-6C8F-4C1B-A3BB-16C229AD2E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a:extLst>
            <a:ext uri="{FF2B5EF4-FFF2-40B4-BE49-F238E27FC236}">
              <a16:creationId xmlns="" xmlns:a16="http://schemas.microsoft.com/office/drawing/2014/main" id="{0F0E397B-C7E5-4B02-8DE1-B0F5233428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a:extLst>
            <a:ext uri="{FF2B5EF4-FFF2-40B4-BE49-F238E27FC236}">
              <a16:creationId xmlns="" xmlns:a16="http://schemas.microsoft.com/office/drawing/2014/main" id="{724FF00C-CB7F-475E-8A4A-33B7C62189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a:extLst>
            <a:ext uri="{FF2B5EF4-FFF2-40B4-BE49-F238E27FC236}">
              <a16:creationId xmlns="" xmlns:a16="http://schemas.microsoft.com/office/drawing/2014/main" id="{B2A26626-B77E-4AB5-9DE1-5C735E624E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a:extLst>
            <a:ext uri="{FF2B5EF4-FFF2-40B4-BE49-F238E27FC236}">
              <a16:creationId xmlns="" xmlns:a16="http://schemas.microsoft.com/office/drawing/2014/main" id="{C393576D-348B-470D-88E5-41934300B2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a:extLst>
            <a:ext uri="{FF2B5EF4-FFF2-40B4-BE49-F238E27FC236}">
              <a16:creationId xmlns="" xmlns:a16="http://schemas.microsoft.com/office/drawing/2014/main" id="{A421C16D-A2A2-44C6-8DC0-B01AEF6D45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a:extLst>
            <a:ext uri="{FF2B5EF4-FFF2-40B4-BE49-F238E27FC236}">
              <a16:creationId xmlns="" xmlns:a16="http://schemas.microsoft.com/office/drawing/2014/main" id="{087AF766-2975-4FC1-AA28-53E62532F9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a:extLst>
            <a:ext uri="{FF2B5EF4-FFF2-40B4-BE49-F238E27FC236}">
              <a16:creationId xmlns="" xmlns:a16="http://schemas.microsoft.com/office/drawing/2014/main" id="{89E2BE55-3E49-485C-A287-D0DF64BDCB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a:extLst>
            <a:ext uri="{FF2B5EF4-FFF2-40B4-BE49-F238E27FC236}">
              <a16:creationId xmlns="" xmlns:a16="http://schemas.microsoft.com/office/drawing/2014/main" id="{0AC15721-EE7A-45E8-82BB-12C9B902C4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2" name="直線コネクタ 441">
          <a:extLst>
            <a:ext uri="{FF2B5EF4-FFF2-40B4-BE49-F238E27FC236}">
              <a16:creationId xmlns="" xmlns:a16="http://schemas.microsoft.com/office/drawing/2014/main" id="{20AF92C2-41A7-4166-879D-6C4EE696BDD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3" name="テキスト ボックス 442">
          <a:extLst>
            <a:ext uri="{FF2B5EF4-FFF2-40B4-BE49-F238E27FC236}">
              <a16:creationId xmlns="" xmlns:a16="http://schemas.microsoft.com/office/drawing/2014/main" id="{592763E2-3E56-40B3-83DD-4DE8CE19AD4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4" name="直線コネクタ 443">
          <a:extLst>
            <a:ext uri="{FF2B5EF4-FFF2-40B4-BE49-F238E27FC236}">
              <a16:creationId xmlns="" xmlns:a16="http://schemas.microsoft.com/office/drawing/2014/main" id="{23D53CA1-A721-49C8-9C14-21708530772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45" name="テキスト ボックス 444">
          <a:extLst>
            <a:ext uri="{FF2B5EF4-FFF2-40B4-BE49-F238E27FC236}">
              <a16:creationId xmlns="" xmlns:a16="http://schemas.microsoft.com/office/drawing/2014/main" id="{0681F2EB-5CAC-4494-BDFA-AC20D96D7011}"/>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6" name="直線コネクタ 445">
          <a:extLst>
            <a:ext uri="{FF2B5EF4-FFF2-40B4-BE49-F238E27FC236}">
              <a16:creationId xmlns="" xmlns:a16="http://schemas.microsoft.com/office/drawing/2014/main" id="{2622EF29-80B1-4745-8C01-8113A86C43A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47" name="テキスト ボックス 446">
          <a:extLst>
            <a:ext uri="{FF2B5EF4-FFF2-40B4-BE49-F238E27FC236}">
              <a16:creationId xmlns="" xmlns:a16="http://schemas.microsoft.com/office/drawing/2014/main" id="{7E4E44BB-C3B7-49F3-BD81-93D527CECA34}"/>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8" name="直線コネクタ 447">
          <a:extLst>
            <a:ext uri="{FF2B5EF4-FFF2-40B4-BE49-F238E27FC236}">
              <a16:creationId xmlns="" xmlns:a16="http://schemas.microsoft.com/office/drawing/2014/main" id="{2CB90B70-C297-4447-B9BB-F7C389BA493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49" name="テキスト ボックス 448">
          <a:extLst>
            <a:ext uri="{FF2B5EF4-FFF2-40B4-BE49-F238E27FC236}">
              <a16:creationId xmlns="" xmlns:a16="http://schemas.microsoft.com/office/drawing/2014/main" id="{E9AB0E94-1D23-4D69-8C9E-EFF712750A6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a:extLst>
            <a:ext uri="{FF2B5EF4-FFF2-40B4-BE49-F238E27FC236}">
              <a16:creationId xmlns="" xmlns:a16="http://schemas.microsoft.com/office/drawing/2014/main" id="{03445B17-7F9B-426C-813F-3B87C7B9E1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1" name="テキスト ボックス 450">
          <a:extLst>
            <a:ext uri="{FF2B5EF4-FFF2-40B4-BE49-F238E27FC236}">
              <a16:creationId xmlns="" xmlns:a16="http://schemas.microsoft.com/office/drawing/2014/main" id="{77288E95-21DA-4AA5-A547-229F94A5944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学校施設】&#10;一人当たり面積グラフ枠">
          <a:extLst>
            <a:ext uri="{FF2B5EF4-FFF2-40B4-BE49-F238E27FC236}">
              <a16:creationId xmlns="" xmlns:a16="http://schemas.microsoft.com/office/drawing/2014/main" id="{8047AB1F-C0E3-41FA-9ABF-9C413F16C0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169942</xdr:rowOff>
    </xdr:from>
    <xdr:to>
      <xdr:col>116</xdr:col>
      <xdr:colOff>62864</xdr:colOff>
      <xdr:row>63</xdr:row>
      <xdr:rowOff>93223</xdr:rowOff>
    </xdr:to>
    <xdr:cxnSp macro="">
      <xdr:nvCxnSpPr>
        <xdr:cNvPr id="453" name="直線コネクタ 452">
          <a:extLst>
            <a:ext uri="{FF2B5EF4-FFF2-40B4-BE49-F238E27FC236}">
              <a16:creationId xmlns="" xmlns:a16="http://schemas.microsoft.com/office/drawing/2014/main" id="{32F7FDD9-3C7C-4164-8A8F-D855E7A88511}"/>
            </a:ext>
          </a:extLst>
        </xdr:cNvPr>
        <xdr:cNvCxnSpPr/>
      </xdr:nvCxnSpPr>
      <xdr:spPr>
        <a:xfrm flipV="1">
          <a:off x="22160864" y="10456942"/>
          <a:ext cx="0" cy="43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97050</xdr:rowOff>
    </xdr:from>
    <xdr:ext cx="469744" cy="259045"/>
    <xdr:sp macro="" textlink="">
      <xdr:nvSpPr>
        <xdr:cNvPr id="454" name="【学校施設】&#10;一人当たり面積最小値テキスト">
          <a:extLst>
            <a:ext uri="{FF2B5EF4-FFF2-40B4-BE49-F238E27FC236}">
              <a16:creationId xmlns="" xmlns:a16="http://schemas.microsoft.com/office/drawing/2014/main" id="{F7D9BFE4-4EAA-4663-A8EE-8D66816928E0}"/>
            </a:ext>
          </a:extLst>
        </xdr:cNvPr>
        <xdr:cNvSpPr txBox="1"/>
      </xdr:nvSpPr>
      <xdr:spPr>
        <a:xfrm>
          <a:off x="22199600" y="1089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93223</xdr:rowOff>
    </xdr:from>
    <xdr:to>
      <xdr:col>116</xdr:col>
      <xdr:colOff>152400</xdr:colOff>
      <xdr:row>63</xdr:row>
      <xdr:rowOff>93223</xdr:rowOff>
    </xdr:to>
    <xdr:cxnSp macro="">
      <xdr:nvCxnSpPr>
        <xdr:cNvPr id="455" name="直線コネクタ 454">
          <a:extLst>
            <a:ext uri="{FF2B5EF4-FFF2-40B4-BE49-F238E27FC236}">
              <a16:creationId xmlns="" xmlns:a16="http://schemas.microsoft.com/office/drawing/2014/main" id="{58AC901A-645F-4B47-8FA5-D0224D2803BC}"/>
            </a:ext>
          </a:extLst>
        </xdr:cNvPr>
        <xdr:cNvCxnSpPr/>
      </xdr:nvCxnSpPr>
      <xdr:spPr>
        <a:xfrm>
          <a:off x="22072600" y="108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116619</xdr:rowOff>
    </xdr:from>
    <xdr:ext cx="534377" cy="259045"/>
    <xdr:sp macro="" textlink="">
      <xdr:nvSpPr>
        <xdr:cNvPr id="456" name="【学校施設】&#10;一人当たり面積最大値テキスト">
          <a:extLst>
            <a:ext uri="{FF2B5EF4-FFF2-40B4-BE49-F238E27FC236}">
              <a16:creationId xmlns="" xmlns:a16="http://schemas.microsoft.com/office/drawing/2014/main" id="{23FD0B37-5FDA-439C-A40E-FF83C7F2B583}"/>
            </a:ext>
          </a:extLst>
        </xdr:cNvPr>
        <xdr:cNvSpPr txBox="1"/>
      </xdr:nvSpPr>
      <xdr:spPr>
        <a:xfrm>
          <a:off x="22199600" y="1023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169942</xdr:rowOff>
    </xdr:from>
    <xdr:to>
      <xdr:col>116</xdr:col>
      <xdr:colOff>152400</xdr:colOff>
      <xdr:row>60</xdr:row>
      <xdr:rowOff>169942</xdr:rowOff>
    </xdr:to>
    <xdr:cxnSp macro="">
      <xdr:nvCxnSpPr>
        <xdr:cNvPr id="457" name="直線コネクタ 456">
          <a:extLst>
            <a:ext uri="{FF2B5EF4-FFF2-40B4-BE49-F238E27FC236}">
              <a16:creationId xmlns="" xmlns:a16="http://schemas.microsoft.com/office/drawing/2014/main" id="{B5265DCA-CAE5-47BE-B1CE-3F41566C165E}"/>
            </a:ext>
          </a:extLst>
        </xdr:cNvPr>
        <xdr:cNvCxnSpPr/>
      </xdr:nvCxnSpPr>
      <xdr:spPr>
        <a:xfrm>
          <a:off x="22072600" y="104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154774</xdr:rowOff>
    </xdr:from>
    <xdr:ext cx="469744" cy="259045"/>
    <xdr:sp macro="" textlink="">
      <xdr:nvSpPr>
        <xdr:cNvPr id="458" name="【学校施設】&#10;一人当たり面積平均値テキスト">
          <a:extLst>
            <a:ext uri="{FF2B5EF4-FFF2-40B4-BE49-F238E27FC236}">
              <a16:creationId xmlns="" xmlns:a16="http://schemas.microsoft.com/office/drawing/2014/main" id="{789F72F9-124E-4765-82FF-2F60BCB66A82}"/>
            </a:ext>
          </a:extLst>
        </xdr:cNvPr>
        <xdr:cNvSpPr txBox="1"/>
      </xdr:nvSpPr>
      <xdr:spPr>
        <a:xfrm>
          <a:off x="22199600" y="10613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131897</xdr:rowOff>
    </xdr:from>
    <xdr:to>
      <xdr:col>116</xdr:col>
      <xdr:colOff>114300</xdr:colOff>
      <xdr:row>63</xdr:row>
      <xdr:rowOff>62047</xdr:rowOff>
    </xdr:to>
    <xdr:sp macro="" textlink="">
      <xdr:nvSpPr>
        <xdr:cNvPr id="459" name="フローチャート: 判断 458">
          <a:extLst>
            <a:ext uri="{FF2B5EF4-FFF2-40B4-BE49-F238E27FC236}">
              <a16:creationId xmlns="" xmlns:a16="http://schemas.microsoft.com/office/drawing/2014/main" id="{4DA720A0-4830-4497-8ACE-01DC9925A51F}"/>
            </a:ext>
          </a:extLst>
        </xdr:cNvPr>
        <xdr:cNvSpPr/>
      </xdr:nvSpPr>
      <xdr:spPr>
        <a:xfrm>
          <a:off x="22110700" y="1076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137018</xdr:rowOff>
    </xdr:from>
    <xdr:to>
      <xdr:col>112</xdr:col>
      <xdr:colOff>38100</xdr:colOff>
      <xdr:row>63</xdr:row>
      <xdr:rowOff>67168</xdr:rowOff>
    </xdr:to>
    <xdr:sp macro="" textlink="">
      <xdr:nvSpPr>
        <xdr:cNvPr id="460" name="フローチャート: 判断 459">
          <a:extLst>
            <a:ext uri="{FF2B5EF4-FFF2-40B4-BE49-F238E27FC236}">
              <a16:creationId xmlns="" xmlns:a16="http://schemas.microsoft.com/office/drawing/2014/main" id="{7ADF0FDD-5AD5-4171-B60F-F6E14FD955EC}"/>
            </a:ext>
          </a:extLst>
        </xdr:cNvPr>
        <xdr:cNvSpPr/>
      </xdr:nvSpPr>
      <xdr:spPr>
        <a:xfrm>
          <a:off x="21272500" y="107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106385</xdr:rowOff>
    </xdr:from>
    <xdr:to>
      <xdr:col>107</xdr:col>
      <xdr:colOff>101600</xdr:colOff>
      <xdr:row>63</xdr:row>
      <xdr:rowOff>36535</xdr:rowOff>
    </xdr:to>
    <xdr:sp macro="" textlink="">
      <xdr:nvSpPr>
        <xdr:cNvPr id="461" name="フローチャート: 判断 460">
          <a:extLst>
            <a:ext uri="{FF2B5EF4-FFF2-40B4-BE49-F238E27FC236}">
              <a16:creationId xmlns="" xmlns:a16="http://schemas.microsoft.com/office/drawing/2014/main" id="{6D68F278-48B2-466E-9F3C-A74147B654EB}"/>
            </a:ext>
          </a:extLst>
        </xdr:cNvPr>
        <xdr:cNvSpPr/>
      </xdr:nvSpPr>
      <xdr:spPr>
        <a:xfrm>
          <a:off x="20383500" y="107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89286</xdr:rowOff>
    </xdr:from>
    <xdr:to>
      <xdr:col>102</xdr:col>
      <xdr:colOff>165100</xdr:colOff>
      <xdr:row>63</xdr:row>
      <xdr:rowOff>19436</xdr:rowOff>
    </xdr:to>
    <xdr:sp macro="" textlink="">
      <xdr:nvSpPr>
        <xdr:cNvPr id="462" name="フローチャート: 判断 461">
          <a:extLst>
            <a:ext uri="{FF2B5EF4-FFF2-40B4-BE49-F238E27FC236}">
              <a16:creationId xmlns="" xmlns:a16="http://schemas.microsoft.com/office/drawing/2014/main" id="{B32B660A-835A-4FE4-9D98-CEE892780319}"/>
            </a:ext>
          </a:extLst>
        </xdr:cNvPr>
        <xdr:cNvSpPr/>
      </xdr:nvSpPr>
      <xdr:spPr>
        <a:xfrm>
          <a:off x="19494500" y="107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3" name="テキスト ボックス 462">
          <a:extLst>
            <a:ext uri="{FF2B5EF4-FFF2-40B4-BE49-F238E27FC236}">
              <a16:creationId xmlns="" xmlns:a16="http://schemas.microsoft.com/office/drawing/2014/main" id="{384C460C-929E-4807-8E60-6464E679F6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a:extLst>
            <a:ext uri="{FF2B5EF4-FFF2-40B4-BE49-F238E27FC236}">
              <a16:creationId xmlns="" xmlns:a16="http://schemas.microsoft.com/office/drawing/2014/main" id="{A59A6202-1BCE-47D5-9555-B3A189B955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a:extLst>
            <a:ext uri="{FF2B5EF4-FFF2-40B4-BE49-F238E27FC236}">
              <a16:creationId xmlns="" xmlns:a16="http://schemas.microsoft.com/office/drawing/2014/main" id="{7E34BCF0-0913-433A-A797-4FDFAE7034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a:extLst>
            <a:ext uri="{FF2B5EF4-FFF2-40B4-BE49-F238E27FC236}">
              <a16:creationId xmlns="" xmlns:a16="http://schemas.microsoft.com/office/drawing/2014/main" id="{D08B08C5-542F-4F03-83C4-7E964A1A2E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a:extLst>
            <a:ext uri="{FF2B5EF4-FFF2-40B4-BE49-F238E27FC236}">
              <a16:creationId xmlns="" xmlns:a16="http://schemas.microsoft.com/office/drawing/2014/main" id="{8B464BF3-7B82-431B-B56D-AD82A6C954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468" name="楕円 467">
          <a:extLst>
            <a:ext uri="{FF2B5EF4-FFF2-40B4-BE49-F238E27FC236}">
              <a16:creationId xmlns="" xmlns:a16="http://schemas.microsoft.com/office/drawing/2014/main" id="{004D2F43-2CBE-40D4-A5E4-5625E6060F68}"/>
            </a:ext>
          </a:extLst>
        </xdr:cNvPr>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110324</xdr:rowOff>
    </xdr:from>
    <xdr:ext cx="469744" cy="259045"/>
    <xdr:sp macro="" textlink="">
      <xdr:nvSpPr>
        <xdr:cNvPr id="469" name="【学校施設】&#10;一人当たり面積該当値テキスト">
          <a:extLst>
            <a:ext uri="{FF2B5EF4-FFF2-40B4-BE49-F238E27FC236}">
              <a16:creationId xmlns="" xmlns:a16="http://schemas.microsoft.com/office/drawing/2014/main" id="{BA34515B-FDFC-4932-B129-609F6C1DE6D1}"/>
            </a:ext>
          </a:extLst>
        </xdr:cNvPr>
        <xdr:cNvSpPr txBox="1"/>
      </xdr:nvSpPr>
      <xdr:spPr>
        <a:xfrm>
          <a:off x="22199600" y="107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152746</xdr:rowOff>
    </xdr:from>
    <xdr:to>
      <xdr:col>112</xdr:col>
      <xdr:colOff>38100</xdr:colOff>
      <xdr:row>63</xdr:row>
      <xdr:rowOff>82896</xdr:rowOff>
    </xdr:to>
    <xdr:sp macro="" textlink="">
      <xdr:nvSpPr>
        <xdr:cNvPr id="470" name="楕円 469">
          <a:extLst>
            <a:ext uri="{FF2B5EF4-FFF2-40B4-BE49-F238E27FC236}">
              <a16:creationId xmlns="" xmlns:a16="http://schemas.microsoft.com/office/drawing/2014/main" id="{D577CDBE-0EF6-4821-8466-01CD087D6D58}"/>
            </a:ext>
          </a:extLst>
        </xdr:cNvPr>
        <xdr:cNvSpPr/>
      </xdr:nvSpPr>
      <xdr:spPr>
        <a:xfrm>
          <a:off x="21272500" y="107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32096</xdr:rowOff>
    </xdr:to>
    <xdr:cxnSp macro="">
      <xdr:nvCxnSpPr>
        <xdr:cNvPr id="471" name="直線コネクタ 470">
          <a:extLst>
            <a:ext uri="{FF2B5EF4-FFF2-40B4-BE49-F238E27FC236}">
              <a16:creationId xmlns="" xmlns:a16="http://schemas.microsoft.com/office/drawing/2014/main" id="{675A10CA-5AAF-4D1E-B23D-6E008982EBF1}"/>
            </a:ext>
          </a:extLst>
        </xdr:cNvPr>
        <xdr:cNvCxnSpPr/>
      </xdr:nvCxnSpPr>
      <xdr:spPr>
        <a:xfrm flipV="1">
          <a:off x="21323300" y="10831068"/>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154391</xdr:rowOff>
    </xdr:from>
    <xdr:to>
      <xdr:col>107</xdr:col>
      <xdr:colOff>101600</xdr:colOff>
      <xdr:row>63</xdr:row>
      <xdr:rowOff>84541</xdr:rowOff>
    </xdr:to>
    <xdr:sp macro="" textlink="">
      <xdr:nvSpPr>
        <xdr:cNvPr id="472" name="楕円 471">
          <a:extLst>
            <a:ext uri="{FF2B5EF4-FFF2-40B4-BE49-F238E27FC236}">
              <a16:creationId xmlns="" xmlns:a16="http://schemas.microsoft.com/office/drawing/2014/main" id="{EB816F19-4999-4C3D-AA32-BEAED0A62958}"/>
            </a:ext>
          </a:extLst>
        </xdr:cNvPr>
        <xdr:cNvSpPr/>
      </xdr:nvSpPr>
      <xdr:spPr>
        <a:xfrm>
          <a:off x="20383500" y="107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32096</xdr:rowOff>
    </xdr:from>
    <xdr:to>
      <xdr:col>111</xdr:col>
      <xdr:colOff>177800</xdr:colOff>
      <xdr:row>63</xdr:row>
      <xdr:rowOff>33741</xdr:rowOff>
    </xdr:to>
    <xdr:cxnSp macro="">
      <xdr:nvCxnSpPr>
        <xdr:cNvPr id="473" name="直線コネクタ 472">
          <a:extLst>
            <a:ext uri="{FF2B5EF4-FFF2-40B4-BE49-F238E27FC236}">
              <a16:creationId xmlns="" xmlns:a16="http://schemas.microsoft.com/office/drawing/2014/main" id="{CE2F186B-FF04-4EBD-9181-719030DCB5E5}"/>
            </a:ext>
          </a:extLst>
        </xdr:cNvPr>
        <xdr:cNvCxnSpPr/>
      </xdr:nvCxnSpPr>
      <xdr:spPr>
        <a:xfrm flipV="1">
          <a:off x="20434300" y="1083344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15083</xdr:rowOff>
    </xdr:from>
    <xdr:to>
      <xdr:col>102</xdr:col>
      <xdr:colOff>165100</xdr:colOff>
      <xdr:row>55</xdr:row>
      <xdr:rowOff>116683</xdr:rowOff>
    </xdr:to>
    <xdr:sp macro="" textlink="">
      <xdr:nvSpPr>
        <xdr:cNvPr id="474" name="楕円 473">
          <a:extLst>
            <a:ext uri="{FF2B5EF4-FFF2-40B4-BE49-F238E27FC236}">
              <a16:creationId xmlns="" xmlns:a16="http://schemas.microsoft.com/office/drawing/2014/main" id="{57B77F25-09E7-4D44-83F4-B635BA8ACA2E}"/>
            </a:ext>
          </a:extLst>
        </xdr:cNvPr>
        <xdr:cNvSpPr/>
      </xdr:nvSpPr>
      <xdr:spPr>
        <a:xfrm>
          <a:off x="19494500" y="94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65883</xdr:rowOff>
    </xdr:from>
    <xdr:to>
      <xdr:col>107</xdr:col>
      <xdr:colOff>50800</xdr:colOff>
      <xdr:row>63</xdr:row>
      <xdr:rowOff>33741</xdr:rowOff>
    </xdr:to>
    <xdr:cxnSp macro="">
      <xdr:nvCxnSpPr>
        <xdr:cNvPr id="475" name="直線コネクタ 474">
          <a:extLst>
            <a:ext uri="{FF2B5EF4-FFF2-40B4-BE49-F238E27FC236}">
              <a16:creationId xmlns="" xmlns:a16="http://schemas.microsoft.com/office/drawing/2014/main" id="{E14C7697-4521-4669-84F3-79AB97B6DAB0}"/>
            </a:ext>
          </a:extLst>
        </xdr:cNvPr>
        <xdr:cNvCxnSpPr/>
      </xdr:nvCxnSpPr>
      <xdr:spPr>
        <a:xfrm>
          <a:off x="19545300" y="9495633"/>
          <a:ext cx="889000" cy="13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83695</xdr:rowOff>
    </xdr:from>
    <xdr:ext cx="469744" cy="259045"/>
    <xdr:sp macro="" textlink="">
      <xdr:nvSpPr>
        <xdr:cNvPr id="476" name="n_1aveValue【学校施設】&#10;一人当たり面積">
          <a:extLst>
            <a:ext uri="{FF2B5EF4-FFF2-40B4-BE49-F238E27FC236}">
              <a16:creationId xmlns="" xmlns:a16="http://schemas.microsoft.com/office/drawing/2014/main" id="{B23C2F03-82F6-4C84-B459-EA9A36C6ADA4}"/>
            </a:ext>
          </a:extLst>
        </xdr:cNvPr>
        <xdr:cNvSpPr txBox="1"/>
      </xdr:nvSpPr>
      <xdr:spPr>
        <a:xfrm>
          <a:off x="21075727" y="105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53062</xdr:rowOff>
    </xdr:from>
    <xdr:ext cx="469744" cy="259045"/>
    <xdr:sp macro="" textlink="">
      <xdr:nvSpPr>
        <xdr:cNvPr id="477" name="n_2aveValue【学校施設】&#10;一人当たり面積">
          <a:extLst>
            <a:ext uri="{FF2B5EF4-FFF2-40B4-BE49-F238E27FC236}">
              <a16:creationId xmlns="" xmlns:a16="http://schemas.microsoft.com/office/drawing/2014/main" id="{F7422FCE-337F-4BC4-88B0-826A3EFDD78D}"/>
            </a:ext>
          </a:extLst>
        </xdr:cNvPr>
        <xdr:cNvSpPr txBox="1"/>
      </xdr:nvSpPr>
      <xdr:spPr>
        <a:xfrm>
          <a:off x="20199427" y="1051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10563</xdr:rowOff>
    </xdr:from>
    <xdr:ext cx="469744" cy="259045"/>
    <xdr:sp macro="" textlink="">
      <xdr:nvSpPr>
        <xdr:cNvPr id="478" name="n_3aveValue【学校施設】&#10;一人当たり面積">
          <a:extLst>
            <a:ext uri="{FF2B5EF4-FFF2-40B4-BE49-F238E27FC236}">
              <a16:creationId xmlns="" xmlns:a16="http://schemas.microsoft.com/office/drawing/2014/main" id="{0C8B3B4B-0B46-4428-B779-962E32D55CE2}"/>
            </a:ext>
          </a:extLst>
        </xdr:cNvPr>
        <xdr:cNvSpPr txBox="1"/>
      </xdr:nvSpPr>
      <xdr:spPr>
        <a:xfrm>
          <a:off x="19310427" y="1081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74023</xdr:rowOff>
    </xdr:from>
    <xdr:ext cx="469744" cy="259045"/>
    <xdr:sp macro="" textlink="">
      <xdr:nvSpPr>
        <xdr:cNvPr id="479" name="n_1mainValue【学校施設】&#10;一人当たり面積">
          <a:extLst>
            <a:ext uri="{FF2B5EF4-FFF2-40B4-BE49-F238E27FC236}">
              <a16:creationId xmlns="" xmlns:a16="http://schemas.microsoft.com/office/drawing/2014/main" id="{E29B2A58-A868-49DB-B788-9BA53652E6EC}"/>
            </a:ext>
          </a:extLst>
        </xdr:cNvPr>
        <xdr:cNvSpPr txBox="1"/>
      </xdr:nvSpPr>
      <xdr:spPr>
        <a:xfrm>
          <a:off x="21075727" y="1087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75668</xdr:rowOff>
    </xdr:from>
    <xdr:ext cx="469744" cy="259045"/>
    <xdr:sp macro="" textlink="">
      <xdr:nvSpPr>
        <xdr:cNvPr id="480" name="n_2mainValue【学校施設】&#10;一人当たり面積">
          <a:extLst>
            <a:ext uri="{FF2B5EF4-FFF2-40B4-BE49-F238E27FC236}">
              <a16:creationId xmlns="" xmlns:a16="http://schemas.microsoft.com/office/drawing/2014/main" id="{2D5A23FB-7FE7-4DE4-8EB3-E7D8EC16A7A0}"/>
            </a:ext>
          </a:extLst>
        </xdr:cNvPr>
        <xdr:cNvSpPr txBox="1"/>
      </xdr:nvSpPr>
      <xdr:spPr>
        <a:xfrm>
          <a:off x="20199427" y="108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53</xdr:row>
      <xdr:rowOff>133210</xdr:rowOff>
    </xdr:from>
    <xdr:ext cx="534377" cy="259045"/>
    <xdr:sp macro="" textlink="">
      <xdr:nvSpPr>
        <xdr:cNvPr id="481" name="n_3mainValue【学校施設】&#10;一人当たり面積">
          <a:extLst>
            <a:ext uri="{FF2B5EF4-FFF2-40B4-BE49-F238E27FC236}">
              <a16:creationId xmlns="" xmlns:a16="http://schemas.microsoft.com/office/drawing/2014/main" id="{CBB4EC47-1DD5-4B9A-BBCF-DC9FFCE32732}"/>
            </a:ext>
          </a:extLst>
        </xdr:cNvPr>
        <xdr:cNvSpPr txBox="1"/>
      </xdr:nvSpPr>
      <xdr:spPr>
        <a:xfrm>
          <a:off x="19278111" y="92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a:extLst>
            <a:ext uri="{FF2B5EF4-FFF2-40B4-BE49-F238E27FC236}">
              <a16:creationId xmlns="" xmlns:a16="http://schemas.microsoft.com/office/drawing/2014/main" id="{4118D84B-9263-4F17-A104-725CD0A0E6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a:extLst>
            <a:ext uri="{FF2B5EF4-FFF2-40B4-BE49-F238E27FC236}">
              <a16:creationId xmlns="" xmlns:a16="http://schemas.microsoft.com/office/drawing/2014/main" id="{33C8D1CB-C908-40E2-AFCA-D1EB7E6078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a:extLst>
            <a:ext uri="{FF2B5EF4-FFF2-40B4-BE49-F238E27FC236}">
              <a16:creationId xmlns="" xmlns:a16="http://schemas.microsoft.com/office/drawing/2014/main" id="{A3C85EC0-291E-416F-8623-487AE58E01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a:extLst>
            <a:ext uri="{FF2B5EF4-FFF2-40B4-BE49-F238E27FC236}">
              <a16:creationId xmlns="" xmlns:a16="http://schemas.microsoft.com/office/drawing/2014/main" id="{0E1BEFF0-B968-48E6-A738-469526957C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a:extLst>
            <a:ext uri="{FF2B5EF4-FFF2-40B4-BE49-F238E27FC236}">
              <a16:creationId xmlns="" xmlns:a16="http://schemas.microsoft.com/office/drawing/2014/main" id="{DAF035A9-9377-46AE-9836-923CADC78B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a:extLst>
            <a:ext uri="{FF2B5EF4-FFF2-40B4-BE49-F238E27FC236}">
              <a16:creationId xmlns="" xmlns:a16="http://schemas.microsoft.com/office/drawing/2014/main" id="{D9B1ABC1-9FBE-4A5C-8352-5FD7330F70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a:extLst>
            <a:ext uri="{FF2B5EF4-FFF2-40B4-BE49-F238E27FC236}">
              <a16:creationId xmlns="" xmlns:a16="http://schemas.microsoft.com/office/drawing/2014/main" id="{6002282F-6CFB-4739-ACC3-50E7355C29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a:extLst>
            <a:ext uri="{FF2B5EF4-FFF2-40B4-BE49-F238E27FC236}">
              <a16:creationId xmlns="" xmlns:a16="http://schemas.microsoft.com/office/drawing/2014/main" id="{A0501AE2-CE6C-48D4-8A75-95E9076AAF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a:extLst>
            <a:ext uri="{FF2B5EF4-FFF2-40B4-BE49-F238E27FC236}">
              <a16:creationId xmlns="" xmlns:a16="http://schemas.microsoft.com/office/drawing/2014/main" id="{50FAB2B0-234B-4085-A8A9-EC38FAFCCF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a:extLst>
            <a:ext uri="{FF2B5EF4-FFF2-40B4-BE49-F238E27FC236}">
              <a16:creationId xmlns="" xmlns:a16="http://schemas.microsoft.com/office/drawing/2014/main" id="{9E76DC41-3268-4B02-A113-6E0B72B607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92" name="直線コネクタ 491">
          <a:extLst>
            <a:ext uri="{FF2B5EF4-FFF2-40B4-BE49-F238E27FC236}">
              <a16:creationId xmlns="" xmlns:a16="http://schemas.microsoft.com/office/drawing/2014/main" id="{A694D7E4-F196-410B-85BD-4C82E025238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93" name="テキスト ボックス 492">
          <a:extLst>
            <a:ext uri="{FF2B5EF4-FFF2-40B4-BE49-F238E27FC236}">
              <a16:creationId xmlns="" xmlns:a16="http://schemas.microsoft.com/office/drawing/2014/main" id="{EE6FF3DE-B339-4203-B842-D33C2F4DBDB6}"/>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4" name="直線コネクタ 493">
          <a:extLst>
            <a:ext uri="{FF2B5EF4-FFF2-40B4-BE49-F238E27FC236}">
              <a16:creationId xmlns="" xmlns:a16="http://schemas.microsoft.com/office/drawing/2014/main" id="{BD10F74B-9FE3-42D9-B9FF-23BDF230094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5" name="テキスト ボックス 494">
          <a:extLst>
            <a:ext uri="{FF2B5EF4-FFF2-40B4-BE49-F238E27FC236}">
              <a16:creationId xmlns="" xmlns:a16="http://schemas.microsoft.com/office/drawing/2014/main" id="{82946138-65F5-452C-9626-6CD1AC26F27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6" name="直線コネクタ 495">
          <a:extLst>
            <a:ext uri="{FF2B5EF4-FFF2-40B4-BE49-F238E27FC236}">
              <a16:creationId xmlns="" xmlns:a16="http://schemas.microsoft.com/office/drawing/2014/main" id="{4C7B4E63-203B-42EB-8245-6E7A5FCC06F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7" name="テキスト ボックス 496">
          <a:extLst>
            <a:ext uri="{FF2B5EF4-FFF2-40B4-BE49-F238E27FC236}">
              <a16:creationId xmlns="" xmlns:a16="http://schemas.microsoft.com/office/drawing/2014/main" id="{0BB8FECD-3D5C-4F41-B3AF-C30DFBF95D3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8" name="直線コネクタ 497">
          <a:extLst>
            <a:ext uri="{FF2B5EF4-FFF2-40B4-BE49-F238E27FC236}">
              <a16:creationId xmlns="" xmlns:a16="http://schemas.microsoft.com/office/drawing/2014/main" id="{E2281B0F-2D4C-4FD5-8ED9-32DBA6D8B6B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9" name="テキスト ボックス 498">
          <a:extLst>
            <a:ext uri="{FF2B5EF4-FFF2-40B4-BE49-F238E27FC236}">
              <a16:creationId xmlns="" xmlns:a16="http://schemas.microsoft.com/office/drawing/2014/main" id="{E334363C-838D-4220-AAEC-226674F1D0F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0" name="直線コネクタ 499">
          <a:extLst>
            <a:ext uri="{FF2B5EF4-FFF2-40B4-BE49-F238E27FC236}">
              <a16:creationId xmlns="" xmlns:a16="http://schemas.microsoft.com/office/drawing/2014/main" id="{D21570B2-7DFD-4DF2-A264-1BDFF1CFAFF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1" name="テキスト ボックス 500">
          <a:extLst>
            <a:ext uri="{FF2B5EF4-FFF2-40B4-BE49-F238E27FC236}">
              <a16:creationId xmlns="" xmlns:a16="http://schemas.microsoft.com/office/drawing/2014/main" id="{B1CD6426-9B9B-4D49-99CD-E7A16537F33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a:extLst>
            <a:ext uri="{FF2B5EF4-FFF2-40B4-BE49-F238E27FC236}">
              <a16:creationId xmlns="" xmlns:a16="http://schemas.microsoft.com/office/drawing/2014/main" id="{B6DEDE33-B70A-4297-B937-64DF2675E8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a:extLst>
            <a:ext uri="{FF2B5EF4-FFF2-40B4-BE49-F238E27FC236}">
              <a16:creationId xmlns="" xmlns:a16="http://schemas.microsoft.com/office/drawing/2014/main" id="{13CF5A0B-6846-4C57-B67C-DDA4F7D8856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児童館】&#10;有形固定資産減価償却率グラフ枠">
          <a:extLst>
            <a:ext uri="{FF2B5EF4-FFF2-40B4-BE49-F238E27FC236}">
              <a16:creationId xmlns="" xmlns:a16="http://schemas.microsoft.com/office/drawing/2014/main" id="{2A483F7B-C303-4899-B6CE-22989F15017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05" name="直線コネクタ 504">
          <a:extLst>
            <a:ext uri="{FF2B5EF4-FFF2-40B4-BE49-F238E27FC236}">
              <a16:creationId xmlns="" xmlns:a16="http://schemas.microsoft.com/office/drawing/2014/main" id="{542AAB03-A128-4741-9D72-BDB7B052AC84}"/>
            </a:ext>
          </a:extLst>
        </xdr:cNvPr>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06" name="【児童館】&#10;有形固定資産減価償却率最小値テキスト">
          <a:extLst>
            <a:ext uri="{FF2B5EF4-FFF2-40B4-BE49-F238E27FC236}">
              <a16:creationId xmlns="" xmlns:a16="http://schemas.microsoft.com/office/drawing/2014/main" id="{BF5A4C02-7D57-4C7E-BA1B-86341C3CC53D}"/>
            </a:ext>
          </a:extLst>
        </xdr:cNvPr>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07" name="直線コネクタ 506">
          <a:extLst>
            <a:ext uri="{FF2B5EF4-FFF2-40B4-BE49-F238E27FC236}">
              <a16:creationId xmlns="" xmlns:a16="http://schemas.microsoft.com/office/drawing/2014/main" id="{62A0AEA2-BAD1-4E16-A3B5-A4EC973DBDD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08" name="【児童館】&#10;有形固定資産減価償却率最大値テキスト">
          <a:extLst>
            <a:ext uri="{FF2B5EF4-FFF2-40B4-BE49-F238E27FC236}">
              <a16:creationId xmlns="" xmlns:a16="http://schemas.microsoft.com/office/drawing/2014/main" id="{1B168D5C-907D-4D7F-930E-60C05327211F}"/>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09" name="直線コネクタ 508">
          <a:extLst>
            <a:ext uri="{FF2B5EF4-FFF2-40B4-BE49-F238E27FC236}">
              <a16:creationId xmlns="" xmlns:a16="http://schemas.microsoft.com/office/drawing/2014/main" id="{140B6939-2C45-4D69-B809-77FA40094104}"/>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510" name="【児童館】&#10;有形固定資産減価償却率平均値テキスト">
          <a:extLst>
            <a:ext uri="{FF2B5EF4-FFF2-40B4-BE49-F238E27FC236}">
              <a16:creationId xmlns="" xmlns:a16="http://schemas.microsoft.com/office/drawing/2014/main" id="{27E32549-53AD-4E52-B0BC-5A34AA5CDEF3}"/>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11" name="フローチャート: 判断 510">
          <a:extLst>
            <a:ext uri="{FF2B5EF4-FFF2-40B4-BE49-F238E27FC236}">
              <a16:creationId xmlns="" xmlns:a16="http://schemas.microsoft.com/office/drawing/2014/main" id="{877E0EEE-4E08-4BB5-A388-D9F458AF9CA2}"/>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69850</xdr:rowOff>
    </xdr:from>
    <xdr:to>
      <xdr:col>81</xdr:col>
      <xdr:colOff>101600</xdr:colOff>
      <xdr:row>83</xdr:row>
      <xdr:rowOff>0</xdr:rowOff>
    </xdr:to>
    <xdr:sp macro="" textlink="">
      <xdr:nvSpPr>
        <xdr:cNvPr id="512" name="フローチャート: 判断 511">
          <a:extLst>
            <a:ext uri="{FF2B5EF4-FFF2-40B4-BE49-F238E27FC236}">
              <a16:creationId xmlns="" xmlns:a16="http://schemas.microsoft.com/office/drawing/2014/main" id="{FA52D9BB-DD65-4FCF-97D4-FC2E7C367846}"/>
            </a:ext>
          </a:extLst>
        </xdr:cNvPr>
        <xdr:cNvSpPr/>
      </xdr:nvSpPr>
      <xdr:spPr>
        <a:xfrm>
          <a:off x="1543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66039</xdr:rowOff>
    </xdr:from>
    <xdr:to>
      <xdr:col>76</xdr:col>
      <xdr:colOff>165100</xdr:colOff>
      <xdr:row>83</xdr:row>
      <xdr:rowOff>167639</xdr:rowOff>
    </xdr:to>
    <xdr:sp macro="" textlink="">
      <xdr:nvSpPr>
        <xdr:cNvPr id="513" name="フローチャート: 判断 512">
          <a:extLst>
            <a:ext uri="{FF2B5EF4-FFF2-40B4-BE49-F238E27FC236}">
              <a16:creationId xmlns="" xmlns:a16="http://schemas.microsoft.com/office/drawing/2014/main" id="{6EE57357-7E4B-46CE-8556-DF18D1BD5908}"/>
            </a:ext>
          </a:extLst>
        </xdr:cNvPr>
        <xdr:cNvSpPr/>
      </xdr:nvSpPr>
      <xdr:spPr>
        <a:xfrm>
          <a:off x="14541500" y="142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127000</xdr:rowOff>
    </xdr:from>
    <xdr:to>
      <xdr:col>72</xdr:col>
      <xdr:colOff>38100</xdr:colOff>
      <xdr:row>85</xdr:row>
      <xdr:rowOff>57150</xdr:rowOff>
    </xdr:to>
    <xdr:sp macro="" textlink="">
      <xdr:nvSpPr>
        <xdr:cNvPr id="514" name="フローチャート: 判断 513">
          <a:extLst>
            <a:ext uri="{FF2B5EF4-FFF2-40B4-BE49-F238E27FC236}">
              <a16:creationId xmlns="" xmlns:a16="http://schemas.microsoft.com/office/drawing/2014/main" id="{2D1ACC21-AD31-4DF8-90B1-5DD4E148A986}"/>
            </a:ext>
          </a:extLst>
        </xdr:cNvPr>
        <xdr:cNvSpPr/>
      </xdr:nvSpPr>
      <xdr:spPr>
        <a:xfrm>
          <a:off x="13652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5" name="テキスト ボックス 514">
          <a:extLst>
            <a:ext uri="{FF2B5EF4-FFF2-40B4-BE49-F238E27FC236}">
              <a16:creationId xmlns="" xmlns:a16="http://schemas.microsoft.com/office/drawing/2014/main" id="{014A7D65-46FC-4A01-B617-3F9981D40E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a:extLst>
            <a:ext uri="{FF2B5EF4-FFF2-40B4-BE49-F238E27FC236}">
              <a16:creationId xmlns="" xmlns:a16="http://schemas.microsoft.com/office/drawing/2014/main" id="{ACA405E3-F093-4EA7-8138-0A4FF9FE05D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a:extLst>
            <a:ext uri="{FF2B5EF4-FFF2-40B4-BE49-F238E27FC236}">
              <a16:creationId xmlns="" xmlns:a16="http://schemas.microsoft.com/office/drawing/2014/main" id="{E46BAC88-2978-4DAD-AC2A-6A0BF59297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a:extLst>
            <a:ext uri="{FF2B5EF4-FFF2-40B4-BE49-F238E27FC236}">
              <a16:creationId xmlns="" xmlns:a16="http://schemas.microsoft.com/office/drawing/2014/main" id="{31A9079E-84A9-41C6-B39A-C21BE50AD3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a:extLst>
            <a:ext uri="{FF2B5EF4-FFF2-40B4-BE49-F238E27FC236}">
              <a16:creationId xmlns="" xmlns:a16="http://schemas.microsoft.com/office/drawing/2014/main" id="{992E2002-1AAA-4EC8-B787-148F323913A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520" name="楕円 519">
          <a:extLst>
            <a:ext uri="{FF2B5EF4-FFF2-40B4-BE49-F238E27FC236}">
              <a16:creationId xmlns="" xmlns:a16="http://schemas.microsoft.com/office/drawing/2014/main" id="{56FA145C-7389-4525-A0FB-EC5C9DFD2962}"/>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521" name="【児童館】&#10;有形固定資産減価償却率該当値テキスト">
          <a:extLst>
            <a:ext uri="{FF2B5EF4-FFF2-40B4-BE49-F238E27FC236}">
              <a16:creationId xmlns="" xmlns:a16="http://schemas.microsoft.com/office/drawing/2014/main" id="{A437A660-43C8-4DD8-A62C-8A929EFCDD32}"/>
            </a:ext>
          </a:extLst>
        </xdr:cNvPr>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139700</xdr:rowOff>
    </xdr:from>
    <xdr:to>
      <xdr:col>81</xdr:col>
      <xdr:colOff>101600</xdr:colOff>
      <xdr:row>85</xdr:row>
      <xdr:rowOff>69850</xdr:rowOff>
    </xdr:to>
    <xdr:sp macro="" textlink="">
      <xdr:nvSpPr>
        <xdr:cNvPr id="522" name="楕円 521">
          <a:extLst>
            <a:ext uri="{FF2B5EF4-FFF2-40B4-BE49-F238E27FC236}">
              <a16:creationId xmlns="" xmlns:a16="http://schemas.microsoft.com/office/drawing/2014/main" id="{4FA23619-A54E-4B00-98C3-8E87DCFA686E}"/>
            </a:ext>
          </a:extLst>
        </xdr:cNvPr>
        <xdr:cNvSpPr/>
      </xdr:nvSpPr>
      <xdr:spPr>
        <a:xfrm>
          <a:off x="1543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19050</xdr:rowOff>
    </xdr:to>
    <xdr:cxnSp macro="">
      <xdr:nvCxnSpPr>
        <xdr:cNvPr id="523" name="直線コネクタ 522">
          <a:extLst>
            <a:ext uri="{FF2B5EF4-FFF2-40B4-BE49-F238E27FC236}">
              <a16:creationId xmlns="" xmlns:a16="http://schemas.microsoft.com/office/drawing/2014/main" id="{10642825-73AD-4AD3-B901-34716C8DF005}"/>
            </a:ext>
          </a:extLst>
        </xdr:cNvPr>
        <xdr:cNvCxnSpPr/>
      </xdr:nvCxnSpPr>
      <xdr:spPr>
        <a:xfrm flipV="1">
          <a:off x="15481300" y="1455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6350</xdr:rowOff>
    </xdr:from>
    <xdr:to>
      <xdr:col>76</xdr:col>
      <xdr:colOff>165100</xdr:colOff>
      <xdr:row>85</xdr:row>
      <xdr:rowOff>107950</xdr:rowOff>
    </xdr:to>
    <xdr:sp macro="" textlink="">
      <xdr:nvSpPr>
        <xdr:cNvPr id="524" name="楕円 523">
          <a:extLst>
            <a:ext uri="{FF2B5EF4-FFF2-40B4-BE49-F238E27FC236}">
              <a16:creationId xmlns="" xmlns:a16="http://schemas.microsoft.com/office/drawing/2014/main" id="{F7A94C56-1574-43DF-9A43-46396BE12FE6}"/>
            </a:ext>
          </a:extLst>
        </xdr:cNvPr>
        <xdr:cNvSpPr/>
      </xdr:nvSpPr>
      <xdr:spPr>
        <a:xfrm>
          <a:off x="1454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19050</xdr:rowOff>
    </xdr:from>
    <xdr:to>
      <xdr:col>81</xdr:col>
      <xdr:colOff>50800</xdr:colOff>
      <xdr:row>85</xdr:row>
      <xdr:rowOff>57150</xdr:rowOff>
    </xdr:to>
    <xdr:cxnSp macro="">
      <xdr:nvCxnSpPr>
        <xdr:cNvPr id="525" name="直線コネクタ 524">
          <a:extLst>
            <a:ext uri="{FF2B5EF4-FFF2-40B4-BE49-F238E27FC236}">
              <a16:creationId xmlns="" xmlns:a16="http://schemas.microsoft.com/office/drawing/2014/main" id="{E0D456D2-8EF3-40ED-93C6-E286700C29E4}"/>
            </a:ext>
          </a:extLst>
        </xdr:cNvPr>
        <xdr:cNvCxnSpPr/>
      </xdr:nvCxnSpPr>
      <xdr:spPr>
        <a:xfrm flipV="1">
          <a:off x="14592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44450</xdr:rowOff>
    </xdr:from>
    <xdr:to>
      <xdr:col>72</xdr:col>
      <xdr:colOff>38100</xdr:colOff>
      <xdr:row>85</xdr:row>
      <xdr:rowOff>146050</xdr:rowOff>
    </xdr:to>
    <xdr:sp macro="" textlink="">
      <xdr:nvSpPr>
        <xdr:cNvPr id="526" name="楕円 525">
          <a:extLst>
            <a:ext uri="{FF2B5EF4-FFF2-40B4-BE49-F238E27FC236}">
              <a16:creationId xmlns="" xmlns:a16="http://schemas.microsoft.com/office/drawing/2014/main" id="{A15ED0E1-4C79-49A0-95E7-CF03EE49A5A7}"/>
            </a:ext>
          </a:extLst>
        </xdr:cNvPr>
        <xdr:cNvSpPr/>
      </xdr:nvSpPr>
      <xdr:spPr>
        <a:xfrm>
          <a:off x="1365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57150</xdr:rowOff>
    </xdr:from>
    <xdr:to>
      <xdr:col>76</xdr:col>
      <xdr:colOff>114300</xdr:colOff>
      <xdr:row>85</xdr:row>
      <xdr:rowOff>95250</xdr:rowOff>
    </xdr:to>
    <xdr:cxnSp macro="">
      <xdr:nvCxnSpPr>
        <xdr:cNvPr id="527" name="直線コネクタ 526">
          <a:extLst>
            <a:ext uri="{FF2B5EF4-FFF2-40B4-BE49-F238E27FC236}">
              <a16:creationId xmlns="" xmlns:a16="http://schemas.microsoft.com/office/drawing/2014/main" id="{BEF019B5-57DD-4747-8757-6F536D69AFAF}"/>
            </a:ext>
          </a:extLst>
        </xdr:cNvPr>
        <xdr:cNvCxnSpPr/>
      </xdr:nvCxnSpPr>
      <xdr:spPr>
        <a:xfrm flipV="1">
          <a:off x="13703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16527</xdr:rowOff>
    </xdr:from>
    <xdr:ext cx="405111" cy="259045"/>
    <xdr:sp macro="" textlink="">
      <xdr:nvSpPr>
        <xdr:cNvPr id="528" name="n_1aveValue【児童館】&#10;有形固定資産減価償却率">
          <a:extLst>
            <a:ext uri="{FF2B5EF4-FFF2-40B4-BE49-F238E27FC236}">
              <a16:creationId xmlns="" xmlns:a16="http://schemas.microsoft.com/office/drawing/2014/main" id="{A38321E0-F435-4D6B-A3D1-860DC89AFCEE}"/>
            </a:ext>
          </a:extLst>
        </xdr:cNvPr>
        <xdr:cNvSpPr txBox="1"/>
      </xdr:nvSpPr>
      <xdr:spPr>
        <a:xfrm>
          <a:off x="15266044" y="1390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12716</xdr:rowOff>
    </xdr:from>
    <xdr:ext cx="405111" cy="259045"/>
    <xdr:sp macro="" textlink="">
      <xdr:nvSpPr>
        <xdr:cNvPr id="529" name="n_2aveValue【児童館】&#10;有形固定資産減価償却率">
          <a:extLst>
            <a:ext uri="{FF2B5EF4-FFF2-40B4-BE49-F238E27FC236}">
              <a16:creationId xmlns="" xmlns:a16="http://schemas.microsoft.com/office/drawing/2014/main" id="{D6314187-0044-442E-A778-F5F699839038}"/>
            </a:ext>
          </a:extLst>
        </xdr:cNvPr>
        <xdr:cNvSpPr txBox="1"/>
      </xdr:nvSpPr>
      <xdr:spPr>
        <a:xfrm>
          <a:off x="143897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73677</xdr:rowOff>
    </xdr:from>
    <xdr:ext cx="405111" cy="259045"/>
    <xdr:sp macro="" textlink="">
      <xdr:nvSpPr>
        <xdr:cNvPr id="530" name="n_3aveValue【児童館】&#10;有形固定資産減価償却率">
          <a:extLst>
            <a:ext uri="{FF2B5EF4-FFF2-40B4-BE49-F238E27FC236}">
              <a16:creationId xmlns="" xmlns:a16="http://schemas.microsoft.com/office/drawing/2014/main" id="{11BEB533-4DE0-4C87-BC57-C0C8BF179155}"/>
            </a:ext>
          </a:extLst>
        </xdr:cNvPr>
        <xdr:cNvSpPr txBox="1"/>
      </xdr:nvSpPr>
      <xdr:spPr>
        <a:xfrm>
          <a:off x="13500744" y="1430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60977</xdr:rowOff>
    </xdr:from>
    <xdr:ext cx="405111" cy="259045"/>
    <xdr:sp macro="" textlink="">
      <xdr:nvSpPr>
        <xdr:cNvPr id="531" name="n_1mainValue【児童館】&#10;有形固定資産減価償却率">
          <a:extLst>
            <a:ext uri="{FF2B5EF4-FFF2-40B4-BE49-F238E27FC236}">
              <a16:creationId xmlns="" xmlns:a16="http://schemas.microsoft.com/office/drawing/2014/main" id="{89F15BA8-923C-45E4-88BF-A82B1AEB27BB}"/>
            </a:ext>
          </a:extLst>
        </xdr:cNvPr>
        <xdr:cNvSpPr txBox="1"/>
      </xdr:nvSpPr>
      <xdr:spPr>
        <a:xfrm>
          <a:off x="15266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99077</xdr:rowOff>
    </xdr:from>
    <xdr:ext cx="405111" cy="259045"/>
    <xdr:sp macro="" textlink="">
      <xdr:nvSpPr>
        <xdr:cNvPr id="532" name="n_2mainValue【児童館】&#10;有形固定資産減価償却率">
          <a:extLst>
            <a:ext uri="{FF2B5EF4-FFF2-40B4-BE49-F238E27FC236}">
              <a16:creationId xmlns="" xmlns:a16="http://schemas.microsoft.com/office/drawing/2014/main" id="{3D0D57BC-1E20-4502-BC56-E24055518C09}"/>
            </a:ext>
          </a:extLst>
        </xdr:cNvPr>
        <xdr:cNvSpPr txBox="1"/>
      </xdr:nvSpPr>
      <xdr:spPr>
        <a:xfrm>
          <a:off x="14389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137177</xdr:rowOff>
    </xdr:from>
    <xdr:ext cx="405111" cy="259045"/>
    <xdr:sp macro="" textlink="">
      <xdr:nvSpPr>
        <xdr:cNvPr id="533" name="n_3mainValue【児童館】&#10;有形固定資産減価償却率">
          <a:extLst>
            <a:ext uri="{FF2B5EF4-FFF2-40B4-BE49-F238E27FC236}">
              <a16:creationId xmlns="" xmlns:a16="http://schemas.microsoft.com/office/drawing/2014/main" id="{8A090D6B-BEDA-43EF-AD92-DD337A8F628C}"/>
            </a:ext>
          </a:extLst>
        </xdr:cNvPr>
        <xdr:cNvSpPr txBox="1"/>
      </xdr:nvSpPr>
      <xdr:spPr>
        <a:xfrm>
          <a:off x="13500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 xmlns:a16="http://schemas.microsoft.com/office/drawing/2014/main" id="{0D7048E4-C5DC-47CE-8293-7476275482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 xmlns:a16="http://schemas.microsoft.com/office/drawing/2014/main" id="{518CBE43-C1CD-432B-8BE8-665D21689B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 xmlns:a16="http://schemas.microsoft.com/office/drawing/2014/main" id="{A8BE3A6A-FF5F-4B4C-ABE6-718745ECD4B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 xmlns:a16="http://schemas.microsoft.com/office/drawing/2014/main" id="{F529E918-F3C1-4ECF-82A6-DBDD1E024A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 xmlns:a16="http://schemas.microsoft.com/office/drawing/2014/main" id="{4D7EC3EB-89FE-46FC-B1F7-EF09DA4F0C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 xmlns:a16="http://schemas.microsoft.com/office/drawing/2014/main" id="{4C1EB291-61A4-46C0-8939-56961A3D83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 xmlns:a16="http://schemas.microsoft.com/office/drawing/2014/main" id="{69891684-B7DD-4C10-B499-FB4BEAC72B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 xmlns:a16="http://schemas.microsoft.com/office/drawing/2014/main" id="{B9DA4266-704F-4E97-84CF-56B6556048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a:extLst>
            <a:ext uri="{FF2B5EF4-FFF2-40B4-BE49-F238E27FC236}">
              <a16:creationId xmlns="" xmlns:a16="http://schemas.microsoft.com/office/drawing/2014/main" id="{6E1EBCDD-32DF-467A-AAE7-BD1142927C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a:extLst>
            <a:ext uri="{FF2B5EF4-FFF2-40B4-BE49-F238E27FC236}">
              <a16:creationId xmlns="" xmlns:a16="http://schemas.microsoft.com/office/drawing/2014/main" id="{DA971F17-D2FC-422C-9DFC-B4C28813CD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a:extLst>
            <a:ext uri="{FF2B5EF4-FFF2-40B4-BE49-F238E27FC236}">
              <a16:creationId xmlns="" xmlns:a16="http://schemas.microsoft.com/office/drawing/2014/main" id="{F4C0A44F-0FB4-4660-B270-BAF643D960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a:extLst>
            <a:ext uri="{FF2B5EF4-FFF2-40B4-BE49-F238E27FC236}">
              <a16:creationId xmlns="" xmlns:a16="http://schemas.microsoft.com/office/drawing/2014/main" id="{580C499B-0F1D-43ED-ABF2-0C0CEE55AF9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a:extLst>
            <a:ext uri="{FF2B5EF4-FFF2-40B4-BE49-F238E27FC236}">
              <a16:creationId xmlns="" xmlns:a16="http://schemas.microsoft.com/office/drawing/2014/main" id="{E27403E6-7E5F-4F22-91AB-A4F2E3B2820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a:extLst>
            <a:ext uri="{FF2B5EF4-FFF2-40B4-BE49-F238E27FC236}">
              <a16:creationId xmlns="" xmlns:a16="http://schemas.microsoft.com/office/drawing/2014/main" id="{D7455E3B-154D-4E0B-BD6D-3ECD2A8998A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a:extLst>
            <a:ext uri="{FF2B5EF4-FFF2-40B4-BE49-F238E27FC236}">
              <a16:creationId xmlns="" xmlns:a16="http://schemas.microsoft.com/office/drawing/2014/main" id="{D4F2057D-61DD-47E7-8569-1FEF1877154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a:extLst>
            <a:ext uri="{FF2B5EF4-FFF2-40B4-BE49-F238E27FC236}">
              <a16:creationId xmlns="" xmlns:a16="http://schemas.microsoft.com/office/drawing/2014/main" id="{DD1B32BF-36AD-44A0-B668-055E9F015F6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a:extLst>
            <a:ext uri="{FF2B5EF4-FFF2-40B4-BE49-F238E27FC236}">
              <a16:creationId xmlns="" xmlns:a16="http://schemas.microsoft.com/office/drawing/2014/main" id="{5E8A7250-0E9B-43D2-ACC4-F2767632ED1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a:extLst>
            <a:ext uri="{FF2B5EF4-FFF2-40B4-BE49-F238E27FC236}">
              <a16:creationId xmlns="" xmlns:a16="http://schemas.microsoft.com/office/drawing/2014/main" id="{E4EA91FA-0668-4DA7-89BA-59B14480984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a:extLst>
            <a:ext uri="{FF2B5EF4-FFF2-40B4-BE49-F238E27FC236}">
              <a16:creationId xmlns="" xmlns:a16="http://schemas.microsoft.com/office/drawing/2014/main" id="{7E5B9D18-0B43-4B38-B85C-8A647E3A423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a:extLst>
            <a:ext uri="{FF2B5EF4-FFF2-40B4-BE49-F238E27FC236}">
              <a16:creationId xmlns="" xmlns:a16="http://schemas.microsoft.com/office/drawing/2014/main" id="{EB89A4E2-1EDC-4C01-899B-9CB4DECC144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a:extLst>
            <a:ext uri="{FF2B5EF4-FFF2-40B4-BE49-F238E27FC236}">
              <a16:creationId xmlns="" xmlns:a16="http://schemas.microsoft.com/office/drawing/2014/main" id="{0F232DDB-504D-496F-A6C0-14D6519105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a:extLst>
            <a:ext uri="{FF2B5EF4-FFF2-40B4-BE49-F238E27FC236}">
              <a16:creationId xmlns="" xmlns:a16="http://schemas.microsoft.com/office/drawing/2014/main" id="{2180EE6A-0C33-4470-BAFF-75BBB7BB17F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a:extLst>
            <a:ext uri="{FF2B5EF4-FFF2-40B4-BE49-F238E27FC236}">
              <a16:creationId xmlns="" xmlns:a16="http://schemas.microsoft.com/office/drawing/2014/main" id="{BEDC56B7-53AB-426F-A73F-C5182A26208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5714</xdr:rowOff>
    </xdr:from>
    <xdr:to>
      <xdr:col>116</xdr:col>
      <xdr:colOff>62864</xdr:colOff>
      <xdr:row>86</xdr:row>
      <xdr:rowOff>28575</xdr:rowOff>
    </xdr:to>
    <xdr:cxnSp macro="">
      <xdr:nvCxnSpPr>
        <xdr:cNvPr id="557" name="直線コネクタ 556">
          <a:extLst>
            <a:ext uri="{FF2B5EF4-FFF2-40B4-BE49-F238E27FC236}">
              <a16:creationId xmlns="" xmlns:a16="http://schemas.microsoft.com/office/drawing/2014/main" id="{4040BCF4-4CFE-41A2-9929-E455F8D30D47}"/>
            </a:ext>
          </a:extLst>
        </xdr:cNvPr>
        <xdr:cNvCxnSpPr/>
      </xdr:nvCxnSpPr>
      <xdr:spPr>
        <a:xfrm flipV="1">
          <a:off x="22160864" y="13378814"/>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32402</xdr:rowOff>
    </xdr:from>
    <xdr:ext cx="469744" cy="259045"/>
    <xdr:sp macro="" textlink="">
      <xdr:nvSpPr>
        <xdr:cNvPr id="558" name="【児童館】&#10;一人当たり面積最小値テキスト">
          <a:extLst>
            <a:ext uri="{FF2B5EF4-FFF2-40B4-BE49-F238E27FC236}">
              <a16:creationId xmlns="" xmlns:a16="http://schemas.microsoft.com/office/drawing/2014/main" id="{DD0F29B6-9DAD-4DBC-B155-E17A98749EBF}"/>
            </a:ext>
          </a:extLst>
        </xdr:cNvPr>
        <xdr:cNvSpPr txBox="1"/>
      </xdr:nvSpPr>
      <xdr:spPr>
        <a:xfrm>
          <a:off x="22199600"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28575</xdr:rowOff>
    </xdr:from>
    <xdr:to>
      <xdr:col>116</xdr:col>
      <xdr:colOff>152400</xdr:colOff>
      <xdr:row>86</xdr:row>
      <xdr:rowOff>28575</xdr:rowOff>
    </xdr:to>
    <xdr:cxnSp macro="">
      <xdr:nvCxnSpPr>
        <xdr:cNvPr id="559" name="直線コネクタ 558">
          <a:extLst>
            <a:ext uri="{FF2B5EF4-FFF2-40B4-BE49-F238E27FC236}">
              <a16:creationId xmlns="" xmlns:a16="http://schemas.microsoft.com/office/drawing/2014/main" id="{BD625242-8629-432B-A4CF-681218EDE4E7}"/>
            </a:ext>
          </a:extLst>
        </xdr:cNvPr>
        <xdr:cNvCxnSpPr/>
      </xdr:nvCxnSpPr>
      <xdr:spPr>
        <a:xfrm>
          <a:off x="22072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123841</xdr:rowOff>
    </xdr:from>
    <xdr:ext cx="469744" cy="259045"/>
    <xdr:sp macro="" textlink="">
      <xdr:nvSpPr>
        <xdr:cNvPr id="560" name="【児童館】&#10;一人当たり面積最大値テキスト">
          <a:extLst>
            <a:ext uri="{FF2B5EF4-FFF2-40B4-BE49-F238E27FC236}">
              <a16:creationId xmlns="" xmlns:a16="http://schemas.microsoft.com/office/drawing/2014/main" id="{724C59A9-D841-4DDE-BA88-74784AD6137A}"/>
            </a:ext>
          </a:extLst>
        </xdr:cNvPr>
        <xdr:cNvSpPr txBox="1"/>
      </xdr:nvSpPr>
      <xdr:spPr>
        <a:xfrm>
          <a:off x="22199600"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5714</xdr:rowOff>
    </xdr:from>
    <xdr:to>
      <xdr:col>116</xdr:col>
      <xdr:colOff>152400</xdr:colOff>
      <xdr:row>78</xdr:row>
      <xdr:rowOff>5714</xdr:rowOff>
    </xdr:to>
    <xdr:cxnSp macro="">
      <xdr:nvCxnSpPr>
        <xdr:cNvPr id="561" name="直線コネクタ 560">
          <a:extLst>
            <a:ext uri="{FF2B5EF4-FFF2-40B4-BE49-F238E27FC236}">
              <a16:creationId xmlns="" xmlns:a16="http://schemas.microsoft.com/office/drawing/2014/main" id="{02919575-81BE-4B91-8D05-405F0D0C353E}"/>
            </a:ext>
          </a:extLst>
        </xdr:cNvPr>
        <xdr:cNvCxnSpPr/>
      </xdr:nvCxnSpPr>
      <xdr:spPr>
        <a:xfrm>
          <a:off x="22072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562" name="【児童館】&#10;一人当たり面積平均値テキスト">
          <a:extLst>
            <a:ext uri="{FF2B5EF4-FFF2-40B4-BE49-F238E27FC236}">
              <a16:creationId xmlns="" xmlns:a16="http://schemas.microsoft.com/office/drawing/2014/main" id="{5FEA2153-1E08-409F-9828-263874B2F801}"/>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63" name="フローチャート: 判断 562">
          <a:extLst>
            <a:ext uri="{FF2B5EF4-FFF2-40B4-BE49-F238E27FC236}">
              <a16:creationId xmlns="" xmlns:a16="http://schemas.microsoft.com/office/drawing/2014/main" id="{05CF36F0-0071-44CF-B9E4-47C023B79B2C}"/>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92075</xdr:rowOff>
    </xdr:from>
    <xdr:to>
      <xdr:col>112</xdr:col>
      <xdr:colOff>38100</xdr:colOff>
      <xdr:row>85</xdr:row>
      <xdr:rowOff>22225</xdr:rowOff>
    </xdr:to>
    <xdr:sp macro="" textlink="">
      <xdr:nvSpPr>
        <xdr:cNvPr id="564" name="フローチャート: 判断 563">
          <a:extLst>
            <a:ext uri="{FF2B5EF4-FFF2-40B4-BE49-F238E27FC236}">
              <a16:creationId xmlns="" xmlns:a16="http://schemas.microsoft.com/office/drawing/2014/main" id="{4A97B80D-ED30-437E-848D-A44A82564B0B}"/>
            </a:ext>
          </a:extLst>
        </xdr:cNvPr>
        <xdr:cNvSpPr/>
      </xdr:nvSpPr>
      <xdr:spPr>
        <a:xfrm>
          <a:off x="21272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74930</xdr:rowOff>
    </xdr:from>
    <xdr:to>
      <xdr:col>107</xdr:col>
      <xdr:colOff>101600</xdr:colOff>
      <xdr:row>85</xdr:row>
      <xdr:rowOff>5080</xdr:rowOff>
    </xdr:to>
    <xdr:sp macro="" textlink="">
      <xdr:nvSpPr>
        <xdr:cNvPr id="565" name="フローチャート: 判断 564">
          <a:extLst>
            <a:ext uri="{FF2B5EF4-FFF2-40B4-BE49-F238E27FC236}">
              <a16:creationId xmlns="" xmlns:a16="http://schemas.microsoft.com/office/drawing/2014/main" id="{8F072ED1-0F00-4FB4-92BB-352DEC3BF3BA}"/>
            </a:ext>
          </a:extLst>
        </xdr:cNvPr>
        <xdr:cNvSpPr/>
      </xdr:nvSpPr>
      <xdr:spPr>
        <a:xfrm>
          <a:off x="20383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93980</xdr:rowOff>
    </xdr:from>
    <xdr:to>
      <xdr:col>102</xdr:col>
      <xdr:colOff>165100</xdr:colOff>
      <xdr:row>84</xdr:row>
      <xdr:rowOff>24130</xdr:rowOff>
    </xdr:to>
    <xdr:sp macro="" textlink="">
      <xdr:nvSpPr>
        <xdr:cNvPr id="566" name="フローチャート: 判断 565">
          <a:extLst>
            <a:ext uri="{FF2B5EF4-FFF2-40B4-BE49-F238E27FC236}">
              <a16:creationId xmlns="" xmlns:a16="http://schemas.microsoft.com/office/drawing/2014/main" id="{C5D594FA-28DD-4440-A09E-45A6A834EB6C}"/>
            </a:ext>
          </a:extLst>
        </xdr:cNvPr>
        <xdr:cNvSpPr/>
      </xdr:nvSpPr>
      <xdr:spPr>
        <a:xfrm>
          <a:off x="19494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a:extLst>
            <a:ext uri="{FF2B5EF4-FFF2-40B4-BE49-F238E27FC236}">
              <a16:creationId xmlns="" xmlns:a16="http://schemas.microsoft.com/office/drawing/2014/main" id="{CD2E8286-450C-43B4-BD81-942F870283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a:extLst>
            <a:ext uri="{FF2B5EF4-FFF2-40B4-BE49-F238E27FC236}">
              <a16:creationId xmlns="" xmlns:a16="http://schemas.microsoft.com/office/drawing/2014/main" id="{24005207-31ED-461A-9257-88B8F7B38C7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a:extLst>
            <a:ext uri="{FF2B5EF4-FFF2-40B4-BE49-F238E27FC236}">
              <a16:creationId xmlns="" xmlns:a16="http://schemas.microsoft.com/office/drawing/2014/main" id="{9ECCC312-9AAE-4E6E-B1E8-376DAAF3D9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a:extLst>
            <a:ext uri="{FF2B5EF4-FFF2-40B4-BE49-F238E27FC236}">
              <a16:creationId xmlns="" xmlns:a16="http://schemas.microsoft.com/office/drawing/2014/main" id="{44D3CDE8-B3D3-4001-BF67-B459E2AA66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a:extLst>
            <a:ext uri="{FF2B5EF4-FFF2-40B4-BE49-F238E27FC236}">
              <a16:creationId xmlns="" xmlns:a16="http://schemas.microsoft.com/office/drawing/2014/main" id="{159EEE15-BEB5-4F3E-8D03-763667AE8E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126364</xdr:rowOff>
    </xdr:from>
    <xdr:to>
      <xdr:col>116</xdr:col>
      <xdr:colOff>114300</xdr:colOff>
      <xdr:row>78</xdr:row>
      <xdr:rowOff>56514</xdr:rowOff>
    </xdr:to>
    <xdr:sp macro="" textlink="">
      <xdr:nvSpPr>
        <xdr:cNvPr id="572" name="楕円 571">
          <a:extLst>
            <a:ext uri="{FF2B5EF4-FFF2-40B4-BE49-F238E27FC236}">
              <a16:creationId xmlns="" xmlns:a16="http://schemas.microsoft.com/office/drawing/2014/main" id="{008CAAF5-D2C1-48AB-BD0A-616A174FA11B}"/>
            </a:ext>
          </a:extLst>
        </xdr:cNvPr>
        <xdr:cNvSpPr/>
      </xdr:nvSpPr>
      <xdr:spPr>
        <a:xfrm>
          <a:off x="221107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79391</xdr:rowOff>
    </xdr:from>
    <xdr:ext cx="469744" cy="259045"/>
    <xdr:sp macro="" textlink="">
      <xdr:nvSpPr>
        <xdr:cNvPr id="573" name="【児童館】&#10;一人当たり面積該当値テキスト">
          <a:extLst>
            <a:ext uri="{FF2B5EF4-FFF2-40B4-BE49-F238E27FC236}">
              <a16:creationId xmlns="" xmlns:a16="http://schemas.microsoft.com/office/drawing/2014/main" id="{ECD81E8A-822B-4A8F-A478-E6E9DF12E17F}"/>
            </a:ext>
          </a:extLst>
        </xdr:cNvPr>
        <xdr:cNvSpPr txBox="1"/>
      </xdr:nvSpPr>
      <xdr:spPr>
        <a:xfrm>
          <a:off x="22199600" y="132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151130</xdr:rowOff>
    </xdr:from>
    <xdr:to>
      <xdr:col>112</xdr:col>
      <xdr:colOff>38100</xdr:colOff>
      <xdr:row>78</xdr:row>
      <xdr:rowOff>81280</xdr:rowOff>
    </xdr:to>
    <xdr:sp macro="" textlink="">
      <xdr:nvSpPr>
        <xdr:cNvPr id="574" name="楕円 573">
          <a:extLst>
            <a:ext uri="{FF2B5EF4-FFF2-40B4-BE49-F238E27FC236}">
              <a16:creationId xmlns="" xmlns:a16="http://schemas.microsoft.com/office/drawing/2014/main" id="{04B95B8D-0554-4C0F-A1A2-7206D8F8CCC8}"/>
            </a:ext>
          </a:extLst>
        </xdr:cNvPr>
        <xdr:cNvSpPr/>
      </xdr:nvSpPr>
      <xdr:spPr>
        <a:xfrm>
          <a:off x="21272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5714</xdr:rowOff>
    </xdr:from>
    <xdr:to>
      <xdr:col>116</xdr:col>
      <xdr:colOff>63500</xdr:colOff>
      <xdr:row>78</xdr:row>
      <xdr:rowOff>30480</xdr:rowOff>
    </xdr:to>
    <xdr:cxnSp macro="">
      <xdr:nvCxnSpPr>
        <xdr:cNvPr id="575" name="直線コネクタ 574">
          <a:extLst>
            <a:ext uri="{FF2B5EF4-FFF2-40B4-BE49-F238E27FC236}">
              <a16:creationId xmlns="" xmlns:a16="http://schemas.microsoft.com/office/drawing/2014/main" id="{FF4C1506-1D52-4C45-8E76-C2DAFD93B2D9}"/>
            </a:ext>
          </a:extLst>
        </xdr:cNvPr>
        <xdr:cNvCxnSpPr/>
      </xdr:nvCxnSpPr>
      <xdr:spPr>
        <a:xfrm flipV="1">
          <a:off x="21323300" y="133788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168275</xdr:rowOff>
    </xdr:from>
    <xdr:to>
      <xdr:col>107</xdr:col>
      <xdr:colOff>101600</xdr:colOff>
      <xdr:row>78</xdr:row>
      <xdr:rowOff>98425</xdr:rowOff>
    </xdr:to>
    <xdr:sp macro="" textlink="">
      <xdr:nvSpPr>
        <xdr:cNvPr id="576" name="楕円 575">
          <a:extLst>
            <a:ext uri="{FF2B5EF4-FFF2-40B4-BE49-F238E27FC236}">
              <a16:creationId xmlns="" xmlns:a16="http://schemas.microsoft.com/office/drawing/2014/main" id="{764CE556-AFBB-4858-813D-341179871277}"/>
            </a:ext>
          </a:extLst>
        </xdr:cNvPr>
        <xdr:cNvSpPr/>
      </xdr:nvSpPr>
      <xdr:spPr>
        <a:xfrm>
          <a:off x="20383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30480</xdr:rowOff>
    </xdr:from>
    <xdr:to>
      <xdr:col>111</xdr:col>
      <xdr:colOff>177800</xdr:colOff>
      <xdr:row>78</xdr:row>
      <xdr:rowOff>47625</xdr:rowOff>
    </xdr:to>
    <xdr:cxnSp macro="">
      <xdr:nvCxnSpPr>
        <xdr:cNvPr id="577" name="直線コネクタ 576">
          <a:extLst>
            <a:ext uri="{FF2B5EF4-FFF2-40B4-BE49-F238E27FC236}">
              <a16:creationId xmlns="" xmlns:a16="http://schemas.microsoft.com/office/drawing/2014/main" id="{E20A18C6-52B4-4A0B-B1FC-204944E633B6}"/>
            </a:ext>
          </a:extLst>
        </xdr:cNvPr>
        <xdr:cNvCxnSpPr/>
      </xdr:nvCxnSpPr>
      <xdr:spPr>
        <a:xfrm flipV="1">
          <a:off x="20434300" y="13403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13970</xdr:rowOff>
    </xdr:from>
    <xdr:to>
      <xdr:col>102</xdr:col>
      <xdr:colOff>165100</xdr:colOff>
      <xdr:row>78</xdr:row>
      <xdr:rowOff>115570</xdr:rowOff>
    </xdr:to>
    <xdr:sp macro="" textlink="">
      <xdr:nvSpPr>
        <xdr:cNvPr id="578" name="楕円 577">
          <a:extLst>
            <a:ext uri="{FF2B5EF4-FFF2-40B4-BE49-F238E27FC236}">
              <a16:creationId xmlns="" xmlns:a16="http://schemas.microsoft.com/office/drawing/2014/main" id="{2E36119F-5E64-45EC-8A88-5DF1C3D9902A}"/>
            </a:ext>
          </a:extLst>
        </xdr:cNvPr>
        <xdr:cNvSpPr/>
      </xdr:nvSpPr>
      <xdr:spPr>
        <a:xfrm>
          <a:off x="19494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47625</xdr:rowOff>
    </xdr:from>
    <xdr:to>
      <xdr:col>107</xdr:col>
      <xdr:colOff>50800</xdr:colOff>
      <xdr:row>78</xdr:row>
      <xdr:rowOff>64770</xdr:rowOff>
    </xdr:to>
    <xdr:cxnSp macro="">
      <xdr:nvCxnSpPr>
        <xdr:cNvPr id="579" name="直線コネクタ 578">
          <a:extLst>
            <a:ext uri="{FF2B5EF4-FFF2-40B4-BE49-F238E27FC236}">
              <a16:creationId xmlns="" xmlns:a16="http://schemas.microsoft.com/office/drawing/2014/main" id="{FCD0E7B7-BB1D-45F8-A8F8-9F4BC024D0EE}"/>
            </a:ext>
          </a:extLst>
        </xdr:cNvPr>
        <xdr:cNvCxnSpPr/>
      </xdr:nvCxnSpPr>
      <xdr:spPr>
        <a:xfrm flipV="1">
          <a:off x="19545300" y="13420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13352</xdr:rowOff>
    </xdr:from>
    <xdr:ext cx="469744" cy="259045"/>
    <xdr:sp macro="" textlink="">
      <xdr:nvSpPr>
        <xdr:cNvPr id="580" name="n_1aveValue【児童館】&#10;一人当たり面積">
          <a:extLst>
            <a:ext uri="{FF2B5EF4-FFF2-40B4-BE49-F238E27FC236}">
              <a16:creationId xmlns="" xmlns:a16="http://schemas.microsoft.com/office/drawing/2014/main" id="{03D831D1-EAB9-4AF3-B7F0-1E9094368A0F}"/>
            </a:ext>
          </a:extLst>
        </xdr:cNvPr>
        <xdr:cNvSpPr txBox="1"/>
      </xdr:nvSpPr>
      <xdr:spPr>
        <a:xfrm>
          <a:off x="21075727" y="145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167657</xdr:rowOff>
    </xdr:from>
    <xdr:ext cx="469744" cy="259045"/>
    <xdr:sp macro="" textlink="">
      <xdr:nvSpPr>
        <xdr:cNvPr id="581" name="n_2aveValue【児童館】&#10;一人当たり面積">
          <a:extLst>
            <a:ext uri="{FF2B5EF4-FFF2-40B4-BE49-F238E27FC236}">
              <a16:creationId xmlns="" xmlns:a16="http://schemas.microsoft.com/office/drawing/2014/main" id="{993B3B34-E574-4150-9718-0E6CC6502213}"/>
            </a:ext>
          </a:extLst>
        </xdr:cNvPr>
        <xdr:cNvSpPr txBox="1"/>
      </xdr:nvSpPr>
      <xdr:spPr>
        <a:xfrm>
          <a:off x="20199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15257</xdr:rowOff>
    </xdr:from>
    <xdr:ext cx="469744" cy="259045"/>
    <xdr:sp macro="" textlink="">
      <xdr:nvSpPr>
        <xdr:cNvPr id="582" name="n_3aveValue【児童館】&#10;一人当たり面積">
          <a:extLst>
            <a:ext uri="{FF2B5EF4-FFF2-40B4-BE49-F238E27FC236}">
              <a16:creationId xmlns="" xmlns:a16="http://schemas.microsoft.com/office/drawing/2014/main" id="{372ED17F-D5E9-4E7A-AF0C-BDA1DDB5F6DB}"/>
            </a:ext>
          </a:extLst>
        </xdr:cNvPr>
        <xdr:cNvSpPr txBox="1"/>
      </xdr:nvSpPr>
      <xdr:spPr>
        <a:xfrm>
          <a:off x="19310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97807</xdr:rowOff>
    </xdr:from>
    <xdr:ext cx="469744" cy="259045"/>
    <xdr:sp macro="" textlink="">
      <xdr:nvSpPr>
        <xdr:cNvPr id="583" name="n_1mainValue【児童館】&#10;一人当たり面積">
          <a:extLst>
            <a:ext uri="{FF2B5EF4-FFF2-40B4-BE49-F238E27FC236}">
              <a16:creationId xmlns="" xmlns:a16="http://schemas.microsoft.com/office/drawing/2014/main" id="{C5143CD1-B103-4BBD-AE53-17360F6A14DA}"/>
            </a:ext>
          </a:extLst>
        </xdr:cNvPr>
        <xdr:cNvSpPr txBox="1"/>
      </xdr:nvSpPr>
      <xdr:spPr>
        <a:xfrm>
          <a:off x="21075727"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114952</xdr:rowOff>
    </xdr:from>
    <xdr:ext cx="469744" cy="259045"/>
    <xdr:sp macro="" textlink="">
      <xdr:nvSpPr>
        <xdr:cNvPr id="584" name="n_2mainValue【児童館】&#10;一人当たり面積">
          <a:extLst>
            <a:ext uri="{FF2B5EF4-FFF2-40B4-BE49-F238E27FC236}">
              <a16:creationId xmlns="" xmlns:a16="http://schemas.microsoft.com/office/drawing/2014/main" id="{7620820C-4543-4E78-8AFB-50E8273F3A27}"/>
            </a:ext>
          </a:extLst>
        </xdr:cNvPr>
        <xdr:cNvSpPr txBox="1"/>
      </xdr:nvSpPr>
      <xdr:spPr>
        <a:xfrm>
          <a:off x="20199427"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132097</xdr:rowOff>
    </xdr:from>
    <xdr:ext cx="469744" cy="259045"/>
    <xdr:sp macro="" textlink="">
      <xdr:nvSpPr>
        <xdr:cNvPr id="585" name="n_3mainValue【児童館】&#10;一人当たり面積">
          <a:extLst>
            <a:ext uri="{FF2B5EF4-FFF2-40B4-BE49-F238E27FC236}">
              <a16:creationId xmlns="" xmlns:a16="http://schemas.microsoft.com/office/drawing/2014/main" id="{415917FB-71B6-491F-8381-99A969A907B5}"/>
            </a:ext>
          </a:extLst>
        </xdr:cNvPr>
        <xdr:cNvSpPr txBox="1"/>
      </xdr:nvSpPr>
      <xdr:spPr>
        <a:xfrm>
          <a:off x="19310427"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 xmlns:a16="http://schemas.microsoft.com/office/drawing/2014/main" id="{5008A658-08DF-49D0-8E3C-6A1449EDDE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 xmlns:a16="http://schemas.microsoft.com/office/drawing/2014/main" id="{C65C2240-48A3-4F72-84A5-053FEE19BB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 xmlns:a16="http://schemas.microsoft.com/office/drawing/2014/main" id="{B170CC84-0AF4-4DCF-8265-EEB2161D5A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 xmlns:a16="http://schemas.microsoft.com/office/drawing/2014/main" id="{BEC835D6-55E8-40E1-9D3F-B3583955925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 xmlns:a16="http://schemas.microsoft.com/office/drawing/2014/main" id="{D13028A2-0C1E-4090-BCC2-20DC5D9173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 xmlns:a16="http://schemas.microsoft.com/office/drawing/2014/main" id="{DE638187-5D17-433A-8200-45954949D7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 xmlns:a16="http://schemas.microsoft.com/office/drawing/2014/main" id="{8DE9692E-5749-43D7-9EF2-9D76F68527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 xmlns:a16="http://schemas.microsoft.com/office/drawing/2014/main" id="{EE0BC841-F1FF-4CCA-B38A-07BD27CC9D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 xmlns:a16="http://schemas.microsoft.com/office/drawing/2014/main" id="{73BD3413-F5A4-4FD6-8665-6820FA156E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 xmlns:a16="http://schemas.microsoft.com/office/drawing/2014/main" id="{7508895C-9DEB-498D-A7DD-FB4A0EE7D9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6" name="テキスト ボックス 595">
          <a:extLst>
            <a:ext uri="{FF2B5EF4-FFF2-40B4-BE49-F238E27FC236}">
              <a16:creationId xmlns="" xmlns:a16="http://schemas.microsoft.com/office/drawing/2014/main" id="{1DE5C338-151F-48DC-A187-A01F7E733855}"/>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a:extLst>
            <a:ext uri="{FF2B5EF4-FFF2-40B4-BE49-F238E27FC236}">
              <a16:creationId xmlns="" xmlns:a16="http://schemas.microsoft.com/office/drawing/2014/main" id="{88701104-2029-48BF-B8DA-90A3B0A39F0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8" name="テキスト ボックス 597">
          <a:extLst>
            <a:ext uri="{FF2B5EF4-FFF2-40B4-BE49-F238E27FC236}">
              <a16:creationId xmlns="" xmlns:a16="http://schemas.microsoft.com/office/drawing/2014/main" id="{97A3A488-7FE2-45F7-A0B7-5594BA546EA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a:extLst>
            <a:ext uri="{FF2B5EF4-FFF2-40B4-BE49-F238E27FC236}">
              <a16:creationId xmlns="" xmlns:a16="http://schemas.microsoft.com/office/drawing/2014/main" id="{E1C1D4A6-0281-41A9-8339-1B0C98EAB3C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a:extLst>
            <a:ext uri="{FF2B5EF4-FFF2-40B4-BE49-F238E27FC236}">
              <a16:creationId xmlns="" xmlns:a16="http://schemas.microsoft.com/office/drawing/2014/main" id="{60234101-303B-44EB-8E75-A444149AC01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a:extLst>
            <a:ext uri="{FF2B5EF4-FFF2-40B4-BE49-F238E27FC236}">
              <a16:creationId xmlns="" xmlns:a16="http://schemas.microsoft.com/office/drawing/2014/main" id="{8A378E0E-1A78-494C-8ADF-DC5A04B44BB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a:extLst>
            <a:ext uri="{FF2B5EF4-FFF2-40B4-BE49-F238E27FC236}">
              <a16:creationId xmlns="" xmlns:a16="http://schemas.microsoft.com/office/drawing/2014/main" id="{EAC66E64-9D90-44D7-8271-0E2B084828F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a:extLst>
            <a:ext uri="{FF2B5EF4-FFF2-40B4-BE49-F238E27FC236}">
              <a16:creationId xmlns="" xmlns:a16="http://schemas.microsoft.com/office/drawing/2014/main" id="{8980B15D-2EC3-4A06-8723-48C30A68301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a:extLst>
            <a:ext uri="{FF2B5EF4-FFF2-40B4-BE49-F238E27FC236}">
              <a16:creationId xmlns="" xmlns:a16="http://schemas.microsoft.com/office/drawing/2014/main" id="{29805F0A-EF9C-4A84-9023-CA58D707BD4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a:extLst>
            <a:ext uri="{FF2B5EF4-FFF2-40B4-BE49-F238E27FC236}">
              <a16:creationId xmlns="" xmlns:a16="http://schemas.microsoft.com/office/drawing/2014/main" id="{CAFCD63A-CB23-4FAF-97EC-4A4EB49D213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a:extLst>
            <a:ext uri="{FF2B5EF4-FFF2-40B4-BE49-F238E27FC236}">
              <a16:creationId xmlns="" xmlns:a16="http://schemas.microsoft.com/office/drawing/2014/main" id="{0A30A296-AE4F-480C-BB3A-E79445C3CF5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 xmlns:a16="http://schemas.microsoft.com/office/drawing/2014/main" id="{F91C04F6-2B9E-4C23-BBD8-F6E3578967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 xmlns:a16="http://schemas.microsoft.com/office/drawing/2014/main" id="{6BA9CE29-6059-4369-B02A-0B49C8C918F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a:extLst>
            <a:ext uri="{FF2B5EF4-FFF2-40B4-BE49-F238E27FC236}">
              <a16:creationId xmlns="" xmlns:a16="http://schemas.microsoft.com/office/drawing/2014/main" id="{1E99A75A-57AE-4F10-AE98-E2066CF7B0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10" name="直線コネクタ 609">
          <a:extLst>
            <a:ext uri="{FF2B5EF4-FFF2-40B4-BE49-F238E27FC236}">
              <a16:creationId xmlns="" xmlns:a16="http://schemas.microsoft.com/office/drawing/2014/main" id="{C5F3C9CD-34F6-4812-814F-03C636F8A07B}"/>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11" name="【公民館】&#10;有形固定資産減価償却率最小値テキスト">
          <a:extLst>
            <a:ext uri="{FF2B5EF4-FFF2-40B4-BE49-F238E27FC236}">
              <a16:creationId xmlns="" xmlns:a16="http://schemas.microsoft.com/office/drawing/2014/main" id="{64CDBBA4-C729-4D46-8941-665420AF2415}"/>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12" name="直線コネクタ 611">
          <a:extLst>
            <a:ext uri="{FF2B5EF4-FFF2-40B4-BE49-F238E27FC236}">
              <a16:creationId xmlns="" xmlns:a16="http://schemas.microsoft.com/office/drawing/2014/main" id="{F4DA5136-4D48-4AE7-BA50-0549C61ADEB6}"/>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3" name="【公民館】&#10;有形固定資産減価償却率最大値テキスト">
          <a:extLst>
            <a:ext uri="{FF2B5EF4-FFF2-40B4-BE49-F238E27FC236}">
              <a16:creationId xmlns="" xmlns:a16="http://schemas.microsoft.com/office/drawing/2014/main" id="{3E341739-01E9-4D44-B4C1-9DAFC8A93D5C}"/>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4" name="直線コネクタ 613">
          <a:extLst>
            <a:ext uri="{FF2B5EF4-FFF2-40B4-BE49-F238E27FC236}">
              <a16:creationId xmlns="" xmlns:a16="http://schemas.microsoft.com/office/drawing/2014/main" id="{1CABAC5C-D6E3-4C73-81F6-0BF39350790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615" name="【公民館】&#10;有形固定資産減価償却率平均値テキスト">
          <a:extLst>
            <a:ext uri="{FF2B5EF4-FFF2-40B4-BE49-F238E27FC236}">
              <a16:creationId xmlns="" xmlns:a16="http://schemas.microsoft.com/office/drawing/2014/main" id="{8E96BBA5-5145-490C-B596-E12D6BF51E8E}"/>
            </a:ext>
          </a:extLst>
        </xdr:cNvPr>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16" name="フローチャート: 判断 615">
          <a:extLst>
            <a:ext uri="{FF2B5EF4-FFF2-40B4-BE49-F238E27FC236}">
              <a16:creationId xmlns="" xmlns:a16="http://schemas.microsoft.com/office/drawing/2014/main" id="{6F3ED405-4DF2-450C-9742-A9917EFF339B}"/>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17" name="フローチャート: 判断 616">
          <a:extLst>
            <a:ext uri="{FF2B5EF4-FFF2-40B4-BE49-F238E27FC236}">
              <a16:creationId xmlns="" xmlns:a16="http://schemas.microsoft.com/office/drawing/2014/main" id="{C06926F6-B0AA-469C-913D-AE73E941CBF8}"/>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18" name="フローチャート: 判断 617">
          <a:extLst>
            <a:ext uri="{FF2B5EF4-FFF2-40B4-BE49-F238E27FC236}">
              <a16:creationId xmlns="" xmlns:a16="http://schemas.microsoft.com/office/drawing/2014/main" id="{CEEAE845-FB2B-43EB-9399-85E88947F792}"/>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19" name="フローチャート: 判断 618">
          <a:extLst>
            <a:ext uri="{FF2B5EF4-FFF2-40B4-BE49-F238E27FC236}">
              <a16:creationId xmlns="" xmlns:a16="http://schemas.microsoft.com/office/drawing/2014/main" id="{0B1B7E73-7626-4853-A916-734E6A07334F}"/>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a:extLst>
            <a:ext uri="{FF2B5EF4-FFF2-40B4-BE49-F238E27FC236}">
              <a16:creationId xmlns="" xmlns:a16="http://schemas.microsoft.com/office/drawing/2014/main" id="{7B5A44EF-5072-4031-872F-4ADCA2858F4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a:extLst>
            <a:ext uri="{FF2B5EF4-FFF2-40B4-BE49-F238E27FC236}">
              <a16:creationId xmlns="" xmlns:a16="http://schemas.microsoft.com/office/drawing/2014/main" id="{671AD622-AD37-4404-B505-4A8BB9C2A9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a:extLst>
            <a:ext uri="{FF2B5EF4-FFF2-40B4-BE49-F238E27FC236}">
              <a16:creationId xmlns="" xmlns:a16="http://schemas.microsoft.com/office/drawing/2014/main" id="{9145B36E-AF5E-40FD-91E2-1A633C08F8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a:extLst>
            <a:ext uri="{FF2B5EF4-FFF2-40B4-BE49-F238E27FC236}">
              <a16:creationId xmlns="" xmlns:a16="http://schemas.microsoft.com/office/drawing/2014/main" id="{D1F8783B-7E56-4D14-BE77-ACBDBC2999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a:extLst>
            <a:ext uri="{FF2B5EF4-FFF2-40B4-BE49-F238E27FC236}">
              <a16:creationId xmlns="" xmlns:a16="http://schemas.microsoft.com/office/drawing/2014/main" id="{4332AF9D-2BFF-4400-8343-D93401E2F6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88264</xdr:rowOff>
    </xdr:from>
    <xdr:to>
      <xdr:col>85</xdr:col>
      <xdr:colOff>177800</xdr:colOff>
      <xdr:row>107</xdr:row>
      <xdr:rowOff>18414</xdr:rowOff>
    </xdr:to>
    <xdr:sp macro="" textlink="">
      <xdr:nvSpPr>
        <xdr:cNvPr id="625" name="楕円 624">
          <a:extLst>
            <a:ext uri="{FF2B5EF4-FFF2-40B4-BE49-F238E27FC236}">
              <a16:creationId xmlns="" xmlns:a16="http://schemas.microsoft.com/office/drawing/2014/main" id="{6B85748E-EB30-4524-8D25-CB1C623ACE1F}"/>
            </a:ext>
          </a:extLst>
        </xdr:cNvPr>
        <xdr:cNvSpPr/>
      </xdr:nvSpPr>
      <xdr:spPr>
        <a:xfrm>
          <a:off x="16268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66691</xdr:rowOff>
    </xdr:from>
    <xdr:ext cx="405111" cy="259045"/>
    <xdr:sp macro="" textlink="">
      <xdr:nvSpPr>
        <xdr:cNvPr id="626" name="【公民館】&#10;有形固定資産減価償却率該当値テキスト">
          <a:extLst>
            <a:ext uri="{FF2B5EF4-FFF2-40B4-BE49-F238E27FC236}">
              <a16:creationId xmlns="" xmlns:a16="http://schemas.microsoft.com/office/drawing/2014/main" id="{03E0D7D4-5722-415A-921B-46B5782ABAFA}"/>
            </a:ext>
          </a:extLst>
        </xdr:cNvPr>
        <xdr:cNvSpPr txBox="1"/>
      </xdr:nvSpPr>
      <xdr:spPr>
        <a:xfrm>
          <a:off x="16357600"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627" name="楕円 626">
          <a:extLst>
            <a:ext uri="{FF2B5EF4-FFF2-40B4-BE49-F238E27FC236}">
              <a16:creationId xmlns="" xmlns:a16="http://schemas.microsoft.com/office/drawing/2014/main" id="{DC0BE854-A980-4750-8F24-32E2549C19DE}"/>
            </a:ext>
          </a:extLst>
        </xdr:cNvPr>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139064</xdr:rowOff>
    </xdr:from>
    <xdr:to>
      <xdr:col>85</xdr:col>
      <xdr:colOff>127000</xdr:colOff>
      <xdr:row>107</xdr:row>
      <xdr:rowOff>41911</xdr:rowOff>
    </xdr:to>
    <xdr:cxnSp macro="">
      <xdr:nvCxnSpPr>
        <xdr:cNvPr id="628" name="直線コネクタ 627">
          <a:extLst>
            <a:ext uri="{FF2B5EF4-FFF2-40B4-BE49-F238E27FC236}">
              <a16:creationId xmlns="" xmlns:a16="http://schemas.microsoft.com/office/drawing/2014/main" id="{349A80BE-0081-4DF2-B6AC-06A05CC5D176}"/>
            </a:ext>
          </a:extLst>
        </xdr:cNvPr>
        <xdr:cNvCxnSpPr/>
      </xdr:nvCxnSpPr>
      <xdr:spPr>
        <a:xfrm flipV="1">
          <a:off x="15481300" y="1831276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29" name="n_1aveValue【公民館】&#10;有形固定資産減価償却率">
          <a:extLst>
            <a:ext uri="{FF2B5EF4-FFF2-40B4-BE49-F238E27FC236}">
              <a16:creationId xmlns="" xmlns:a16="http://schemas.microsoft.com/office/drawing/2014/main" id="{A5A54DAE-BF58-46F4-8C54-DB17644948FC}"/>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30" name="n_2aveValue【公民館】&#10;有形固定資産減価償却率">
          <a:extLst>
            <a:ext uri="{FF2B5EF4-FFF2-40B4-BE49-F238E27FC236}">
              <a16:creationId xmlns="" xmlns:a16="http://schemas.microsoft.com/office/drawing/2014/main" id="{8BF0867B-5DD8-4ECE-AD14-07B05FE54C38}"/>
            </a:ext>
          </a:extLst>
        </xdr:cNvPr>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31" name="n_3aveValue【公民館】&#10;有形固定資産減価償却率">
          <a:extLst>
            <a:ext uri="{FF2B5EF4-FFF2-40B4-BE49-F238E27FC236}">
              <a16:creationId xmlns="" xmlns:a16="http://schemas.microsoft.com/office/drawing/2014/main" id="{B246CE8B-3D69-42A2-91FB-45C3E37C6C4A}"/>
            </a:ext>
          </a:extLst>
        </xdr:cNvPr>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632" name="n_1mainValue【公民館】&#10;有形固定資産減価償却率">
          <a:extLst>
            <a:ext uri="{FF2B5EF4-FFF2-40B4-BE49-F238E27FC236}">
              <a16:creationId xmlns="" xmlns:a16="http://schemas.microsoft.com/office/drawing/2014/main" id="{1CF60C38-FA1F-46AC-A0D2-6EB17CC824D5}"/>
            </a:ext>
          </a:extLst>
        </xdr:cNvPr>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a:extLst>
            <a:ext uri="{FF2B5EF4-FFF2-40B4-BE49-F238E27FC236}">
              <a16:creationId xmlns="" xmlns:a16="http://schemas.microsoft.com/office/drawing/2014/main" id="{D346435F-4E73-4AE1-A4EE-FA8612DD55C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a:extLst>
            <a:ext uri="{FF2B5EF4-FFF2-40B4-BE49-F238E27FC236}">
              <a16:creationId xmlns="" xmlns:a16="http://schemas.microsoft.com/office/drawing/2014/main" id="{0B94953E-0267-47F0-9B69-DADC873C07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a:extLst>
            <a:ext uri="{FF2B5EF4-FFF2-40B4-BE49-F238E27FC236}">
              <a16:creationId xmlns="" xmlns:a16="http://schemas.microsoft.com/office/drawing/2014/main" id="{8DBFDC94-1BFF-4E55-9FCD-7B290E435A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a:extLst>
            <a:ext uri="{FF2B5EF4-FFF2-40B4-BE49-F238E27FC236}">
              <a16:creationId xmlns="" xmlns:a16="http://schemas.microsoft.com/office/drawing/2014/main" id="{F3B851C7-BB92-4440-91BF-8D74471ED4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a:extLst>
            <a:ext uri="{FF2B5EF4-FFF2-40B4-BE49-F238E27FC236}">
              <a16:creationId xmlns="" xmlns:a16="http://schemas.microsoft.com/office/drawing/2014/main" id="{7CA3A7F0-FE54-4C27-8F07-B537F8B5A9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a:extLst>
            <a:ext uri="{FF2B5EF4-FFF2-40B4-BE49-F238E27FC236}">
              <a16:creationId xmlns="" xmlns:a16="http://schemas.microsoft.com/office/drawing/2014/main" id="{6D1A5F58-8DBF-499E-A43D-F4364414A7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a:extLst>
            <a:ext uri="{FF2B5EF4-FFF2-40B4-BE49-F238E27FC236}">
              <a16:creationId xmlns="" xmlns:a16="http://schemas.microsoft.com/office/drawing/2014/main" id="{A41EFEDA-5FC8-410A-A283-8EAC5082E3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a:extLst>
            <a:ext uri="{FF2B5EF4-FFF2-40B4-BE49-F238E27FC236}">
              <a16:creationId xmlns="" xmlns:a16="http://schemas.microsoft.com/office/drawing/2014/main" id="{204CC33D-F2FD-44DC-9FA8-AFD5DE424F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a:extLst>
            <a:ext uri="{FF2B5EF4-FFF2-40B4-BE49-F238E27FC236}">
              <a16:creationId xmlns="" xmlns:a16="http://schemas.microsoft.com/office/drawing/2014/main" id="{A436DFBF-99AE-4E60-9BF0-C0E356384E9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a:extLst>
            <a:ext uri="{FF2B5EF4-FFF2-40B4-BE49-F238E27FC236}">
              <a16:creationId xmlns="" xmlns:a16="http://schemas.microsoft.com/office/drawing/2014/main" id="{66EE078C-1943-4DB2-9004-EE1C6FB751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3" name="直線コネクタ 642">
          <a:extLst>
            <a:ext uri="{FF2B5EF4-FFF2-40B4-BE49-F238E27FC236}">
              <a16:creationId xmlns="" xmlns:a16="http://schemas.microsoft.com/office/drawing/2014/main" id="{665F3FD4-565B-437F-98E1-DE6BBE564F5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4" name="テキスト ボックス 643">
          <a:extLst>
            <a:ext uri="{FF2B5EF4-FFF2-40B4-BE49-F238E27FC236}">
              <a16:creationId xmlns="" xmlns:a16="http://schemas.microsoft.com/office/drawing/2014/main" id="{E68DF257-0EFF-4E48-87ED-CE3D188AC36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5" name="直線コネクタ 644">
          <a:extLst>
            <a:ext uri="{FF2B5EF4-FFF2-40B4-BE49-F238E27FC236}">
              <a16:creationId xmlns="" xmlns:a16="http://schemas.microsoft.com/office/drawing/2014/main" id="{F22C4AF5-3BA7-4DC8-A3DE-BE9BC9B0DD9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6" name="テキスト ボックス 645">
          <a:extLst>
            <a:ext uri="{FF2B5EF4-FFF2-40B4-BE49-F238E27FC236}">
              <a16:creationId xmlns="" xmlns:a16="http://schemas.microsoft.com/office/drawing/2014/main" id="{D257B30F-490A-47D7-9361-2AAB3493FCE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7" name="直線コネクタ 646">
          <a:extLst>
            <a:ext uri="{FF2B5EF4-FFF2-40B4-BE49-F238E27FC236}">
              <a16:creationId xmlns="" xmlns:a16="http://schemas.microsoft.com/office/drawing/2014/main" id="{277EB508-F553-45EE-ACD5-1EE8FB5A368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8" name="テキスト ボックス 647">
          <a:extLst>
            <a:ext uri="{FF2B5EF4-FFF2-40B4-BE49-F238E27FC236}">
              <a16:creationId xmlns="" xmlns:a16="http://schemas.microsoft.com/office/drawing/2014/main" id="{62E2B338-FF82-4A0E-B2D6-F601C2562D1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9" name="直線コネクタ 648">
          <a:extLst>
            <a:ext uri="{FF2B5EF4-FFF2-40B4-BE49-F238E27FC236}">
              <a16:creationId xmlns="" xmlns:a16="http://schemas.microsoft.com/office/drawing/2014/main" id="{9FD05777-C419-44DF-8110-D6829F0383D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0" name="テキスト ボックス 649">
          <a:extLst>
            <a:ext uri="{FF2B5EF4-FFF2-40B4-BE49-F238E27FC236}">
              <a16:creationId xmlns="" xmlns:a16="http://schemas.microsoft.com/office/drawing/2014/main" id="{240E6776-35BD-4F75-954B-2C7926344C5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1" name="直線コネクタ 650">
          <a:extLst>
            <a:ext uri="{FF2B5EF4-FFF2-40B4-BE49-F238E27FC236}">
              <a16:creationId xmlns="" xmlns:a16="http://schemas.microsoft.com/office/drawing/2014/main" id="{5AD87E84-6557-4002-AE8B-6FCBDFAE382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2" name="テキスト ボックス 651">
          <a:extLst>
            <a:ext uri="{FF2B5EF4-FFF2-40B4-BE49-F238E27FC236}">
              <a16:creationId xmlns="" xmlns:a16="http://schemas.microsoft.com/office/drawing/2014/main" id="{B888F1D0-72B4-4E9C-ADBC-67ECF11A683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a:extLst>
            <a:ext uri="{FF2B5EF4-FFF2-40B4-BE49-F238E27FC236}">
              <a16:creationId xmlns="" xmlns:a16="http://schemas.microsoft.com/office/drawing/2014/main" id="{9FC837D7-23CB-48EA-A7FB-23072DEAEE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a:extLst>
            <a:ext uri="{FF2B5EF4-FFF2-40B4-BE49-F238E27FC236}">
              <a16:creationId xmlns="" xmlns:a16="http://schemas.microsoft.com/office/drawing/2014/main" id="{8FA37988-F440-49D9-99E6-A5EEDDAEA0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公民館】&#10;一人当たり面積グラフ枠">
          <a:extLst>
            <a:ext uri="{FF2B5EF4-FFF2-40B4-BE49-F238E27FC236}">
              <a16:creationId xmlns="" xmlns:a16="http://schemas.microsoft.com/office/drawing/2014/main" id="{93DC1165-ED0B-444A-B3E6-E29CE29B76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56" name="直線コネクタ 655">
          <a:extLst>
            <a:ext uri="{FF2B5EF4-FFF2-40B4-BE49-F238E27FC236}">
              <a16:creationId xmlns="" xmlns:a16="http://schemas.microsoft.com/office/drawing/2014/main" id="{5D8C5B01-3780-4EAE-9E0A-39C232DBE04A}"/>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57" name="【公民館】&#10;一人当たり面積最小値テキスト">
          <a:extLst>
            <a:ext uri="{FF2B5EF4-FFF2-40B4-BE49-F238E27FC236}">
              <a16:creationId xmlns="" xmlns:a16="http://schemas.microsoft.com/office/drawing/2014/main" id="{7D4283EE-DCE5-456B-906D-F3EADD27EFCB}"/>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58" name="直線コネクタ 657">
          <a:extLst>
            <a:ext uri="{FF2B5EF4-FFF2-40B4-BE49-F238E27FC236}">
              <a16:creationId xmlns="" xmlns:a16="http://schemas.microsoft.com/office/drawing/2014/main" id="{CB82AC1A-B447-4360-987C-CBB4A37D26D5}"/>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59" name="【公民館】&#10;一人当たり面積最大値テキスト">
          <a:extLst>
            <a:ext uri="{FF2B5EF4-FFF2-40B4-BE49-F238E27FC236}">
              <a16:creationId xmlns="" xmlns:a16="http://schemas.microsoft.com/office/drawing/2014/main" id="{169CD0D0-4ED5-455E-9D0B-0CD70D893C64}"/>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60" name="直線コネクタ 659">
          <a:extLst>
            <a:ext uri="{FF2B5EF4-FFF2-40B4-BE49-F238E27FC236}">
              <a16:creationId xmlns="" xmlns:a16="http://schemas.microsoft.com/office/drawing/2014/main" id="{9C9FBF55-C6FC-423D-B9CB-D62CEECA87FA}"/>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661" name="【公民館】&#10;一人当たり面積平均値テキスト">
          <a:extLst>
            <a:ext uri="{FF2B5EF4-FFF2-40B4-BE49-F238E27FC236}">
              <a16:creationId xmlns="" xmlns:a16="http://schemas.microsoft.com/office/drawing/2014/main" id="{641CC052-25AA-4644-AFC4-E8F9136207C7}"/>
            </a:ext>
          </a:extLst>
        </xdr:cNvPr>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62" name="フローチャート: 判断 661">
          <a:extLst>
            <a:ext uri="{FF2B5EF4-FFF2-40B4-BE49-F238E27FC236}">
              <a16:creationId xmlns="" xmlns:a16="http://schemas.microsoft.com/office/drawing/2014/main" id="{09CD60B4-5607-42B0-BFE1-8378222095E6}"/>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63" name="フローチャート: 判断 662">
          <a:extLst>
            <a:ext uri="{FF2B5EF4-FFF2-40B4-BE49-F238E27FC236}">
              <a16:creationId xmlns="" xmlns:a16="http://schemas.microsoft.com/office/drawing/2014/main" id="{CAFAE842-C85E-49AC-B133-C1885739A714}"/>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64" name="フローチャート: 判断 663">
          <a:extLst>
            <a:ext uri="{FF2B5EF4-FFF2-40B4-BE49-F238E27FC236}">
              <a16:creationId xmlns="" xmlns:a16="http://schemas.microsoft.com/office/drawing/2014/main" id="{B7156AD1-14EC-4D2E-B1E3-C7C834881E08}"/>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65" name="フローチャート: 判断 664">
          <a:extLst>
            <a:ext uri="{FF2B5EF4-FFF2-40B4-BE49-F238E27FC236}">
              <a16:creationId xmlns="" xmlns:a16="http://schemas.microsoft.com/office/drawing/2014/main" id="{1F658A0E-9E8E-4B8E-87A7-95BDD5876390}"/>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a:extLst>
            <a:ext uri="{FF2B5EF4-FFF2-40B4-BE49-F238E27FC236}">
              <a16:creationId xmlns="" xmlns:a16="http://schemas.microsoft.com/office/drawing/2014/main" id="{14DCC62F-3AAC-4AA7-A0A7-CDBBFC05F0F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a:extLst>
            <a:ext uri="{FF2B5EF4-FFF2-40B4-BE49-F238E27FC236}">
              <a16:creationId xmlns="" xmlns:a16="http://schemas.microsoft.com/office/drawing/2014/main" id="{C79B2F77-F4EB-4C40-9507-EECE36218E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a:extLst>
            <a:ext uri="{FF2B5EF4-FFF2-40B4-BE49-F238E27FC236}">
              <a16:creationId xmlns="" xmlns:a16="http://schemas.microsoft.com/office/drawing/2014/main" id="{833E3FC2-A88A-41FE-8065-9E3F7F88DC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a:extLst>
            <a:ext uri="{FF2B5EF4-FFF2-40B4-BE49-F238E27FC236}">
              <a16:creationId xmlns="" xmlns:a16="http://schemas.microsoft.com/office/drawing/2014/main" id="{758D9D93-1209-4259-99AD-53D7A0771E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a:extLst>
            <a:ext uri="{FF2B5EF4-FFF2-40B4-BE49-F238E27FC236}">
              <a16:creationId xmlns="" xmlns:a16="http://schemas.microsoft.com/office/drawing/2014/main" id="{6A05DCEF-DCE7-4A89-BB9A-EAA65D0484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77978</xdr:rowOff>
    </xdr:from>
    <xdr:to>
      <xdr:col>116</xdr:col>
      <xdr:colOff>114300</xdr:colOff>
      <xdr:row>103</xdr:row>
      <xdr:rowOff>8128</xdr:rowOff>
    </xdr:to>
    <xdr:sp macro="" textlink="">
      <xdr:nvSpPr>
        <xdr:cNvPr id="671" name="楕円 670">
          <a:extLst>
            <a:ext uri="{FF2B5EF4-FFF2-40B4-BE49-F238E27FC236}">
              <a16:creationId xmlns="" xmlns:a16="http://schemas.microsoft.com/office/drawing/2014/main" id="{ADEBC2D7-2A21-4D09-B4EF-87FE746E15FC}"/>
            </a:ext>
          </a:extLst>
        </xdr:cNvPr>
        <xdr:cNvSpPr/>
      </xdr:nvSpPr>
      <xdr:spPr>
        <a:xfrm>
          <a:off x="221107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100855</xdr:rowOff>
    </xdr:from>
    <xdr:ext cx="469744" cy="259045"/>
    <xdr:sp macro="" textlink="">
      <xdr:nvSpPr>
        <xdr:cNvPr id="672" name="【公民館】&#10;一人当たり面積該当値テキスト">
          <a:extLst>
            <a:ext uri="{FF2B5EF4-FFF2-40B4-BE49-F238E27FC236}">
              <a16:creationId xmlns="" xmlns:a16="http://schemas.microsoft.com/office/drawing/2014/main" id="{67F047E7-DF0A-45BE-8E48-C2A2D916DA6F}"/>
            </a:ext>
          </a:extLst>
        </xdr:cNvPr>
        <xdr:cNvSpPr txBox="1"/>
      </xdr:nvSpPr>
      <xdr:spPr>
        <a:xfrm>
          <a:off x="22199600"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95504</xdr:rowOff>
    </xdr:from>
    <xdr:to>
      <xdr:col>112</xdr:col>
      <xdr:colOff>38100</xdr:colOff>
      <xdr:row>103</xdr:row>
      <xdr:rowOff>25654</xdr:rowOff>
    </xdr:to>
    <xdr:sp macro="" textlink="">
      <xdr:nvSpPr>
        <xdr:cNvPr id="673" name="楕円 672">
          <a:extLst>
            <a:ext uri="{FF2B5EF4-FFF2-40B4-BE49-F238E27FC236}">
              <a16:creationId xmlns="" xmlns:a16="http://schemas.microsoft.com/office/drawing/2014/main" id="{7F430F48-9700-4216-BC03-B9BF4BC01293}"/>
            </a:ext>
          </a:extLst>
        </xdr:cNvPr>
        <xdr:cNvSpPr/>
      </xdr:nvSpPr>
      <xdr:spPr>
        <a:xfrm>
          <a:off x="21272500" y="1758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128778</xdr:rowOff>
    </xdr:from>
    <xdr:to>
      <xdr:col>116</xdr:col>
      <xdr:colOff>63500</xdr:colOff>
      <xdr:row>102</xdr:row>
      <xdr:rowOff>146304</xdr:rowOff>
    </xdr:to>
    <xdr:cxnSp macro="">
      <xdr:nvCxnSpPr>
        <xdr:cNvPr id="674" name="直線コネクタ 673">
          <a:extLst>
            <a:ext uri="{FF2B5EF4-FFF2-40B4-BE49-F238E27FC236}">
              <a16:creationId xmlns="" xmlns:a16="http://schemas.microsoft.com/office/drawing/2014/main" id="{426BCB6A-F986-4264-AFFB-A0B73D92C58C}"/>
            </a:ext>
          </a:extLst>
        </xdr:cNvPr>
        <xdr:cNvCxnSpPr/>
      </xdr:nvCxnSpPr>
      <xdr:spPr>
        <a:xfrm flipV="1">
          <a:off x="21323300" y="1761667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675" name="n_1aveValue【公民館】&#10;一人当たり面積">
          <a:extLst>
            <a:ext uri="{FF2B5EF4-FFF2-40B4-BE49-F238E27FC236}">
              <a16:creationId xmlns="" xmlns:a16="http://schemas.microsoft.com/office/drawing/2014/main" id="{4E58D3E7-55D2-48CB-8756-AEC1BA7B5422}"/>
            </a:ext>
          </a:extLst>
        </xdr:cNvPr>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76" name="n_2aveValue【公民館】&#10;一人当たり面積">
          <a:extLst>
            <a:ext uri="{FF2B5EF4-FFF2-40B4-BE49-F238E27FC236}">
              <a16:creationId xmlns="" xmlns:a16="http://schemas.microsoft.com/office/drawing/2014/main" id="{881C5223-16FD-469C-A97F-616BBF74DD28}"/>
            </a:ext>
          </a:extLst>
        </xdr:cNvPr>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77" name="n_3aveValue【公民館】&#10;一人当たり面積">
          <a:extLst>
            <a:ext uri="{FF2B5EF4-FFF2-40B4-BE49-F238E27FC236}">
              <a16:creationId xmlns="" xmlns:a16="http://schemas.microsoft.com/office/drawing/2014/main" id="{EF5D0C64-52E1-4FEF-B130-AD73BF22E5E4}"/>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42181</xdr:rowOff>
    </xdr:from>
    <xdr:ext cx="469744" cy="259045"/>
    <xdr:sp macro="" textlink="">
      <xdr:nvSpPr>
        <xdr:cNvPr id="678" name="n_1mainValue【公民館】&#10;一人当たり面積">
          <a:extLst>
            <a:ext uri="{FF2B5EF4-FFF2-40B4-BE49-F238E27FC236}">
              <a16:creationId xmlns="" xmlns:a16="http://schemas.microsoft.com/office/drawing/2014/main" id="{6BF8270E-40DE-48D4-A3B2-5803CBC1DE9B}"/>
            </a:ext>
          </a:extLst>
        </xdr:cNvPr>
        <xdr:cNvSpPr txBox="1"/>
      </xdr:nvSpPr>
      <xdr:spPr>
        <a:xfrm>
          <a:off x="21075727" y="1735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a:extLst>
            <a:ext uri="{FF2B5EF4-FFF2-40B4-BE49-F238E27FC236}">
              <a16:creationId xmlns="" xmlns:a16="http://schemas.microsoft.com/office/drawing/2014/main" id="{5195AD36-D222-4091-8AF9-990D6023693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a:extLst>
            <a:ext uri="{FF2B5EF4-FFF2-40B4-BE49-F238E27FC236}">
              <a16:creationId xmlns="" xmlns:a16="http://schemas.microsoft.com/office/drawing/2014/main" id="{7B7ADE10-52C0-4471-A723-2B8E9DB37D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a:extLst>
            <a:ext uri="{FF2B5EF4-FFF2-40B4-BE49-F238E27FC236}">
              <a16:creationId xmlns="" xmlns:a16="http://schemas.microsoft.com/office/drawing/2014/main" id="{A9CA197C-6C62-4C99-9B16-11D668E913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類似団体と比較して、有形固定資産減価償却率が特に高くなっているものは、道路、橋りょう・トンネル、学校施設である。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に道路ついては、有形固定資産減価償却率８５．２％となっており、類似団体平均より２５％も高いものとなっている。道路については年度ごとに舗装部分の更新を行っているものの、全体延長・面積が比較的大きいため、減価償却率の大幅な減少に寄与するような更新はできていない状況である。今後は各村道の経年劣化が著しいものを優先的に見定め、計画的な老朽化対策に努めたい。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また学校施設についても有形固定資産減価償却率</a:t>
          </a:r>
          <a:r>
            <a:rPr kumimoji="1" lang="en-US" altLang="ja-JP" sz="1200">
              <a:latin typeface="ＭＳ Ｐゴシック" panose="020B0600070205080204" pitchFamily="50" charset="-128"/>
              <a:ea typeface="ＭＳ Ｐゴシック" panose="020B0600070205080204" pitchFamily="50" charset="-128"/>
            </a:rPr>
            <a:t>88.1</a:t>
          </a:r>
          <a:r>
            <a:rPr kumimoji="1" lang="ja-JP" altLang="en-US" sz="1200">
              <a:latin typeface="ＭＳ Ｐゴシック" panose="020B0600070205080204" pitchFamily="50" charset="-128"/>
              <a:ea typeface="ＭＳ Ｐゴシック" panose="020B0600070205080204" pitchFamily="50" charset="-128"/>
            </a:rPr>
            <a:t>％で類似団体よりも</a:t>
          </a:r>
          <a:r>
            <a:rPr kumimoji="1" lang="en-US" altLang="ja-JP" sz="1200">
              <a:latin typeface="ＭＳ Ｐゴシック" panose="020B0600070205080204" pitchFamily="50" charset="-128"/>
              <a:ea typeface="ＭＳ Ｐゴシック" panose="020B0600070205080204" pitchFamily="50" charset="-128"/>
            </a:rPr>
            <a:t>28.8</a:t>
          </a:r>
          <a:r>
            <a:rPr kumimoji="1" lang="ja-JP" altLang="en-US" sz="1200">
              <a:latin typeface="ＭＳ Ｐゴシック" panose="020B0600070205080204" pitchFamily="50" charset="-128"/>
              <a:ea typeface="ＭＳ Ｐゴシック" panose="020B0600070205080204" pitchFamily="50" charset="-128"/>
            </a:rPr>
            <a:t>％高いものとなっている。学校施設については小中学校の校舎が昭和４０年代に建設されたものであり、大規模な改修等も行っていないことが主な要因となっている。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他、公営住宅、児童館、公民館などは有形固定資産減価償却率は低いものとなっている。一部の公営住宅を除いては、いずれの施設も平成２５年度から平成３０年度にかけて大規模に改修しているため、これらの数値は軒並み類似団体平均を下回る結果となっている。しかし人口減少による一人当たり面積が微増傾向にあるため、施設の最適配置に努めたい。</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5EC7CDFF-A13B-4D63-9BAA-EFDA9510C6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2458A429-F44F-4F6F-A832-EB6AB9A2DC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438AD735-99CB-40E4-840C-0E22DE807A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9E475B31-6C8C-4B82-AB5D-8FDA97AD0D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D4B406B9-E36B-47EF-AC62-0AC281DB6B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52BDB4A0-F646-45C3-B2CF-877820A655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62787191-5132-4EBD-8C03-A532593413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ED5254D9-46D8-4215-8B2E-A37155EB5F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AF58B471-AC55-4E5D-946D-D4078073A6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375AA91D-4767-49FE-97A4-CC7D2BA20F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
2,551
203.69
3,554,962
3,517,044
26,474
1,936,181
5,373,587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4F39DC1C-0422-493C-AAF0-6CB937CB24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80EB864-C2AD-4640-91B9-08B6A76366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811A5D4B-AEB8-4E64-A7A5-69EBF9CF47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5339E06E-402A-4638-992A-2673E357BA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C27E0CB6-4458-42C6-9F9C-5ACA59E4C51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56C2EDD8-4CE8-4633-B521-CDA11F45D8C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4134EC3D-18FD-4F18-BD96-A171BA15DB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4D06C836-84F9-4EC3-A312-602CCA29DC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418B367D-CC54-44BA-A5AB-7E585BF420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EDCF98B1-6571-467C-ADDD-62228E551A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71995ABA-1732-417A-9A3E-C73D1EAB4D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2AD42B09-7A4B-4BB7-A3B0-67E2B606C1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35CCA0E7-DCCF-4B21-880D-714DEAB729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5E13CF61-95D0-4DB1-82EB-0B181CFB11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267642C1-67A3-4EB7-92F8-55506E855B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34A6B744-0D87-4FA8-92AD-84AE04EF03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985820CC-07EE-4521-A264-9D4CFC2FFE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57D2A761-00B4-47A8-A630-DCFA20C06B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5EFA1404-428E-4D04-93C4-1D176AF719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AB4C76BE-A061-4518-B7B8-528D4EE9A57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5124512-0D7F-4989-BDFB-F81BAD0C2E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B79D2F08-61AE-45CC-AAFA-C4F1059EFE9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E8DE06C1-53D1-4F3B-B1C9-6BE8B587A8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B2FD75B1-55DA-4C09-804A-01D31C4B8B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2EE75006-2DB8-46EF-9C76-010DB9A02D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A86B04C0-D244-421C-A551-D40085A397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4FB96892-0D02-4B44-A6BD-733D969392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3D537F57-1598-4B80-A4F4-BEC479093A0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D7BEED59-177B-458B-B181-D8491CAC88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516EB02E-6792-4544-A9CE-705687A288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09B4DA58-44B4-460B-8FEA-A07D6ADEF3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B7862676-6D1E-4657-BF41-A992F2F7A7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57921DAC-993E-43CF-AB36-76EB28C8C5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06ACB939-97BE-408F-BCCC-D9E5BD1E12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03B6F222-9948-428F-96B4-5100C940C2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762A855B-3337-4503-A690-F646628932F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62A5D831-F27F-4166-A805-2D122FFE12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4E900710-50B8-4DEB-AFFE-C2F503C291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00DCB9C8-F436-4A4D-AB86-14E61A9D43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2BFA78EE-3A49-4C08-936D-E4DAA51C46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EBA63478-E6F5-4B87-932A-7E8A1A3E9F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B6AB8AC2-2AA9-4A66-BFBC-D2837C439E7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00032EA2-A3D3-4C72-ABDB-98D7E77C95B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2BB947FC-E9EB-4531-A28A-897C8F6383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92B19A9C-8D79-4691-8533-740CE5370F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50F41BC8-D821-422B-8C97-AD31F115ABC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 xmlns:a16="http://schemas.microsoft.com/office/drawing/2014/main" id="{0C355FEB-0C16-4EF2-AD59-8EC20FCCF36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 xmlns:a16="http://schemas.microsoft.com/office/drawing/2014/main" id="{6AE25FD6-369E-423F-BEC7-3680D839BD3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 xmlns:a16="http://schemas.microsoft.com/office/drawing/2014/main" id="{A75D5BF4-7A26-4766-A702-4F327EDB98B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 xmlns:a16="http://schemas.microsoft.com/office/drawing/2014/main" id="{108745DB-EE7F-415C-AB6B-E786DECBC58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 xmlns:a16="http://schemas.microsoft.com/office/drawing/2014/main" id="{3BF38666-9A09-43D8-88CA-307EEA8FBC8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 xmlns:a16="http://schemas.microsoft.com/office/drawing/2014/main" id="{7F1FEF29-BC24-459F-95C1-26B56521B5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 xmlns:a16="http://schemas.microsoft.com/office/drawing/2014/main" id="{CD592F05-66DB-49D7-9664-A939AC412B0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 xmlns:a16="http://schemas.microsoft.com/office/drawing/2014/main" id="{83451D27-21AC-4037-8CBB-714505F58B4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 xmlns:a16="http://schemas.microsoft.com/office/drawing/2014/main" id="{E8175A84-5227-4B13-B91A-0FB359801EB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 xmlns:a16="http://schemas.microsoft.com/office/drawing/2014/main" id="{77790C5D-A64F-4476-8D52-342B8AD88FD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 xmlns:a16="http://schemas.microsoft.com/office/drawing/2014/main" id="{06C4CCC1-2110-4EAD-9E21-637232B15A6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 xmlns:a16="http://schemas.microsoft.com/office/drawing/2014/main" id="{33896CE2-F70A-48FA-A061-1ED7B87796F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 xmlns:a16="http://schemas.microsoft.com/office/drawing/2014/main" id="{CA778DD1-D499-47D7-BBF5-5629C2F9A5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 xmlns:a16="http://schemas.microsoft.com/office/drawing/2014/main" id="{0A0E0CE5-0251-4F18-9C89-9F6506009DC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 xmlns:a16="http://schemas.microsoft.com/office/drawing/2014/main" id="{3414F53F-53A1-42A0-BD88-E61DEF5AD6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 xmlns:a16="http://schemas.microsoft.com/office/drawing/2014/main" id="{8EEF7802-DB3F-43D3-9094-74C4D6F7C9B3}"/>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 xmlns:a16="http://schemas.microsoft.com/office/drawing/2014/main" id="{6939AE72-14C9-4940-ADD6-C9A3CFCB6E32}"/>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 xmlns:a16="http://schemas.microsoft.com/office/drawing/2014/main" id="{4BB37185-E918-43C6-9916-CD18E6BD7E36}"/>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 xmlns:a16="http://schemas.microsoft.com/office/drawing/2014/main" id="{7A2CAE71-C6F0-4F3C-AD3C-D22C11D36EDB}"/>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 xmlns:a16="http://schemas.microsoft.com/office/drawing/2014/main" id="{51EDA6CD-6C1A-4EA0-9E3A-D19AF303A9F9}"/>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78" name="【体育館・プール】&#10;有形固定資産減価償却率平均値テキスト">
          <a:extLst>
            <a:ext uri="{FF2B5EF4-FFF2-40B4-BE49-F238E27FC236}">
              <a16:creationId xmlns="" xmlns:a16="http://schemas.microsoft.com/office/drawing/2014/main" id="{FFD462F4-9F99-43E3-BA97-9E9BD7651543}"/>
            </a:ext>
          </a:extLst>
        </xdr:cNvPr>
        <xdr:cNvSpPr txBox="1"/>
      </xdr:nvSpPr>
      <xdr:spPr>
        <a:xfrm>
          <a:off x="4673600" y="973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 xmlns:a16="http://schemas.microsoft.com/office/drawing/2014/main" id="{0728DEBE-B86C-48FD-A8A2-08CEBDDA5310}"/>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 xmlns:a16="http://schemas.microsoft.com/office/drawing/2014/main" id="{827FA3FF-A08F-4144-84C2-5D313700E0C1}"/>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a:extLst>
            <a:ext uri="{FF2B5EF4-FFF2-40B4-BE49-F238E27FC236}">
              <a16:creationId xmlns="" xmlns:a16="http://schemas.microsoft.com/office/drawing/2014/main" id="{7AC09A59-A238-4778-B753-A9F780CD93BF}"/>
            </a:ext>
          </a:extLst>
        </xdr:cNvPr>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 xmlns:a16="http://schemas.microsoft.com/office/drawing/2014/main" id="{D65F2031-1B30-4C26-B9CB-E744247E1161}"/>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83" name="n_2aveValue【体育館・プール】&#10;有形固定資産減価償却率">
          <a:extLst>
            <a:ext uri="{FF2B5EF4-FFF2-40B4-BE49-F238E27FC236}">
              <a16:creationId xmlns="" xmlns:a16="http://schemas.microsoft.com/office/drawing/2014/main" id="{E7B32DBA-40E8-4229-8374-4D2BBCD7202A}"/>
            </a:ext>
          </a:extLst>
        </xdr:cNvPr>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 xmlns:a16="http://schemas.microsoft.com/office/drawing/2014/main" id="{19266036-BA23-4DC9-933E-0E6B56AE4302}"/>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a:extLst>
            <a:ext uri="{FF2B5EF4-FFF2-40B4-BE49-F238E27FC236}">
              <a16:creationId xmlns="" xmlns:a16="http://schemas.microsoft.com/office/drawing/2014/main" id="{A4CEF83A-27D7-4D37-AE67-5BE8D1A6BF80}"/>
            </a:ext>
          </a:extLst>
        </xdr:cNvPr>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6B7D5FCF-BC07-46CE-9873-DB24772081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19624019-D1B1-4616-BD8D-5537BBAC31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241A2A24-69AE-4F23-AE9D-78F8E9F60E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596EAC20-B262-4FF8-9F67-ED53D118CF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 xmlns:a16="http://schemas.microsoft.com/office/drawing/2014/main" id="{1950C5FE-2FAE-4B29-B615-7E60D5A8B9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91" name="楕円 90">
          <a:extLst>
            <a:ext uri="{FF2B5EF4-FFF2-40B4-BE49-F238E27FC236}">
              <a16:creationId xmlns="" xmlns:a16="http://schemas.microsoft.com/office/drawing/2014/main" id="{87C28C28-6257-48D4-BEFA-4FB0A2275406}"/>
            </a:ext>
          </a:extLst>
        </xdr:cNvPr>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92" name="【体育館・プール】&#10;有形固定資産減価償却率該当値テキスト">
          <a:extLst>
            <a:ext uri="{FF2B5EF4-FFF2-40B4-BE49-F238E27FC236}">
              <a16:creationId xmlns="" xmlns:a16="http://schemas.microsoft.com/office/drawing/2014/main" id="{40B85C2F-5A8C-42D7-AA9E-11F4C89DA5E0}"/>
            </a:ext>
          </a:extLst>
        </xdr:cNvPr>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93" name="楕円 92">
          <a:extLst>
            <a:ext uri="{FF2B5EF4-FFF2-40B4-BE49-F238E27FC236}">
              <a16:creationId xmlns="" xmlns:a16="http://schemas.microsoft.com/office/drawing/2014/main" id="{8DA07A82-8B91-4C61-ADBD-CBED99494C33}"/>
            </a:ext>
          </a:extLst>
        </xdr:cNvPr>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39188</xdr:rowOff>
    </xdr:to>
    <xdr:cxnSp macro="">
      <xdr:nvCxnSpPr>
        <xdr:cNvPr id="94" name="直線コネクタ 93">
          <a:extLst>
            <a:ext uri="{FF2B5EF4-FFF2-40B4-BE49-F238E27FC236}">
              <a16:creationId xmlns="" xmlns:a16="http://schemas.microsoft.com/office/drawing/2014/main" id="{AE0DE4A0-E589-4CEA-B0CF-6E16DAED90F1}"/>
            </a:ext>
          </a:extLst>
        </xdr:cNvPr>
        <xdr:cNvCxnSpPr/>
      </xdr:nvCxnSpPr>
      <xdr:spPr>
        <a:xfrm flipV="1">
          <a:off x="3797300" y="106168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128815</xdr:rowOff>
    </xdr:from>
    <xdr:to>
      <xdr:col>15</xdr:col>
      <xdr:colOff>101600</xdr:colOff>
      <xdr:row>63</xdr:row>
      <xdr:rowOff>58965</xdr:rowOff>
    </xdr:to>
    <xdr:sp macro="" textlink="">
      <xdr:nvSpPr>
        <xdr:cNvPr id="95" name="楕円 94">
          <a:extLst>
            <a:ext uri="{FF2B5EF4-FFF2-40B4-BE49-F238E27FC236}">
              <a16:creationId xmlns="" xmlns:a16="http://schemas.microsoft.com/office/drawing/2014/main" id="{FC60271D-9064-4418-926C-9C6658DD7819}"/>
            </a:ext>
          </a:extLst>
        </xdr:cNvPr>
        <xdr:cNvSpPr/>
      </xdr:nvSpPr>
      <xdr:spPr>
        <a:xfrm>
          <a:off x="2857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39188</xdr:rowOff>
    </xdr:from>
    <xdr:to>
      <xdr:col>19</xdr:col>
      <xdr:colOff>177800</xdr:colOff>
      <xdr:row>63</xdr:row>
      <xdr:rowOff>8165</xdr:rowOff>
    </xdr:to>
    <xdr:cxnSp macro="">
      <xdr:nvCxnSpPr>
        <xdr:cNvPr id="96" name="直線コネクタ 95">
          <a:extLst>
            <a:ext uri="{FF2B5EF4-FFF2-40B4-BE49-F238E27FC236}">
              <a16:creationId xmlns="" xmlns:a16="http://schemas.microsoft.com/office/drawing/2014/main" id="{74833068-25E4-4A39-BB4D-DE49A517C601}"/>
            </a:ext>
          </a:extLst>
        </xdr:cNvPr>
        <xdr:cNvCxnSpPr/>
      </xdr:nvCxnSpPr>
      <xdr:spPr>
        <a:xfrm flipV="1">
          <a:off x="2908300" y="10669088"/>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97" name="楕円 96">
          <a:extLst>
            <a:ext uri="{FF2B5EF4-FFF2-40B4-BE49-F238E27FC236}">
              <a16:creationId xmlns="" xmlns:a16="http://schemas.microsoft.com/office/drawing/2014/main" id="{608DE916-6CB7-4F9E-98B9-B140ED05E5B8}"/>
            </a:ext>
          </a:extLst>
        </xdr:cNvPr>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63</xdr:row>
      <xdr:rowOff>8165</xdr:rowOff>
    </xdr:to>
    <xdr:cxnSp macro="">
      <xdr:nvCxnSpPr>
        <xdr:cNvPr id="98" name="直線コネクタ 97">
          <a:extLst>
            <a:ext uri="{FF2B5EF4-FFF2-40B4-BE49-F238E27FC236}">
              <a16:creationId xmlns="" xmlns:a16="http://schemas.microsoft.com/office/drawing/2014/main" id="{32D17557-6D19-4A5F-B457-6DA2C8F54302}"/>
            </a:ext>
          </a:extLst>
        </xdr:cNvPr>
        <xdr:cNvCxnSpPr/>
      </xdr:nvCxnSpPr>
      <xdr:spPr>
        <a:xfrm>
          <a:off x="2019300" y="10345783"/>
          <a:ext cx="8890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81115</xdr:rowOff>
    </xdr:from>
    <xdr:ext cx="405111" cy="259045"/>
    <xdr:sp macro="" textlink="">
      <xdr:nvSpPr>
        <xdr:cNvPr id="99" name="n_1mainValue【体育館・プール】&#10;有形固定資産減価償却率">
          <a:extLst>
            <a:ext uri="{FF2B5EF4-FFF2-40B4-BE49-F238E27FC236}">
              <a16:creationId xmlns="" xmlns:a16="http://schemas.microsoft.com/office/drawing/2014/main" id="{92B5CC07-A905-47D8-8FE3-E1F29B136E7C}"/>
            </a:ext>
          </a:extLst>
        </xdr:cNvPr>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50092</xdr:rowOff>
    </xdr:from>
    <xdr:ext cx="405111" cy="259045"/>
    <xdr:sp macro="" textlink="">
      <xdr:nvSpPr>
        <xdr:cNvPr id="100" name="n_2mainValue【体育館・プール】&#10;有形固定資産減価償却率">
          <a:extLst>
            <a:ext uri="{FF2B5EF4-FFF2-40B4-BE49-F238E27FC236}">
              <a16:creationId xmlns="" xmlns:a16="http://schemas.microsoft.com/office/drawing/2014/main" id="{A9C4F5BA-9D1A-471E-8D94-470E50F6F8C3}"/>
            </a:ext>
          </a:extLst>
        </xdr:cNvPr>
        <xdr:cNvSpPr txBox="1"/>
      </xdr:nvSpPr>
      <xdr:spPr>
        <a:xfrm>
          <a:off x="2705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100710</xdr:rowOff>
    </xdr:from>
    <xdr:ext cx="405111" cy="259045"/>
    <xdr:sp macro="" textlink="">
      <xdr:nvSpPr>
        <xdr:cNvPr id="101" name="n_3mainValue【体育館・プール】&#10;有形固定資産減価償却率">
          <a:extLst>
            <a:ext uri="{FF2B5EF4-FFF2-40B4-BE49-F238E27FC236}">
              <a16:creationId xmlns="" xmlns:a16="http://schemas.microsoft.com/office/drawing/2014/main" id="{3572A256-BCD3-4AE8-A824-266954D1182C}"/>
            </a:ext>
          </a:extLst>
        </xdr:cNvPr>
        <xdr:cNvSpPr txBox="1"/>
      </xdr:nvSpPr>
      <xdr:spPr>
        <a:xfrm>
          <a:off x="1816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 xmlns:a16="http://schemas.microsoft.com/office/drawing/2014/main" id="{AFD95733-8ED2-4C67-AEEB-2993BDE48B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 xmlns:a16="http://schemas.microsoft.com/office/drawing/2014/main" id="{627547DE-4B4E-49BC-8535-DDAB89D7EF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 xmlns:a16="http://schemas.microsoft.com/office/drawing/2014/main" id="{8FF3EB97-6917-4977-B5DE-E9B5E5A6CD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 xmlns:a16="http://schemas.microsoft.com/office/drawing/2014/main" id="{30D43EBA-89E0-46CD-BBAB-43CDD52FC8F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 xmlns:a16="http://schemas.microsoft.com/office/drawing/2014/main" id="{7F2BCD9E-74BA-4AC6-8A20-4C362BC9CB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 xmlns:a16="http://schemas.microsoft.com/office/drawing/2014/main" id="{0BE1D757-7353-4C95-B600-8824DD3CCB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 xmlns:a16="http://schemas.microsoft.com/office/drawing/2014/main" id="{7CBB4DC0-17CB-41F9-A56B-EA5B7C0B57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 xmlns:a16="http://schemas.microsoft.com/office/drawing/2014/main" id="{6C36216A-AE7E-49C8-8D10-9EEA433C9C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 xmlns:a16="http://schemas.microsoft.com/office/drawing/2014/main" id="{042AB2F6-FA7F-4464-857B-E05C0DD3CD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 xmlns:a16="http://schemas.microsoft.com/office/drawing/2014/main" id="{9A6FC195-FD21-478B-96CC-A16E74D2A6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 xmlns:a16="http://schemas.microsoft.com/office/drawing/2014/main" id="{19A1F1F7-6C83-4B97-9038-5ACD6F666BC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 xmlns:a16="http://schemas.microsoft.com/office/drawing/2014/main" id="{DC3FDE4C-C273-4A9F-A09E-ED2BABBF359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 xmlns:a16="http://schemas.microsoft.com/office/drawing/2014/main" id="{D290F842-0016-41DF-9540-93C8E51ED15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 xmlns:a16="http://schemas.microsoft.com/office/drawing/2014/main" id="{A3D079E6-F2D9-441B-90CF-8BFBA9346C3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 xmlns:a16="http://schemas.microsoft.com/office/drawing/2014/main" id="{773C3F7D-867D-4BD2-B325-1DB68FF79B3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 xmlns:a16="http://schemas.microsoft.com/office/drawing/2014/main" id="{D8CD1065-9A62-4C88-B66B-91AC436BB76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 xmlns:a16="http://schemas.microsoft.com/office/drawing/2014/main" id="{168FA074-7DE7-4EE0-B60D-87DB3D426C2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 xmlns:a16="http://schemas.microsoft.com/office/drawing/2014/main" id="{6CF9AFEB-8129-443B-9AB5-5E91314135D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 xmlns:a16="http://schemas.microsoft.com/office/drawing/2014/main" id="{6E918CCE-F3BA-4BEC-8CD6-6DEEB864B21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 xmlns:a16="http://schemas.microsoft.com/office/drawing/2014/main" id="{7F0BD55E-B199-4BA3-9065-9E416084426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 xmlns:a16="http://schemas.microsoft.com/office/drawing/2014/main" id="{B2A88E96-E2A3-4BAD-A3C2-B3F42554EA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 xmlns:a16="http://schemas.microsoft.com/office/drawing/2014/main" id="{40C31912-44EE-4E00-BD32-6F3B29DB77C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 xmlns:a16="http://schemas.microsoft.com/office/drawing/2014/main" id="{407034B7-3015-4CF5-A78C-5EE3485D8A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a:extLst>
            <a:ext uri="{FF2B5EF4-FFF2-40B4-BE49-F238E27FC236}">
              <a16:creationId xmlns="" xmlns:a16="http://schemas.microsoft.com/office/drawing/2014/main" id="{498A2BA0-8D9C-4003-BF19-C0C6A934D433}"/>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a:extLst>
            <a:ext uri="{FF2B5EF4-FFF2-40B4-BE49-F238E27FC236}">
              <a16:creationId xmlns="" xmlns:a16="http://schemas.microsoft.com/office/drawing/2014/main" id="{6D84274A-92B3-4B0D-B99E-58A731982F9E}"/>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a:extLst>
            <a:ext uri="{FF2B5EF4-FFF2-40B4-BE49-F238E27FC236}">
              <a16:creationId xmlns="" xmlns:a16="http://schemas.microsoft.com/office/drawing/2014/main" id="{D9F53B60-56DF-4C1B-B864-1F1C8B5C026B}"/>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a:extLst>
            <a:ext uri="{FF2B5EF4-FFF2-40B4-BE49-F238E27FC236}">
              <a16:creationId xmlns="" xmlns:a16="http://schemas.microsoft.com/office/drawing/2014/main" id="{55B15C29-DE60-4B53-A39B-A600D0CE534B}"/>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a:extLst>
            <a:ext uri="{FF2B5EF4-FFF2-40B4-BE49-F238E27FC236}">
              <a16:creationId xmlns="" xmlns:a16="http://schemas.microsoft.com/office/drawing/2014/main" id="{997E0A19-6BAA-4C0F-992F-65036A5C7CAB}"/>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30" name="【体育館・プール】&#10;一人当たり面積平均値テキスト">
          <a:extLst>
            <a:ext uri="{FF2B5EF4-FFF2-40B4-BE49-F238E27FC236}">
              <a16:creationId xmlns="" xmlns:a16="http://schemas.microsoft.com/office/drawing/2014/main" id="{03259E0F-0841-4EBD-89B7-2646BBBD9D31}"/>
            </a:ext>
          </a:extLst>
        </xdr:cNvPr>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a:extLst>
            <a:ext uri="{FF2B5EF4-FFF2-40B4-BE49-F238E27FC236}">
              <a16:creationId xmlns="" xmlns:a16="http://schemas.microsoft.com/office/drawing/2014/main" id="{D0CA2640-32BB-47FA-9BFE-B1251DE97B22}"/>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a:extLst>
            <a:ext uri="{FF2B5EF4-FFF2-40B4-BE49-F238E27FC236}">
              <a16:creationId xmlns="" xmlns:a16="http://schemas.microsoft.com/office/drawing/2014/main" id="{8502A4B7-CD36-4207-8ABC-2B22CCA14251}"/>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33" name="n_1aveValue【体育館・プール】&#10;一人当たり面積">
          <a:extLst>
            <a:ext uri="{FF2B5EF4-FFF2-40B4-BE49-F238E27FC236}">
              <a16:creationId xmlns="" xmlns:a16="http://schemas.microsoft.com/office/drawing/2014/main" id="{8DAEDB02-4C9B-422F-AAB4-175861AD2F59}"/>
            </a:ext>
          </a:extLst>
        </xdr:cNvPr>
        <xdr:cNvSpPr txBox="1"/>
      </xdr:nvSpPr>
      <xdr:spPr>
        <a:xfrm>
          <a:off x="9391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a:extLst>
            <a:ext uri="{FF2B5EF4-FFF2-40B4-BE49-F238E27FC236}">
              <a16:creationId xmlns="" xmlns:a16="http://schemas.microsoft.com/office/drawing/2014/main" id="{F1CFD4E8-2C56-4FE0-B4D8-1DDCBDEA623F}"/>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5" name="n_2aveValue【体育館・プール】&#10;一人当たり面積">
          <a:extLst>
            <a:ext uri="{FF2B5EF4-FFF2-40B4-BE49-F238E27FC236}">
              <a16:creationId xmlns="" xmlns:a16="http://schemas.microsoft.com/office/drawing/2014/main" id="{D22856C2-D477-4063-BF67-94151BD325FD}"/>
            </a:ext>
          </a:extLst>
        </xdr:cNvPr>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a:extLst>
            <a:ext uri="{FF2B5EF4-FFF2-40B4-BE49-F238E27FC236}">
              <a16:creationId xmlns="" xmlns:a16="http://schemas.microsoft.com/office/drawing/2014/main" id="{C29D7195-E102-43F2-8E65-9D8F9E812721}"/>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43451</xdr:rowOff>
    </xdr:from>
    <xdr:ext cx="469744" cy="259045"/>
    <xdr:sp macro="" textlink="">
      <xdr:nvSpPr>
        <xdr:cNvPr id="137" name="n_3aveValue【体育館・プール】&#10;一人当たり面積">
          <a:extLst>
            <a:ext uri="{FF2B5EF4-FFF2-40B4-BE49-F238E27FC236}">
              <a16:creationId xmlns="" xmlns:a16="http://schemas.microsoft.com/office/drawing/2014/main" id="{D2193893-12C6-46EF-B9FB-45340CF15299}"/>
            </a:ext>
          </a:extLst>
        </xdr:cNvPr>
        <xdr:cNvSpPr txBox="1"/>
      </xdr:nvSpPr>
      <xdr:spPr>
        <a:xfrm>
          <a:off x="7626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 xmlns:a16="http://schemas.microsoft.com/office/drawing/2014/main" id="{923C661D-8C90-4499-A177-9C0BB26E18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 xmlns:a16="http://schemas.microsoft.com/office/drawing/2014/main" id="{3966B915-F8B2-457A-9E73-8AFBAC0E67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 xmlns:a16="http://schemas.microsoft.com/office/drawing/2014/main" id="{38B22836-0305-4EC1-954F-6E4BB455DC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B64848A0-C1A0-4E3F-B125-27A69F680D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3E6D4393-61C1-47FD-B134-FAF6C0961E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141605</xdr:rowOff>
    </xdr:from>
    <xdr:to>
      <xdr:col>55</xdr:col>
      <xdr:colOff>50800</xdr:colOff>
      <xdr:row>63</xdr:row>
      <xdr:rowOff>71755</xdr:rowOff>
    </xdr:to>
    <xdr:sp macro="" textlink="">
      <xdr:nvSpPr>
        <xdr:cNvPr id="143" name="楕円 142">
          <a:extLst>
            <a:ext uri="{FF2B5EF4-FFF2-40B4-BE49-F238E27FC236}">
              <a16:creationId xmlns="" xmlns:a16="http://schemas.microsoft.com/office/drawing/2014/main" id="{EAB8D6BE-0D05-4F7D-A810-AA76AB1B2962}"/>
            </a:ext>
          </a:extLst>
        </xdr:cNvPr>
        <xdr:cNvSpPr/>
      </xdr:nvSpPr>
      <xdr:spPr>
        <a:xfrm>
          <a:off x="10426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120032</xdr:rowOff>
    </xdr:from>
    <xdr:ext cx="469744" cy="259045"/>
    <xdr:sp macro="" textlink="">
      <xdr:nvSpPr>
        <xdr:cNvPr id="144" name="【体育館・プール】&#10;一人当たり面積該当値テキスト">
          <a:extLst>
            <a:ext uri="{FF2B5EF4-FFF2-40B4-BE49-F238E27FC236}">
              <a16:creationId xmlns="" xmlns:a16="http://schemas.microsoft.com/office/drawing/2014/main" id="{C21983B3-1D17-486B-A3B8-6DF11D8C2E5C}"/>
            </a:ext>
          </a:extLst>
        </xdr:cNvPr>
        <xdr:cNvSpPr txBox="1"/>
      </xdr:nvSpPr>
      <xdr:spPr>
        <a:xfrm>
          <a:off x="10515600"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145415</xdr:rowOff>
    </xdr:from>
    <xdr:to>
      <xdr:col>50</xdr:col>
      <xdr:colOff>165100</xdr:colOff>
      <xdr:row>63</xdr:row>
      <xdr:rowOff>75565</xdr:rowOff>
    </xdr:to>
    <xdr:sp macro="" textlink="">
      <xdr:nvSpPr>
        <xdr:cNvPr id="145" name="楕円 144">
          <a:extLst>
            <a:ext uri="{FF2B5EF4-FFF2-40B4-BE49-F238E27FC236}">
              <a16:creationId xmlns="" xmlns:a16="http://schemas.microsoft.com/office/drawing/2014/main" id="{6E578C95-6D1E-4663-B78E-CE3D62EC9CAE}"/>
            </a:ext>
          </a:extLst>
        </xdr:cNvPr>
        <xdr:cNvSpPr/>
      </xdr:nvSpPr>
      <xdr:spPr>
        <a:xfrm>
          <a:off x="9588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20955</xdr:rowOff>
    </xdr:from>
    <xdr:to>
      <xdr:col>55</xdr:col>
      <xdr:colOff>0</xdr:colOff>
      <xdr:row>63</xdr:row>
      <xdr:rowOff>24765</xdr:rowOff>
    </xdr:to>
    <xdr:cxnSp macro="">
      <xdr:nvCxnSpPr>
        <xdr:cNvPr id="146" name="直線コネクタ 145">
          <a:extLst>
            <a:ext uri="{FF2B5EF4-FFF2-40B4-BE49-F238E27FC236}">
              <a16:creationId xmlns="" xmlns:a16="http://schemas.microsoft.com/office/drawing/2014/main" id="{BCDDEA91-F4F7-4F7B-A734-12B9475A16E8}"/>
            </a:ext>
          </a:extLst>
        </xdr:cNvPr>
        <xdr:cNvCxnSpPr/>
      </xdr:nvCxnSpPr>
      <xdr:spPr>
        <a:xfrm flipV="1">
          <a:off x="9639300" y="108223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148082</xdr:rowOff>
    </xdr:from>
    <xdr:to>
      <xdr:col>46</xdr:col>
      <xdr:colOff>38100</xdr:colOff>
      <xdr:row>63</xdr:row>
      <xdr:rowOff>78232</xdr:rowOff>
    </xdr:to>
    <xdr:sp macro="" textlink="">
      <xdr:nvSpPr>
        <xdr:cNvPr id="147" name="楕円 146">
          <a:extLst>
            <a:ext uri="{FF2B5EF4-FFF2-40B4-BE49-F238E27FC236}">
              <a16:creationId xmlns="" xmlns:a16="http://schemas.microsoft.com/office/drawing/2014/main" id="{B3F95E35-3CA2-4977-A36B-CAF5121EAB2F}"/>
            </a:ext>
          </a:extLst>
        </xdr:cNvPr>
        <xdr:cNvSpPr/>
      </xdr:nvSpPr>
      <xdr:spPr>
        <a:xfrm>
          <a:off x="8699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24765</xdr:rowOff>
    </xdr:from>
    <xdr:to>
      <xdr:col>50</xdr:col>
      <xdr:colOff>114300</xdr:colOff>
      <xdr:row>63</xdr:row>
      <xdr:rowOff>27432</xdr:rowOff>
    </xdr:to>
    <xdr:cxnSp macro="">
      <xdr:nvCxnSpPr>
        <xdr:cNvPr id="148" name="直線コネクタ 147">
          <a:extLst>
            <a:ext uri="{FF2B5EF4-FFF2-40B4-BE49-F238E27FC236}">
              <a16:creationId xmlns="" xmlns:a16="http://schemas.microsoft.com/office/drawing/2014/main" id="{9182D038-3C99-4237-A3CD-8CC1DAE972C3}"/>
            </a:ext>
          </a:extLst>
        </xdr:cNvPr>
        <xdr:cNvCxnSpPr/>
      </xdr:nvCxnSpPr>
      <xdr:spPr>
        <a:xfrm flipV="1">
          <a:off x="8750300" y="1082611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29210</xdr:rowOff>
    </xdr:from>
    <xdr:to>
      <xdr:col>41</xdr:col>
      <xdr:colOff>101600</xdr:colOff>
      <xdr:row>56</xdr:row>
      <xdr:rowOff>130810</xdr:rowOff>
    </xdr:to>
    <xdr:sp macro="" textlink="">
      <xdr:nvSpPr>
        <xdr:cNvPr id="149" name="楕円 148">
          <a:extLst>
            <a:ext uri="{FF2B5EF4-FFF2-40B4-BE49-F238E27FC236}">
              <a16:creationId xmlns="" xmlns:a16="http://schemas.microsoft.com/office/drawing/2014/main" id="{2AEB0692-CA06-4BD8-A3AB-E33D94771071}"/>
            </a:ext>
          </a:extLst>
        </xdr:cNvPr>
        <xdr:cNvSpPr/>
      </xdr:nvSpPr>
      <xdr:spPr>
        <a:xfrm>
          <a:off x="781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80010</xdr:rowOff>
    </xdr:from>
    <xdr:to>
      <xdr:col>45</xdr:col>
      <xdr:colOff>177800</xdr:colOff>
      <xdr:row>63</xdr:row>
      <xdr:rowOff>27432</xdr:rowOff>
    </xdr:to>
    <xdr:cxnSp macro="">
      <xdr:nvCxnSpPr>
        <xdr:cNvPr id="150" name="直線コネクタ 149">
          <a:extLst>
            <a:ext uri="{FF2B5EF4-FFF2-40B4-BE49-F238E27FC236}">
              <a16:creationId xmlns="" xmlns:a16="http://schemas.microsoft.com/office/drawing/2014/main" id="{255DAA56-7BBE-4133-B4D2-DC8801E8CD64}"/>
            </a:ext>
          </a:extLst>
        </xdr:cNvPr>
        <xdr:cNvCxnSpPr/>
      </xdr:nvCxnSpPr>
      <xdr:spPr>
        <a:xfrm>
          <a:off x="7861300" y="9681210"/>
          <a:ext cx="889000" cy="11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66692</xdr:rowOff>
    </xdr:from>
    <xdr:ext cx="469744" cy="259045"/>
    <xdr:sp macro="" textlink="">
      <xdr:nvSpPr>
        <xdr:cNvPr id="151" name="n_1mainValue【体育館・プール】&#10;一人当たり面積">
          <a:extLst>
            <a:ext uri="{FF2B5EF4-FFF2-40B4-BE49-F238E27FC236}">
              <a16:creationId xmlns="" xmlns:a16="http://schemas.microsoft.com/office/drawing/2014/main" id="{5C7B12E6-FC23-456E-877A-ECFFAF394CE5}"/>
            </a:ext>
          </a:extLst>
        </xdr:cNvPr>
        <xdr:cNvSpPr txBox="1"/>
      </xdr:nvSpPr>
      <xdr:spPr>
        <a:xfrm>
          <a:off x="93917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69359</xdr:rowOff>
    </xdr:from>
    <xdr:ext cx="469744" cy="259045"/>
    <xdr:sp macro="" textlink="">
      <xdr:nvSpPr>
        <xdr:cNvPr id="152" name="n_2mainValue【体育館・プール】&#10;一人当たり面積">
          <a:extLst>
            <a:ext uri="{FF2B5EF4-FFF2-40B4-BE49-F238E27FC236}">
              <a16:creationId xmlns="" xmlns:a16="http://schemas.microsoft.com/office/drawing/2014/main" id="{DADBB8AF-B48B-46F8-BEE0-25D74ECB1804}"/>
            </a:ext>
          </a:extLst>
        </xdr:cNvPr>
        <xdr:cNvSpPr txBox="1"/>
      </xdr:nvSpPr>
      <xdr:spPr>
        <a:xfrm>
          <a:off x="8515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147337</xdr:rowOff>
    </xdr:from>
    <xdr:ext cx="469744" cy="259045"/>
    <xdr:sp macro="" textlink="">
      <xdr:nvSpPr>
        <xdr:cNvPr id="153" name="n_3mainValue【体育館・プール】&#10;一人当たり面積">
          <a:extLst>
            <a:ext uri="{FF2B5EF4-FFF2-40B4-BE49-F238E27FC236}">
              <a16:creationId xmlns="" xmlns:a16="http://schemas.microsoft.com/office/drawing/2014/main" id="{1F15E2C6-9F10-4396-82CE-36E18DCD50DD}"/>
            </a:ext>
          </a:extLst>
        </xdr:cNvPr>
        <xdr:cNvSpPr txBox="1"/>
      </xdr:nvSpPr>
      <xdr:spPr>
        <a:xfrm>
          <a:off x="7626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 xmlns:a16="http://schemas.microsoft.com/office/drawing/2014/main" id="{26AF3749-6E7C-401F-BE1B-B02412EEFA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 xmlns:a16="http://schemas.microsoft.com/office/drawing/2014/main" id="{FF432EEF-F64F-460D-914E-282F66D940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 xmlns:a16="http://schemas.microsoft.com/office/drawing/2014/main" id="{AA9AB6F7-649A-45FF-B9F5-051FD2E1A7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 xmlns:a16="http://schemas.microsoft.com/office/drawing/2014/main" id="{58234317-457C-41D1-909E-0923E30565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 xmlns:a16="http://schemas.microsoft.com/office/drawing/2014/main" id="{D00A1B63-DCD2-4AA4-B193-7EDE40BC27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 xmlns:a16="http://schemas.microsoft.com/office/drawing/2014/main" id="{1432301E-A3CB-424B-897C-D1C419254B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 xmlns:a16="http://schemas.microsoft.com/office/drawing/2014/main" id="{A6962498-3804-4939-A012-8630E63416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 xmlns:a16="http://schemas.microsoft.com/office/drawing/2014/main" id="{388E0B0E-E657-4A61-AD99-813A1399E0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 xmlns:a16="http://schemas.microsoft.com/office/drawing/2014/main" id="{CD9C4A40-B15D-430F-AFDE-4820245C22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 xmlns:a16="http://schemas.microsoft.com/office/drawing/2014/main" id="{DD9BD450-FFD6-4B44-90C1-8F633A164E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 xmlns:a16="http://schemas.microsoft.com/office/drawing/2014/main" id="{9619DF11-B6FA-488D-B9AF-38EF2DF680D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 xmlns:a16="http://schemas.microsoft.com/office/drawing/2014/main" id="{A6052893-D3F7-4B6D-B49C-63121C1DD4C8}"/>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 xmlns:a16="http://schemas.microsoft.com/office/drawing/2014/main" id="{C4B6F5FF-838C-45A1-B4B0-7525610DFFF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 xmlns:a16="http://schemas.microsoft.com/office/drawing/2014/main" id="{6ACC141A-CD9A-479C-A09F-C8D6C34119B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 xmlns:a16="http://schemas.microsoft.com/office/drawing/2014/main" id="{1FBE1AAC-F4EC-496E-B005-8248BE9B554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 xmlns:a16="http://schemas.microsoft.com/office/drawing/2014/main" id="{2F113892-6179-428B-98FC-253C6FF7AE2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 xmlns:a16="http://schemas.microsoft.com/office/drawing/2014/main" id="{10B6D0A8-C5A1-4EA2-B954-6258003D0CD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 xmlns:a16="http://schemas.microsoft.com/office/drawing/2014/main" id="{AC87FA31-9A71-4783-8DC0-8E7CAA7D891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 xmlns:a16="http://schemas.microsoft.com/office/drawing/2014/main" id="{A71A7996-B0CF-4C99-9F1E-CE5DD8C4CCE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 xmlns:a16="http://schemas.microsoft.com/office/drawing/2014/main" id="{018AF496-D393-4E39-BED7-792A383C30E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 xmlns:a16="http://schemas.microsoft.com/office/drawing/2014/main" id="{26FD120D-DB93-47B3-A663-B75DE479A9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 xmlns:a16="http://schemas.microsoft.com/office/drawing/2014/main" id="{1E07C841-B4D0-4A22-A067-8E04A4C424B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 xmlns:a16="http://schemas.microsoft.com/office/drawing/2014/main" id="{CD9196C0-EB8C-4203-88A4-5E9B9E47C2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 xmlns:a16="http://schemas.microsoft.com/office/drawing/2014/main" id="{0F3A7459-9EEC-4BCC-A2F3-05B395814C6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 xmlns:a16="http://schemas.microsoft.com/office/drawing/2014/main" id="{EE476366-3E62-4B7E-A6C2-DF650E7C19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a:extLst>
            <a:ext uri="{FF2B5EF4-FFF2-40B4-BE49-F238E27FC236}">
              <a16:creationId xmlns="" xmlns:a16="http://schemas.microsoft.com/office/drawing/2014/main" id="{50400FE3-D069-496B-A027-7B9805D058FB}"/>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a:extLst>
            <a:ext uri="{FF2B5EF4-FFF2-40B4-BE49-F238E27FC236}">
              <a16:creationId xmlns="" xmlns:a16="http://schemas.microsoft.com/office/drawing/2014/main" id="{515F0108-6A6D-40E9-B575-2D14A7F59E8C}"/>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a:extLst>
            <a:ext uri="{FF2B5EF4-FFF2-40B4-BE49-F238E27FC236}">
              <a16:creationId xmlns="" xmlns:a16="http://schemas.microsoft.com/office/drawing/2014/main" id="{FB7BA0DB-B5B7-42C6-9307-3331CF60681D}"/>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 xmlns:a16="http://schemas.microsoft.com/office/drawing/2014/main" id="{6E01244F-99E4-4585-94B2-C35537C83DA3}"/>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 xmlns:a16="http://schemas.microsoft.com/office/drawing/2014/main" id="{63C9EAEB-F2D7-4424-9F36-280A931379D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84" name="【福祉施設】&#10;有形固定資産減価償却率平均値テキスト">
          <a:extLst>
            <a:ext uri="{FF2B5EF4-FFF2-40B4-BE49-F238E27FC236}">
              <a16:creationId xmlns="" xmlns:a16="http://schemas.microsoft.com/office/drawing/2014/main" id="{5E4FDC38-60E8-4030-91D7-CB96DC482918}"/>
            </a:ext>
          </a:extLst>
        </xdr:cNvPr>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a:extLst>
            <a:ext uri="{FF2B5EF4-FFF2-40B4-BE49-F238E27FC236}">
              <a16:creationId xmlns="" xmlns:a16="http://schemas.microsoft.com/office/drawing/2014/main" id="{40D40C72-E640-48E2-9D7D-8AFB927D71CC}"/>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a:extLst>
            <a:ext uri="{FF2B5EF4-FFF2-40B4-BE49-F238E27FC236}">
              <a16:creationId xmlns="" xmlns:a16="http://schemas.microsoft.com/office/drawing/2014/main" id="{23637DE4-1998-4B98-9B75-81F9F0A688E4}"/>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187" name="n_1aveValue【福祉施設】&#10;有形固定資産減価償却率">
          <a:extLst>
            <a:ext uri="{FF2B5EF4-FFF2-40B4-BE49-F238E27FC236}">
              <a16:creationId xmlns="" xmlns:a16="http://schemas.microsoft.com/office/drawing/2014/main" id="{FF2F9501-1B5A-4B05-9453-75C43A537637}"/>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a:extLst>
            <a:ext uri="{FF2B5EF4-FFF2-40B4-BE49-F238E27FC236}">
              <a16:creationId xmlns="" xmlns:a16="http://schemas.microsoft.com/office/drawing/2014/main" id="{B38269E4-7430-41F8-8BA7-C9AA5A1504F2}"/>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9" name="n_2aveValue【福祉施設】&#10;有形固定資産減価償却率">
          <a:extLst>
            <a:ext uri="{FF2B5EF4-FFF2-40B4-BE49-F238E27FC236}">
              <a16:creationId xmlns="" xmlns:a16="http://schemas.microsoft.com/office/drawing/2014/main" id="{0E558A88-E00C-4DE9-A9FE-C2972C4618BB}"/>
            </a:ext>
          </a:extLst>
        </xdr:cNvPr>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a:extLst>
            <a:ext uri="{FF2B5EF4-FFF2-40B4-BE49-F238E27FC236}">
              <a16:creationId xmlns="" xmlns:a16="http://schemas.microsoft.com/office/drawing/2014/main" id="{16F083C9-91BB-4257-93FB-18FC51C667CD}"/>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91" name="n_3aveValue【福祉施設】&#10;有形固定資産減価償却率">
          <a:extLst>
            <a:ext uri="{FF2B5EF4-FFF2-40B4-BE49-F238E27FC236}">
              <a16:creationId xmlns="" xmlns:a16="http://schemas.microsoft.com/office/drawing/2014/main" id="{A4C823A2-A824-44E1-A8D0-006054E65DB7}"/>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 xmlns:a16="http://schemas.microsoft.com/office/drawing/2014/main" id="{A7D2CEE0-638D-48A3-8EF0-7C47B661F5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 xmlns:a16="http://schemas.microsoft.com/office/drawing/2014/main" id="{F3C16EE1-0BB9-4258-BAED-8484A04D464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 xmlns:a16="http://schemas.microsoft.com/office/drawing/2014/main" id="{31CEBBB1-114A-4220-9C0A-092F7EFD4DF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 xmlns:a16="http://schemas.microsoft.com/office/drawing/2014/main" id="{8F8A150D-6C4D-4BE4-B88B-D3DDE38DF9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 xmlns:a16="http://schemas.microsoft.com/office/drawing/2014/main" id="{04203F9B-AC5E-4E10-A4EE-070933755D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47716</xdr:rowOff>
    </xdr:from>
    <xdr:to>
      <xdr:col>15</xdr:col>
      <xdr:colOff>101600</xdr:colOff>
      <xdr:row>81</xdr:row>
      <xdr:rowOff>149316</xdr:rowOff>
    </xdr:to>
    <xdr:sp macro="" textlink="">
      <xdr:nvSpPr>
        <xdr:cNvPr id="197" name="楕円 196">
          <a:extLst>
            <a:ext uri="{FF2B5EF4-FFF2-40B4-BE49-F238E27FC236}">
              <a16:creationId xmlns="" xmlns:a16="http://schemas.microsoft.com/office/drawing/2014/main" id="{4640BED3-539D-4F9C-99C9-F00DD8310952}"/>
            </a:ext>
          </a:extLst>
        </xdr:cNvPr>
        <xdr:cNvSpPr/>
      </xdr:nvSpPr>
      <xdr:spPr>
        <a:xfrm>
          <a:off x="2857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165843</xdr:rowOff>
    </xdr:from>
    <xdr:ext cx="405111" cy="259045"/>
    <xdr:sp macro="" textlink="">
      <xdr:nvSpPr>
        <xdr:cNvPr id="198" name="n_2mainValue【福祉施設】&#10;有形固定資産減価償却率">
          <a:extLst>
            <a:ext uri="{FF2B5EF4-FFF2-40B4-BE49-F238E27FC236}">
              <a16:creationId xmlns="" xmlns:a16="http://schemas.microsoft.com/office/drawing/2014/main" id="{410A8115-6E9E-4CEF-A15C-3D6C688377FB}"/>
            </a:ext>
          </a:extLst>
        </xdr:cNvPr>
        <xdr:cNvSpPr txBox="1"/>
      </xdr:nvSpPr>
      <xdr:spPr>
        <a:xfrm>
          <a:off x="2705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 xmlns:a16="http://schemas.microsoft.com/office/drawing/2014/main" id="{766D30FA-7A81-4CF1-9E93-F4CDE8D3E1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 xmlns:a16="http://schemas.microsoft.com/office/drawing/2014/main" id="{079C9D33-EB70-4C6D-8E77-8C743F72EB8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 xmlns:a16="http://schemas.microsoft.com/office/drawing/2014/main" id="{15962C8E-E45E-4046-BE70-EBCE5D7FB8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 xmlns:a16="http://schemas.microsoft.com/office/drawing/2014/main" id="{657923DA-413B-438D-95AE-DF0D62F1F2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 xmlns:a16="http://schemas.microsoft.com/office/drawing/2014/main" id="{90DD36AE-9DE5-42C7-8A89-E64FDF642E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 xmlns:a16="http://schemas.microsoft.com/office/drawing/2014/main" id="{BAB96C43-888E-40A3-87BD-591C31596E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 xmlns:a16="http://schemas.microsoft.com/office/drawing/2014/main" id="{98459ED2-6FC2-4DE5-8722-B9067322A7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 xmlns:a16="http://schemas.microsoft.com/office/drawing/2014/main" id="{9018A565-ACDB-4D1E-ABB4-4A80703DBAC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 xmlns:a16="http://schemas.microsoft.com/office/drawing/2014/main" id="{47B15746-9035-4D88-A8E4-049B00845C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 xmlns:a16="http://schemas.microsoft.com/office/drawing/2014/main" id="{0C7D8C97-76C4-46AC-891A-C1FC083811E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 xmlns:a16="http://schemas.microsoft.com/office/drawing/2014/main" id="{6A2FB5AE-CA3A-4283-8990-F235ECF6BB0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 xmlns:a16="http://schemas.microsoft.com/office/drawing/2014/main" id="{1ED2E518-8CD1-4D14-B742-0F001469985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 xmlns:a16="http://schemas.microsoft.com/office/drawing/2014/main" id="{000FA1C1-0162-46AF-B5CE-AE5C30CB284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 xmlns:a16="http://schemas.microsoft.com/office/drawing/2014/main" id="{03DEAC62-F1BE-4B03-A568-4ACA18152E0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 xmlns:a16="http://schemas.microsoft.com/office/drawing/2014/main" id="{E301DEA9-CA9D-4D8D-89BC-8AC5E7CD365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 xmlns:a16="http://schemas.microsoft.com/office/drawing/2014/main" id="{4D042EBD-55C2-4B8C-B369-F6DAF080958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 xmlns:a16="http://schemas.microsoft.com/office/drawing/2014/main" id="{4B33A505-FC8A-4499-9B8C-C47AA629399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 xmlns:a16="http://schemas.microsoft.com/office/drawing/2014/main" id="{79C97374-BE27-4585-ACFD-C72E926C055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 xmlns:a16="http://schemas.microsoft.com/office/drawing/2014/main" id="{75182A6D-9124-4768-B7B2-FFEF1E6EF5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 xmlns:a16="http://schemas.microsoft.com/office/drawing/2014/main" id="{B757BB27-BA59-4EAC-A26F-0AB087460E3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 xmlns:a16="http://schemas.microsoft.com/office/drawing/2014/main" id="{09FEF594-5EE0-409C-9C40-19822784F3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0" name="直線コネクタ 219">
          <a:extLst>
            <a:ext uri="{FF2B5EF4-FFF2-40B4-BE49-F238E27FC236}">
              <a16:creationId xmlns="" xmlns:a16="http://schemas.microsoft.com/office/drawing/2014/main" id="{459D54D1-1841-48A9-9F69-C2004E718504}"/>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21" name="【福祉施設】&#10;一人当たり面積最小値テキスト">
          <a:extLst>
            <a:ext uri="{FF2B5EF4-FFF2-40B4-BE49-F238E27FC236}">
              <a16:creationId xmlns="" xmlns:a16="http://schemas.microsoft.com/office/drawing/2014/main" id="{F0AE8239-11F2-4602-8E6A-D1FE37FDEDDD}"/>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22" name="直線コネクタ 221">
          <a:extLst>
            <a:ext uri="{FF2B5EF4-FFF2-40B4-BE49-F238E27FC236}">
              <a16:creationId xmlns="" xmlns:a16="http://schemas.microsoft.com/office/drawing/2014/main" id="{B3F0D508-F6AC-40A6-BCE1-74880D9C948C}"/>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23" name="【福祉施設】&#10;一人当たり面積最大値テキスト">
          <a:extLst>
            <a:ext uri="{FF2B5EF4-FFF2-40B4-BE49-F238E27FC236}">
              <a16:creationId xmlns="" xmlns:a16="http://schemas.microsoft.com/office/drawing/2014/main" id="{401B6310-B8B6-480F-A986-E2C9EFD2C9C5}"/>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24" name="直線コネクタ 223">
          <a:extLst>
            <a:ext uri="{FF2B5EF4-FFF2-40B4-BE49-F238E27FC236}">
              <a16:creationId xmlns="" xmlns:a16="http://schemas.microsoft.com/office/drawing/2014/main" id="{648D4C91-D107-473C-A79B-BFBF5BA88200}"/>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225" name="【福祉施設】&#10;一人当たり面積平均値テキスト">
          <a:extLst>
            <a:ext uri="{FF2B5EF4-FFF2-40B4-BE49-F238E27FC236}">
              <a16:creationId xmlns="" xmlns:a16="http://schemas.microsoft.com/office/drawing/2014/main" id="{15012D66-F8FF-4C5C-B4A2-5A4DD4287511}"/>
            </a:ext>
          </a:extLst>
        </xdr:cNvPr>
        <xdr:cNvSpPr txBox="1"/>
      </xdr:nvSpPr>
      <xdr:spPr>
        <a:xfrm>
          <a:off x="10515600" y="1451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26" name="フローチャート: 判断 225">
          <a:extLst>
            <a:ext uri="{FF2B5EF4-FFF2-40B4-BE49-F238E27FC236}">
              <a16:creationId xmlns="" xmlns:a16="http://schemas.microsoft.com/office/drawing/2014/main" id="{B4A89A70-7A24-4837-8C1C-DA91761C78F5}"/>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27" name="フローチャート: 判断 226">
          <a:extLst>
            <a:ext uri="{FF2B5EF4-FFF2-40B4-BE49-F238E27FC236}">
              <a16:creationId xmlns="" xmlns:a16="http://schemas.microsoft.com/office/drawing/2014/main" id="{13239DAE-4ABA-45EC-A63B-27AAFA6F5039}"/>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28" name="n_1aveValue【福祉施設】&#10;一人当たり面積">
          <a:extLst>
            <a:ext uri="{FF2B5EF4-FFF2-40B4-BE49-F238E27FC236}">
              <a16:creationId xmlns="" xmlns:a16="http://schemas.microsoft.com/office/drawing/2014/main" id="{8ED425CC-3B6E-40A6-9D22-61345B27B992}"/>
            </a:ext>
          </a:extLst>
        </xdr:cNvPr>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29" name="フローチャート: 判断 228">
          <a:extLst>
            <a:ext uri="{FF2B5EF4-FFF2-40B4-BE49-F238E27FC236}">
              <a16:creationId xmlns="" xmlns:a16="http://schemas.microsoft.com/office/drawing/2014/main" id="{22A0CF91-ED15-4B5C-A8FA-A11E368665F0}"/>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82542</xdr:rowOff>
    </xdr:from>
    <xdr:ext cx="469744" cy="259045"/>
    <xdr:sp macro="" textlink="">
      <xdr:nvSpPr>
        <xdr:cNvPr id="230" name="n_2aveValue【福祉施設】&#10;一人当たり面積">
          <a:extLst>
            <a:ext uri="{FF2B5EF4-FFF2-40B4-BE49-F238E27FC236}">
              <a16:creationId xmlns="" xmlns:a16="http://schemas.microsoft.com/office/drawing/2014/main" id="{D7B4A322-2578-40EA-A402-8B188366054B}"/>
            </a:ext>
          </a:extLst>
        </xdr:cNvPr>
        <xdr:cNvSpPr txBox="1"/>
      </xdr:nvSpPr>
      <xdr:spPr>
        <a:xfrm>
          <a:off x="8515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31" name="フローチャート: 判断 230">
          <a:extLst>
            <a:ext uri="{FF2B5EF4-FFF2-40B4-BE49-F238E27FC236}">
              <a16:creationId xmlns="" xmlns:a16="http://schemas.microsoft.com/office/drawing/2014/main" id="{AEB6DF34-DAA4-4326-A22D-03E7E73450C6}"/>
            </a:ext>
          </a:extLst>
        </xdr:cNvPr>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32" name="n_3aveValue【福祉施設】&#10;一人当たり面積">
          <a:extLst>
            <a:ext uri="{FF2B5EF4-FFF2-40B4-BE49-F238E27FC236}">
              <a16:creationId xmlns="" xmlns:a16="http://schemas.microsoft.com/office/drawing/2014/main" id="{812DFE12-053F-4C13-A869-4D10E0A760A8}"/>
            </a:ext>
          </a:extLst>
        </xdr:cNvPr>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 xmlns:a16="http://schemas.microsoft.com/office/drawing/2014/main" id="{CC64EF42-A165-473E-BC87-83D0D164D6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 xmlns:a16="http://schemas.microsoft.com/office/drawing/2014/main" id="{C60A5303-F30E-49BD-A959-81B64BFB8E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 xmlns:a16="http://schemas.microsoft.com/office/drawing/2014/main" id="{9B00D697-007A-47C8-ADB7-DEE375599A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 xmlns:a16="http://schemas.microsoft.com/office/drawing/2014/main" id="{B9FB4E90-38FD-4CF3-AEAA-6FFFF0B56F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 xmlns:a16="http://schemas.microsoft.com/office/drawing/2014/main" id="{30797D16-DC1E-4B6F-A29B-789BEB59E9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146862</xdr:rowOff>
    </xdr:from>
    <xdr:to>
      <xdr:col>46</xdr:col>
      <xdr:colOff>38100</xdr:colOff>
      <xdr:row>85</xdr:row>
      <xdr:rowOff>77012</xdr:rowOff>
    </xdr:to>
    <xdr:sp macro="" textlink="">
      <xdr:nvSpPr>
        <xdr:cNvPr id="238" name="楕円 237">
          <a:extLst>
            <a:ext uri="{FF2B5EF4-FFF2-40B4-BE49-F238E27FC236}">
              <a16:creationId xmlns="" xmlns:a16="http://schemas.microsoft.com/office/drawing/2014/main" id="{74DC01E3-6902-4D02-BACC-9227213345DF}"/>
            </a:ext>
          </a:extLst>
        </xdr:cNvPr>
        <xdr:cNvSpPr/>
      </xdr:nvSpPr>
      <xdr:spPr>
        <a:xfrm>
          <a:off x="8699500" y="145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93539</xdr:rowOff>
    </xdr:from>
    <xdr:ext cx="469744" cy="259045"/>
    <xdr:sp macro="" textlink="">
      <xdr:nvSpPr>
        <xdr:cNvPr id="239" name="n_2mainValue【福祉施設】&#10;一人当たり面積">
          <a:extLst>
            <a:ext uri="{FF2B5EF4-FFF2-40B4-BE49-F238E27FC236}">
              <a16:creationId xmlns="" xmlns:a16="http://schemas.microsoft.com/office/drawing/2014/main" id="{5ED563B6-B38E-4585-9F46-9A478CFA7FA1}"/>
            </a:ext>
          </a:extLst>
        </xdr:cNvPr>
        <xdr:cNvSpPr txBox="1"/>
      </xdr:nvSpPr>
      <xdr:spPr>
        <a:xfrm>
          <a:off x="8515427" y="1432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a:extLst>
            <a:ext uri="{FF2B5EF4-FFF2-40B4-BE49-F238E27FC236}">
              <a16:creationId xmlns="" xmlns:a16="http://schemas.microsoft.com/office/drawing/2014/main" id="{A7C8BB2A-B0CC-4F5E-BECE-1BC1AC1E87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a:extLst>
            <a:ext uri="{FF2B5EF4-FFF2-40B4-BE49-F238E27FC236}">
              <a16:creationId xmlns="" xmlns:a16="http://schemas.microsoft.com/office/drawing/2014/main" id="{3CF3940D-7590-40B8-8BF0-19E1AEEBA2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a:extLst>
            <a:ext uri="{FF2B5EF4-FFF2-40B4-BE49-F238E27FC236}">
              <a16:creationId xmlns="" xmlns:a16="http://schemas.microsoft.com/office/drawing/2014/main" id="{B87E1B6E-992E-4BE0-BE9F-AFA0C76EEB7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a:extLst>
            <a:ext uri="{FF2B5EF4-FFF2-40B4-BE49-F238E27FC236}">
              <a16:creationId xmlns="" xmlns:a16="http://schemas.microsoft.com/office/drawing/2014/main" id="{959B894C-65F0-497B-B069-346C38F922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a:extLst>
            <a:ext uri="{FF2B5EF4-FFF2-40B4-BE49-F238E27FC236}">
              <a16:creationId xmlns="" xmlns:a16="http://schemas.microsoft.com/office/drawing/2014/main" id="{2ACAC72A-6EC9-4E80-B92E-7B4106A9DC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a:extLst>
            <a:ext uri="{FF2B5EF4-FFF2-40B4-BE49-F238E27FC236}">
              <a16:creationId xmlns="" xmlns:a16="http://schemas.microsoft.com/office/drawing/2014/main" id="{F2DB8C43-DAF4-4803-A87C-316014BB49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a:extLst>
            <a:ext uri="{FF2B5EF4-FFF2-40B4-BE49-F238E27FC236}">
              <a16:creationId xmlns="" xmlns:a16="http://schemas.microsoft.com/office/drawing/2014/main" id="{391FB1B3-DB90-49E4-99F8-1546BACF03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a:extLst>
            <a:ext uri="{FF2B5EF4-FFF2-40B4-BE49-F238E27FC236}">
              <a16:creationId xmlns="" xmlns:a16="http://schemas.microsoft.com/office/drawing/2014/main" id="{E501D238-C2F3-48B1-86B7-372A3AE303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8" name="正方形/長方形 247">
          <a:extLst>
            <a:ext uri="{FF2B5EF4-FFF2-40B4-BE49-F238E27FC236}">
              <a16:creationId xmlns="" xmlns:a16="http://schemas.microsoft.com/office/drawing/2014/main" id="{97F2C748-F6E8-48A4-90D3-489A17FB56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9" name="正方形/長方形 248">
          <a:extLst>
            <a:ext uri="{FF2B5EF4-FFF2-40B4-BE49-F238E27FC236}">
              <a16:creationId xmlns="" xmlns:a16="http://schemas.microsoft.com/office/drawing/2014/main" id="{0CA40CFA-73A9-455C-A481-217852461C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0" name="正方形/長方形 249">
          <a:extLst>
            <a:ext uri="{FF2B5EF4-FFF2-40B4-BE49-F238E27FC236}">
              <a16:creationId xmlns="" xmlns:a16="http://schemas.microsoft.com/office/drawing/2014/main" id="{C6CD8D7F-FF45-4A57-8303-6443999DD1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1" name="正方形/長方形 250">
          <a:extLst>
            <a:ext uri="{FF2B5EF4-FFF2-40B4-BE49-F238E27FC236}">
              <a16:creationId xmlns="" xmlns:a16="http://schemas.microsoft.com/office/drawing/2014/main" id="{777A887C-AF45-4A1D-B7AD-6FE52E7667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2" name="正方形/長方形 251">
          <a:extLst>
            <a:ext uri="{FF2B5EF4-FFF2-40B4-BE49-F238E27FC236}">
              <a16:creationId xmlns="" xmlns:a16="http://schemas.microsoft.com/office/drawing/2014/main" id="{B0644416-BCC1-40B2-9824-FA8AAF5D2B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3" name="正方形/長方形 252">
          <a:extLst>
            <a:ext uri="{FF2B5EF4-FFF2-40B4-BE49-F238E27FC236}">
              <a16:creationId xmlns="" xmlns:a16="http://schemas.microsoft.com/office/drawing/2014/main" id="{6130D988-B873-4540-B625-EDF10E6355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4" name="正方形/長方形 253">
          <a:extLst>
            <a:ext uri="{FF2B5EF4-FFF2-40B4-BE49-F238E27FC236}">
              <a16:creationId xmlns="" xmlns:a16="http://schemas.microsoft.com/office/drawing/2014/main" id="{F2371AF4-A947-4ECB-80BC-0359C86B09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5" name="正方形/長方形 254">
          <a:extLst>
            <a:ext uri="{FF2B5EF4-FFF2-40B4-BE49-F238E27FC236}">
              <a16:creationId xmlns="" xmlns:a16="http://schemas.microsoft.com/office/drawing/2014/main" id="{F61B677A-237E-4580-8753-C7E761BB965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a:extLst>
            <a:ext uri="{FF2B5EF4-FFF2-40B4-BE49-F238E27FC236}">
              <a16:creationId xmlns="" xmlns:a16="http://schemas.microsoft.com/office/drawing/2014/main" id="{72223CFA-0A30-4103-AF24-BB6C2237C5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a:extLst>
            <a:ext uri="{FF2B5EF4-FFF2-40B4-BE49-F238E27FC236}">
              <a16:creationId xmlns="" xmlns:a16="http://schemas.microsoft.com/office/drawing/2014/main" id="{D88AE85C-1B43-4A15-9305-D6F583109C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a:extLst>
            <a:ext uri="{FF2B5EF4-FFF2-40B4-BE49-F238E27FC236}">
              <a16:creationId xmlns="" xmlns:a16="http://schemas.microsoft.com/office/drawing/2014/main" id="{9E1A9E1D-7360-4649-9B14-55FD4B4489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a:extLst>
            <a:ext uri="{FF2B5EF4-FFF2-40B4-BE49-F238E27FC236}">
              <a16:creationId xmlns="" xmlns:a16="http://schemas.microsoft.com/office/drawing/2014/main" id="{14EC77B0-45E0-4AF9-868B-7CC6DAFF4C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a:extLst>
            <a:ext uri="{FF2B5EF4-FFF2-40B4-BE49-F238E27FC236}">
              <a16:creationId xmlns="" xmlns:a16="http://schemas.microsoft.com/office/drawing/2014/main" id="{2F4D48EF-FC11-450C-A336-73505F62DF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a:extLst>
            <a:ext uri="{FF2B5EF4-FFF2-40B4-BE49-F238E27FC236}">
              <a16:creationId xmlns="" xmlns:a16="http://schemas.microsoft.com/office/drawing/2014/main" id="{39D58EB3-915F-43FA-994D-73265FE6DE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a:extLst>
            <a:ext uri="{FF2B5EF4-FFF2-40B4-BE49-F238E27FC236}">
              <a16:creationId xmlns="" xmlns:a16="http://schemas.microsoft.com/office/drawing/2014/main" id="{DE395246-79DE-41B9-9764-B242A5D281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a:extLst>
            <a:ext uri="{FF2B5EF4-FFF2-40B4-BE49-F238E27FC236}">
              <a16:creationId xmlns="" xmlns:a16="http://schemas.microsoft.com/office/drawing/2014/main" id="{CDFE3600-4795-46AC-9A83-0E05C765FD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4" name="テキスト ボックス 263">
          <a:extLst>
            <a:ext uri="{FF2B5EF4-FFF2-40B4-BE49-F238E27FC236}">
              <a16:creationId xmlns="" xmlns:a16="http://schemas.microsoft.com/office/drawing/2014/main" id="{FE487426-054D-48A6-A321-B116699B1A5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5" name="直線コネクタ 264">
          <a:extLst>
            <a:ext uri="{FF2B5EF4-FFF2-40B4-BE49-F238E27FC236}">
              <a16:creationId xmlns="" xmlns:a16="http://schemas.microsoft.com/office/drawing/2014/main" id="{099C8671-D973-4543-9437-65693FBF14F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6" name="直線コネクタ 265">
          <a:extLst>
            <a:ext uri="{FF2B5EF4-FFF2-40B4-BE49-F238E27FC236}">
              <a16:creationId xmlns="" xmlns:a16="http://schemas.microsoft.com/office/drawing/2014/main" id="{6B7C404F-F0A6-4BFD-8190-366E05824BF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7" name="テキスト ボックス 266">
          <a:extLst>
            <a:ext uri="{FF2B5EF4-FFF2-40B4-BE49-F238E27FC236}">
              <a16:creationId xmlns="" xmlns:a16="http://schemas.microsoft.com/office/drawing/2014/main" id="{9F33307A-ED45-470F-8DC9-E9890402BED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8" name="直線コネクタ 267">
          <a:extLst>
            <a:ext uri="{FF2B5EF4-FFF2-40B4-BE49-F238E27FC236}">
              <a16:creationId xmlns="" xmlns:a16="http://schemas.microsoft.com/office/drawing/2014/main" id="{4DFF4FC3-E6A5-45C2-B391-8295E1E7C4F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9" name="テキスト ボックス 268">
          <a:extLst>
            <a:ext uri="{FF2B5EF4-FFF2-40B4-BE49-F238E27FC236}">
              <a16:creationId xmlns="" xmlns:a16="http://schemas.microsoft.com/office/drawing/2014/main" id="{BBC21258-3548-4ABE-A579-2A1C5531CA6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0" name="直線コネクタ 269">
          <a:extLst>
            <a:ext uri="{FF2B5EF4-FFF2-40B4-BE49-F238E27FC236}">
              <a16:creationId xmlns="" xmlns:a16="http://schemas.microsoft.com/office/drawing/2014/main" id="{231F64B0-B6C0-4C6A-85CE-B044FA1988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1" name="テキスト ボックス 270">
          <a:extLst>
            <a:ext uri="{FF2B5EF4-FFF2-40B4-BE49-F238E27FC236}">
              <a16:creationId xmlns="" xmlns:a16="http://schemas.microsoft.com/office/drawing/2014/main" id="{F2C5A420-634F-4311-AE8B-1F6F7610492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2" name="直線コネクタ 271">
          <a:extLst>
            <a:ext uri="{FF2B5EF4-FFF2-40B4-BE49-F238E27FC236}">
              <a16:creationId xmlns="" xmlns:a16="http://schemas.microsoft.com/office/drawing/2014/main" id="{4E7C14C9-22E1-4B31-BA8C-4495D32EFD9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3" name="テキスト ボックス 272">
          <a:extLst>
            <a:ext uri="{FF2B5EF4-FFF2-40B4-BE49-F238E27FC236}">
              <a16:creationId xmlns="" xmlns:a16="http://schemas.microsoft.com/office/drawing/2014/main" id="{15982662-8912-4D76-96BC-95D688EB4F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4" name="直線コネクタ 273">
          <a:extLst>
            <a:ext uri="{FF2B5EF4-FFF2-40B4-BE49-F238E27FC236}">
              <a16:creationId xmlns="" xmlns:a16="http://schemas.microsoft.com/office/drawing/2014/main" id="{1C0679B4-23A3-46FA-95E1-CCCE6BA44D2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5" name="テキスト ボックス 274">
          <a:extLst>
            <a:ext uri="{FF2B5EF4-FFF2-40B4-BE49-F238E27FC236}">
              <a16:creationId xmlns="" xmlns:a16="http://schemas.microsoft.com/office/drawing/2014/main" id="{3D50AAFF-5477-4723-91B4-0D1036F281C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6" name="直線コネクタ 275">
          <a:extLst>
            <a:ext uri="{FF2B5EF4-FFF2-40B4-BE49-F238E27FC236}">
              <a16:creationId xmlns="" xmlns:a16="http://schemas.microsoft.com/office/drawing/2014/main" id="{F59D7C8A-9A52-459E-9022-69B208C58A5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7" name="テキスト ボックス 276">
          <a:extLst>
            <a:ext uri="{FF2B5EF4-FFF2-40B4-BE49-F238E27FC236}">
              <a16:creationId xmlns="" xmlns:a16="http://schemas.microsoft.com/office/drawing/2014/main" id="{E5CD38D6-A1F5-4092-9B09-CBD9A616CF0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a:extLst>
            <a:ext uri="{FF2B5EF4-FFF2-40B4-BE49-F238E27FC236}">
              <a16:creationId xmlns="" xmlns:a16="http://schemas.microsoft.com/office/drawing/2014/main" id="{9B154FDF-8546-4195-925E-4BF19455B1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9" name="テキスト ボックス 278">
          <a:extLst>
            <a:ext uri="{FF2B5EF4-FFF2-40B4-BE49-F238E27FC236}">
              <a16:creationId xmlns="" xmlns:a16="http://schemas.microsoft.com/office/drawing/2014/main" id="{660E2C51-D0E9-4939-98AF-1F0BA9C4E7F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0" name="【一般廃棄物処理施設】&#10;有形固定資産減価償却率グラフ枠">
          <a:extLst>
            <a:ext uri="{FF2B5EF4-FFF2-40B4-BE49-F238E27FC236}">
              <a16:creationId xmlns="" xmlns:a16="http://schemas.microsoft.com/office/drawing/2014/main" id="{7BC34D47-8A49-4F8A-A340-6F8BF8E684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81" name="直線コネクタ 280">
          <a:extLst>
            <a:ext uri="{FF2B5EF4-FFF2-40B4-BE49-F238E27FC236}">
              <a16:creationId xmlns="" xmlns:a16="http://schemas.microsoft.com/office/drawing/2014/main" id="{86DBCFD7-238E-4A5C-B663-8874543E1486}"/>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82" name="【一般廃棄物処理施設】&#10;有形固定資産減価償却率最小値テキスト">
          <a:extLst>
            <a:ext uri="{FF2B5EF4-FFF2-40B4-BE49-F238E27FC236}">
              <a16:creationId xmlns="" xmlns:a16="http://schemas.microsoft.com/office/drawing/2014/main" id="{D72DF8EB-CEA3-4E38-A784-B1219476B6E5}"/>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83" name="直線コネクタ 282">
          <a:extLst>
            <a:ext uri="{FF2B5EF4-FFF2-40B4-BE49-F238E27FC236}">
              <a16:creationId xmlns="" xmlns:a16="http://schemas.microsoft.com/office/drawing/2014/main" id="{8CDE1CB2-9CFA-4F8A-B825-9663B469E31C}"/>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284" name="【一般廃棄物処理施設】&#10;有形固定資産減価償却率最大値テキスト">
          <a:extLst>
            <a:ext uri="{FF2B5EF4-FFF2-40B4-BE49-F238E27FC236}">
              <a16:creationId xmlns="" xmlns:a16="http://schemas.microsoft.com/office/drawing/2014/main" id="{C0BE8986-C2DD-4053-BA60-2C9F2EF777A6}"/>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285" name="直線コネクタ 284">
          <a:extLst>
            <a:ext uri="{FF2B5EF4-FFF2-40B4-BE49-F238E27FC236}">
              <a16:creationId xmlns="" xmlns:a16="http://schemas.microsoft.com/office/drawing/2014/main" id="{4D666251-2CE8-4DC3-B21E-253852272745}"/>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286" name="【一般廃棄物処理施設】&#10;有形固定資産減価償却率平均値テキスト">
          <a:extLst>
            <a:ext uri="{FF2B5EF4-FFF2-40B4-BE49-F238E27FC236}">
              <a16:creationId xmlns="" xmlns:a16="http://schemas.microsoft.com/office/drawing/2014/main" id="{9E3F8C22-2CC4-4C28-82A2-F081872424CB}"/>
            </a:ext>
          </a:extLst>
        </xdr:cNvPr>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87" name="フローチャート: 判断 286">
          <a:extLst>
            <a:ext uri="{FF2B5EF4-FFF2-40B4-BE49-F238E27FC236}">
              <a16:creationId xmlns="" xmlns:a16="http://schemas.microsoft.com/office/drawing/2014/main" id="{00863726-5EBB-406A-A32F-BC58A39F925D}"/>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288" name="フローチャート: 判断 287">
          <a:extLst>
            <a:ext uri="{FF2B5EF4-FFF2-40B4-BE49-F238E27FC236}">
              <a16:creationId xmlns="" xmlns:a16="http://schemas.microsoft.com/office/drawing/2014/main" id="{FF5B2407-472A-43EE-A3E6-F4F0935F1864}"/>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3827</xdr:rowOff>
    </xdr:from>
    <xdr:ext cx="405111" cy="259045"/>
    <xdr:sp macro="" textlink="">
      <xdr:nvSpPr>
        <xdr:cNvPr id="289" name="n_1aveValue【一般廃棄物処理施設】&#10;有形固定資産減価償却率">
          <a:extLst>
            <a:ext uri="{FF2B5EF4-FFF2-40B4-BE49-F238E27FC236}">
              <a16:creationId xmlns="" xmlns:a16="http://schemas.microsoft.com/office/drawing/2014/main" id="{6A60DE28-27B1-458D-A50C-0F03145162BA}"/>
            </a:ext>
          </a:extLst>
        </xdr:cNvPr>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290" name="フローチャート: 判断 289">
          <a:extLst>
            <a:ext uri="{FF2B5EF4-FFF2-40B4-BE49-F238E27FC236}">
              <a16:creationId xmlns="" xmlns:a16="http://schemas.microsoft.com/office/drawing/2014/main" id="{61833352-DFBA-42FC-9A95-474F0C9ECF1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291" name="n_2aveValue【一般廃棄物処理施設】&#10;有形固定資産減価償却率">
          <a:extLst>
            <a:ext uri="{FF2B5EF4-FFF2-40B4-BE49-F238E27FC236}">
              <a16:creationId xmlns="" xmlns:a16="http://schemas.microsoft.com/office/drawing/2014/main" id="{2862988E-786F-4242-B6D3-525F895D1135}"/>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292" name="フローチャート: 判断 291">
          <a:extLst>
            <a:ext uri="{FF2B5EF4-FFF2-40B4-BE49-F238E27FC236}">
              <a16:creationId xmlns="" xmlns:a16="http://schemas.microsoft.com/office/drawing/2014/main" id="{3FD2484E-6D9F-4F9B-A639-7F80C86A7D41}"/>
            </a:ext>
          </a:extLst>
        </xdr:cNvPr>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154050</xdr:rowOff>
    </xdr:from>
    <xdr:ext cx="405111" cy="259045"/>
    <xdr:sp macro="" textlink="">
      <xdr:nvSpPr>
        <xdr:cNvPr id="293" name="n_3aveValue【一般廃棄物処理施設】&#10;有形固定資産減価償却率">
          <a:extLst>
            <a:ext uri="{FF2B5EF4-FFF2-40B4-BE49-F238E27FC236}">
              <a16:creationId xmlns="" xmlns:a16="http://schemas.microsoft.com/office/drawing/2014/main" id="{BECE9AF4-981E-4ED0-9491-D72D71DF25F3}"/>
            </a:ext>
          </a:extLst>
        </xdr:cNvPr>
        <xdr:cNvSpPr txBox="1"/>
      </xdr:nvSpPr>
      <xdr:spPr>
        <a:xfrm>
          <a:off x="13500744" y="632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4" name="テキスト ボックス 293">
          <a:extLst>
            <a:ext uri="{FF2B5EF4-FFF2-40B4-BE49-F238E27FC236}">
              <a16:creationId xmlns="" xmlns:a16="http://schemas.microsoft.com/office/drawing/2014/main" id="{C74C2D5C-400F-442C-A37D-A43A0DAC98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a:extLst>
            <a:ext uri="{FF2B5EF4-FFF2-40B4-BE49-F238E27FC236}">
              <a16:creationId xmlns="" xmlns:a16="http://schemas.microsoft.com/office/drawing/2014/main" id="{76D32C16-0789-4CC6-93CA-00F40F0CAC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a:extLst>
            <a:ext uri="{FF2B5EF4-FFF2-40B4-BE49-F238E27FC236}">
              <a16:creationId xmlns="" xmlns:a16="http://schemas.microsoft.com/office/drawing/2014/main" id="{FB6D9776-0953-48F7-92CD-14994E28A65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a:extLst>
            <a:ext uri="{FF2B5EF4-FFF2-40B4-BE49-F238E27FC236}">
              <a16:creationId xmlns="" xmlns:a16="http://schemas.microsoft.com/office/drawing/2014/main" id="{4264A748-DBA9-4324-9465-51FE8502D0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a:extLst>
            <a:ext uri="{FF2B5EF4-FFF2-40B4-BE49-F238E27FC236}">
              <a16:creationId xmlns="" xmlns:a16="http://schemas.microsoft.com/office/drawing/2014/main" id="{25D4B555-EED6-420B-9F93-50A1A47824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61323</xdr:rowOff>
    </xdr:from>
    <xdr:to>
      <xdr:col>85</xdr:col>
      <xdr:colOff>177800</xdr:colOff>
      <xdr:row>36</xdr:row>
      <xdr:rowOff>162923</xdr:rowOff>
    </xdr:to>
    <xdr:sp macro="" textlink="">
      <xdr:nvSpPr>
        <xdr:cNvPr id="299" name="楕円 298">
          <a:extLst>
            <a:ext uri="{FF2B5EF4-FFF2-40B4-BE49-F238E27FC236}">
              <a16:creationId xmlns="" xmlns:a16="http://schemas.microsoft.com/office/drawing/2014/main" id="{05960F13-7671-4D3B-A433-5A89B60993C6}"/>
            </a:ext>
          </a:extLst>
        </xdr:cNvPr>
        <xdr:cNvSpPr/>
      </xdr:nvSpPr>
      <xdr:spPr>
        <a:xfrm>
          <a:off x="162687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84200</xdr:rowOff>
    </xdr:from>
    <xdr:ext cx="405111" cy="259045"/>
    <xdr:sp macro="" textlink="">
      <xdr:nvSpPr>
        <xdr:cNvPr id="300" name="【一般廃棄物処理施設】&#10;有形固定資産減価償却率該当値テキスト">
          <a:extLst>
            <a:ext uri="{FF2B5EF4-FFF2-40B4-BE49-F238E27FC236}">
              <a16:creationId xmlns="" xmlns:a16="http://schemas.microsoft.com/office/drawing/2014/main" id="{77D255F9-C3AD-4E0B-9441-7047D37B8109}"/>
            </a:ext>
          </a:extLst>
        </xdr:cNvPr>
        <xdr:cNvSpPr txBox="1"/>
      </xdr:nvSpPr>
      <xdr:spPr>
        <a:xfrm>
          <a:off x="16357600" y="608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301" name="楕円 300">
          <a:extLst>
            <a:ext uri="{FF2B5EF4-FFF2-40B4-BE49-F238E27FC236}">
              <a16:creationId xmlns="" xmlns:a16="http://schemas.microsoft.com/office/drawing/2014/main" id="{FEC5F4A1-4165-4348-9D28-96002291E76C}"/>
            </a:ext>
          </a:extLst>
        </xdr:cNvPr>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112123</xdr:rowOff>
    </xdr:from>
    <xdr:to>
      <xdr:col>85</xdr:col>
      <xdr:colOff>127000</xdr:colOff>
      <xdr:row>36</xdr:row>
      <xdr:rowOff>156210</xdr:rowOff>
    </xdr:to>
    <xdr:cxnSp macro="">
      <xdr:nvCxnSpPr>
        <xdr:cNvPr id="302" name="直線コネクタ 301">
          <a:extLst>
            <a:ext uri="{FF2B5EF4-FFF2-40B4-BE49-F238E27FC236}">
              <a16:creationId xmlns="" xmlns:a16="http://schemas.microsoft.com/office/drawing/2014/main" id="{844BDBDC-6B20-4FA2-9D0A-881836D94431}"/>
            </a:ext>
          </a:extLst>
        </xdr:cNvPr>
        <xdr:cNvCxnSpPr/>
      </xdr:nvCxnSpPr>
      <xdr:spPr>
        <a:xfrm flipV="1">
          <a:off x="15481300" y="628432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303" name="楕円 302">
          <a:extLst>
            <a:ext uri="{FF2B5EF4-FFF2-40B4-BE49-F238E27FC236}">
              <a16:creationId xmlns="" xmlns:a16="http://schemas.microsoft.com/office/drawing/2014/main" id="{2B7F9FCD-8F5C-4D10-A6B8-F4D4EB22A7C8}"/>
            </a:ext>
          </a:extLst>
        </xdr:cNvPr>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52087</xdr:rowOff>
    </xdr:from>
    <xdr:ext cx="405111" cy="259045"/>
    <xdr:sp macro="" textlink="">
      <xdr:nvSpPr>
        <xdr:cNvPr id="304" name="n_1mainValue【一般廃棄物処理施設】&#10;有形固定資産減価償却率">
          <a:extLst>
            <a:ext uri="{FF2B5EF4-FFF2-40B4-BE49-F238E27FC236}">
              <a16:creationId xmlns="" xmlns:a16="http://schemas.microsoft.com/office/drawing/2014/main" id="{871D8F37-BD98-40FF-B121-066247DCAB7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305" name="n_3mainValue【一般廃棄物処理施設】&#10;有形固定資産減価償却率">
          <a:extLst>
            <a:ext uri="{FF2B5EF4-FFF2-40B4-BE49-F238E27FC236}">
              <a16:creationId xmlns="" xmlns:a16="http://schemas.microsoft.com/office/drawing/2014/main" id="{CEA0C079-9191-441A-A1EA-8649FCEBCDEE}"/>
            </a:ext>
          </a:extLst>
        </xdr:cNvPr>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 xmlns:a16="http://schemas.microsoft.com/office/drawing/2014/main" id="{5278B2DA-3035-46D9-B0B2-75FE56050A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 xmlns:a16="http://schemas.microsoft.com/office/drawing/2014/main" id="{9C1F9860-3543-47B8-9FF4-AC9FC841FD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 xmlns:a16="http://schemas.microsoft.com/office/drawing/2014/main" id="{E84F856B-3522-4FFD-9616-B97ECC8C8B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 xmlns:a16="http://schemas.microsoft.com/office/drawing/2014/main" id="{460296CA-A448-4E6C-A3DD-7D95554C12B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 xmlns:a16="http://schemas.microsoft.com/office/drawing/2014/main" id="{B685C43A-E30B-4CBF-BB21-195CD140EF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 xmlns:a16="http://schemas.microsoft.com/office/drawing/2014/main" id="{BAE71409-8E2F-4705-AD5F-CBA0D1B1D1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 xmlns:a16="http://schemas.microsoft.com/office/drawing/2014/main" id="{E16CCD0A-7036-46A7-8479-5BFF51C8025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 xmlns:a16="http://schemas.microsoft.com/office/drawing/2014/main" id="{2DEDD1F3-DFDD-4F14-A7BB-5FD879716DB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a:extLst>
            <a:ext uri="{FF2B5EF4-FFF2-40B4-BE49-F238E27FC236}">
              <a16:creationId xmlns="" xmlns:a16="http://schemas.microsoft.com/office/drawing/2014/main" id="{97A07F80-439E-4D28-ADD0-EB46BC6377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a:extLst>
            <a:ext uri="{FF2B5EF4-FFF2-40B4-BE49-F238E27FC236}">
              <a16:creationId xmlns="" xmlns:a16="http://schemas.microsoft.com/office/drawing/2014/main" id="{B49DA368-3722-4581-9002-AD218E835A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6" name="直線コネクタ 315">
          <a:extLst>
            <a:ext uri="{FF2B5EF4-FFF2-40B4-BE49-F238E27FC236}">
              <a16:creationId xmlns="" xmlns:a16="http://schemas.microsoft.com/office/drawing/2014/main" id="{06844666-A3CC-4078-8DD0-615C48A8389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7" name="テキスト ボックス 316">
          <a:extLst>
            <a:ext uri="{FF2B5EF4-FFF2-40B4-BE49-F238E27FC236}">
              <a16:creationId xmlns="" xmlns:a16="http://schemas.microsoft.com/office/drawing/2014/main" id="{800934D1-DF64-4E6E-BC98-D81F4CA858F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8" name="直線コネクタ 317">
          <a:extLst>
            <a:ext uri="{FF2B5EF4-FFF2-40B4-BE49-F238E27FC236}">
              <a16:creationId xmlns="" xmlns:a16="http://schemas.microsoft.com/office/drawing/2014/main" id="{A7892EDD-75E5-440A-B386-50BC07AE64B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9" name="テキスト ボックス 318">
          <a:extLst>
            <a:ext uri="{FF2B5EF4-FFF2-40B4-BE49-F238E27FC236}">
              <a16:creationId xmlns="" xmlns:a16="http://schemas.microsoft.com/office/drawing/2014/main" id="{D1F1821E-AABA-4C8D-B6CA-C023AFB62CD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0" name="直線コネクタ 319">
          <a:extLst>
            <a:ext uri="{FF2B5EF4-FFF2-40B4-BE49-F238E27FC236}">
              <a16:creationId xmlns="" xmlns:a16="http://schemas.microsoft.com/office/drawing/2014/main" id="{38DB31F0-BF03-4D01-9010-08F8137EEC8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21" name="テキスト ボックス 320">
          <a:extLst>
            <a:ext uri="{FF2B5EF4-FFF2-40B4-BE49-F238E27FC236}">
              <a16:creationId xmlns="" xmlns:a16="http://schemas.microsoft.com/office/drawing/2014/main" id="{02164F3E-9016-45BE-8843-2BB2FF00A434}"/>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2" name="直線コネクタ 321">
          <a:extLst>
            <a:ext uri="{FF2B5EF4-FFF2-40B4-BE49-F238E27FC236}">
              <a16:creationId xmlns="" xmlns:a16="http://schemas.microsoft.com/office/drawing/2014/main" id="{D9B1F5F1-5CC6-432C-A541-88BA74A983D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23" name="テキスト ボックス 322">
          <a:extLst>
            <a:ext uri="{FF2B5EF4-FFF2-40B4-BE49-F238E27FC236}">
              <a16:creationId xmlns="" xmlns:a16="http://schemas.microsoft.com/office/drawing/2014/main" id="{57E5593A-20BC-4527-9377-5A2DA069C14A}"/>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4" name="直線コネクタ 323">
          <a:extLst>
            <a:ext uri="{FF2B5EF4-FFF2-40B4-BE49-F238E27FC236}">
              <a16:creationId xmlns="" xmlns:a16="http://schemas.microsoft.com/office/drawing/2014/main" id="{B7040C83-49BD-417E-A0AC-0938D1F13EC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25" name="テキスト ボックス 324">
          <a:extLst>
            <a:ext uri="{FF2B5EF4-FFF2-40B4-BE49-F238E27FC236}">
              <a16:creationId xmlns="" xmlns:a16="http://schemas.microsoft.com/office/drawing/2014/main" id="{CFE070DE-FD1A-43A2-B9DB-B70B20EAE5D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6" name="直線コネクタ 325">
          <a:extLst>
            <a:ext uri="{FF2B5EF4-FFF2-40B4-BE49-F238E27FC236}">
              <a16:creationId xmlns="" xmlns:a16="http://schemas.microsoft.com/office/drawing/2014/main" id="{F1319BEB-5FC4-4E94-83DC-51F9BAF17B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7" name="テキスト ボックス 326">
          <a:extLst>
            <a:ext uri="{FF2B5EF4-FFF2-40B4-BE49-F238E27FC236}">
              <a16:creationId xmlns="" xmlns:a16="http://schemas.microsoft.com/office/drawing/2014/main" id="{520BF01D-63C8-436C-8CCF-3648595C22F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8" name="【一般廃棄物処理施設】&#10;一人当たり有形固定資産（償却資産）額グラフ枠">
          <a:extLst>
            <a:ext uri="{FF2B5EF4-FFF2-40B4-BE49-F238E27FC236}">
              <a16:creationId xmlns="" xmlns:a16="http://schemas.microsoft.com/office/drawing/2014/main" id="{BA1D4125-525B-47AF-950F-A64FB7FF1C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329" name="直線コネクタ 328">
          <a:extLst>
            <a:ext uri="{FF2B5EF4-FFF2-40B4-BE49-F238E27FC236}">
              <a16:creationId xmlns="" xmlns:a16="http://schemas.microsoft.com/office/drawing/2014/main" id="{36777858-BF7D-4BCA-9C59-16224861D6F8}"/>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330" name="【一般廃棄物処理施設】&#10;一人当たり有形固定資産（償却資産）額最小値テキスト">
          <a:extLst>
            <a:ext uri="{FF2B5EF4-FFF2-40B4-BE49-F238E27FC236}">
              <a16:creationId xmlns="" xmlns:a16="http://schemas.microsoft.com/office/drawing/2014/main" id="{F19AD5F6-F12A-4DAD-AFE2-DC021FC59FA3}"/>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331" name="直線コネクタ 330">
          <a:extLst>
            <a:ext uri="{FF2B5EF4-FFF2-40B4-BE49-F238E27FC236}">
              <a16:creationId xmlns="" xmlns:a16="http://schemas.microsoft.com/office/drawing/2014/main" id="{858A73A3-F5BE-420E-B01A-21DC30A8150E}"/>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332" name="【一般廃棄物処理施設】&#10;一人当たり有形固定資産（償却資産）額最大値テキスト">
          <a:extLst>
            <a:ext uri="{FF2B5EF4-FFF2-40B4-BE49-F238E27FC236}">
              <a16:creationId xmlns="" xmlns:a16="http://schemas.microsoft.com/office/drawing/2014/main" id="{3FF57B39-6D09-4372-9F16-02F1FC2F8F35}"/>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333" name="直線コネクタ 332">
          <a:extLst>
            <a:ext uri="{FF2B5EF4-FFF2-40B4-BE49-F238E27FC236}">
              <a16:creationId xmlns="" xmlns:a16="http://schemas.microsoft.com/office/drawing/2014/main" id="{7394ABC7-1641-4E84-93F0-C665DF94CFAF}"/>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160709</xdr:rowOff>
    </xdr:from>
    <xdr:ext cx="599010" cy="259045"/>
    <xdr:sp macro="" textlink="">
      <xdr:nvSpPr>
        <xdr:cNvPr id="334" name="【一般廃棄物処理施設】&#10;一人当たり有形固定資産（償却資産）額平均値テキスト">
          <a:extLst>
            <a:ext uri="{FF2B5EF4-FFF2-40B4-BE49-F238E27FC236}">
              <a16:creationId xmlns="" xmlns:a16="http://schemas.microsoft.com/office/drawing/2014/main" id="{14E34483-88AC-4ED2-A8B7-5C62131E71F9}"/>
            </a:ext>
          </a:extLst>
        </xdr:cNvPr>
        <xdr:cNvSpPr txBox="1"/>
      </xdr:nvSpPr>
      <xdr:spPr>
        <a:xfrm>
          <a:off x="22199600" y="7018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335" name="フローチャート: 判断 334">
          <a:extLst>
            <a:ext uri="{FF2B5EF4-FFF2-40B4-BE49-F238E27FC236}">
              <a16:creationId xmlns="" xmlns:a16="http://schemas.microsoft.com/office/drawing/2014/main" id="{745821B6-47B3-4EE9-824C-573D83993C0C}"/>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336" name="フローチャート: 判断 335">
          <a:extLst>
            <a:ext uri="{FF2B5EF4-FFF2-40B4-BE49-F238E27FC236}">
              <a16:creationId xmlns="" xmlns:a16="http://schemas.microsoft.com/office/drawing/2014/main" id="{C776DE8C-4C91-48FF-9BBA-39EEC09C42E7}"/>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337" name="n_1aveValue【一般廃棄物処理施設】&#10;一人当たり有形固定資産（償却資産）額">
          <a:extLst>
            <a:ext uri="{FF2B5EF4-FFF2-40B4-BE49-F238E27FC236}">
              <a16:creationId xmlns="" xmlns:a16="http://schemas.microsoft.com/office/drawing/2014/main" id="{D3A43AEC-6B97-4A2D-B7CC-31CDF9E18886}"/>
            </a:ext>
          </a:extLst>
        </xdr:cNvPr>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338" name="フローチャート: 判断 337">
          <a:extLst>
            <a:ext uri="{FF2B5EF4-FFF2-40B4-BE49-F238E27FC236}">
              <a16:creationId xmlns="" xmlns:a16="http://schemas.microsoft.com/office/drawing/2014/main" id="{601BAA22-16A2-488C-8EF9-70E8BF883C06}"/>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131444</xdr:rowOff>
    </xdr:from>
    <xdr:ext cx="599010" cy="259045"/>
    <xdr:sp macro="" textlink="">
      <xdr:nvSpPr>
        <xdr:cNvPr id="339" name="n_2aveValue【一般廃棄物処理施設】&#10;一人当たり有形固定資産（償却資産）額">
          <a:extLst>
            <a:ext uri="{FF2B5EF4-FFF2-40B4-BE49-F238E27FC236}">
              <a16:creationId xmlns="" xmlns:a16="http://schemas.microsoft.com/office/drawing/2014/main" id="{DF7D904F-1246-48F2-B4A7-97756CA52B72}"/>
            </a:ext>
          </a:extLst>
        </xdr:cNvPr>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340" name="フローチャート: 判断 339">
          <a:extLst>
            <a:ext uri="{FF2B5EF4-FFF2-40B4-BE49-F238E27FC236}">
              <a16:creationId xmlns="" xmlns:a16="http://schemas.microsoft.com/office/drawing/2014/main" id="{3831FB6F-D941-48F4-A6B0-3F2B8EF0970F}"/>
            </a:ext>
          </a:extLst>
        </xdr:cNvPr>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126279</xdr:rowOff>
    </xdr:from>
    <xdr:ext cx="599010" cy="259045"/>
    <xdr:sp macro="" textlink="">
      <xdr:nvSpPr>
        <xdr:cNvPr id="341" name="n_3aveValue【一般廃棄物処理施設】&#10;一人当たり有形固定資産（償却資産）額">
          <a:extLst>
            <a:ext uri="{FF2B5EF4-FFF2-40B4-BE49-F238E27FC236}">
              <a16:creationId xmlns="" xmlns:a16="http://schemas.microsoft.com/office/drawing/2014/main" id="{B8962334-47A9-4EA3-9C50-D2A13797BE1D}"/>
            </a:ext>
          </a:extLst>
        </xdr:cNvPr>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2" name="テキスト ボックス 341">
          <a:extLst>
            <a:ext uri="{FF2B5EF4-FFF2-40B4-BE49-F238E27FC236}">
              <a16:creationId xmlns="" xmlns:a16="http://schemas.microsoft.com/office/drawing/2014/main" id="{84B05004-A342-4D95-AFE5-C3B32D885B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3" name="テキスト ボックス 342">
          <a:extLst>
            <a:ext uri="{FF2B5EF4-FFF2-40B4-BE49-F238E27FC236}">
              <a16:creationId xmlns="" xmlns:a16="http://schemas.microsoft.com/office/drawing/2014/main" id="{D945D5BD-FA7B-4997-85DE-2A43EBFA3D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4" name="テキスト ボックス 343">
          <a:extLst>
            <a:ext uri="{FF2B5EF4-FFF2-40B4-BE49-F238E27FC236}">
              <a16:creationId xmlns="" xmlns:a16="http://schemas.microsoft.com/office/drawing/2014/main" id="{FFFE65AF-CC09-4B73-BE4D-03488C7081E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5" name="テキスト ボックス 344">
          <a:extLst>
            <a:ext uri="{FF2B5EF4-FFF2-40B4-BE49-F238E27FC236}">
              <a16:creationId xmlns="" xmlns:a16="http://schemas.microsoft.com/office/drawing/2014/main" id="{5FDFBCEA-85BF-43F7-9019-B73180D0B7E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6" name="テキスト ボックス 345">
          <a:extLst>
            <a:ext uri="{FF2B5EF4-FFF2-40B4-BE49-F238E27FC236}">
              <a16:creationId xmlns="" xmlns:a16="http://schemas.microsoft.com/office/drawing/2014/main" id="{FF1A6381-8193-42E9-9953-A7F193D7E57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97892</xdr:rowOff>
    </xdr:from>
    <xdr:to>
      <xdr:col>116</xdr:col>
      <xdr:colOff>114300</xdr:colOff>
      <xdr:row>41</xdr:row>
      <xdr:rowOff>28042</xdr:rowOff>
    </xdr:to>
    <xdr:sp macro="" textlink="">
      <xdr:nvSpPr>
        <xdr:cNvPr id="347" name="楕円 346">
          <a:extLst>
            <a:ext uri="{FF2B5EF4-FFF2-40B4-BE49-F238E27FC236}">
              <a16:creationId xmlns="" xmlns:a16="http://schemas.microsoft.com/office/drawing/2014/main" id="{C284ABE0-000A-4BE9-AE87-FAA322E9F2AD}"/>
            </a:ext>
          </a:extLst>
        </xdr:cNvPr>
        <xdr:cNvSpPr/>
      </xdr:nvSpPr>
      <xdr:spPr>
        <a:xfrm>
          <a:off x="22110700" y="69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120769</xdr:rowOff>
    </xdr:from>
    <xdr:ext cx="599010" cy="259045"/>
    <xdr:sp macro="" textlink="">
      <xdr:nvSpPr>
        <xdr:cNvPr id="348" name="【一般廃棄物処理施設】&#10;一人当たり有形固定資産（償却資産）額該当値テキスト">
          <a:extLst>
            <a:ext uri="{FF2B5EF4-FFF2-40B4-BE49-F238E27FC236}">
              <a16:creationId xmlns="" xmlns:a16="http://schemas.microsoft.com/office/drawing/2014/main" id="{3FDBB9DC-3182-4FE1-B4DC-3F89CC42DC9A}"/>
            </a:ext>
          </a:extLst>
        </xdr:cNvPr>
        <xdr:cNvSpPr txBox="1"/>
      </xdr:nvSpPr>
      <xdr:spPr>
        <a:xfrm>
          <a:off x="22199600" y="68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101449</xdr:rowOff>
    </xdr:from>
    <xdr:to>
      <xdr:col>112</xdr:col>
      <xdr:colOff>38100</xdr:colOff>
      <xdr:row>41</xdr:row>
      <xdr:rowOff>31599</xdr:rowOff>
    </xdr:to>
    <xdr:sp macro="" textlink="">
      <xdr:nvSpPr>
        <xdr:cNvPr id="349" name="楕円 348">
          <a:extLst>
            <a:ext uri="{FF2B5EF4-FFF2-40B4-BE49-F238E27FC236}">
              <a16:creationId xmlns="" xmlns:a16="http://schemas.microsoft.com/office/drawing/2014/main" id="{5ECCCBD6-29F1-4387-87FD-D0F3257D7BAB}"/>
            </a:ext>
          </a:extLst>
        </xdr:cNvPr>
        <xdr:cNvSpPr/>
      </xdr:nvSpPr>
      <xdr:spPr>
        <a:xfrm>
          <a:off x="21272500" y="69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148692</xdr:rowOff>
    </xdr:from>
    <xdr:to>
      <xdr:col>116</xdr:col>
      <xdr:colOff>63500</xdr:colOff>
      <xdr:row>40</xdr:row>
      <xdr:rowOff>152249</xdr:rowOff>
    </xdr:to>
    <xdr:cxnSp macro="">
      <xdr:nvCxnSpPr>
        <xdr:cNvPr id="350" name="直線コネクタ 349">
          <a:extLst>
            <a:ext uri="{FF2B5EF4-FFF2-40B4-BE49-F238E27FC236}">
              <a16:creationId xmlns="" xmlns:a16="http://schemas.microsoft.com/office/drawing/2014/main" id="{4DC5C71E-3C1B-4593-A42D-437DC9BAC278}"/>
            </a:ext>
          </a:extLst>
        </xdr:cNvPr>
        <xdr:cNvCxnSpPr/>
      </xdr:nvCxnSpPr>
      <xdr:spPr>
        <a:xfrm flipV="1">
          <a:off x="21323300" y="7006692"/>
          <a:ext cx="8382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8258</xdr:rowOff>
    </xdr:from>
    <xdr:to>
      <xdr:col>102</xdr:col>
      <xdr:colOff>165100</xdr:colOff>
      <xdr:row>41</xdr:row>
      <xdr:rowOff>109858</xdr:rowOff>
    </xdr:to>
    <xdr:sp macro="" textlink="">
      <xdr:nvSpPr>
        <xdr:cNvPr id="351" name="楕円 350">
          <a:extLst>
            <a:ext uri="{FF2B5EF4-FFF2-40B4-BE49-F238E27FC236}">
              <a16:creationId xmlns="" xmlns:a16="http://schemas.microsoft.com/office/drawing/2014/main" id="{7F9EB751-914F-4CF6-B3AA-5930BB2A673C}"/>
            </a:ext>
          </a:extLst>
        </xdr:cNvPr>
        <xdr:cNvSpPr/>
      </xdr:nvSpPr>
      <xdr:spPr>
        <a:xfrm>
          <a:off x="19494500" y="70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48126</xdr:rowOff>
    </xdr:from>
    <xdr:ext cx="599010" cy="259045"/>
    <xdr:sp macro="" textlink="">
      <xdr:nvSpPr>
        <xdr:cNvPr id="352" name="n_1mainValue【一般廃棄物処理施設】&#10;一人当たり有形固定資産（償却資産）額">
          <a:extLst>
            <a:ext uri="{FF2B5EF4-FFF2-40B4-BE49-F238E27FC236}">
              <a16:creationId xmlns="" xmlns:a16="http://schemas.microsoft.com/office/drawing/2014/main" id="{2DC01794-D915-4092-A2CF-5F8FC17372A1}"/>
            </a:ext>
          </a:extLst>
        </xdr:cNvPr>
        <xdr:cNvSpPr txBox="1"/>
      </xdr:nvSpPr>
      <xdr:spPr>
        <a:xfrm>
          <a:off x="21011095" y="67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100985</xdr:rowOff>
    </xdr:from>
    <xdr:ext cx="599010" cy="259045"/>
    <xdr:sp macro="" textlink="">
      <xdr:nvSpPr>
        <xdr:cNvPr id="353" name="n_3mainValue【一般廃棄物処理施設】&#10;一人当たり有形固定資産（償却資産）額">
          <a:extLst>
            <a:ext uri="{FF2B5EF4-FFF2-40B4-BE49-F238E27FC236}">
              <a16:creationId xmlns="" xmlns:a16="http://schemas.microsoft.com/office/drawing/2014/main" id="{6EC52BD0-C095-4B11-ABE9-91AC979ACE7F}"/>
            </a:ext>
          </a:extLst>
        </xdr:cNvPr>
        <xdr:cNvSpPr txBox="1"/>
      </xdr:nvSpPr>
      <xdr:spPr>
        <a:xfrm>
          <a:off x="19245795" y="713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4" name="正方形/長方形 353">
          <a:extLst>
            <a:ext uri="{FF2B5EF4-FFF2-40B4-BE49-F238E27FC236}">
              <a16:creationId xmlns="" xmlns:a16="http://schemas.microsoft.com/office/drawing/2014/main" id="{B90E0F84-E7F1-4D47-81FC-F9A267ECC8B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5" name="正方形/長方形 354">
          <a:extLst>
            <a:ext uri="{FF2B5EF4-FFF2-40B4-BE49-F238E27FC236}">
              <a16:creationId xmlns="" xmlns:a16="http://schemas.microsoft.com/office/drawing/2014/main" id="{3D881822-7959-49A9-96BE-0008EBD565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6" name="正方形/長方形 355">
          <a:extLst>
            <a:ext uri="{FF2B5EF4-FFF2-40B4-BE49-F238E27FC236}">
              <a16:creationId xmlns="" xmlns:a16="http://schemas.microsoft.com/office/drawing/2014/main" id="{CF3971E1-1223-4A3E-B4F9-6239FC9AD2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7" name="正方形/長方形 356">
          <a:extLst>
            <a:ext uri="{FF2B5EF4-FFF2-40B4-BE49-F238E27FC236}">
              <a16:creationId xmlns="" xmlns:a16="http://schemas.microsoft.com/office/drawing/2014/main" id="{D981C2B3-5E68-4BC9-89EC-6397789E40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8" name="正方形/長方形 357">
          <a:extLst>
            <a:ext uri="{FF2B5EF4-FFF2-40B4-BE49-F238E27FC236}">
              <a16:creationId xmlns="" xmlns:a16="http://schemas.microsoft.com/office/drawing/2014/main" id="{898C2C4D-4453-4816-B0D5-EAF14818A9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9" name="正方形/長方形 358">
          <a:extLst>
            <a:ext uri="{FF2B5EF4-FFF2-40B4-BE49-F238E27FC236}">
              <a16:creationId xmlns="" xmlns:a16="http://schemas.microsoft.com/office/drawing/2014/main" id="{6DA840C7-C28E-45B5-B8E3-B46EC0C1BA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0" name="正方形/長方形 359">
          <a:extLst>
            <a:ext uri="{FF2B5EF4-FFF2-40B4-BE49-F238E27FC236}">
              <a16:creationId xmlns="" xmlns:a16="http://schemas.microsoft.com/office/drawing/2014/main" id="{F412636C-3334-48EF-9B99-71783C8A4F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1" name="正方形/長方形 360">
          <a:extLst>
            <a:ext uri="{FF2B5EF4-FFF2-40B4-BE49-F238E27FC236}">
              <a16:creationId xmlns="" xmlns:a16="http://schemas.microsoft.com/office/drawing/2014/main" id="{7337F0EA-37A6-49EE-9EAC-ADD6184C8C4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2" name="テキスト ボックス 361">
          <a:extLst>
            <a:ext uri="{FF2B5EF4-FFF2-40B4-BE49-F238E27FC236}">
              <a16:creationId xmlns="" xmlns:a16="http://schemas.microsoft.com/office/drawing/2014/main" id="{61FB425C-8334-4D2E-A523-48DD63D1AF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3" name="直線コネクタ 362">
          <a:extLst>
            <a:ext uri="{FF2B5EF4-FFF2-40B4-BE49-F238E27FC236}">
              <a16:creationId xmlns="" xmlns:a16="http://schemas.microsoft.com/office/drawing/2014/main" id="{50DB3939-A6A9-422C-96FB-FBFED6B69E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4" name="直線コネクタ 363">
          <a:extLst>
            <a:ext uri="{FF2B5EF4-FFF2-40B4-BE49-F238E27FC236}">
              <a16:creationId xmlns="" xmlns:a16="http://schemas.microsoft.com/office/drawing/2014/main" id="{578D9835-2420-456C-866D-FF90BD603F1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5" name="テキスト ボックス 364">
          <a:extLst>
            <a:ext uri="{FF2B5EF4-FFF2-40B4-BE49-F238E27FC236}">
              <a16:creationId xmlns="" xmlns:a16="http://schemas.microsoft.com/office/drawing/2014/main" id="{4DE7D972-7400-40F7-ACE0-E7264E91CCF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6" name="直線コネクタ 365">
          <a:extLst>
            <a:ext uri="{FF2B5EF4-FFF2-40B4-BE49-F238E27FC236}">
              <a16:creationId xmlns="" xmlns:a16="http://schemas.microsoft.com/office/drawing/2014/main" id="{B3F44A5E-BED5-4B15-825E-04C7535636E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7" name="テキスト ボックス 366">
          <a:extLst>
            <a:ext uri="{FF2B5EF4-FFF2-40B4-BE49-F238E27FC236}">
              <a16:creationId xmlns="" xmlns:a16="http://schemas.microsoft.com/office/drawing/2014/main" id="{0133FCDF-332B-4156-9FED-6BD741C9AF5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8" name="直線コネクタ 367">
          <a:extLst>
            <a:ext uri="{FF2B5EF4-FFF2-40B4-BE49-F238E27FC236}">
              <a16:creationId xmlns="" xmlns:a16="http://schemas.microsoft.com/office/drawing/2014/main" id="{63EA9F65-B84C-4EA5-834B-27204D3A867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9" name="テキスト ボックス 368">
          <a:extLst>
            <a:ext uri="{FF2B5EF4-FFF2-40B4-BE49-F238E27FC236}">
              <a16:creationId xmlns="" xmlns:a16="http://schemas.microsoft.com/office/drawing/2014/main" id="{1F17A180-5F63-43F8-9037-BAD97593AB3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0" name="直線コネクタ 369">
          <a:extLst>
            <a:ext uri="{FF2B5EF4-FFF2-40B4-BE49-F238E27FC236}">
              <a16:creationId xmlns="" xmlns:a16="http://schemas.microsoft.com/office/drawing/2014/main" id="{073E4130-F609-4082-81ED-222919021E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1" name="テキスト ボックス 370">
          <a:extLst>
            <a:ext uri="{FF2B5EF4-FFF2-40B4-BE49-F238E27FC236}">
              <a16:creationId xmlns="" xmlns:a16="http://schemas.microsoft.com/office/drawing/2014/main" id="{A67764CB-BA8C-4406-9F12-15B118D2241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2" name="直線コネクタ 371">
          <a:extLst>
            <a:ext uri="{FF2B5EF4-FFF2-40B4-BE49-F238E27FC236}">
              <a16:creationId xmlns="" xmlns:a16="http://schemas.microsoft.com/office/drawing/2014/main" id="{448E9BB4-D6B1-4F69-8AFE-9E72B7D7C00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3" name="テキスト ボックス 372">
          <a:extLst>
            <a:ext uri="{FF2B5EF4-FFF2-40B4-BE49-F238E27FC236}">
              <a16:creationId xmlns="" xmlns:a16="http://schemas.microsoft.com/office/drawing/2014/main" id="{884232CC-B476-4A75-B790-85D6F6C8BE8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4" name="直線コネクタ 373">
          <a:extLst>
            <a:ext uri="{FF2B5EF4-FFF2-40B4-BE49-F238E27FC236}">
              <a16:creationId xmlns="" xmlns:a16="http://schemas.microsoft.com/office/drawing/2014/main" id="{F32094B2-6A06-4CD9-8B0C-88012D90825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5" name="テキスト ボックス 374">
          <a:extLst>
            <a:ext uri="{FF2B5EF4-FFF2-40B4-BE49-F238E27FC236}">
              <a16:creationId xmlns="" xmlns:a16="http://schemas.microsoft.com/office/drawing/2014/main" id="{1F41CFF0-21BE-46AE-91B3-2EE3B0338AD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6" name="直線コネクタ 375">
          <a:extLst>
            <a:ext uri="{FF2B5EF4-FFF2-40B4-BE49-F238E27FC236}">
              <a16:creationId xmlns="" xmlns:a16="http://schemas.microsoft.com/office/drawing/2014/main" id="{F100A71E-AC06-400E-A3B5-6860EAF586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7" name="テキスト ボックス 376">
          <a:extLst>
            <a:ext uri="{FF2B5EF4-FFF2-40B4-BE49-F238E27FC236}">
              <a16:creationId xmlns="" xmlns:a16="http://schemas.microsoft.com/office/drawing/2014/main" id="{96D6F2A6-5CE7-4C38-92A1-925620A9776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8" name="【保健センター・保健所】&#10;有形固定資産減価償却率グラフ枠">
          <a:extLst>
            <a:ext uri="{FF2B5EF4-FFF2-40B4-BE49-F238E27FC236}">
              <a16:creationId xmlns="" xmlns:a16="http://schemas.microsoft.com/office/drawing/2014/main" id="{441B62C9-D4DE-49CD-8CDB-BA27BEE6C2D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79" name="直線コネクタ 378">
          <a:extLst>
            <a:ext uri="{FF2B5EF4-FFF2-40B4-BE49-F238E27FC236}">
              <a16:creationId xmlns="" xmlns:a16="http://schemas.microsoft.com/office/drawing/2014/main" id="{F255DDA2-E88B-47F7-8F8E-F1CF524AEF73}"/>
            </a:ext>
          </a:extLst>
        </xdr:cNvPr>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80" name="【保健センター・保健所】&#10;有形固定資産減価償却率最小値テキスト">
          <a:extLst>
            <a:ext uri="{FF2B5EF4-FFF2-40B4-BE49-F238E27FC236}">
              <a16:creationId xmlns="" xmlns:a16="http://schemas.microsoft.com/office/drawing/2014/main" id="{3DEF2E28-4580-48BE-878F-7C62E5CAF51C}"/>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81" name="直線コネクタ 380">
          <a:extLst>
            <a:ext uri="{FF2B5EF4-FFF2-40B4-BE49-F238E27FC236}">
              <a16:creationId xmlns="" xmlns:a16="http://schemas.microsoft.com/office/drawing/2014/main" id="{06D21E0C-37C5-4575-BB8D-41B60A2CBB5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82" name="【保健センター・保健所】&#10;有形固定資産減価償却率最大値テキスト">
          <a:extLst>
            <a:ext uri="{FF2B5EF4-FFF2-40B4-BE49-F238E27FC236}">
              <a16:creationId xmlns="" xmlns:a16="http://schemas.microsoft.com/office/drawing/2014/main" id="{017F8DEB-AD36-4590-86E0-F0BC2028AD36}"/>
            </a:ext>
          </a:extLst>
        </xdr:cNvPr>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83" name="直線コネクタ 382">
          <a:extLst>
            <a:ext uri="{FF2B5EF4-FFF2-40B4-BE49-F238E27FC236}">
              <a16:creationId xmlns="" xmlns:a16="http://schemas.microsoft.com/office/drawing/2014/main" id="{989C09CE-092D-468C-951D-F57445B5AB6A}"/>
            </a:ext>
          </a:extLst>
        </xdr:cNvPr>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84" name="【保健センター・保健所】&#10;有形固定資産減価償却率平均値テキスト">
          <a:extLst>
            <a:ext uri="{FF2B5EF4-FFF2-40B4-BE49-F238E27FC236}">
              <a16:creationId xmlns="" xmlns:a16="http://schemas.microsoft.com/office/drawing/2014/main" id="{91B22E5F-967F-412A-94C3-0E7DE00B48F8}"/>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85" name="フローチャート: 判断 384">
          <a:extLst>
            <a:ext uri="{FF2B5EF4-FFF2-40B4-BE49-F238E27FC236}">
              <a16:creationId xmlns="" xmlns:a16="http://schemas.microsoft.com/office/drawing/2014/main" id="{34D5177F-631A-4324-B50A-D4CC00240072}"/>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86" name="フローチャート: 判断 385">
          <a:extLst>
            <a:ext uri="{FF2B5EF4-FFF2-40B4-BE49-F238E27FC236}">
              <a16:creationId xmlns="" xmlns:a16="http://schemas.microsoft.com/office/drawing/2014/main" id="{132B5767-5A90-469E-AE4D-919B9FD0E225}"/>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166024</xdr:rowOff>
    </xdr:from>
    <xdr:ext cx="405111" cy="259045"/>
    <xdr:sp macro="" textlink="">
      <xdr:nvSpPr>
        <xdr:cNvPr id="387" name="n_1aveValue【保健センター・保健所】&#10;有形固定資産減価償却率">
          <a:extLst>
            <a:ext uri="{FF2B5EF4-FFF2-40B4-BE49-F238E27FC236}">
              <a16:creationId xmlns="" xmlns:a16="http://schemas.microsoft.com/office/drawing/2014/main" id="{1EAC796C-764B-4FCB-8BD6-C1D12FEE2CAF}"/>
            </a:ext>
          </a:extLst>
        </xdr:cNvPr>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88" name="フローチャート: 判断 387">
          <a:extLst>
            <a:ext uri="{FF2B5EF4-FFF2-40B4-BE49-F238E27FC236}">
              <a16:creationId xmlns="" xmlns:a16="http://schemas.microsoft.com/office/drawing/2014/main" id="{F376667F-58A8-40C9-81EB-73CE99DFEA45}"/>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89" name="n_2aveValue【保健センター・保健所】&#10;有形固定資産減価償却率">
          <a:extLst>
            <a:ext uri="{FF2B5EF4-FFF2-40B4-BE49-F238E27FC236}">
              <a16:creationId xmlns="" xmlns:a16="http://schemas.microsoft.com/office/drawing/2014/main" id="{21FA3A2B-6CB2-4A53-8F9E-749A966048B4}"/>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390" name="フローチャート: 判断 389">
          <a:extLst>
            <a:ext uri="{FF2B5EF4-FFF2-40B4-BE49-F238E27FC236}">
              <a16:creationId xmlns="" xmlns:a16="http://schemas.microsoft.com/office/drawing/2014/main" id="{5889D50B-E6CD-46A5-95CA-E6F8484F7FF2}"/>
            </a:ext>
          </a:extLst>
        </xdr:cNvPr>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71318</xdr:rowOff>
    </xdr:from>
    <xdr:ext cx="405111" cy="259045"/>
    <xdr:sp macro="" textlink="">
      <xdr:nvSpPr>
        <xdr:cNvPr id="391" name="n_3aveValue【保健センター・保健所】&#10;有形固定資産減価償却率">
          <a:extLst>
            <a:ext uri="{FF2B5EF4-FFF2-40B4-BE49-F238E27FC236}">
              <a16:creationId xmlns="" xmlns:a16="http://schemas.microsoft.com/office/drawing/2014/main" id="{3CEFE222-43C1-42E1-B0ED-F43837B96B01}"/>
            </a:ext>
          </a:extLst>
        </xdr:cNvPr>
        <xdr:cNvSpPr txBox="1"/>
      </xdr:nvSpPr>
      <xdr:spPr>
        <a:xfrm>
          <a:off x="13500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2" name="テキスト ボックス 391">
          <a:extLst>
            <a:ext uri="{FF2B5EF4-FFF2-40B4-BE49-F238E27FC236}">
              <a16:creationId xmlns="" xmlns:a16="http://schemas.microsoft.com/office/drawing/2014/main" id="{261803C3-59A8-4ABF-8242-08F6912E1E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3" name="テキスト ボックス 392">
          <a:extLst>
            <a:ext uri="{FF2B5EF4-FFF2-40B4-BE49-F238E27FC236}">
              <a16:creationId xmlns="" xmlns:a16="http://schemas.microsoft.com/office/drawing/2014/main" id="{4CC368A8-8C73-417F-B20E-A9756AD44C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4" name="テキスト ボックス 393">
          <a:extLst>
            <a:ext uri="{FF2B5EF4-FFF2-40B4-BE49-F238E27FC236}">
              <a16:creationId xmlns="" xmlns:a16="http://schemas.microsoft.com/office/drawing/2014/main" id="{89B3CCA5-E186-4D7A-A391-83A7401C29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5" name="テキスト ボックス 394">
          <a:extLst>
            <a:ext uri="{FF2B5EF4-FFF2-40B4-BE49-F238E27FC236}">
              <a16:creationId xmlns="" xmlns:a16="http://schemas.microsoft.com/office/drawing/2014/main" id="{C341EF27-6D90-4977-8935-D9FC316AED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6" name="テキスト ボックス 395">
          <a:extLst>
            <a:ext uri="{FF2B5EF4-FFF2-40B4-BE49-F238E27FC236}">
              <a16:creationId xmlns="" xmlns:a16="http://schemas.microsoft.com/office/drawing/2014/main" id="{6DAC643C-CD71-4E29-8C9F-D8E9FCB14C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397" name="楕円 396">
          <a:extLst>
            <a:ext uri="{FF2B5EF4-FFF2-40B4-BE49-F238E27FC236}">
              <a16:creationId xmlns="" xmlns:a16="http://schemas.microsoft.com/office/drawing/2014/main" id="{85A688A0-FF42-4ED1-A721-A8FBE168FC9C}"/>
            </a:ext>
          </a:extLst>
        </xdr:cNvPr>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398" name="【保健センター・保健所】&#10;有形固定資産減価償却率該当値テキスト">
          <a:extLst>
            <a:ext uri="{FF2B5EF4-FFF2-40B4-BE49-F238E27FC236}">
              <a16:creationId xmlns="" xmlns:a16="http://schemas.microsoft.com/office/drawing/2014/main" id="{6D0CEC7F-9AE7-4BCC-9BBA-3239BBA20B50}"/>
            </a:ext>
          </a:extLst>
        </xdr:cNvPr>
        <xdr:cNvSpPr txBox="1"/>
      </xdr:nvSpPr>
      <xdr:spPr>
        <a:xfrm>
          <a:off x="16357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399" name="楕円 398">
          <a:extLst>
            <a:ext uri="{FF2B5EF4-FFF2-40B4-BE49-F238E27FC236}">
              <a16:creationId xmlns="" xmlns:a16="http://schemas.microsoft.com/office/drawing/2014/main" id="{6AAF6641-77CA-4123-824E-CDBFBB57011E}"/>
            </a:ext>
          </a:extLst>
        </xdr:cNvPr>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146957</xdr:rowOff>
    </xdr:to>
    <xdr:cxnSp macro="">
      <xdr:nvCxnSpPr>
        <xdr:cNvPr id="400" name="直線コネクタ 399">
          <a:extLst>
            <a:ext uri="{FF2B5EF4-FFF2-40B4-BE49-F238E27FC236}">
              <a16:creationId xmlns="" xmlns:a16="http://schemas.microsoft.com/office/drawing/2014/main" id="{B2203210-D687-425C-B1FF-B0CB722159F9}"/>
            </a:ext>
          </a:extLst>
        </xdr:cNvPr>
        <xdr:cNvCxnSpPr/>
      </xdr:nvCxnSpPr>
      <xdr:spPr>
        <a:xfrm flipV="1">
          <a:off x="15481300" y="1004697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119017</xdr:rowOff>
    </xdr:from>
    <xdr:to>
      <xdr:col>76</xdr:col>
      <xdr:colOff>165100</xdr:colOff>
      <xdr:row>59</xdr:row>
      <xdr:rowOff>49167</xdr:rowOff>
    </xdr:to>
    <xdr:sp macro="" textlink="">
      <xdr:nvSpPr>
        <xdr:cNvPr id="401" name="楕円 400">
          <a:extLst>
            <a:ext uri="{FF2B5EF4-FFF2-40B4-BE49-F238E27FC236}">
              <a16:creationId xmlns="" xmlns:a16="http://schemas.microsoft.com/office/drawing/2014/main" id="{0C0A8390-B769-4EFB-AAE6-B87EE766F050}"/>
            </a:ext>
          </a:extLst>
        </xdr:cNvPr>
        <xdr:cNvSpPr/>
      </xdr:nvSpPr>
      <xdr:spPr>
        <a:xfrm>
          <a:off x="14541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58</xdr:row>
      <xdr:rowOff>169817</xdr:rowOff>
    </xdr:to>
    <xdr:cxnSp macro="">
      <xdr:nvCxnSpPr>
        <xdr:cNvPr id="402" name="直線コネクタ 401">
          <a:extLst>
            <a:ext uri="{FF2B5EF4-FFF2-40B4-BE49-F238E27FC236}">
              <a16:creationId xmlns="" xmlns:a16="http://schemas.microsoft.com/office/drawing/2014/main" id="{779EA38B-3ED3-43B2-B44A-485C06B735C9}"/>
            </a:ext>
          </a:extLst>
        </xdr:cNvPr>
        <xdr:cNvCxnSpPr/>
      </xdr:nvCxnSpPr>
      <xdr:spPr>
        <a:xfrm flipV="1">
          <a:off x="14592300" y="100910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403" name="楕円 402">
          <a:extLst>
            <a:ext uri="{FF2B5EF4-FFF2-40B4-BE49-F238E27FC236}">
              <a16:creationId xmlns="" xmlns:a16="http://schemas.microsoft.com/office/drawing/2014/main" id="{D0C073D5-DF3E-4428-BF1B-55AABF7AF8D7}"/>
            </a:ext>
          </a:extLst>
        </xdr:cNvPr>
        <xdr:cNvSpPr/>
      </xdr:nvSpPr>
      <xdr:spPr>
        <a:xfrm>
          <a:off x="13652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169817</xdr:rowOff>
    </xdr:from>
    <xdr:to>
      <xdr:col>76</xdr:col>
      <xdr:colOff>114300</xdr:colOff>
      <xdr:row>59</xdr:row>
      <xdr:rowOff>1633</xdr:rowOff>
    </xdr:to>
    <xdr:cxnSp macro="">
      <xdr:nvCxnSpPr>
        <xdr:cNvPr id="404" name="直線コネクタ 403">
          <a:extLst>
            <a:ext uri="{FF2B5EF4-FFF2-40B4-BE49-F238E27FC236}">
              <a16:creationId xmlns="" xmlns:a16="http://schemas.microsoft.com/office/drawing/2014/main" id="{F17820C4-2A30-43E4-B469-8FB24B50860B}"/>
            </a:ext>
          </a:extLst>
        </xdr:cNvPr>
        <xdr:cNvCxnSpPr/>
      </xdr:nvCxnSpPr>
      <xdr:spPr>
        <a:xfrm flipV="1">
          <a:off x="13703300" y="101139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42834</xdr:rowOff>
    </xdr:from>
    <xdr:ext cx="405111" cy="259045"/>
    <xdr:sp macro="" textlink="">
      <xdr:nvSpPr>
        <xdr:cNvPr id="405" name="n_1mainValue【保健センター・保健所】&#10;有形固定資産減価償却率">
          <a:extLst>
            <a:ext uri="{FF2B5EF4-FFF2-40B4-BE49-F238E27FC236}">
              <a16:creationId xmlns="" xmlns:a16="http://schemas.microsoft.com/office/drawing/2014/main" id="{DCEAD0F7-D768-485A-A4C4-2A7E957BA53C}"/>
            </a:ext>
          </a:extLst>
        </xdr:cNvPr>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65694</xdr:rowOff>
    </xdr:from>
    <xdr:ext cx="405111" cy="259045"/>
    <xdr:sp macro="" textlink="">
      <xdr:nvSpPr>
        <xdr:cNvPr id="406" name="n_2mainValue【保健センター・保健所】&#10;有形固定資産減価償却率">
          <a:extLst>
            <a:ext uri="{FF2B5EF4-FFF2-40B4-BE49-F238E27FC236}">
              <a16:creationId xmlns="" xmlns:a16="http://schemas.microsoft.com/office/drawing/2014/main" id="{1FF46BF3-DA02-464F-9450-3C0562053F6A}"/>
            </a:ext>
          </a:extLst>
        </xdr:cNvPr>
        <xdr:cNvSpPr txBox="1"/>
      </xdr:nvSpPr>
      <xdr:spPr>
        <a:xfrm>
          <a:off x="14389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407" name="n_3mainValue【保健センター・保健所】&#10;有形固定資産減価償却率">
          <a:extLst>
            <a:ext uri="{FF2B5EF4-FFF2-40B4-BE49-F238E27FC236}">
              <a16:creationId xmlns="" xmlns:a16="http://schemas.microsoft.com/office/drawing/2014/main" id="{B942726F-3C4D-4457-97D2-A3AE45B5ADCF}"/>
            </a:ext>
          </a:extLst>
        </xdr:cNvPr>
        <xdr:cNvSpPr txBox="1"/>
      </xdr:nvSpPr>
      <xdr:spPr>
        <a:xfrm>
          <a:off x="13500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a:extLst>
            <a:ext uri="{FF2B5EF4-FFF2-40B4-BE49-F238E27FC236}">
              <a16:creationId xmlns="" xmlns:a16="http://schemas.microsoft.com/office/drawing/2014/main" id="{150A6D38-0F75-4FE5-B115-8F61366FC8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a:extLst>
            <a:ext uri="{FF2B5EF4-FFF2-40B4-BE49-F238E27FC236}">
              <a16:creationId xmlns="" xmlns:a16="http://schemas.microsoft.com/office/drawing/2014/main" id="{BF8D9656-6119-41F0-B0A8-94B04191DF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a:extLst>
            <a:ext uri="{FF2B5EF4-FFF2-40B4-BE49-F238E27FC236}">
              <a16:creationId xmlns="" xmlns:a16="http://schemas.microsoft.com/office/drawing/2014/main" id="{13E7A448-667B-4E36-8C76-0F6A2AE072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a:extLst>
            <a:ext uri="{FF2B5EF4-FFF2-40B4-BE49-F238E27FC236}">
              <a16:creationId xmlns="" xmlns:a16="http://schemas.microsoft.com/office/drawing/2014/main" id="{B631EB00-9543-4690-A2B3-525246AB3C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a:extLst>
            <a:ext uri="{FF2B5EF4-FFF2-40B4-BE49-F238E27FC236}">
              <a16:creationId xmlns="" xmlns:a16="http://schemas.microsoft.com/office/drawing/2014/main" id="{F92E76FB-57E0-492D-B04B-F0051D73B33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a:extLst>
            <a:ext uri="{FF2B5EF4-FFF2-40B4-BE49-F238E27FC236}">
              <a16:creationId xmlns="" xmlns:a16="http://schemas.microsoft.com/office/drawing/2014/main" id="{E3DD003F-7F6C-4B77-8D19-3EC490ECB4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a:extLst>
            <a:ext uri="{FF2B5EF4-FFF2-40B4-BE49-F238E27FC236}">
              <a16:creationId xmlns="" xmlns:a16="http://schemas.microsoft.com/office/drawing/2014/main" id="{E746D5DD-3687-49E5-B6CB-C6AB752494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a:extLst>
            <a:ext uri="{FF2B5EF4-FFF2-40B4-BE49-F238E27FC236}">
              <a16:creationId xmlns="" xmlns:a16="http://schemas.microsoft.com/office/drawing/2014/main" id="{50D015C1-3A1C-4419-A87B-A5A97D4BAE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a:extLst>
            <a:ext uri="{FF2B5EF4-FFF2-40B4-BE49-F238E27FC236}">
              <a16:creationId xmlns="" xmlns:a16="http://schemas.microsoft.com/office/drawing/2014/main" id="{8E9834C2-0AF0-4DE8-A84D-26A08A8A3B9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a:extLst>
            <a:ext uri="{FF2B5EF4-FFF2-40B4-BE49-F238E27FC236}">
              <a16:creationId xmlns="" xmlns:a16="http://schemas.microsoft.com/office/drawing/2014/main" id="{5CFD71B0-1288-488A-A9EE-5798C96BF4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8" name="直線コネクタ 417">
          <a:extLst>
            <a:ext uri="{FF2B5EF4-FFF2-40B4-BE49-F238E27FC236}">
              <a16:creationId xmlns="" xmlns:a16="http://schemas.microsoft.com/office/drawing/2014/main" id="{90BBF348-7918-45C9-84FC-3142A4D790D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9" name="テキスト ボックス 418">
          <a:extLst>
            <a:ext uri="{FF2B5EF4-FFF2-40B4-BE49-F238E27FC236}">
              <a16:creationId xmlns="" xmlns:a16="http://schemas.microsoft.com/office/drawing/2014/main" id="{57C1B957-196C-49C2-A51C-55824DF7A13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0" name="直線コネクタ 419">
          <a:extLst>
            <a:ext uri="{FF2B5EF4-FFF2-40B4-BE49-F238E27FC236}">
              <a16:creationId xmlns="" xmlns:a16="http://schemas.microsoft.com/office/drawing/2014/main" id="{0AAA91A1-DF71-4B0E-879F-E4BC2F4AD62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1" name="テキスト ボックス 420">
          <a:extLst>
            <a:ext uri="{FF2B5EF4-FFF2-40B4-BE49-F238E27FC236}">
              <a16:creationId xmlns="" xmlns:a16="http://schemas.microsoft.com/office/drawing/2014/main" id="{7299D439-75CE-4D7D-A921-55999A296AA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2" name="直線コネクタ 421">
          <a:extLst>
            <a:ext uri="{FF2B5EF4-FFF2-40B4-BE49-F238E27FC236}">
              <a16:creationId xmlns="" xmlns:a16="http://schemas.microsoft.com/office/drawing/2014/main" id="{81B5E831-D72E-44E9-8434-0C8D306EB06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3" name="テキスト ボックス 422">
          <a:extLst>
            <a:ext uri="{FF2B5EF4-FFF2-40B4-BE49-F238E27FC236}">
              <a16:creationId xmlns="" xmlns:a16="http://schemas.microsoft.com/office/drawing/2014/main" id="{BB0BF7CA-892A-4E29-A667-9564721F0D5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4" name="直線コネクタ 423">
          <a:extLst>
            <a:ext uri="{FF2B5EF4-FFF2-40B4-BE49-F238E27FC236}">
              <a16:creationId xmlns="" xmlns:a16="http://schemas.microsoft.com/office/drawing/2014/main" id="{7B85C85A-8B3C-45B9-A4FC-76D53733745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5" name="テキスト ボックス 424">
          <a:extLst>
            <a:ext uri="{FF2B5EF4-FFF2-40B4-BE49-F238E27FC236}">
              <a16:creationId xmlns="" xmlns:a16="http://schemas.microsoft.com/office/drawing/2014/main" id="{235984FF-CD18-4275-B187-A868A609334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6" name="直線コネクタ 425">
          <a:extLst>
            <a:ext uri="{FF2B5EF4-FFF2-40B4-BE49-F238E27FC236}">
              <a16:creationId xmlns="" xmlns:a16="http://schemas.microsoft.com/office/drawing/2014/main" id="{38D63C05-90AD-4DBB-A0FA-D0DA499B105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7" name="テキスト ボックス 426">
          <a:extLst>
            <a:ext uri="{FF2B5EF4-FFF2-40B4-BE49-F238E27FC236}">
              <a16:creationId xmlns="" xmlns:a16="http://schemas.microsoft.com/office/drawing/2014/main" id="{76BDA798-37F1-43F6-B3AA-3DCA2989375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a:extLst>
            <a:ext uri="{FF2B5EF4-FFF2-40B4-BE49-F238E27FC236}">
              <a16:creationId xmlns="" xmlns:a16="http://schemas.microsoft.com/office/drawing/2014/main" id="{1E0FC619-8428-407E-8C97-29D4FE605E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a:extLst>
            <a:ext uri="{FF2B5EF4-FFF2-40B4-BE49-F238E27FC236}">
              <a16:creationId xmlns="" xmlns:a16="http://schemas.microsoft.com/office/drawing/2014/main" id="{364AAE66-7B5D-4AE5-9130-4FE533F9AE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保健センター・保健所】&#10;一人当たり面積グラフ枠">
          <a:extLst>
            <a:ext uri="{FF2B5EF4-FFF2-40B4-BE49-F238E27FC236}">
              <a16:creationId xmlns="" xmlns:a16="http://schemas.microsoft.com/office/drawing/2014/main" id="{3E63CE76-379E-45EC-830D-36B47D6F12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431" name="直線コネクタ 430">
          <a:extLst>
            <a:ext uri="{FF2B5EF4-FFF2-40B4-BE49-F238E27FC236}">
              <a16:creationId xmlns="" xmlns:a16="http://schemas.microsoft.com/office/drawing/2014/main" id="{0CD9765F-1A3C-4659-8E88-F0394F87246B}"/>
            </a:ext>
          </a:extLst>
        </xdr:cNvPr>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432" name="【保健センター・保健所】&#10;一人当たり面積最小値テキスト">
          <a:extLst>
            <a:ext uri="{FF2B5EF4-FFF2-40B4-BE49-F238E27FC236}">
              <a16:creationId xmlns="" xmlns:a16="http://schemas.microsoft.com/office/drawing/2014/main" id="{1A6A9C7B-6B5B-421D-B489-2E5EC037E243}"/>
            </a:ext>
          </a:extLst>
        </xdr:cNvPr>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433" name="直線コネクタ 432">
          <a:extLst>
            <a:ext uri="{FF2B5EF4-FFF2-40B4-BE49-F238E27FC236}">
              <a16:creationId xmlns="" xmlns:a16="http://schemas.microsoft.com/office/drawing/2014/main" id="{EA68DB11-71B2-417F-9A42-A41B593BD882}"/>
            </a:ext>
          </a:extLst>
        </xdr:cNvPr>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434" name="【保健センター・保健所】&#10;一人当たり面積最大値テキスト">
          <a:extLst>
            <a:ext uri="{FF2B5EF4-FFF2-40B4-BE49-F238E27FC236}">
              <a16:creationId xmlns="" xmlns:a16="http://schemas.microsoft.com/office/drawing/2014/main" id="{107831EC-BFAF-4438-B817-BAB4744CEEED}"/>
            </a:ext>
          </a:extLst>
        </xdr:cNvPr>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435" name="直線コネクタ 434">
          <a:extLst>
            <a:ext uri="{FF2B5EF4-FFF2-40B4-BE49-F238E27FC236}">
              <a16:creationId xmlns="" xmlns:a16="http://schemas.microsoft.com/office/drawing/2014/main" id="{7D608FD6-99B5-41EB-8DB6-E565437DCA1A}"/>
            </a:ext>
          </a:extLst>
        </xdr:cNvPr>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436" name="【保健センター・保健所】&#10;一人当たり面積平均値テキスト">
          <a:extLst>
            <a:ext uri="{FF2B5EF4-FFF2-40B4-BE49-F238E27FC236}">
              <a16:creationId xmlns="" xmlns:a16="http://schemas.microsoft.com/office/drawing/2014/main" id="{63C619D0-5C2D-491A-B246-D0F9F07AB540}"/>
            </a:ext>
          </a:extLst>
        </xdr:cNvPr>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437" name="フローチャート: 判断 436">
          <a:extLst>
            <a:ext uri="{FF2B5EF4-FFF2-40B4-BE49-F238E27FC236}">
              <a16:creationId xmlns="" xmlns:a16="http://schemas.microsoft.com/office/drawing/2014/main" id="{3BA0ED06-3888-4921-8838-F65B0598391E}"/>
            </a:ext>
          </a:extLst>
        </xdr:cNvPr>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438" name="フローチャート: 判断 437">
          <a:extLst>
            <a:ext uri="{FF2B5EF4-FFF2-40B4-BE49-F238E27FC236}">
              <a16:creationId xmlns="" xmlns:a16="http://schemas.microsoft.com/office/drawing/2014/main" id="{D301ED30-9F03-47F1-8667-B778278F4C50}"/>
            </a:ext>
          </a:extLst>
        </xdr:cNvPr>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439" name="n_1aveValue【保健センター・保健所】&#10;一人当たり面積">
          <a:extLst>
            <a:ext uri="{FF2B5EF4-FFF2-40B4-BE49-F238E27FC236}">
              <a16:creationId xmlns="" xmlns:a16="http://schemas.microsoft.com/office/drawing/2014/main" id="{107BEC28-25F5-4FCA-AC11-96BF98FE6DC2}"/>
            </a:ext>
          </a:extLst>
        </xdr:cNvPr>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40" name="フローチャート: 判断 439">
          <a:extLst>
            <a:ext uri="{FF2B5EF4-FFF2-40B4-BE49-F238E27FC236}">
              <a16:creationId xmlns="" xmlns:a16="http://schemas.microsoft.com/office/drawing/2014/main" id="{FC078F97-B450-4F53-84DF-4AE5C61E7F41}"/>
            </a:ext>
          </a:extLst>
        </xdr:cNvPr>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441" name="n_2aveValue【保健センター・保健所】&#10;一人当たり面積">
          <a:extLst>
            <a:ext uri="{FF2B5EF4-FFF2-40B4-BE49-F238E27FC236}">
              <a16:creationId xmlns="" xmlns:a16="http://schemas.microsoft.com/office/drawing/2014/main" id="{07B5FE27-3700-4C05-A5A8-CE1F0EFACD63}"/>
            </a:ext>
          </a:extLst>
        </xdr:cNvPr>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442" name="フローチャート: 判断 441">
          <a:extLst>
            <a:ext uri="{FF2B5EF4-FFF2-40B4-BE49-F238E27FC236}">
              <a16:creationId xmlns="" xmlns:a16="http://schemas.microsoft.com/office/drawing/2014/main" id="{44B6E83D-FA05-4036-A9EB-7CA35BE8B70B}"/>
            </a:ext>
          </a:extLst>
        </xdr:cNvPr>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5732</xdr:rowOff>
    </xdr:from>
    <xdr:ext cx="469744" cy="259045"/>
    <xdr:sp macro="" textlink="">
      <xdr:nvSpPr>
        <xdr:cNvPr id="443" name="n_3aveValue【保健センター・保健所】&#10;一人当たり面積">
          <a:extLst>
            <a:ext uri="{FF2B5EF4-FFF2-40B4-BE49-F238E27FC236}">
              <a16:creationId xmlns="" xmlns:a16="http://schemas.microsoft.com/office/drawing/2014/main" id="{EFD1D032-E82E-494F-B5CD-DB3137168317}"/>
            </a:ext>
          </a:extLst>
        </xdr:cNvPr>
        <xdr:cNvSpPr txBox="1"/>
      </xdr:nvSpPr>
      <xdr:spPr>
        <a:xfrm>
          <a:off x="19310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4" name="テキスト ボックス 443">
          <a:extLst>
            <a:ext uri="{FF2B5EF4-FFF2-40B4-BE49-F238E27FC236}">
              <a16:creationId xmlns="" xmlns:a16="http://schemas.microsoft.com/office/drawing/2014/main" id="{FC84021E-B16C-4FE4-BC66-74171EB3A8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a:extLst>
            <a:ext uri="{FF2B5EF4-FFF2-40B4-BE49-F238E27FC236}">
              <a16:creationId xmlns="" xmlns:a16="http://schemas.microsoft.com/office/drawing/2014/main" id="{C2137DFF-A0E0-4C72-8D8B-52755B6C51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a:extLst>
            <a:ext uri="{FF2B5EF4-FFF2-40B4-BE49-F238E27FC236}">
              <a16:creationId xmlns="" xmlns:a16="http://schemas.microsoft.com/office/drawing/2014/main" id="{806858BE-6AF8-4106-A47F-2357D33AD0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a:extLst>
            <a:ext uri="{FF2B5EF4-FFF2-40B4-BE49-F238E27FC236}">
              <a16:creationId xmlns="" xmlns:a16="http://schemas.microsoft.com/office/drawing/2014/main" id="{920A989F-9430-4DFC-9DAA-8532F18A6D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a:extLst>
            <a:ext uri="{FF2B5EF4-FFF2-40B4-BE49-F238E27FC236}">
              <a16:creationId xmlns="" xmlns:a16="http://schemas.microsoft.com/office/drawing/2014/main" id="{480A12CE-E893-440C-9CDB-F70BB5BE03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19304</xdr:rowOff>
    </xdr:from>
    <xdr:to>
      <xdr:col>116</xdr:col>
      <xdr:colOff>114300</xdr:colOff>
      <xdr:row>63</xdr:row>
      <xdr:rowOff>120904</xdr:rowOff>
    </xdr:to>
    <xdr:sp macro="" textlink="">
      <xdr:nvSpPr>
        <xdr:cNvPr id="449" name="楕円 448">
          <a:extLst>
            <a:ext uri="{FF2B5EF4-FFF2-40B4-BE49-F238E27FC236}">
              <a16:creationId xmlns="" xmlns:a16="http://schemas.microsoft.com/office/drawing/2014/main" id="{FC992AF3-8B1B-4DE5-B309-143B4399A2AE}"/>
            </a:ext>
          </a:extLst>
        </xdr:cNvPr>
        <xdr:cNvSpPr/>
      </xdr:nvSpPr>
      <xdr:spPr>
        <a:xfrm>
          <a:off x="22110700" y="108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169181</xdr:rowOff>
    </xdr:from>
    <xdr:ext cx="469744" cy="259045"/>
    <xdr:sp macro="" textlink="">
      <xdr:nvSpPr>
        <xdr:cNvPr id="450" name="【保健センター・保健所】&#10;一人当たり面積該当値テキスト">
          <a:extLst>
            <a:ext uri="{FF2B5EF4-FFF2-40B4-BE49-F238E27FC236}">
              <a16:creationId xmlns="" xmlns:a16="http://schemas.microsoft.com/office/drawing/2014/main" id="{7308548A-84BE-4473-A764-F82FD021269B}"/>
            </a:ext>
          </a:extLst>
        </xdr:cNvPr>
        <xdr:cNvSpPr txBox="1"/>
      </xdr:nvSpPr>
      <xdr:spPr>
        <a:xfrm>
          <a:off x="22199600"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22352</xdr:rowOff>
    </xdr:from>
    <xdr:to>
      <xdr:col>112</xdr:col>
      <xdr:colOff>38100</xdr:colOff>
      <xdr:row>63</xdr:row>
      <xdr:rowOff>123952</xdr:rowOff>
    </xdr:to>
    <xdr:sp macro="" textlink="">
      <xdr:nvSpPr>
        <xdr:cNvPr id="451" name="楕円 450">
          <a:extLst>
            <a:ext uri="{FF2B5EF4-FFF2-40B4-BE49-F238E27FC236}">
              <a16:creationId xmlns="" xmlns:a16="http://schemas.microsoft.com/office/drawing/2014/main" id="{D80F1473-F380-41C0-84AD-6A670C820618}"/>
            </a:ext>
          </a:extLst>
        </xdr:cNvPr>
        <xdr:cNvSpPr/>
      </xdr:nvSpPr>
      <xdr:spPr>
        <a:xfrm>
          <a:off x="21272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70104</xdr:rowOff>
    </xdr:from>
    <xdr:to>
      <xdr:col>116</xdr:col>
      <xdr:colOff>63500</xdr:colOff>
      <xdr:row>63</xdr:row>
      <xdr:rowOff>73152</xdr:rowOff>
    </xdr:to>
    <xdr:cxnSp macro="">
      <xdr:nvCxnSpPr>
        <xdr:cNvPr id="452" name="直線コネクタ 451">
          <a:extLst>
            <a:ext uri="{FF2B5EF4-FFF2-40B4-BE49-F238E27FC236}">
              <a16:creationId xmlns="" xmlns:a16="http://schemas.microsoft.com/office/drawing/2014/main" id="{DB13B601-6C07-4DA8-9E9C-02C9C999967F}"/>
            </a:ext>
          </a:extLst>
        </xdr:cNvPr>
        <xdr:cNvCxnSpPr/>
      </xdr:nvCxnSpPr>
      <xdr:spPr>
        <a:xfrm flipV="1">
          <a:off x="21323300" y="1087145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24257</xdr:rowOff>
    </xdr:from>
    <xdr:to>
      <xdr:col>107</xdr:col>
      <xdr:colOff>101600</xdr:colOff>
      <xdr:row>63</xdr:row>
      <xdr:rowOff>125857</xdr:rowOff>
    </xdr:to>
    <xdr:sp macro="" textlink="">
      <xdr:nvSpPr>
        <xdr:cNvPr id="453" name="楕円 452">
          <a:extLst>
            <a:ext uri="{FF2B5EF4-FFF2-40B4-BE49-F238E27FC236}">
              <a16:creationId xmlns="" xmlns:a16="http://schemas.microsoft.com/office/drawing/2014/main" id="{8967CA01-B55E-440B-AA74-EA0570505259}"/>
            </a:ext>
          </a:extLst>
        </xdr:cNvPr>
        <xdr:cNvSpPr/>
      </xdr:nvSpPr>
      <xdr:spPr>
        <a:xfrm>
          <a:off x="20383500" y="108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73152</xdr:rowOff>
    </xdr:from>
    <xdr:to>
      <xdr:col>111</xdr:col>
      <xdr:colOff>177800</xdr:colOff>
      <xdr:row>63</xdr:row>
      <xdr:rowOff>75057</xdr:rowOff>
    </xdr:to>
    <xdr:cxnSp macro="">
      <xdr:nvCxnSpPr>
        <xdr:cNvPr id="454" name="直線コネクタ 453">
          <a:extLst>
            <a:ext uri="{FF2B5EF4-FFF2-40B4-BE49-F238E27FC236}">
              <a16:creationId xmlns="" xmlns:a16="http://schemas.microsoft.com/office/drawing/2014/main" id="{7039AA56-B432-4EC8-BD77-E8A8B7285920}"/>
            </a:ext>
          </a:extLst>
        </xdr:cNvPr>
        <xdr:cNvCxnSpPr/>
      </xdr:nvCxnSpPr>
      <xdr:spPr>
        <a:xfrm flipV="1">
          <a:off x="20434300" y="1087450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116459</xdr:rowOff>
    </xdr:from>
    <xdr:to>
      <xdr:col>102</xdr:col>
      <xdr:colOff>165100</xdr:colOff>
      <xdr:row>62</xdr:row>
      <xdr:rowOff>46609</xdr:rowOff>
    </xdr:to>
    <xdr:sp macro="" textlink="">
      <xdr:nvSpPr>
        <xdr:cNvPr id="455" name="楕円 454">
          <a:extLst>
            <a:ext uri="{FF2B5EF4-FFF2-40B4-BE49-F238E27FC236}">
              <a16:creationId xmlns="" xmlns:a16="http://schemas.microsoft.com/office/drawing/2014/main" id="{DEC4BB87-E1E9-4839-875F-AA53D8E2358F}"/>
            </a:ext>
          </a:extLst>
        </xdr:cNvPr>
        <xdr:cNvSpPr/>
      </xdr:nvSpPr>
      <xdr:spPr>
        <a:xfrm>
          <a:off x="19494500" y="105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167259</xdr:rowOff>
    </xdr:from>
    <xdr:to>
      <xdr:col>107</xdr:col>
      <xdr:colOff>50800</xdr:colOff>
      <xdr:row>63</xdr:row>
      <xdr:rowOff>75057</xdr:rowOff>
    </xdr:to>
    <xdr:cxnSp macro="">
      <xdr:nvCxnSpPr>
        <xdr:cNvPr id="456" name="直線コネクタ 455">
          <a:extLst>
            <a:ext uri="{FF2B5EF4-FFF2-40B4-BE49-F238E27FC236}">
              <a16:creationId xmlns="" xmlns:a16="http://schemas.microsoft.com/office/drawing/2014/main" id="{5E75BF9B-27E6-410A-AD62-72AEFF9485CC}"/>
            </a:ext>
          </a:extLst>
        </xdr:cNvPr>
        <xdr:cNvCxnSpPr/>
      </xdr:nvCxnSpPr>
      <xdr:spPr>
        <a:xfrm>
          <a:off x="19545300" y="10625709"/>
          <a:ext cx="8890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115079</xdr:rowOff>
    </xdr:from>
    <xdr:ext cx="469744" cy="259045"/>
    <xdr:sp macro="" textlink="">
      <xdr:nvSpPr>
        <xdr:cNvPr id="457" name="n_1mainValue【保健センター・保健所】&#10;一人当たり面積">
          <a:extLst>
            <a:ext uri="{FF2B5EF4-FFF2-40B4-BE49-F238E27FC236}">
              <a16:creationId xmlns="" xmlns:a16="http://schemas.microsoft.com/office/drawing/2014/main" id="{8DEBD6A0-45DA-4E4D-8004-4673FFFB0E18}"/>
            </a:ext>
          </a:extLst>
        </xdr:cNvPr>
        <xdr:cNvSpPr txBox="1"/>
      </xdr:nvSpPr>
      <xdr:spPr>
        <a:xfrm>
          <a:off x="210757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116984</xdr:rowOff>
    </xdr:from>
    <xdr:ext cx="469744" cy="259045"/>
    <xdr:sp macro="" textlink="">
      <xdr:nvSpPr>
        <xdr:cNvPr id="458" name="n_2mainValue【保健センター・保健所】&#10;一人当たり面積">
          <a:extLst>
            <a:ext uri="{FF2B5EF4-FFF2-40B4-BE49-F238E27FC236}">
              <a16:creationId xmlns="" xmlns:a16="http://schemas.microsoft.com/office/drawing/2014/main" id="{BACD5427-457D-4A53-A647-71F96E8C1EF9}"/>
            </a:ext>
          </a:extLst>
        </xdr:cNvPr>
        <xdr:cNvSpPr txBox="1"/>
      </xdr:nvSpPr>
      <xdr:spPr>
        <a:xfrm>
          <a:off x="20199427" y="109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63136</xdr:rowOff>
    </xdr:from>
    <xdr:ext cx="469744" cy="259045"/>
    <xdr:sp macro="" textlink="">
      <xdr:nvSpPr>
        <xdr:cNvPr id="459" name="n_3mainValue【保健センター・保健所】&#10;一人当たり面積">
          <a:extLst>
            <a:ext uri="{FF2B5EF4-FFF2-40B4-BE49-F238E27FC236}">
              <a16:creationId xmlns="" xmlns:a16="http://schemas.microsoft.com/office/drawing/2014/main" id="{DE46B988-2CE1-48CE-956E-1082F6E6A642}"/>
            </a:ext>
          </a:extLst>
        </xdr:cNvPr>
        <xdr:cNvSpPr txBox="1"/>
      </xdr:nvSpPr>
      <xdr:spPr>
        <a:xfrm>
          <a:off x="19310427"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 xmlns:a16="http://schemas.microsoft.com/office/drawing/2014/main" id="{0E5A1EA2-7A1E-42F1-9819-9FEA75E68F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 xmlns:a16="http://schemas.microsoft.com/office/drawing/2014/main" id="{678D18F2-F094-4248-AB9F-DAE53C5149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 xmlns:a16="http://schemas.microsoft.com/office/drawing/2014/main" id="{6807191F-5966-4BB3-B925-AB17ADF6DF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 xmlns:a16="http://schemas.microsoft.com/office/drawing/2014/main" id="{F7EAC13A-4C59-4B1B-B4DF-4C54682989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 xmlns:a16="http://schemas.microsoft.com/office/drawing/2014/main" id="{74076445-C538-4945-AF69-4ADFA62FF8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 xmlns:a16="http://schemas.microsoft.com/office/drawing/2014/main" id="{A576CCDE-2669-4BAB-B566-B8FF4AD41B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 xmlns:a16="http://schemas.microsoft.com/office/drawing/2014/main" id="{5E6BE5A6-8514-4CBA-8D82-8ECF0FE7D0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 xmlns:a16="http://schemas.microsoft.com/office/drawing/2014/main" id="{E0F0C33C-C6D7-47AA-9EDC-4E52147E1A6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a:extLst>
            <a:ext uri="{FF2B5EF4-FFF2-40B4-BE49-F238E27FC236}">
              <a16:creationId xmlns="" xmlns:a16="http://schemas.microsoft.com/office/drawing/2014/main" id="{19826E5A-DA57-4933-95AB-4604EEB9616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a:extLst>
            <a:ext uri="{FF2B5EF4-FFF2-40B4-BE49-F238E27FC236}">
              <a16:creationId xmlns="" xmlns:a16="http://schemas.microsoft.com/office/drawing/2014/main" id="{46173411-0E55-4F56-887D-02AF79703F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a:extLst>
            <a:ext uri="{FF2B5EF4-FFF2-40B4-BE49-F238E27FC236}">
              <a16:creationId xmlns="" xmlns:a16="http://schemas.microsoft.com/office/drawing/2014/main" id="{6C714886-2D98-481D-BFAE-A641B53B49C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a:extLst>
            <a:ext uri="{FF2B5EF4-FFF2-40B4-BE49-F238E27FC236}">
              <a16:creationId xmlns="" xmlns:a16="http://schemas.microsoft.com/office/drawing/2014/main" id="{B3961DCC-D0A3-4AD0-B1D0-B6A923998E1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a:extLst>
            <a:ext uri="{FF2B5EF4-FFF2-40B4-BE49-F238E27FC236}">
              <a16:creationId xmlns="" xmlns:a16="http://schemas.microsoft.com/office/drawing/2014/main" id="{361AA410-AFE2-4BF9-9EF2-215BCCBC730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a:extLst>
            <a:ext uri="{FF2B5EF4-FFF2-40B4-BE49-F238E27FC236}">
              <a16:creationId xmlns="" xmlns:a16="http://schemas.microsoft.com/office/drawing/2014/main" id="{08EC526A-1796-4291-9477-972DDF268BF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a:extLst>
            <a:ext uri="{FF2B5EF4-FFF2-40B4-BE49-F238E27FC236}">
              <a16:creationId xmlns="" xmlns:a16="http://schemas.microsoft.com/office/drawing/2014/main" id="{AE5D0056-58AA-49B9-8FAB-9CB81FB1513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a:extLst>
            <a:ext uri="{FF2B5EF4-FFF2-40B4-BE49-F238E27FC236}">
              <a16:creationId xmlns="" xmlns:a16="http://schemas.microsoft.com/office/drawing/2014/main" id="{172166D9-AAD1-4E5E-9B6B-C757C97C6A3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a:extLst>
            <a:ext uri="{FF2B5EF4-FFF2-40B4-BE49-F238E27FC236}">
              <a16:creationId xmlns="" xmlns:a16="http://schemas.microsoft.com/office/drawing/2014/main" id="{3F2AA1C5-760A-4EAF-B638-4A176E19524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a:extLst>
            <a:ext uri="{FF2B5EF4-FFF2-40B4-BE49-F238E27FC236}">
              <a16:creationId xmlns="" xmlns:a16="http://schemas.microsoft.com/office/drawing/2014/main" id="{6582F65C-0293-401C-90C5-A8BB519EF53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a:extLst>
            <a:ext uri="{FF2B5EF4-FFF2-40B4-BE49-F238E27FC236}">
              <a16:creationId xmlns="" xmlns:a16="http://schemas.microsoft.com/office/drawing/2014/main" id="{641123FD-2A74-468B-9526-580958A227D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a:extLst>
            <a:ext uri="{FF2B5EF4-FFF2-40B4-BE49-F238E27FC236}">
              <a16:creationId xmlns="" xmlns:a16="http://schemas.microsoft.com/office/drawing/2014/main" id="{095345DF-C50F-404D-B373-3203BC59250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a:extLst>
            <a:ext uri="{FF2B5EF4-FFF2-40B4-BE49-F238E27FC236}">
              <a16:creationId xmlns="" xmlns:a16="http://schemas.microsoft.com/office/drawing/2014/main" id="{DB683B09-D7CF-44A9-AD91-D56307D2DBB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a:extLst>
            <a:ext uri="{FF2B5EF4-FFF2-40B4-BE49-F238E27FC236}">
              <a16:creationId xmlns="" xmlns:a16="http://schemas.microsoft.com/office/drawing/2014/main" id="{5EBC25EB-588B-4676-8D46-654E155965B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a:extLst>
            <a:ext uri="{FF2B5EF4-FFF2-40B4-BE49-F238E27FC236}">
              <a16:creationId xmlns="" xmlns:a16="http://schemas.microsoft.com/office/drawing/2014/main" id="{18D9220B-BF01-4280-9C1D-3E7B17395CE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a:extLst>
            <a:ext uri="{FF2B5EF4-FFF2-40B4-BE49-F238E27FC236}">
              <a16:creationId xmlns="" xmlns:a16="http://schemas.microsoft.com/office/drawing/2014/main" id="{057E9F22-A426-4E0E-8770-BBD0405204B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a:extLst>
            <a:ext uri="{FF2B5EF4-FFF2-40B4-BE49-F238E27FC236}">
              <a16:creationId xmlns="" xmlns:a16="http://schemas.microsoft.com/office/drawing/2014/main" id="{08EB7661-0C57-4DE5-AE84-4107130A4C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85" name="直線コネクタ 484">
          <a:extLst>
            <a:ext uri="{FF2B5EF4-FFF2-40B4-BE49-F238E27FC236}">
              <a16:creationId xmlns="" xmlns:a16="http://schemas.microsoft.com/office/drawing/2014/main" id="{8848C936-253F-4BBF-B090-FFF345E17479}"/>
            </a:ext>
          </a:extLst>
        </xdr:cNvPr>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86" name="【消防施設】&#10;有形固定資産減価償却率最小値テキスト">
          <a:extLst>
            <a:ext uri="{FF2B5EF4-FFF2-40B4-BE49-F238E27FC236}">
              <a16:creationId xmlns="" xmlns:a16="http://schemas.microsoft.com/office/drawing/2014/main" id="{A6620A43-7739-4B8B-96EE-419B7EB98C5E}"/>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87" name="直線コネクタ 486">
          <a:extLst>
            <a:ext uri="{FF2B5EF4-FFF2-40B4-BE49-F238E27FC236}">
              <a16:creationId xmlns="" xmlns:a16="http://schemas.microsoft.com/office/drawing/2014/main" id="{5E5BCB01-9458-44C5-AD3D-A51F9BF36E22}"/>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8" name="【消防施設】&#10;有形固定資産減価償却率最大値テキスト">
          <a:extLst>
            <a:ext uri="{FF2B5EF4-FFF2-40B4-BE49-F238E27FC236}">
              <a16:creationId xmlns="" xmlns:a16="http://schemas.microsoft.com/office/drawing/2014/main" id="{57B3FA62-64AF-4A19-B559-6FAF21EA932B}"/>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9" name="直線コネクタ 488">
          <a:extLst>
            <a:ext uri="{FF2B5EF4-FFF2-40B4-BE49-F238E27FC236}">
              <a16:creationId xmlns="" xmlns:a16="http://schemas.microsoft.com/office/drawing/2014/main" id="{5A302B12-1C68-49AA-98BC-FE96C89355D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490" name="【消防施設】&#10;有形固定資産減価償却率平均値テキスト">
          <a:extLst>
            <a:ext uri="{FF2B5EF4-FFF2-40B4-BE49-F238E27FC236}">
              <a16:creationId xmlns="" xmlns:a16="http://schemas.microsoft.com/office/drawing/2014/main" id="{DB1B1D11-E81A-4C0C-8C27-4EF0892E3541}"/>
            </a:ext>
          </a:extLst>
        </xdr:cNvPr>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91" name="フローチャート: 判断 490">
          <a:extLst>
            <a:ext uri="{FF2B5EF4-FFF2-40B4-BE49-F238E27FC236}">
              <a16:creationId xmlns="" xmlns:a16="http://schemas.microsoft.com/office/drawing/2014/main" id="{C4E326BB-905F-4220-97BD-5F750A1C0212}"/>
            </a:ext>
          </a:extLst>
        </xdr:cNvPr>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92" name="フローチャート: 判断 491">
          <a:extLst>
            <a:ext uri="{FF2B5EF4-FFF2-40B4-BE49-F238E27FC236}">
              <a16:creationId xmlns="" xmlns:a16="http://schemas.microsoft.com/office/drawing/2014/main" id="{1E03F641-CAAB-4C54-81BA-492C14835B17}"/>
            </a:ext>
          </a:extLst>
        </xdr:cNvPr>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493" name="n_1aveValue【消防施設】&#10;有形固定資産減価償却率">
          <a:extLst>
            <a:ext uri="{FF2B5EF4-FFF2-40B4-BE49-F238E27FC236}">
              <a16:creationId xmlns="" xmlns:a16="http://schemas.microsoft.com/office/drawing/2014/main" id="{84CF76BC-8C33-433A-9086-D541E60D7938}"/>
            </a:ext>
          </a:extLst>
        </xdr:cNvPr>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494" name="フローチャート: 判断 493">
          <a:extLst>
            <a:ext uri="{FF2B5EF4-FFF2-40B4-BE49-F238E27FC236}">
              <a16:creationId xmlns="" xmlns:a16="http://schemas.microsoft.com/office/drawing/2014/main" id="{EF430C3D-296D-467B-91D5-D738EA3C26B0}"/>
            </a:ext>
          </a:extLst>
        </xdr:cNvPr>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495" name="n_2aveValue【消防施設】&#10;有形固定資産減価償却率">
          <a:extLst>
            <a:ext uri="{FF2B5EF4-FFF2-40B4-BE49-F238E27FC236}">
              <a16:creationId xmlns="" xmlns:a16="http://schemas.microsoft.com/office/drawing/2014/main" id="{907FEA48-E5C7-4B5D-B1E7-68E1FFB5BFED}"/>
            </a:ext>
          </a:extLst>
        </xdr:cNvPr>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496" name="フローチャート: 判断 495">
          <a:extLst>
            <a:ext uri="{FF2B5EF4-FFF2-40B4-BE49-F238E27FC236}">
              <a16:creationId xmlns="" xmlns:a16="http://schemas.microsoft.com/office/drawing/2014/main" id="{0A2C2B64-C659-44BF-8AAD-4EE79C1981FF}"/>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11447</xdr:rowOff>
    </xdr:from>
    <xdr:ext cx="405111" cy="259045"/>
    <xdr:sp macro="" textlink="">
      <xdr:nvSpPr>
        <xdr:cNvPr id="497" name="n_3aveValue【消防施設】&#10;有形固定資産減価償却率">
          <a:extLst>
            <a:ext uri="{FF2B5EF4-FFF2-40B4-BE49-F238E27FC236}">
              <a16:creationId xmlns="" xmlns:a16="http://schemas.microsoft.com/office/drawing/2014/main" id="{CC1C68CB-4A97-4D1F-A212-D5D9B3EBD84A}"/>
            </a:ext>
          </a:extLst>
        </xdr:cNvPr>
        <xdr:cNvSpPr txBox="1"/>
      </xdr:nvSpPr>
      <xdr:spPr>
        <a:xfrm>
          <a:off x="13500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8" name="テキスト ボックス 497">
          <a:extLst>
            <a:ext uri="{FF2B5EF4-FFF2-40B4-BE49-F238E27FC236}">
              <a16:creationId xmlns="" xmlns:a16="http://schemas.microsoft.com/office/drawing/2014/main" id="{F2820D10-DBD1-4F5D-83E4-7FC20CEF745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a:extLst>
            <a:ext uri="{FF2B5EF4-FFF2-40B4-BE49-F238E27FC236}">
              <a16:creationId xmlns="" xmlns:a16="http://schemas.microsoft.com/office/drawing/2014/main" id="{280AF423-4DF9-45DE-82F2-C83C4255495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a:extLst>
            <a:ext uri="{FF2B5EF4-FFF2-40B4-BE49-F238E27FC236}">
              <a16:creationId xmlns="" xmlns:a16="http://schemas.microsoft.com/office/drawing/2014/main" id="{A5BC7777-34AE-4203-97BF-01BD5AA76F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a:extLst>
            <a:ext uri="{FF2B5EF4-FFF2-40B4-BE49-F238E27FC236}">
              <a16:creationId xmlns="" xmlns:a16="http://schemas.microsoft.com/office/drawing/2014/main" id="{54A30889-752A-4430-ABB9-EEE3503ABBB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a:extLst>
            <a:ext uri="{FF2B5EF4-FFF2-40B4-BE49-F238E27FC236}">
              <a16:creationId xmlns="" xmlns:a16="http://schemas.microsoft.com/office/drawing/2014/main" id="{3C766894-B0E0-450D-904D-BB1673AB301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503" name="楕円 502">
          <a:extLst>
            <a:ext uri="{FF2B5EF4-FFF2-40B4-BE49-F238E27FC236}">
              <a16:creationId xmlns="" xmlns:a16="http://schemas.microsoft.com/office/drawing/2014/main" id="{D77120E8-916A-4AAE-B9B1-CCAC0E00D2D4}"/>
            </a:ext>
          </a:extLst>
        </xdr:cNvPr>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504" name="【消防施設】&#10;有形固定資産減価償却率該当値テキスト">
          <a:extLst>
            <a:ext uri="{FF2B5EF4-FFF2-40B4-BE49-F238E27FC236}">
              <a16:creationId xmlns="" xmlns:a16="http://schemas.microsoft.com/office/drawing/2014/main" id="{1007DC3A-364D-49D2-A837-D7E6CFA3A539}"/>
            </a:ext>
          </a:extLst>
        </xdr:cNvPr>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108131</xdr:rowOff>
    </xdr:from>
    <xdr:to>
      <xdr:col>81</xdr:col>
      <xdr:colOff>101600</xdr:colOff>
      <xdr:row>80</xdr:row>
      <xdr:rowOff>38281</xdr:rowOff>
    </xdr:to>
    <xdr:sp macro="" textlink="">
      <xdr:nvSpPr>
        <xdr:cNvPr id="505" name="楕円 504">
          <a:extLst>
            <a:ext uri="{FF2B5EF4-FFF2-40B4-BE49-F238E27FC236}">
              <a16:creationId xmlns="" xmlns:a16="http://schemas.microsoft.com/office/drawing/2014/main" id="{30D0E5E0-170A-4649-A680-9CCC96A381E5}"/>
            </a:ext>
          </a:extLst>
        </xdr:cNvPr>
        <xdr:cNvSpPr/>
      </xdr:nvSpPr>
      <xdr:spPr>
        <a:xfrm>
          <a:off x="15430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158931</xdr:rowOff>
    </xdr:to>
    <xdr:cxnSp macro="">
      <xdr:nvCxnSpPr>
        <xdr:cNvPr id="506" name="直線コネクタ 505">
          <a:extLst>
            <a:ext uri="{FF2B5EF4-FFF2-40B4-BE49-F238E27FC236}">
              <a16:creationId xmlns="" xmlns:a16="http://schemas.microsoft.com/office/drawing/2014/main" id="{94B35488-F798-49E7-9FF2-D3A5839E28F6}"/>
            </a:ext>
          </a:extLst>
        </xdr:cNvPr>
        <xdr:cNvCxnSpPr/>
      </xdr:nvCxnSpPr>
      <xdr:spPr>
        <a:xfrm flipV="1">
          <a:off x="15481300" y="1366266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46082</xdr:rowOff>
    </xdr:from>
    <xdr:to>
      <xdr:col>76</xdr:col>
      <xdr:colOff>165100</xdr:colOff>
      <xdr:row>82</xdr:row>
      <xdr:rowOff>147682</xdr:rowOff>
    </xdr:to>
    <xdr:sp macro="" textlink="">
      <xdr:nvSpPr>
        <xdr:cNvPr id="507" name="楕円 506">
          <a:extLst>
            <a:ext uri="{FF2B5EF4-FFF2-40B4-BE49-F238E27FC236}">
              <a16:creationId xmlns="" xmlns:a16="http://schemas.microsoft.com/office/drawing/2014/main" id="{116FB2DA-1721-4058-B06B-1D61B547BF5B}"/>
            </a:ext>
          </a:extLst>
        </xdr:cNvPr>
        <xdr:cNvSpPr/>
      </xdr:nvSpPr>
      <xdr:spPr>
        <a:xfrm>
          <a:off x="14541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158931</xdr:rowOff>
    </xdr:from>
    <xdr:to>
      <xdr:col>81</xdr:col>
      <xdr:colOff>50800</xdr:colOff>
      <xdr:row>82</xdr:row>
      <xdr:rowOff>96882</xdr:rowOff>
    </xdr:to>
    <xdr:cxnSp macro="">
      <xdr:nvCxnSpPr>
        <xdr:cNvPr id="508" name="直線コネクタ 507">
          <a:extLst>
            <a:ext uri="{FF2B5EF4-FFF2-40B4-BE49-F238E27FC236}">
              <a16:creationId xmlns="" xmlns:a16="http://schemas.microsoft.com/office/drawing/2014/main" id="{37BC8727-44B3-4036-BAD3-7C670252D809}"/>
            </a:ext>
          </a:extLst>
        </xdr:cNvPr>
        <xdr:cNvCxnSpPr/>
      </xdr:nvCxnSpPr>
      <xdr:spPr>
        <a:xfrm flipV="1">
          <a:off x="14592300" y="13703481"/>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117929</xdr:rowOff>
    </xdr:from>
    <xdr:to>
      <xdr:col>72</xdr:col>
      <xdr:colOff>38100</xdr:colOff>
      <xdr:row>80</xdr:row>
      <xdr:rowOff>48079</xdr:rowOff>
    </xdr:to>
    <xdr:sp macro="" textlink="">
      <xdr:nvSpPr>
        <xdr:cNvPr id="509" name="楕円 508">
          <a:extLst>
            <a:ext uri="{FF2B5EF4-FFF2-40B4-BE49-F238E27FC236}">
              <a16:creationId xmlns="" xmlns:a16="http://schemas.microsoft.com/office/drawing/2014/main" id="{7F1DDF1E-E809-4708-B8CE-93214A04C18E}"/>
            </a:ext>
          </a:extLst>
        </xdr:cNvPr>
        <xdr:cNvSpPr/>
      </xdr:nvSpPr>
      <xdr:spPr>
        <a:xfrm>
          <a:off x="13652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168729</xdr:rowOff>
    </xdr:from>
    <xdr:to>
      <xdr:col>76</xdr:col>
      <xdr:colOff>114300</xdr:colOff>
      <xdr:row>82</xdr:row>
      <xdr:rowOff>96882</xdr:rowOff>
    </xdr:to>
    <xdr:cxnSp macro="">
      <xdr:nvCxnSpPr>
        <xdr:cNvPr id="510" name="直線コネクタ 509">
          <a:extLst>
            <a:ext uri="{FF2B5EF4-FFF2-40B4-BE49-F238E27FC236}">
              <a16:creationId xmlns="" xmlns:a16="http://schemas.microsoft.com/office/drawing/2014/main" id="{53D38B21-A993-4A20-BE0D-31259A3760A1}"/>
            </a:ext>
          </a:extLst>
        </xdr:cNvPr>
        <xdr:cNvCxnSpPr/>
      </xdr:nvCxnSpPr>
      <xdr:spPr>
        <a:xfrm>
          <a:off x="13703300" y="13713279"/>
          <a:ext cx="889000" cy="4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54808</xdr:rowOff>
    </xdr:from>
    <xdr:ext cx="405111" cy="259045"/>
    <xdr:sp macro="" textlink="">
      <xdr:nvSpPr>
        <xdr:cNvPr id="511" name="n_1mainValue【消防施設】&#10;有形固定資産減価償却率">
          <a:extLst>
            <a:ext uri="{FF2B5EF4-FFF2-40B4-BE49-F238E27FC236}">
              <a16:creationId xmlns="" xmlns:a16="http://schemas.microsoft.com/office/drawing/2014/main" id="{41B874A0-E1D3-4622-B7FA-9BFAB9169A4A}"/>
            </a:ext>
          </a:extLst>
        </xdr:cNvPr>
        <xdr:cNvSpPr txBox="1"/>
      </xdr:nvSpPr>
      <xdr:spPr>
        <a:xfrm>
          <a:off x="152660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138809</xdr:rowOff>
    </xdr:from>
    <xdr:ext cx="405111" cy="259045"/>
    <xdr:sp macro="" textlink="">
      <xdr:nvSpPr>
        <xdr:cNvPr id="512" name="n_2mainValue【消防施設】&#10;有形固定資産減価償却率">
          <a:extLst>
            <a:ext uri="{FF2B5EF4-FFF2-40B4-BE49-F238E27FC236}">
              <a16:creationId xmlns="" xmlns:a16="http://schemas.microsoft.com/office/drawing/2014/main" id="{0F97E43D-EA45-4053-812A-3E819C0D506C}"/>
            </a:ext>
          </a:extLst>
        </xdr:cNvPr>
        <xdr:cNvSpPr txBox="1"/>
      </xdr:nvSpPr>
      <xdr:spPr>
        <a:xfrm>
          <a:off x="14389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64606</xdr:rowOff>
    </xdr:from>
    <xdr:ext cx="405111" cy="259045"/>
    <xdr:sp macro="" textlink="">
      <xdr:nvSpPr>
        <xdr:cNvPr id="513" name="n_3mainValue【消防施設】&#10;有形固定資産減価償却率">
          <a:extLst>
            <a:ext uri="{FF2B5EF4-FFF2-40B4-BE49-F238E27FC236}">
              <a16:creationId xmlns="" xmlns:a16="http://schemas.microsoft.com/office/drawing/2014/main" id="{E51A95BD-7CCE-4487-93E4-DA0951DC8947}"/>
            </a:ext>
          </a:extLst>
        </xdr:cNvPr>
        <xdr:cNvSpPr txBox="1"/>
      </xdr:nvSpPr>
      <xdr:spPr>
        <a:xfrm>
          <a:off x="13500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 xmlns:a16="http://schemas.microsoft.com/office/drawing/2014/main" id="{BDB4DBDE-4823-43FD-8CC4-3FDCA8A5A2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 xmlns:a16="http://schemas.microsoft.com/office/drawing/2014/main" id="{9BA212C9-CADD-4ABE-A70B-C0EAD1F8162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 xmlns:a16="http://schemas.microsoft.com/office/drawing/2014/main" id="{B9374FC9-239C-44C7-AB7A-1D7BC2CD4E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 xmlns:a16="http://schemas.microsoft.com/office/drawing/2014/main" id="{C7C3FEF0-9635-4A2E-B181-F99401DFD51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 xmlns:a16="http://schemas.microsoft.com/office/drawing/2014/main" id="{FC317816-7335-42A8-81C6-37888516E3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 xmlns:a16="http://schemas.microsoft.com/office/drawing/2014/main" id="{435A89F3-EA47-46A7-845F-A7DD339CB0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 xmlns:a16="http://schemas.microsoft.com/office/drawing/2014/main" id="{2D2547FA-B17D-4C4A-8B75-5512E1D9FF9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 xmlns:a16="http://schemas.microsoft.com/office/drawing/2014/main" id="{4A1C3913-1EF7-4EB8-A182-474A101E68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a:extLst>
            <a:ext uri="{FF2B5EF4-FFF2-40B4-BE49-F238E27FC236}">
              <a16:creationId xmlns="" xmlns:a16="http://schemas.microsoft.com/office/drawing/2014/main" id="{48DE5F3E-6A8C-4A35-884F-1A1F5D5EC2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a:extLst>
            <a:ext uri="{FF2B5EF4-FFF2-40B4-BE49-F238E27FC236}">
              <a16:creationId xmlns="" xmlns:a16="http://schemas.microsoft.com/office/drawing/2014/main" id="{A75888CA-B5B5-46E9-BB69-4EC8053B68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4" name="直線コネクタ 523">
          <a:extLst>
            <a:ext uri="{FF2B5EF4-FFF2-40B4-BE49-F238E27FC236}">
              <a16:creationId xmlns="" xmlns:a16="http://schemas.microsoft.com/office/drawing/2014/main" id="{4C36C163-253A-4866-89F7-858D46E444D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5" name="テキスト ボックス 524">
          <a:extLst>
            <a:ext uri="{FF2B5EF4-FFF2-40B4-BE49-F238E27FC236}">
              <a16:creationId xmlns="" xmlns:a16="http://schemas.microsoft.com/office/drawing/2014/main" id="{565795BE-44F2-4DF4-9041-0E5C0643B3E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6" name="直線コネクタ 525">
          <a:extLst>
            <a:ext uri="{FF2B5EF4-FFF2-40B4-BE49-F238E27FC236}">
              <a16:creationId xmlns="" xmlns:a16="http://schemas.microsoft.com/office/drawing/2014/main" id="{EB3F0AA6-DD68-4EE9-B5F6-C83F8CAA133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7" name="テキスト ボックス 526">
          <a:extLst>
            <a:ext uri="{FF2B5EF4-FFF2-40B4-BE49-F238E27FC236}">
              <a16:creationId xmlns="" xmlns:a16="http://schemas.microsoft.com/office/drawing/2014/main" id="{8C2CA988-477E-4390-BD63-1E104283710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8" name="直線コネクタ 527">
          <a:extLst>
            <a:ext uri="{FF2B5EF4-FFF2-40B4-BE49-F238E27FC236}">
              <a16:creationId xmlns="" xmlns:a16="http://schemas.microsoft.com/office/drawing/2014/main" id="{1CE10635-1CD8-4780-BAF6-413123B624A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9" name="テキスト ボックス 528">
          <a:extLst>
            <a:ext uri="{FF2B5EF4-FFF2-40B4-BE49-F238E27FC236}">
              <a16:creationId xmlns="" xmlns:a16="http://schemas.microsoft.com/office/drawing/2014/main" id="{9EF0C840-7F10-4DEF-8B97-D86E4FE75F7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0" name="直線コネクタ 529">
          <a:extLst>
            <a:ext uri="{FF2B5EF4-FFF2-40B4-BE49-F238E27FC236}">
              <a16:creationId xmlns="" xmlns:a16="http://schemas.microsoft.com/office/drawing/2014/main" id="{4BCBC902-7DDE-45E4-A251-1EFD460F45A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1" name="テキスト ボックス 530">
          <a:extLst>
            <a:ext uri="{FF2B5EF4-FFF2-40B4-BE49-F238E27FC236}">
              <a16:creationId xmlns="" xmlns:a16="http://schemas.microsoft.com/office/drawing/2014/main" id="{4044FE7D-923F-48F9-8E5C-6661CF6E117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2" name="直線コネクタ 531">
          <a:extLst>
            <a:ext uri="{FF2B5EF4-FFF2-40B4-BE49-F238E27FC236}">
              <a16:creationId xmlns="" xmlns:a16="http://schemas.microsoft.com/office/drawing/2014/main" id="{F4E36EF4-84C0-456B-94A2-E27AB16A366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3" name="テキスト ボックス 532">
          <a:extLst>
            <a:ext uri="{FF2B5EF4-FFF2-40B4-BE49-F238E27FC236}">
              <a16:creationId xmlns="" xmlns:a16="http://schemas.microsoft.com/office/drawing/2014/main" id="{B91D00F2-52A0-490A-921A-086C827E0BF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a:extLst>
            <a:ext uri="{FF2B5EF4-FFF2-40B4-BE49-F238E27FC236}">
              <a16:creationId xmlns="" xmlns:a16="http://schemas.microsoft.com/office/drawing/2014/main" id="{0F5D7E34-9DE7-4B1A-AF8E-F46A519107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35" name="テキスト ボックス 534">
          <a:extLst>
            <a:ext uri="{FF2B5EF4-FFF2-40B4-BE49-F238E27FC236}">
              <a16:creationId xmlns="" xmlns:a16="http://schemas.microsoft.com/office/drawing/2014/main" id="{BD9E08E5-5D23-4CBE-B7DF-E69FB1246778}"/>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消防施設】&#10;一人当たり面積グラフ枠">
          <a:extLst>
            <a:ext uri="{FF2B5EF4-FFF2-40B4-BE49-F238E27FC236}">
              <a16:creationId xmlns="" xmlns:a16="http://schemas.microsoft.com/office/drawing/2014/main" id="{B45CDD7B-E994-4DF9-8E53-92A89B4E84C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537" name="直線コネクタ 536">
          <a:extLst>
            <a:ext uri="{FF2B5EF4-FFF2-40B4-BE49-F238E27FC236}">
              <a16:creationId xmlns="" xmlns:a16="http://schemas.microsoft.com/office/drawing/2014/main" id="{BE5CB7DA-62D7-4BF1-BAA3-72696EA61FF6}"/>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38" name="【消防施設】&#10;一人当たり面積最小値テキスト">
          <a:extLst>
            <a:ext uri="{FF2B5EF4-FFF2-40B4-BE49-F238E27FC236}">
              <a16:creationId xmlns="" xmlns:a16="http://schemas.microsoft.com/office/drawing/2014/main" id="{D295D852-046B-4620-8299-72A76C76073B}"/>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39" name="直線コネクタ 538">
          <a:extLst>
            <a:ext uri="{FF2B5EF4-FFF2-40B4-BE49-F238E27FC236}">
              <a16:creationId xmlns="" xmlns:a16="http://schemas.microsoft.com/office/drawing/2014/main" id="{6818CFA9-E566-46F6-9388-6555C7D5A0FC}"/>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540" name="【消防施設】&#10;一人当たり面積最大値テキスト">
          <a:extLst>
            <a:ext uri="{FF2B5EF4-FFF2-40B4-BE49-F238E27FC236}">
              <a16:creationId xmlns="" xmlns:a16="http://schemas.microsoft.com/office/drawing/2014/main" id="{FCDDAFE8-41CF-482C-9173-45C7597116A5}"/>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541" name="直線コネクタ 540">
          <a:extLst>
            <a:ext uri="{FF2B5EF4-FFF2-40B4-BE49-F238E27FC236}">
              <a16:creationId xmlns="" xmlns:a16="http://schemas.microsoft.com/office/drawing/2014/main" id="{CAB56471-495D-4365-89D9-B358462849CB}"/>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542" name="【消防施設】&#10;一人当たり面積平均値テキスト">
          <a:extLst>
            <a:ext uri="{FF2B5EF4-FFF2-40B4-BE49-F238E27FC236}">
              <a16:creationId xmlns="" xmlns:a16="http://schemas.microsoft.com/office/drawing/2014/main" id="{9FE68D77-96E7-4E70-B010-9A7E52F9F32A}"/>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543" name="フローチャート: 判断 542">
          <a:extLst>
            <a:ext uri="{FF2B5EF4-FFF2-40B4-BE49-F238E27FC236}">
              <a16:creationId xmlns="" xmlns:a16="http://schemas.microsoft.com/office/drawing/2014/main" id="{75B665F9-435A-45E1-9B05-EE5F866F04EA}"/>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544" name="フローチャート: 判断 543">
          <a:extLst>
            <a:ext uri="{FF2B5EF4-FFF2-40B4-BE49-F238E27FC236}">
              <a16:creationId xmlns="" xmlns:a16="http://schemas.microsoft.com/office/drawing/2014/main" id="{327F4F04-21C3-421D-98C0-27976D28AE75}"/>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545" name="n_1aveValue【消防施設】&#10;一人当たり面積">
          <a:extLst>
            <a:ext uri="{FF2B5EF4-FFF2-40B4-BE49-F238E27FC236}">
              <a16:creationId xmlns="" xmlns:a16="http://schemas.microsoft.com/office/drawing/2014/main" id="{DDAF687A-C750-4F80-AEE3-02EC560AC469}"/>
            </a:ext>
          </a:extLst>
        </xdr:cNvPr>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546" name="フローチャート: 判断 545">
          <a:extLst>
            <a:ext uri="{FF2B5EF4-FFF2-40B4-BE49-F238E27FC236}">
              <a16:creationId xmlns="" xmlns:a16="http://schemas.microsoft.com/office/drawing/2014/main" id="{279032A3-754B-4644-BC3D-E950D9D410C4}"/>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547" name="n_2aveValue【消防施設】&#10;一人当たり面積">
          <a:extLst>
            <a:ext uri="{FF2B5EF4-FFF2-40B4-BE49-F238E27FC236}">
              <a16:creationId xmlns="" xmlns:a16="http://schemas.microsoft.com/office/drawing/2014/main" id="{9FC2DC8F-E420-4B47-9AC5-9354FB8C865B}"/>
            </a:ext>
          </a:extLst>
        </xdr:cNvPr>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548" name="フローチャート: 判断 547">
          <a:extLst>
            <a:ext uri="{FF2B5EF4-FFF2-40B4-BE49-F238E27FC236}">
              <a16:creationId xmlns="" xmlns:a16="http://schemas.microsoft.com/office/drawing/2014/main" id="{7C8B67A2-3238-4662-9D6B-9D6752D082FB}"/>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549" name="n_3aveValue【消防施設】&#10;一人当たり面積">
          <a:extLst>
            <a:ext uri="{FF2B5EF4-FFF2-40B4-BE49-F238E27FC236}">
              <a16:creationId xmlns="" xmlns:a16="http://schemas.microsoft.com/office/drawing/2014/main" id="{8BBD0F93-6C0E-44AE-BE3C-99B445C81250}"/>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0" name="テキスト ボックス 549">
          <a:extLst>
            <a:ext uri="{FF2B5EF4-FFF2-40B4-BE49-F238E27FC236}">
              <a16:creationId xmlns="" xmlns:a16="http://schemas.microsoft.com/office/drawing/2014/main" id="{057255E4-3154-40A1-9CC2-5DEA80CA0B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a:extLst>
            <a:ext uri="{FF2B5EF4-FFF2-40B4-BE49-F238E27FC236}">
              <a16:creationId xmlns="" xmlns:a16="http://schemas.microsoft.com/office/drawing/2014/main" id="{5A3CBAA0-A9C8-4665-AA6D-94E056ED24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a:extLst>
            <a:ext uri="{FF2B5EF4-FFF2-40B4-BE49-F238E27FC236}">
              <a16:creationId xmlns="" xmlns:a16="http://schemas.microsoft.com/office/drawing/2014/main" id="{F15AFE11-E70F-4E08-A907-43EBA9AD22C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a:extLst>
            <a:ext uri="{FF2B5EF4-FFF2-40B4-BE49-F238E27FC236}">
              <a16:creationId xmlns="" xmlns:a16="http://schemas.microsoft.com/office/drawing/2014/main" id="{DA1BD90C-408E-49EA-809D-06E30520A1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a:extLst>
            <a:ext uri="{FF2B5EF4-FFF2-40B4-BE49-F238E27FC236}">
              <a16:creationId xmlns="" xmlns:a16="http://schemas.microsoft.com/office/drawing/2014/main" id="{37F1C53D-9DC5-45EC-9F21-773EE2158C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32449</xdr:rowOff>
    </xdr:from>
    <xdr:to>
      <xdr:col>116</xdr:col>
      <xdr:colOff>114300</xdr:colOff>
      <xdr:row>86</xdr:row>
      <xdr:rowOff>134049</xdr:rowOff>
    </xdr:to>
    <xdr:sp macro="" textlink="">
      <xdr:nvSpPr>
        <xdr:cNvPr id="555" name="楕円 554">
          <a:extLst>
            <a:ext uri="{FF2B5EF4-FFF2-40B4-BE49-F238E27FC236}">
              <a16:creationId xmlns="" xmlns:a16="http://schemas.microsoft.com/office/drawing/2014/main" id="{D09ADF54-6E37-408C-A6CA-C1AF3299CECB}"/>
            </a:ext>
          </a:extLst>
        </xdr:cNvPr>
        <xdr:cNvSpPr/>
      </xdr:nvSpPr>
      <xdr:spPr>
        <a:xfrm>
          <a:off x="22110700" y="147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118826</xdr:rowOff>
    </xdr:from>
    <xdr:ext cx="469744" cy="259045"/>
    <xdr:sp macro="" textlink="">
      <xdr:nvSpPr>
        <xdr:cNvPr id="556" name="【消防施設】&#10;一人当たり面積該当値テキスト">
          <a:extLst>
            <a:ext uri="{FF2B5EF4-FFF2-40B4-BE49-F238E27FC236}">
              <a16:creationId xmlns="" xmlns:a16="http://schemas.microsoft.com/office/drawing/2014/main" id="{8618FE38-D449-4EC9-9B99-CED1915CC308}"/>
            </a:ext>
          </a:extLst>
        </xdr:cNvPr>
        <xdr:cNvSpPr txBox="1"/>
      </xdr:nvSpPr>
      <xdr:spPr>
        <a:xfrm>
          <a:off x="22199600" y="1469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32829</xdr:rowOff>
    </xdr:from>
    <xdr:to>
      <xdr:col>112</xdr:col>
      <xdr:colOff>38100</xdr:colOff>
      <xdr:row>86</xdr:row>
      <xdr:rowOff>134429</xdr:rowOff>
    </xdr:to>
    <xdr:sp macro="" textlink="">
      <xdr:nvSpPr>
        <xdr:cNvPr id="557" name="楕円 556">
          <a:extLst>
            <a:ext uri="{FF2B5EF4-FFF2-40B4-BE49-F238E27FC236}">
              <a16:creationId xmlns="" xmlns:a16="http://schemas.microsoft.com/office/drawing/2014/main" id="{A7CDEBD1-F002-4C34-B725-69BFD074A19B}"/>
            </a:ext>
          </a:extLst>
        </xdr:cNvPr>
        <xdr:cNvSpPr/>
      </xdr:nvSpPr>
      <xdr:spPr>
        <a:xfrm>
          <a:off x="21272500" y="147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83249</xdr:rowOff>
    </xdr:from>
    <xdr:to>
      <xdr:col>116</xdr:col>
      <xdr:colOff>63500</xdr:colOff>
      <xdr:row>86</xdr:row>
      <xdr:rowOff>83629</xdr:rowOff>
    </xdr:to>
    <xdr:cxnSp macro="">
      <xdr:nvCxnSpPr>
        <xdr:cNvPr id="558" name="直線コネクタ 557">
          <a:extLst>
            <a:ext uri="{FF2B5EF4-FFF2-40B4-BE49-F238E27FC236}">
              <a16:creationId xmlns="" xmlns:a16="http://schemas.microsoft.com/office/drawing/2014/main" id="{C59203A2-C26F-49F4-A069-5BBF9B0F064C}"/>
            </a:ext>
          </a:extLst>
        </xdr:cNvPr>
        <xdr:cNvCxnSpPr/>
      </xdr:nvCxnSpPr>
      <xdr:spPr>
        <a:xfrm flipV="1">
          <a:off x="21323300" y="14827949"/>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44641</xdr:rowOff>
    </xdr:from>
    <xdr:to>
      <xdr:col>107</xdr:col>
      <xdr:colOff>101600</xdr:colOff>
      <xdr:row>86</xdr:row>
      <xdr:rowOff>146241</xdr:rowOff>
    </xdr:to>
    <xdr:sp macro="" textlink="">
      <xdr:nvSpPr>
        <xdr:cNvPr id="559" name="楕円 558">
          <a:extLst>
            <a:ext uri="{FF2B5EF4-FFF2-40B4-BE49-F238E27FC236}">
              <a16:creationId xmlns="" xmlns:a16="http://schemas.microsoft.com/office/drawing/2014/main" id="{7C425333-191E-424D-BE7B-AF2BD7B8A240}"/>
            </a:ext>
          </a:extLst>
        </xdr:cNvPr>
        <xdr:cNvSpPr/>
      </xdr:nvSpPr>
      <xdr:spPr>
        <a:xfrm>
          <a:off x="20383500" y="147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83629</xdr:rowOff>
    </xdr:from>
    <xdr:to>
      <xdr:col>111</xdr:col>
      <xdr:colOff>177800</xdr:colOff>
      <xdr:row>86</xdr:row>
      <xdr:rowOff>95441</xdr:rowOff>
    </xdr:to>
    <xdr:cxnSp macro="">
      <xdr:nvCxnSpPr>
        <xdr:cNvPr id="560" name="直線コネクタ 559">
          <a:extLst>
            <a:ext uri="{FF2B5EF4-FFF2-40B4-BE49-F238E27FC236}">
              <a16:creationId xmlns="" xmlns:a16="http://schemas.microsoft.com/office/drawing/2014/main" id="{9955FE3F-D256-4D03-B599-778BBEE6B7F9}"/>
            </a:ext>
          </a:extLst>
        </xdr:cNvPr>
        <xdr:cNvCxnSpPr/>
      </xdr:nvCxnSpPr>
      <xdr:spPr>
        <a:xfrm flipV="1">
          <a:off x="20434300" y="14828329"/>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51499</xdr:rowOff>
    </xdr:from>
    <xdr:to>
      <xdr:col>102</xdr:col>
      <xdr:colOff>165100</xdr:colOff>
      <xdr:row>86</xdr:row>
      <xdr:rowOff>153099</xdr:rowOff>
    </xdr:to>
    <xdr:sp macro="" textlink="">
      <xdr:nvSpPr>
        <xdr:cNvPr id="561" name="楕円 560">
          <a:extLst>
            <a:ext uri="{FF2B5EF4-FFF2-40B4-BE49-F238E27FC236}">
              <a16:creationId xmlns="" xmlns:a16="http://schemas.microsoft.com/office/drawing/2014/main" id="{8BC67788-E39B-41A9-AFE8-F0ABA10A3934}"/>
            </a:ext>
          </a:extLst>
        </xdr:cNvPr>
        <xdr:cNvSpPr/>
      </xdr:nvSpPr>
      <xdr:spPr>
        <a:xfrm>
          <a:off x="19494500" y="147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95441</xdr:rowOff>
    </xdr:from>
    <xdr:to>
      <xdr:col>107</xdr:col>
      <xdr:colOff>50800</xdr:colOff>
      <xdr:row>86</xdr:row>
      <xdr:rowOff>102299</xdr:rowOff>
    </xdr:to>
    <xdr:cxnSp macro="">
      <xdr:nvCxnSpPr>
        <xdr:cNvPr id="562" name="直線コネクタ 561">
          <a:extLst>
            <a:ext uri="{FF2B5EF4-FFF2-40B4-BE49-F238E27FC236}">
              <a16:creationId xmlns="" xmlns:a16="http://schemas.microsoft.com/office/drawing/2014/main" id="{AC1CCCA8-6531-44CD-AE04-A591AA6F1A24}"/>
            </a:ext>
          </a:extLst>
        </xdr:cNvPr>
        <xdr:cNvCxnSpPr/>
      </xdr:nvCxnSpPr>
      <xdr:spPr>
        <a:xfrm flipV="1">
          <a:off x="19545300" y="1484014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125556</xdr:rowOff>
    </xdr:from>
    <xdr:ext cx="469744" cy="259045"/>
    <xdr:sp macro="" textlink="">
      <xdr:nvSpPr>
        <xdr:cNvPr id="563" name="n_1mainValue【消防施設】&#10;一人当たり面積">
          <a:extLst>
            <a:ext uri="{FF2B5EF4-FFF2-40B4-BE49-F238E27FC236}">
              <a16:creationId xmlns="" xmlns:a16="http://schemas.microsoft.com/office/drawing/2014/main" id="{63E87E34-AE46-4B8A-BE2D-C26BF9D65C34}"/>
            </a:ext>
          </a:extLst>
        </xdr:cNvPr>
        <xdr:cNvSpPr txBox="1"/>
      </xdr:nvSpPr>
      <xdr:spPr>
        <a:xfrm>
          <a:off x="21075727" y="1487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137368</xdr:rowOff>
    </xdr:from>
    <xdr:ext cx="469744" cy="259045"/>
    <xdr:sp macro="" textlink="">
      <xdr:nvSpPr>
        <xdr:cNvPr id="564" name="n_2mainValue【消防施設】&#10;一人当たり面積">
          <a:extLst>
            <a:ext uri="{FF2B5EF4-FFF2-40B4-BE49-F238E27FC236}">
              <a16:creationId xmlns="" xmlns:a16="http://schemas.microsoft.com/office/drawing/2014/main" id="{0E14A4BA-CED3-49CB-9605-B32072BBD898}"/>
            </a:ext>
          </a:extLst>
        </xdr:cNvPr>
        <xdr:cNvSpPr txBox="1"/>
      </xdr:nvSpPr>
      <xdr:spPr>
        <a:xfrm>
          <a:off x="20199427" y="1488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144226</xdr:rowOff>
    </xdr:from>
    <xdr:ext cx="469744" cy="259045"/>
    <xdr:sp macro="" textlink="">
      <xdr:nvSpPr>
        <xdr:cNvPr id="565" name="n_3mainValue【消防施設】&#10;一人当たり面積">
          <a:extLst>
            <a:ext uri="{FF2B5EF4-FFF2-40B4-BE49-F238E27FC236}">
              <a16:creationId xmlns="" xmlns:a16="http://schemas.microsoft.com/office/drawing/2014/main" id="{D1FDD828-CD86-46FB-A00C-D976CB44A90B}"/>
            </a:ext>
          </a:extLst>
        </xdr:cNvPr>
        <xdr:cNvSpPr txBox="1"/>
      </xdr:nvSpPr>
      <xdr:spPr>
        <a:xfrm>
          <a:off x="19310427" y="1488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a:extLst>
            <a:ext uri="{FF2B5EF4-FFF2-40B4-BE49-F238E27FC236}">
              <a16:creationId xmlns="" xmlns:a16="http://schemas.microsoft.com/office/drawing/2014/main" id="{C900A081-38D7-40B8-A839-4F45A413AD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7" name="正方形/長方形 566">
          <a:extLst>
            <a:ext uri="{FF2B5EF4-FFF2-40B4-BE49-F238E27FC236}">
              <a16:creationId xmlns="" xmlns:a16="http://schemas.microsoft.com/office/drawing/2014/main" id="{AE603BD2-6B1C-4776-8FDF-814C3EF574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8" name="正方形/長方形 567">
          <a:extLst>
            <a:ext uri="{FF2B5EF4-FFF2-40B4-BE49-F238E27FC236}">
              <a16:creationId xmlns="" xmlns:a16="http://schemas.microsoft.com/office/drawing/2014/main" id="{96D549B5-610F-49A5-A4B2-0EB1B19074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9" name="正方形/長方形 568">
          <a:extLst>
            <a:ext uri="{FF2B5EF4-FFF2-40B4-BE49-F238E27FC236}">
              <a16:creationId xmlns="" xmlns:a16="http://schemas.microsoft.com/office/drawing/2014/main" id="{E88D8ED2-82BC-4A77-9025-B79D374022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0" name="正方形/長方形 569">
          <a:extLst>
            <a:ext uri="{FF2B5EF4-FFF2-40B4-BE49-F238E27FC236}">
              <a16:creationId xmlns="" xmlns:a16="http://schemas.microsoft.com/office/drawing/2014/main" id="{63C8F2E5-A9D0-4FA8-A607-D58479A722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1" name="正方形/長方形 570">
          <a:extLst>
            <a:ext uri="{FF2B5EF4-FFF2-40B4-BE49-F238E27FC236}">
              <a16:creationId xmlns="" xmlns:a16="http://schemas.microsoft.com/office/drawing/2014/main" id="{68D1B2CC-6CE3-46BD-AC25-C9399BA8AE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2" name="正方形/長方形 571">
          <a:extLst>
            <a:ext uri="{FF2B5EF4-FFF2-40B4-BE49-F238E27FC236}">
              <a16:creationId xmlns="" xmlns:a16="http://schemas.microsoft.com/office/drawing/2014/main" id="{FA1AEB8C-250C-4F38-A6A3-E582494AE9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正方形/長方形 572">
          <a:extLst>
            <a:ext uri="{FF2B5EF4-FFF2-40B4-BE49-F238E27FC236}">
              <a16:creationId xmlns="" xmlns:a16="http://schemas.microsoft.com/office/drawing/2014/main" id="{A70C6178-1618-4F77-BE58-56FEA96D5C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4" name="テキスト ボックス 573">
          <a:extLst>
            <a:ext uri="{FF2B5EF4-FFF2-40B4-BE49-F238E27FC236}">
              <a16:creationId xmlns="" xmlns:a16="http://schemas.microsoft.com/office/drawing/2014/main" id="{142575F5-A72A-4674-8141-E2F88FFD13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5" name="直線コネクタ 574">
          <a:extLst>
            <a:ext uri="{FF2B5EF4-FFF2-40B4-BE49-F238E27FC236}">
              <a16:creationId xmlns="" xmlns:a16="http://schemas.microsoft.com/office/drawing/2014/main" id="{17C75FBF-D841-434C-8960-F2D48B081B9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6" name="直線コネクタ 575">
          <a:extLst>
            <a:ext uri="{FF2B5EF4-FFF2-40B4-BE49-F238E27FC236}">
              <a16:creationId xmlns="" xmlns:a16="http://schemas.microsoft.com/office/drawing/2014/main" id="{9212B526-26F8-48C0-BDCC-86AD3BFC8D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7" name="テキスト ボックス 576">
          <a:extLst>
            <a:ext uri="{FF2B5EF4-FFF2-40B4-BE49-F238E27FC236}">
              <a16:creationId xmlns="" xmlns:a16="http://schemas.microsoft.com/office/drawing/2014/main" id="{1EAC0110-95CF-44E8-84EA-356A042ECC5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8" name="直線コネクタ 577">
          <a:extLst>
            <a:ext uri="{FF2B5EF4-FFF2-40B4-BE49-F238E27FC236}">
              <a16:creationId xmlns="" xmlns:a16="http://schemas.microsoft.com/office/drawing/2014/main" id="{604A5388-4A28-498D-A868-6D25E59F5E2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9" name="テキスト ボックス 578">
          <a:extLst>
            <a:ext uri="{FF2B5EF4-FFF2-40B4-BE49-F238E27FC236}">
              <a16:creationId xmlns="" xmlns:a16="http://schemas.microsoft.com/office/drawing/2014/main" id="{9C201561-4CD9-4F34-BA06-07EA163113C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0" name="直線コネクタ 579">
          <a:extLst>
            <a:ext uri="{FF2B5EF4-FFF2-40B4-BE49-F238E27FC236}">
              <a16:creationId xmlns="" xmlns:a16="http://schemas.microsoft.com/office/drawing/2014/main" id="{664D6DB7-6B52-4F22-8DF0-4D641413857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1" name="テキスト ボックス 580">
          <a:extLst>
            <a:ext uri="{FF2B5EF4-FFF2-40B4-BE49-F238E27FC236}">
              <a16:creationId xmlns="" xmlns:a16="http://schemas.microsoft.com/office/drawing/2014/main" id="{D09834C6-2E8F-47FF-BCDC-3531906415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2" name="直線コネクタ 581">
          <a:extLst>
            <a:ext uri="{FF2B5EF4-FFF2-40B4-BE49-F238E27FC236}">
              <a16:creationId xmlns="" xmlns:a16="http://schemas.microsoft.com/office/drawing/2014/main" id="{F64B4A08-2E59-413A-829A-1332FCFA8B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3" name="テキスト ボックス 582">
          <a:extLst>
            <a:ext uri="{FF2B5EF4-FFF2-40B4-BE49-F238E27FC236}">
              <a16:creationId xmlns="" xmlns:a16="http://schemas.microsoft.com/office/drawing/2014/main" id="{F8C621C1-9190-4971-B8E2-9DFC56F3B7E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4" name="直線コネクタ 583">
          <a:extLst>
            <a:ext uri="{FF2B5EF4-FFF2-40B4-BE49-F238E27FC236}">
              <a16:creationId xmlns="" xmlns:a16="http://schemas.microsoft.com/office/drawing/2014/main" id="{A27A8633-87F4-456D-9936-A0EF705E6E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5" name="テキスト ボックス 584">
          <a:extLst>
            <a:ext uri="{FF2B5EF4-FFF2-40B4-BE49-F238E27FC236}">
              <a16:creationId xmlns="" xmlns:a16="http://schemas.microsoft.com/office/drawing/2014/main" id="{544E1F62-D368-44E1-BA76-7F7A26ED3B4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6" name="直線コネクタ 585">
          <a:extLst>
            <a:ext uri="{FF2B5EF4-FFF2-40B4-BE49-F238E27FC236}">
              <a16:creationId xmlns="" xmlns:a16="http://schemas.microsoft.com/office/drawing/2014/main" id="{FED85335-A6E4-4671-A3DA-B456E1B117F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7" name="テキスト ボックス 586">
          <a:extLst>
            <a:ext uri="{FF2B5EF4-FFF2-40B4-BE49-F238E27FC236}">
              <a16:creationId xmlns="" xmlns:a16="http://schemas.microsoft.com/office/drawing/2014/main" id="{48AF6C7C-5941-42E7-BEBC-002F4D27190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8" name="直線コネクタ 587">
          <a:extLst>
            <a:ext uri="{FF2B5EF4-FFF2-40B4-BE49-F238E27FC236}">
              <a16:creationId xmlns="" xmlns:a16="http://schemas.microsoft.com/office/drawing/2014/main" id="{2C0F6E90-DA1C-4A79-98E8-06C05F292E3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9" name="テキスト ボックス 588">
          <a:extLst>
            <a:ext uri="{FF2B5EF4-FFF2-40B4-BE49-F238E27FC236}">
              <a16:creationId xmlns="" xmlns:a16="http://schemas.microsoft.com/office/drawing/2014/main" id="{A7B26DA6-EBF0-404D-B795-37F814B4A3A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0" name="【庁舎】&#10;有形固定資産減価償却率グラフ枠">
          <a:extLst>
            <a:ext uri="{FF2B5EF4-FFF2-40B4-BE49-F238E27FC236}">
              <a16:creationId xmlns="" xmlns:a16="http://schemas.microsoft.com/office/drawing/2014/main" id="{3AFAB206-A58C-479C-A198-DC79C802DCA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91" name="直線コネクタ 590">
          <a:extLst>
            <a:ext uri="{FF2B5EF4-FFF2-40B4-BE49-F238E27FC236}">
              <a16:creationId xmlns="" xmlns:a16="http://schemas.microsoft.com/office/drawing/2014/main" id="{35CE71C4-835D-4046-A2A0-AD6B32CDF4A5}"/>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92" name="【庁舎】&#10;有形固定資産減価償却率最小値テキスト">
          <a:extLst>
            <a:ext uri="{FF2B5EF4-FFF2-40B4-BE49-F238E27FC236}">
              <a16:creationId xmlns="" xmlns:a16="http://schemas.microsoft.com/office/drawing/2014/main" id="{481745F7-B9E1-4F19-BF37-D198595FAA31}"/>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93" name="直線コネクタ 592">
          <a:extLst>
            <a:ext uri="{FF2B5EF4-FFF2-40B4-BE49-F238E27FC236}">
              <a16:creationId xmlns="" xmlns:a16="http://schemas.microsoft.com/office/drawing/2014/main" id="{E2C662E8-1310-406C-B8F0-4326A266B408}"/>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94" name="【庁舎】&#10;有形固定資産減価償却率最大値テキスト">
          <a:extLst>
            <a:ext uri="{FF2B5EF4-FFF2-40B4-BE49-F238E27FC236}">
              <a16:creationId xmlns="" xmlns:a16="http://schemas.microsoft.com/office/drawing/2014/main" id="{96B2E76D-CDEA-4676-8FC0-3EB8D24835B0}"/>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95" name="直線コネクタ 594">
          <a:extLst>
            <a:ext uri="{FF2B5EF4-FFF2-40B4-BE49-F238E27FC236}">
              <a16:creationId xmlns="" xmlns:a16="http://schemas.microsoft.com/office/drawing/2014/main" id="{ABFC0D9D-ED5E-4893-9DAA-87548452ACC7}"/>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596" name="【庁舎】&#10;有形固定資産減価償却率平均値テキスト">
          <a:extLst>
            <a:ext uri="{FF2B5EF4-FFF2-40B4-BE49-F238E27FC236}">
              <a16:creationId xmlns="" xmlns:a16="http://schemas.microsoft.com/office/drawing/2014/main" id="{5B57CAB1-B4A5-4FF4-B8CE-9830C397939D}"/>
            </a:ext>
          </a:extLst>
        </xdr:cNvPr>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97" name="フローチャート: 判断 596">
          <a:extLst>
            <a:ext uri="{FF2B5EF4-FFF2-40B4-BE49-F238E27FC236}">
              <a16:creationId xmlns="" xmlns:a16="http://schemas.microsoft.com/office/drawing/2014/main" id="{419C615B-3F51-4A85-9494-6695D78F7DCF}"/>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98" name="フローチャート: 判断 597">
          <a:extLst>
            <a:ext uri="{FF2B5EF4-FFF2-40B4-BE49-F238E27FC236}">
              <a16:creationId xmlns="" xmlns:a16="http://schemas.microsoft.com/office/drawing/2014/main" id="{10E40FE1-43E8-4A08-A386-3B417DD641BA}"/>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599" name="n_1aveValue【庁舎】&#10;有形固定資産減価償却率">
          <a:extLst>
            <a:ext uri="{FF2B5EF4-FFF2-40B4-BE49-F238E27FC236}">
              <a16:creationId xmlns="" xmlns:a16="http://schemas.microsoft.com/office/drawing/2014/main" id="{3C52379F-B053-454D-AA72-56DECCF808D2}"/>
            </a:ext>
          </a:extLst>
        </xdr:cNvPr>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00" name="フローチャート: 判断 599">
          <a:extLst>
            <a:ext uri="{FF2B5EF4-FFF2-40B4-BE49-F238E27FC236}">
              <a16:creationId xmlns="" xmlns:a16="http://schemas.microsoft.com/office/drawing/2014/main" id="{38B98EF1-D7D4-4BF4-828D-34F782BF6051}"/>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601" name="n_2aveValue【庁舎】&#10;有形固定資産減価償却率">
          <a:extLst>
            <a:ext uri="{FF2B5EF4-FFF2-40B4-BE49-F238E27FC236}">
              <a16:creationId xmlns="" xmlns:a16="http://schemas.microsoft.com/office/drawing/2014/main" id="{33EAE0D1-8C3E-44C4-A5F2-D3D6D45FCC52}"/>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602" name="フローチャート: 判断 601">
          <a:extLst>
            <a:ext uri="{FF2B5EF4-FFF2-40B4-BE49-F238E27FC236}">
              <a16:creationId xmlns="" xmlns:a16="http://schemas.microsoft.com/office/drawing/2014/main" id="{B76EA3A7-9E81-463E-AC56-D8F417E3042D}"/>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603" name="n_3aveValue【庁舎】&#10;有形固定資産減価償却率">
          <a:extLst>
            <a:ext uri="{FF2B5EF4-FFF2-40B4-BE49-F238E27FC236}">
              <a16:creationId xmlns="" xmlns:a16="http://schemas.microsoft.com/office/drawing/2014/main" id="{202BEB8B-0891-49B5-813C-CB22CE26BECC}"/>
            </a:ext>
          </a:extLst>
        </xdr:cNvPr>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4" name="テキスト ボックス 603">
          <a:extLst>
            <a:ext uri="{FF2B5EF4-FFF2-40B4-BE49-F238E27FC236}">
              <a16:creationId xmlns="" xmlns:a16="http://schemas.microsoft.com/office/drawing/2014/main" id="{B4CAB557-31D2-4BE7-8FA2-547C28CA8B4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a:extLst>
            <a:ext uri="{FF2B5EF4-FFF2-40B4-BE49-F238E27FC236}">
              <a16:creationId xmlns="" xmlns:a16="http://schemas.microsoft.com/office/drawing/2014/main" id="{4A38F408-5D3C-4B79-A836-244A00710C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a:extLst>
            <a:ext uri="{FF2B5EF4-FFF2-40B4-BE49-F238E27FC236}">
              <a16:creationId xmlns="" xmlns:a16="http://schemas.microsoft.com/office/drawing/2014/main" id="{65325CE5-F579-4D92-8049-B8A57CDA76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a:extLst>
            <a:ext uri="{FF2B5EF4-FFF2-40B4-BE49-F238E27FC236}">
              <a16:creationId xmlns="" xmlns:a16="http://schemas.microsoft.com/office/drawing/2014/main" id="{A47D5877-3FA1-4F3D-88AC-EDEF90BA1F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a:extLst>
            <a:ext uri="{FF2B5EF4-FFF2-40B4-BE49-F238E27FC236}">
              <a16:creationId xmlns="" xmlns:a16="http://schemas.microsoft.com/office/drawing/2014/main" id="{FD3814C5-7ACE-4174-B66B-3029B72D6D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79284</xdr:rowOff>
    </xdr:from>
    <xdr:to>
      <xdr:col>85</xdr:col>
      <xdr:colOff>177800</xdr:colOff>
      <xdr:row>105</xdr:row>
      <xdr:rowOff>9434</xdr:rowOff>
    </xdr:to>
    <xdr:sp macro="" textlink="">
      <xdr:nvSpPr>
        <xdr:cNvPr id="609" name="楕円 608">
          <a:extLst>
            <a:ext uri="{FF2B5EF4-FFF2-40B4-BE49-F238E27FC236}">
              <a16:creationId xmlns="" xmlns:a16="http://schemas.microsoft.com/office/drawing/2014/main" id="{CE19EB51-0984-4EC6-A703-D86FCD5ED97B}"/>
            </a:ext>
          </a:extLst>
        </xdr:cNvPr>
        <xdr:cNvSpPr/>
      </xdr:nvSpPr>
      <xdr:spPr>
        <a:xfrm>
          <a:off x="16268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57711</xdr:rowOff>
    </xdr:from>
    <xdr:ext cx="405111" cy="259045"/>
    <xdr:sp macro="" textlink="">
      <xdr:nvSpPr>
        <xdr:cNvPr id="610" name="【庁舎】&#10;有形固定資産減価償却率該当値テキスト">
          <a:extLst>
            <a:ext uri="{FF2B5EF4-FFF2-40B4-BE49-F238E27FC236}">
              <a16:creationId xmlns="" xmlns:a16="http://schemas.microsoft.com/office/drawing/2014/main" id="{94A8CEC7-E5A3-4C47-BD06-1EF25BF43A71}"/>
            </a:ext>
          </a:extLst>
        </xdr:cNvPr>
        <xdr:cNvSpPr txBox="1"/>
      </xdr:nvSpPr>
      <xdr:spPr>
        <a:xfrm>
          <a:off x="16357600"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115207</xdr:rowOff>
    </xdr:from>
    <xdr:to>
      <xdr:col>81</xdr:col>
      <xdr:colOff>101600</xdr:colOff>
      <xdr:row>105</xdr:row>
      <xdr:rowOff>45357</xdr:rowOff>
    </xdr:to>
    <xdr:sp macro="" textlink="">
      <xdr:nvSpPr>
        <xdr:cNvPr id="611" name="楕円 610">
          <a:extLst>
            <a:ext uri="{FF2B5EF4-FFF2-40B4-BE49-F238E27FC236}">
              <a16:creationId xmlns="" xmlns:a16="http://schemas.microsoft.com/office/drawing/2014/main" id="{0AA36252-C0DE-457D-98B8-2582D2444CA4}"/>
            </a:ext>
          </a:extLst>
        </xdr:cNvPr>
        <xdr:cNvSpPr/>
      </xdr:nvSpPr>
      <xdr:spPr>
        <a:xfrm>
          <a:off x="15430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130084</xdr:rowOff>
    </xdr:from>
    <xdr:to>
      <xdr:col>85</xdr:col>
      <xdr:colOff>127000</xdr:colOff>
      <xdr:row>104</xdr:row>
      <xdr:rowOff>166007</xdr:rowOff>
    </xdr:to>
    <xdr:cxnSp macro="">
      <xdr:nvCxnSpPr>
        <xdr:cNvPr id="612" name="直線コネクタ 611">
          <a:extLst>
            <a:ext uri="{FF2B5EF4-FFF2-40B4-BE49-F238E27FC236}">
              <a16:creationId xmlns="" xmlns:a16="http://schemas.microsoft.com/office/drawing/2014/main" id="{4748EBA9-CA65-4BFE-9176-DDCF37B7D1CE}"/>
            </a:ext>
          </a:extLst>
        </xdr:cNvPr>
        <xdr:cNvCxnSpPr/>
      </xdr:nvCxnSpPr>
      <xdr:spPr>
        <a:xfrm flipV="1">
          <a:off x="15481300" y="179608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613" name="楕円 612">
          <a:extLst>
            <a:ext uri="{FF2B5EF4-FFF2-40B4-BE49-F238E27FC236}">
              <a16:creationId xmlns="" xmlns:a16="http://schemas.microsoft.com/office/drawing/2014/main" id="{CA7A2E95-04C7-4C98-83C1-798782D69DF5}"/>
            </a:ext>
          </a:extLst>
        </xdr:cNvPr>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166007</xdr:rowOff>
    </xdr:from>
    <xdr:to>
      <xdr:col>81</xdr:col>
      <xdr:colOff>50800</xdr:colOff>
      <xdr:row>105</xdr:row>
      <xdr:rowOff>1088</xdr:rowOff>
    </xdr:to>
    <xdr:cxnSp macro="">
      <xdr:nvCxnSpPr>
        <xdr:cNvPr id="614" name="直線コネクタ 613">
          <a:extLst>
            <a:ext uri="{FF2B5EF4-FFF2-40B4-BE49-F238E27FC236}">
              <a16:creationId xmlns="" xmlns:a16="http://schemas.microsoft.com/office/drawing/2014/main" id="{470605C0-F59A-4AF5-970E-3C70B852F94F}"/>
            </a:ext>
          </a:extLst>
        </xdr:cNvPr>
        <xdr:cNvCxnSpPr/>
      </xdr:nvCxnSpPr>
      <xdr:spPr>
        <a:xfrm flipV="1">
          <a:off x="14592300" y="179968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15" name="楕円 614">
          <a:extLst>
            <a:ext uri="{FF2B5EF4-FFF2-40B4-BE49-F238E27FC236}">
              <a16:creationId xmlns="" xmlns:a16="http://schemas.microsoft.com/office/drawing/2014/main" id="{ACF15AAE-24A8-4A13-AAA2-48448FD0689B}"/>
            </a:ext>
          </a:extLst>
        </xdr:cNvPr>
        <xdr:cNvSpPr/>
      </xdr:nvSpPr>
      <xdr:spPr>
        <a:xfrm>
          <a:off x="1365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xdr:rowOff>
    </xdr:from>
    <xdr:to>
      <xdr:col>76</xdr:col>
      <xdr:colOff>114300</xdr:colOff>
      <xdr:row>105</xdr:row>
      <xdr:rowOff>58238</xdr:rowOff>
    </xdr:to>
    <xdr:cxnSp macro="">
      <xdr:nvCxnSpPr>
        <xdr:cNvPr id="616" name="直線コネクタ 615">
          <a:extLst>
            <a:ext uri="{FF2B5EF4-FFF2-40B4-BE49-F238E27FC236}">
              <a16:creationId xmlns="" xmlns:a16="http://schemas.microsoft.com/office/drawing/2014/main" id="{C61D7809-D84A-4A21-9657-E5E75CD19EC0}"/>
            </a:ext>
          </a:extLst>
        </xdr:cNvPr>
        <xdr:cNvCxnSpPr/>
      </xdr:nvCxnSpPr>
      <xdr:spPr>
        <a:xfrm flipV="1">
          <a:off x="13703300" y="18003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617" name="n_1mainValue【庁舎】&#10;有形固定資産減価償却率">
          <a:extLst>
            <a:ext uri="{FF2B5EF4-FFF2-40B4-BE49-F238E27FC236}">
              <a16:creationId xmlns="" xmlns:a16="http://schemas.microsoft.com/office/drawing/2014/main" id="{04EF528F-3C71-4DDF-AC88-35DEF2177E10}"/>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43015</xdr:rowOff>
    </xdr:from>
    <xdr:ext cx="405111" cy="259045"/>
    <xdr:sp macro="" textlink="">
      <xdr:nvSpPr>
        <xdr:cNvPr id="618" name="n_2mainValue【庁舎】&#10;有形固定資産減価償却率">
          <a:extLst>
            <a:ext uri="{FF2B5EF4-FFF2-40B4-BE49-F238E27FC236}">
              <a16:creationId xmlns="" xmlns:a16="http://schemas.microsoft.com/office/drawing/2014/main" id="{A7E69749-232F-4B71-BCD5-D9204CC11472}"/>
            </a:ext>
          </a:extLst>
        </xdr:cNvPr>
        <xdr:cNvSpPr txBox="1"/>
      </xdr:nvSpPr>
      <xdr:spPr>
        <a:xfrm>
          <a:off x="14389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619" name="n_3mainValue【庁舎】&#10;有形固定資産減価償却率">
          <a:extLst>
            <a:ext uri="{FF2B5EF4-FFF2-40B4-BE49-F238E27FC236}">
              <a16:creationId xmlns="" xmlns:a16="http://schemas.microsoft.com/office/drawing/2014/main" id="{177075CC-85E0-48BB-9F85-5784EBFDF8AC}"/>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a:extLst>
            <a:ext uri="{FF2B5EF4-FFF2-40B4-BE49-F238E27FC236}">
              <a16:creationId xmlns="" xmlns:a16="http://schemas.microsoft.com/office/drawing/2014/main" id="{4FA81E2A-7C2B-48F4-A588-1A8CA858CA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a:extLst>
            <a:ext uri="{FF2B5EF4-FFF2-40B4-BE49-F238E27FC236}">
              <a16:creationId xmlns="" xmlns:a16="http://schemas.microsoft.com/office/drawing/2014/main" id="{CED17408-7E8F-4396-99E9-BCF9C134F2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a:extLst>
            <a:ext uri="{FF2B5EF4-FFF2-40B4-BE49-F238E27FC236}">
              <a16:creationId xmlns="" xmlns:a16="http://schemas.microsoft.com/office/drawing/2014/main" id="{5CA62415-3D6A-4ED5-ABE9-69E32B5EE1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a:extLst>
            <a:ext uri="{FF2B5EF4-FFF2-40B4-BE49-F238E27FC236}">
              <a16:creationId xmlns="" xmlns:a16="http://schemas.microsoft.com/office/drawing/2014/main" id="{29D7E51F-3D22-415D-8A72-4BFCFDF739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a:extLst>
            <a:ext uri="{FF2B5EF4-FFF2-40B4-BE49-F238E27FC236}">
              <a16:creationId xmlns="" xmlns:a16="http://schemas.microsoft.com/office/drawing/2014/main" id="{6F71AD30-EC9B-413B-984F-2093B6A4B7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a:extLst>
            <a:ext uri="{FF2B5EF4-FFF2-40B4-BE49-F238E27FC236}">
              <a16:creationId xmlns="" xmlns:a16="http://schemas.microsoft.com/office/drawing/2014/main" id="{91374741-39B3-487A-ACDD-2263FE96EE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a:extLst>
            <a:ext uri="{FF2B5EF4-FFF2-40B4-BE49-F238E27FC236}">
              <a16:creationId xmlns="" xmlns:a16="http://schemas.microsoft.com/office/drawing/2014/main" id="{21A6A188-249B-4A27-A055-957FC5C4D0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a:extLst>
            <a:ext uri="{FF2B5EF4-FFF2-40B4-BE49-F238E27FC236}">
              <a16:creationId xmlns="" xmlns:a16="http://schemas.microsoft.com/office/drawing/2014/main" id="{800999B8-87C1-4E85-A2BE-2800F06F23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a:extLst>
            <a:ext uri="{FF2B5EF4-FFF2-40B4-BE49-F238E27FC236}">
              <a16:creationId xmlns="" xmlns:a16="http://schemas.microsoft.com/office/drawing/2014/main" id="{46C64BE2-99CD-45A8-BC8C-7915AC839EE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a:extLst>
            <a:ext uri="{FF2B5EF4-FFF2-40B4-BE49-F238E27FC236}">
              <a16:creationId xmlns="" xmlns:a16="http://schemas.microsoft.com/office/drawing/2014/main" id="{3E72EEF3-A0A6-4D57-A734-1B42D10943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0" name="直線コネクタ 629">
          <a:extLst>
            <a:ext uri="{FF2B5EF4-FFF2-40B4-BE49-F238E27FC236}">
              <a16:creationId xmlns="" xmlns:a16="http://schemas.microsoft.com/office/drawing/2014/main" id="{9FF4C99E-88EC-4E3A-8004-8A064A23DD7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1" name="テキスト ボックス 630">
          <a:extLst>
            <a:ext uri="{FF2B5EF4-FFF2-40B4-BE49-F238E27FC236}">
              <a16:creationId xmlns="" xmlns:a16="http://schemas.microsoft.com/office/drawing/2014/main" id="{BA62445E-3500-46C2-89A1-76C48D28938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2" name="直線コネクタ 631">
          <a:extLst>
            <a:ext uri="{FF2B5EF4-FFF2-40B4-BE49-F238E27FC236}">
              <a16:creationId xmlns="" xmlns:a16="http://schemas.microsoft.com/office/drawing/2014/main" id="{FC55D37E-C892-44C3-A52C-18DBB686BA3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3" name="テキスト ボックス 632">
          <a:extLst>
            <a:ext uri="{FF2B5EF4-FFF2-40B4-BE49-F238E27FC236}">
              <a16:creationId xmlns="" xmlns:a16="http://schemas.microsoft.com/office/drawing/2014/main" id="{D2B0D314-1CA8-4D42-A709-1CDF7C11787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4" name="直線コネクタ 633">
          <a:extLst>
            <a:ext uri="{FF2B5EF4-FFF2-40B4-BE49-F238E27FC236}">
              <a16:creationId xmlns="" xmlns:a16="http://schemas.microsoft.com/office/drawing/2014/main" id="{1C8FAF4C-6B6D-4EFE-B018-C91B7619743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5" name="テキスト ボックス 634">
          <a:extLst>
            <a:ext uri="{FF2B5EF4-FFF2-40B4-BE49-F238E27FC236}">
              <a16:creationId xmlns="" xmlns:a16="http://schemas.microsoft.com/office/drawing/2014/main" id="{54621B12-DDCC-480C-B8BE-902B3963326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6" name="直線コネクタ 635">
          <a:extLst>
            <a:ext uri="{FF2B5EF4-FFF2-40B4-BE49-F238E27FC236}">
              <a16:creationId xmlns="" xmlns:a16="http://schemas.microsoft.com/office/drawing/2014/main" id="{5DC8D1AF-5FE3-4208-A9A7-F174CBBF3B9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7" name="テキスト ボックス 636">
          <a:extLst>
            <a:ext uri="{FF2B5EF4-FFF2-40B4-BE49-F238E27FC236}">
              <a16:creationId xmlns="" xmlns:a16="http://schemas.microsoft.com/office/drawing/2014/main" id="{2CBC1826-A47C-4F16-9849-D804E7A032B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a:extLst>
            <a:ext uri="{FF2B5EF4-FFF2-40B4-BE49-F238E27FC236}">
              <a16:creationId xmlns="" xmlns:a16="http://schemas.microsoft.com/office/drawing/2014/main" id="{6536943C-2E57-4D4A-9212-96AF5F0D29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a:extLst>
            <a:ext uri="{FF2B5EF4-FFF2-40B4-BE49-F238E27FC236}">
              <a16:creationId xmlns="" xmlns:a16="http://schemas.microsoft.com/office/drawing/2014/main" id="{C87FB79C-8358-45B1-A373-27E1E3BDBEA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庁舎】&#10;一人当たり面積グラフ枠">
          <a:extLst>
            <a:ext uri="{FF2B5EF4-FFF2-40B4-BE49-F238E27FC236}">
              <a16:creationId xmlns="" xmlns:a16="http://schemas.microsoft.com/office/drawing/2014/main" id="{A5A7BD55-0B09-4E93-877E-97A5BD4F00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641" name="直線コネクタ 640">
          <a:extLst>
            <a:ext uri="{FF2B5EF4-FFF2-40B4-BE49-F238E27FC236}">
              <a16:creationId xmlns="" xmlns:a16="http://schemas.microsoft.com/office/drawing/2014/main" id="{DC5F3E15-4CB6-4575-B404-9C1C0245BCE9}"/>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642" name="【庁舎】&#10;一人当たり面積最小値テキスト">
          <a:extLst>
            <a:ext uri="{FF2B5EF4-FFF2-40B4-BE49-F238E27FC236}">
              <a16:creationId xmlns="" xmlns:a16="http://schemas.microsoft.com/office/drawing/2014/main" id="{35ECFAAF-7164-4C95-83F2-35C89E2795CE}"/>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643" name="直線コネクタ 642">
          <a:extLst>
            <a:ext uri="{FF2B5EF4-FFF2-40B4-BE49-F238E27FC236}">
              <a16:creationId xmlns="" xmlns:a16="http://schemas.microsoft.com/office/drawing/2014/main" id="{4A732B37-B98D-4F74-B717-621732F5D51A}"/>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644" name="【庁舎】&#10;一人当たり面積最大値テキスト">
          <a:extLst>
            <a:ext uri="{FF2B5EF4-FFF2-40B4-BE49-F238E27FC236}">
              <a16:creationId xmlns="" xmlns:a16="http://schemas.microsoft.com/office/drawing/2014/main" id="{35E90D32-584C-4457-B369-24C71414E255}"/>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645" name="直線コネクタ 644">
          <a:extLst>
            <a:ext uri="{FF2B5EF4-FFF2-40B4-BE49-F238E27FC236}">
              <a16:creationId xmlns="" xmlns:a16="http://schemas.microsoft.com/office/drawing/2014/main" id="{A378B9C1-2368-4C14-8169-F22D7102614D}"/>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646" name="【庁舎】&#10;一人当たり面積平均値テキスト">
          <a:extLst>
            <a:ext uri="{FF2B5EF4-FFF2-40B4-BE49-F238E27FC236}">
              <a16:creationId xmlns="" xmlns:a16="http://schemas.microsoft.com/office/drawing/2014/main" id="{3DC8E32A-BE81-4BDB-945E-68357B411C1A}"/>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647" name="フローチャート: 判断 646">
          <a:extLst>
            <a:ext uri="{FF2B5EF4-FFF2-40B4-BE49-F238E27FC236}">
              <a16:creationId xmlns="" xmlns:a16="http://schemas.microsoft.com/office/drawing/2014/main" id="{1150A15D-FAF6-4CE8-91DB-2B69F0D10D62}"/>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648" name="フローチャート: 判断 647">
          <a:extLst>
            <a:ext uri="{FF2B5EF4-FFF2-40B4-BE49-F238E27FC236}">
              <a16:creationId xmlns="" xmlns:a16="http://schemas.microsoft.com/office/drawing/2014/main" id="{9168DECF-68FD-412E-8959-CA9CDD765255}"/>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649" name="n_1aveValue【庁舎】&#10;一人当たり面積">
          <a:extLst>
            <a:ext uri="{FF2B5EF4-FFF2-40B4-BE49-F238E27FC236}">
              <a16:creationId xmlns="" xmlns:a16="http://schemas.microsoft.com/office/drawing/2014/main" id="{1C4CB6FA-FC6A-4D30-B110-083273DFA01C}"/>
            </a:ext>
          </a:extLst>
        </xdr:cNvPr>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650" name="フローチャート: 判断 649">
          <a:extLst>
            <a:ext uri="{FF2B5EF4-FFF2-40B4-BE49-F238E27FC236}">
              <a16:creationId xmlns="" xmlns:a16="http://schemas.microsoft.com/office/drawing/2014/main" id="{657CCBAA-A0FF-45E7-ADDF-D8553FBE0D7F}"/>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651" name="n_2aveValue【庁舎】&#10;一人当たり面積">
          <a:extLst>
            <a:ext uri="{FF2B5EF4-FFF2-40B4-BE49-F238E27FC236}">
              <a16:creationId xmlns="" xmlns:a16="http://schemas.microsoft.com/office/drawing/2014/main" id="{4A1A605E-6B1C-4FF1-95CC-F7427B0DEC2D}"/>
            </a:ext>
          </a:extLst>
        </xdr:cNvPr>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652" name="フローチャート: 判断 651">
          <a:extLst>
            <a:ext uri="{FF2B5EF4-FFF2-40B4-BE49-F238E27FC236}">
              <a16:creationId xmlns="" xmlns:a16="http://schemas.microsoft.com/office/drawing/2014/main" id="{41EF66D0-9D66-4BC4-85B0-9A9C401A86B9}"/>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120184</xdr:rowOff>
    </xdr:from>
    <xdr:ext cx="469744" cy="259045"/>
    <xdr:sp macro="" textlink="">
      <xdr:nvSpPr>
        <xdr:cNvPr id="653" name="n_3aveValue【庁舎】&#10;一人当たり面積">
          <a:extLst>
            <a:ext uri="{FF2B5EF4-FFF2-40B4-BE49-F238E27FC236}">
              <a16:creationId xmlns="" xmlns:a16="http://schemas.microsoft.com/office/drawing/2014/main" id="{4A6439BD-3C78-4F4F-88EA-7CDE5C7F8812}"/>
            </a:ext>
          </a:extLst>
        </xdr:cNvPr>
        <xdr:cNvSpPr txBox="1"/>
      </xdr:nvSpPr>
      <xdr:spPr>
        <a:xfrm>
          <a:off x="19310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4" name="テキスト ボックス 653">
          <a:extLst>
            <a:ext uri="{FF2B5EF4-FFF2-40B4-BE49-F238E27FC236}">
              <a16:creationId xmlns="" xmlns:a16="http://schemas.microsoft.com/office/drawing/2014/main" id="{FE5B008F-4E43-41D5-8B6C-21C6E7E43A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a:extLst>
            <a:ext uri="{FF2B5EF4-FFF2-40B4-BE49-F238E27FC236}">
              <a16:creationId xmlns="" xmlns:a16="http://schemas.microsoft.com/office/drawing/2014/main" id="{7E27C53D-10D9-4FAB-83C3-E5A4D94766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a:extLst>
            <a:ext uri="{FF2B5EF4-FFF2-40B4-BE49-F238E27FC236}">
              <a16:creationId xmlns="" xmlns:a16="http://schemas.microsoft.com/office/drawing/2014/main" id="{AEAD567E-ECFD-4C73-9CB2-84E2F7EAE07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a:extLst>
            <a:ext uri="{FF2B5EF4-FFF2-40B4-BE49-F238E27FC236}">
              <a16:creationId xmlns="" xmlns:a16="http://schemas.microsoft.com/office/drawing/2014/main" id="{34728A4C-27F6-4C77-BE47-621AFECF76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a:extLst>
            <a:ext uri="{FF2B5EF4-FFF2-40B4-BE49-F238E27FC236}">
              <a16:creationId xmlns="" xmlns:a16="http://schemas.microsoft.com/office/drawing/2014/main" id="{00D3832D-B977-4A41-80F2-BDD93F9445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144729</xdr:rowOff>
    </xdr:from>
    <xdr:to>
      <xdr:col>116</xdr:col>
      <xdr:colOff>114300</xdr:colOff>
      <xdr:row>106</xdr:row>
      <xdr:rowOff>74879</xdr:rowOff>
    </xdr:to>
    <xdr:sp macro="" textlink="">
      <xdr:nvSpPr>
        <xdr:cNvPr id="659" name="楕円 658">
          <a:extLst>
            <a:ext uri="{FF2B5EF4-FFF2-40B4-BE49-F238E27FC236}">
              <a16:creationId xmlns="" xmlns:a16="http://schemas.microsoft.com/office/drawing/2014/main" id="{4D372EC3-FC7F-4950-BCC9-138DED411816}"/>
            </a:ext>
          </a:extLst>
        </xdr:cNvPr>
        <xdr:cNvSpPr/>
      </xdr:nvSpPr>
      <xdr:spPr>
        <a:xfrm>
          <a:off x="22110700" y="181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167606</xdr:rowOff>
    </xdr:from>
    <xdr:ext cx="469744" cy="259045"/>
    <xdr:sp macro="" textlink="">
      <xdr:nvSpPr>
        <xdr:cNvPr id="660" name="【庁舎】&#10;一人当たり面積該当値テキスト">
          <a:extLst>
            <a:ext uri="{FF2B5EF4-FFF2-40B4-BE49-F238E27FC236}">
              <a16:creationId xmlns="" xmlns:a16="http://schemas.microsoft.com/office/drawing/2014/main" id="{F4F14E3C-0D76-4E4B-9332-7F7ABFD2C273}"/>
            </a:ext>
          </a:extLst>
        </xdr:cNvPr>
        <xdr:cNvSpPr txBox="1"/>
      </xdr:nvSpPr>
      <xdr:spPr>
        <a:xfrm>
          <a:off x="22199600" y="179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151588</xdr:rowOff>
    </xdr:from>
    <xdr:to>
      <xdr:col>112</xdr:col>
      <xdr:colOff>38100</xdr:colOff>
      <xdr:row>106</xdr:row>
      <xdr:rowOff>81738</xdr:rowOff>
    </xdr:to>
    <xdr:sp macro="" textlink="">
      <xdr:nvSpPr>
        <xdr:cNvPr id="661" name="楕円 660">
          <a:extLst>
            <a:ext uri="{FF2B5EF4-FFF2-40B4-BE49-F238E27FC236}">
              <a16:creationId xmlns="" xmlns:a16="http://schemas.microsoft.com/office/drawing/2014/main" id="{B1CE47DF-E978-448C-BEFF-FC35A2B610A1}"/>
            </a:ext>
          </a:extLst>
        </xdr:cNvPr>
        <xdr:cNvSpPr/>
      </xdr:nvSpPr>
      <xdr:spPr>
        <a:xfrm>
          <a:off x="21272500" y="181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24079</xdr:rowOff>
    </xdr:from>
    <xdr:to>
      <xdr:col>116</xdr:col>
      <xdr:colOff>63500</xdr:colOff>
      <xdr:row>106</xdr:row>
      <xdr:rowOff>30938</xdr:rowOff>
    </xdr:to>
    <xdr:cxnSp macro="">
      <xdr:nvCxnSpPr>
        <xdr:cNvPr id="662" name="直線コネクタ 661">
          <a:extLst>
            <a:ext uri="{FF2B5EF4-FFF2-40B4-BE49-F238E27FC236}">
              <a16:creationId xmlns="" xmlns:a16="http://schemas.microsoft.com/office/drawing/2014/main" id="{E41DC4BE-0DA2-4BF5-A6BC-42486EDA00B1}"/>
            </a:ext>
          </a:extLst>
        </xdr:cNvPr>
        <xdr:cNvCxnSpPr/>
      </xdr:nvCxnSpPr>
      <xdr:spPr>
        <a:xfrm flipV="1">
          <a:off x="21323300" y="1819777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50088</xdr:rowOff>
    </xdr:from>
    <xdr:to>
      <xdr:col>107</xdr:col>
      <xdr:colOff>101600</xdr:colOff>
      <xdr:row>106</xdr:row>
      <xdr:rowOff>151688</xdr:rowOff>
    </xdr:to>
    <xdr:sp macro="" textlink="">
      <xdr:nvSpPr>
        <xdr:cNvPr id="663" name="楕円 662">
          <a:extLst>
            <a:ext uri="{FF2B5EF4-FFF2-40B4-BE49-F238E27FC236}">
              <a16:creationId xmlns="" xmlns:a16="http://schemas.microsoft.com/office/drawing/2014/main" id="{D2B85ACF-776B-41C3-883A-C6808109112F}"/>
            </a:ext>
          </a:extLst>
        </xdr:cNvPr>
        <xdr:cNvSpPr/>
      </xdr:nvSpPr>
      <xdr:spPr>
        <a:xfrm>
          <a:off x="20383500" y="182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30938</xdr:rowOff>
    </xdr:from>
    <xdr:to>
      <xdr:col>111</xdr:col>
      <xdr:colOff>177800</xdr:colOff>
      <xdr:row>106</xdr:row>
      <xdr:rowOff>100888</xdr:rowOff>
    </xdr:to>
    <xdr:cxnSp macro="">
      <xdr:nvCxnSpPr>
        <xdr:cNvPr id="664" name="直線コネクタ 663">
          <a:extLst>
            <a:ext uri="{FF2B5EF4-FFF2-40B4-BE49-F238E27FC236}">
              <a16:creationId xmlns="" xmlns:a16="http://schemas.microsoft.com/office/drawing/2014/main" id="{6A17E823-4128-401B-953B-081E8846F3B1}"/>
            </a:ext>
          </a:extLst>
        </xdr:cNvPr>
        <xdr:cNvCxnSpPr/>
      </xdr:nvCxnSpPr>
      <xdr:spPr>
        <a:xfrm flipV="1">
          <a:off x="20434300" y="18204638"/>
          <a:ext cx="889000" cy="6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65" name="楕円 664">
          <a:extLst>
            <a:ext uri="{FF2B5EF4-FFF2-40B4-BE49-F238E27FC236}">
              <a16:creationId xmlns="" xmlns:a16="http://schemas.microsoft.com/office/drawing/2014/main" id="{0B5EE3B8-322E-46EE-AF50-E81BE850D6AA}"/>
            </a:ext>
          </a:extLst>
        </xdr:cNvPr>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100888</xdr:rowOff>
    </xdr:from>
    <xdr:to>
      <xdr:col>107</xdr:col>
      <xdr:colOff>50800</xdr:colOff>
      <xdr:row>106</xdr:row>
      <xdr:rowOff>126492</xdr:rowOff>
    </xdr:to>
    <xdr:cxnSp macro="">
      <xdr:nvCxnSpPr>
        <xdr:cNvPr id="666" name="直線コネクタ 665">
          <a:extLst>
            <a:ext uri="{FF2B5EF4-FFF2-40B4-BE49-F238E27FC236}">
              <a16:creationId xmlns="" xmlns:a16="http://schemas.microsoft.com/office/drawing/2014/main" id="{53DAC480-D4C8-42DA-9CA6-9887434A5E99}"/>
            </a:ext>
          </a:extLst>
        </xdr:cNvPr>
        <xdr:cNvCxnSpPr/>
      </xdr:nvCxnSpPr>
      <xdr:spPr>
        <a:xfrm flipV="1">
          <a:off x="19545300" y="18274588"/>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98265</xdr:rowOff>
    </xdr:from>
    <xdr:ext cx="469744" cy="259045"/>
    <xdr:sp macro="" textlink="">
      <xdr:nvSpPr>
        <xdr:cNvPr id="667" name="n_1mainValue【庁舎】&#10;一人当たり面積">
          <a:extLst>
            <a:ext uri="{FF2B5EF4-FFF2-40B4-BE49-F238E27FC236}">
              <a16:creationId xmlns="" xmlns:a16="http://schemas.microsoft.com/office/drawing/2014/main" id="{C7B202CF-00AC-4D13-A857-1A10ED3F043A}"/>
            </a:ext>
          </a:extLst>
        </xdr:cNvPr>
        <xdr:cNvSpPr txBox="1"/>
      </xdr:nvSpPr>
      <xdr:spPr>
        <a:xfrm>
          <a:off x="21075727" y="1792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168215</xdr:rowOff>
    </xdr:from>
    <xdr:ext cx="469744" cy="259045"/>
    <xdr:sp macro="" textlink="">
      <xdr:nvSpPr>
        <xdr:cNvPr id="668" name="n_2mainValue【庁舎】&#10;一人当たり面積">
          <a:extLst>
            <a:ext uri="{FF2B5EF4-FFF2-40B4-BE49-F238E27FC236}">
              <a16:creationId xmlns="" xmlns:a16="http://schemas.microsoft.com/office/drawing/2014/main" id="{8EFB2684-B3A7-4B2C-B98C-7BFA0A88554A}"/>
            </a:ext>
          </a:extLst>
        </xdr:cNvPr>
        <xdr:cNvSpPr txBox="1"/>
      </xdr:nvSpPr>
      <xdr:spPr>
        <a:xfrm>
          <a:off x="20199427" y="179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69" name="n_3mainValue【庁舎】&#10;一人当たり面積">
          <a:extLst>
            <a:ext uri="{FF2B5EF4-FFF2-40B4-BE49-F238E27FC236}">
              <a16:creationId xmlns="" xmlns:a16="http://schemas.microsoft.com/office/drawing/2014/main" id="{3D146F5D-50FC-4FEC-8707-09B51B543BF3}"/>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a:extLst>
            <a:ext uri="{FF2B5EF4-FFF2-40B4-BE49-F238E27FC236}">
              <a16:creationId xmlns="" xmlns:a16="http://schemas.microsoft.com/office/drawing/2014/main" id="{80E04050-D65A-4502-B935-096250D244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a:extLst>
            <a:ext uri="{FF2B5EF4-FFF2-40B4-BE49-F238E27FC236}">
              <a16:creationId xmlns="" xmlns:a16="http://schemas.microsoft.com/office/drawing/2014/main" id="{AFDDD5FA-792C-4F3F-91A9-0738FA2ABB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a:extLst>
            <a:ext uri="{FF2B5EF4-FFF2-40B4-BE49-F238E27FC236}">
              <a16:creationId xmlns="" xmlns:a16="http://schemas.microsoft.com/office/drawing/2014/main" id="{73B0E53C-BAF8-4C50-A9EC-66A788A8DF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当村の有形固定資産減価償却率を類似団体平均と比較すると、一般廃棄物処理施設は</a:t>
          </a:r>
          <a:r>
            <a:rPr kumimoji="1" lang="en-US" altLang="ja-JP" sz="1200">
              <a:latin typeface="ＭＳ Ｐゴシック" panose="020B0600070205080204" pitchFamily="50" charset="-128"/>
              <a:ea typeface="ＭＳ Ｐゴシック" panose="020B0600070205080204" pitchFamily="50" charset="-128"/>
            </a:rPr>
            <a:t>19.6</a:t>
          </a:r>
          <a:r>
            <a:rPr kumimoji="1" lang="ja-JP" altLang="en-US" sz="1200">
              <a:latin typeface="ＭＳ Ｐゴシック" panose="020B0600070205080204" pitchFamily="50" charset="-128"/>
              <a:ea typeface="ＭＳ Ｐゴシック" panose="020B0600070205080204" pitchFamily="50" charset="-128"/>
            </a:rPr>
            <a:t>％、消防施設は</a:t>
          </a:r>
          <a:r>
            <a:rPr kumimoji="1" lang="en-US" altLang="ja-JP" sz="1200">
              <a:latin typeface="ＭＳ Ｐゴシック" panose="020B0600070205080204" pitchFamily="50" charset="-128"/>
              <a:ea typeface="ＭＳ Ｐゴシック" panose="020B0600070205080204" pitchFamily="50" charset="-128"/>
            </a:rPr>
            <a:t>14.5</a:t>
          </a:r>
          <a:r>
            <a:rPr kumimoji="1" lang="ja-JP" altLang="en-US" sz="1200">
              <a:latin typeface="ＭＳ Ｐゴシック" panose="020B0600070205080204" pitchFamily="50" charset="-128"/>
              <a:ea typeface="ＭＳ Ｐゴシック" panose="020B0600070205080204" pitchFamily="50" charset="-128"/>
            </a:rPr>
            <a:t>％、保健センター・保健所は</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それぞれ高い比率となっている。一般廃棄物処理施設（広域市町村圏組合）のうち３施設は設置してから２０年ほど経過しているものがあり、これが比率上昇の主な要因となっている。令和元年度に一部の施設において延命化の改修工事を実施するほか、令和３～４年度にかけて施設を一箇所除却する予定であるため、比率の減少を見込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消防施設については、当村の消防団ポンプ小屋のうち４割ほどで築３０年が経過しており、これが比率上昇に関する主な要因となっている。今後は計画的な改修を進め、比率の減少に努めたい。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保健センター・保健所に関しても、築２８年が経過しており、比率の上昇が見られる。当施設は耐用年数までもう１０年ほどあるため、適度な改修を進めながら管理していきたい。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対して、類似団体と比較して有形固定資産減価償却率が低いものは体育館・プール、庁舎であり、類似団体平均よりもそれぞれ、</a:t>
          </a:r>
          <a:r>
            <a:rPr kumimoji="1" lang="en-US" altLang="ja-JP" sz="1200">
              <a:latin typeface="ＭＳ Ｐゴシック" panose="020B0600070205080204" pitchFamily="50" charset="-128"/>
              <a:ea typeface="ＭＳ Ｐゴシック" panose="020B0600070205080204" pitchFamily="50" charset="-128"/>
            </a:rPr>
            <a:t>42.1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17.3</a:t>
          </a:r>
          <a:r>
            <a:rPr kumimoji="1" lang="ja-JP" altLang="en-US" sz="1200">
              <a:latin typeface="ＭＳ Ｐゴシック" panose="020B0600070205080204" pitchFamily="50" charset="-128"/>
              <a:ea typeface="ＭＳ Ｐゴシック" panose="020B0600070205080204" pitchFamily="50" charset="-128"/>
            </a:rPr>
            <a:t>％低いものとなっている。体育館に関しては、平成２０年から２ヶ年にわたって大規模に整備を行ったため低い値となっている。庁舎については耐用年数相当となる向こう１０年前後の使用を目指しながら適切に管理に取り組んで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7" t="s">
        <v>82</v>
      </c>
      <c r="C3" s="648"/>
      <c r="D3" s="648"/>
      <c r="E3" s="649"/>
      <c r="F3" s="649"/>
      <c r="G3" s="649"/>
      <c r="H3" s="649"/>
      <c r="I3" s="649"/>
      <c r="J3" s="649"/>
      <c r="K3" s="649"/>
      <c r="L3" s="649" t="s">
        <v>83</v>
      </c>
      <c r="M3" s="649"/>
      <c r="N3" s="649"/>
      <c r="O3" s="649"/>
      <c r="P3" s="649"/>
      <c r="Q3" s="649"/>
      <c r="R3" s="652"/>
      <c r="S3" s="652"/>
      <c r="T3" s="652"/>
      <c r="U3" s="652"/>
      <c r="V3" s="653"/>
      <c r="W3" s="546" t="s">
        <v>84</v>
      </c>
      <c r="X3" s="547"/>
      <c r="Y3" s="547"/>
      <c r="Z3" s="547"/>
      <c r="AA3" s="547"/>
      <c r="AB3" s="648"/>
      <c r="AC3" s="652" t="s">
        <v>85</v>
      </c>
      <c r="AD3" s="547"/>
      <c r="AE3" s="547"/>
      <c r="AF3" s="547"/>
      <c r="AG3" s="547"/>
      <c r="AH3" s="547"/>
      <c r="AI3" s="547"/>
      <c r="AJ3" s="547"/>
      <c r="AK3" s="547"/>
      <c r="AL3" s="614"/>
      <c r="AM3" s="546" t="s">
        <v>86</v>
      </c>
      <c r="AN3" s="547"/>
      <c r="AO3" s="547"/>
      <c r="AP3" s="547"/>
      <c r="AQ3" s="547"/>
      <c r="AR3" s="547"/>
      <c r="AS3" s="547"/>
      <c r="AT3" s="547"/>
      <c r="AU3" s="547"/>
      <c r="AV3" s="547"/>
      <c r="AW3" s="547"/>
      <c r="AX3" s="614"/>
      <c r="AY3" s="606" t="s">
        <v>1</v>
      </c>
      <c r="AZ3" s="607"/>
      <c r="BA3" s="607"/>
      <c r="BB3" s="607"/>
      <c r="BC3" s="607"/>
      <c r="BD3" s="607"/>
      <c r="BE3" s="607"/>
      <c r="BF3" s="607"/>
      <c r="BG3" s="607"/>
      <c r="BH3" s="607"/>
      <c r="BI3" s="607"/>
      <c r="BJ3" s="607"/>
      <c r="BK3" s="607"/>
      <c r="BL3" s="607"/>
      <c r="BM3" s="656"/>
      <c r="BN3" s="546" t="s">
        <v>87</v>
      </c>
      <c r="BO3" s="547"/>
      <c r="BP3" s="547"/>
      <c r="BQ3" s="547"/>
      <c r="BR3" s="547"/>
      <c r="BS3" s="547"/>
      <c r="BT3" s="547"/>
      <c r="BU3" s="614"/>
      <c r="BV3" s="546" t="s">
        <v>88</v>
      </c>
      <c r="BW3" s="547"/>
      <c r="BX3" s="547"/>
      <c r="BY3" s="547"/>
      <c r="BZ3" s="547"/>
      <c r="CA3" s="547"/>
      <c r="CB3" s="547"/>
      <c r="CC3" s="614"/>
      <c r="CD3" s="606" t="s">
        <v>1</v>
      </c>
      <c r="CE3" s="607"/>
      <c r="CF3" s="607"/>
      <c r="CG3" s="607"/>
      <c r="CH3" s="607"/>
      <c r="CI3" s="607"/>
      <c r="CJ3" s="607"/>
      <c r="CK3" s="607"/>
      <c r="CL3" s="607"/>
      <c r="CM3" s="607"/>
      <c r="CN3" s="607"/>
      <c r="CO3" s="607"/>
      <c r="CP3" s="607"/>
      <c r="CQ3" s="607"/>
      <c r="CR3" s="607"/>
      <c r="CS3" s="656"/>
      <c r="CT3" s="546" t="s">
        <v>89</v>
      </c>
      <c r="CU3" s="547"/>
      <c r="CV3" s="547"/>
      <c r="CW3" s="547"/>
      <c r="CX3" s="547"/>
      <c r="CY3" s="547"/>
      <c r="CZ3" s="547"/>
      <c r="DA3" s="614"/>
      <c r="DB3" s="546" t="s">
        <v>90</v>
      </c>
      <c r="DC3" s="547"/>
      <c r="DD3" s="547"/>
      <c r="DE3" s="547"/>
      <c r="DF3" s="547"/>
      <c r="DG3" s="547"/>
      <c r="DH3" s="547"/>
      <c r="DI3" s="614"/>
      <c r="DJ3" s="185"/>
      <c r="DK3" s="185"/>
      <c r="DL3" s="185"/>
      <c r="DM3" s="185"/>
      <c r="DN3" s="185"/>
      <c r="DO3" s="185"/>
    </row>
    <row r="4" spans="1:119" ht="18.75" customHeight="1">
      <c r="A4" s="186"/>
      <c r="B4" s="622"/>
      <c r="C4" s="623"/>
      <c r="D4" s="623"/>
      <c r="E4" s="624"/>
      <c r="F4" s="624"/>
      <c r="G4" s="624"/>
      <c r="H4" s="624"/>
      <c r="I4" s="624"/>
      <c r="J4" s="624"/>
      <c r="K4" s="624"/>
      <c r="L4" s="624"/>
      <c r="M4" s="624"/>
      <c r="N4" s="624"/>
      <c r="O4" s="624"/>
      <c r="P4" s="624"/>
      <c r="Q4" s="624"/>
      <c r="R4" s="628"/>
      <c r="S4" s="628"/>
      <c r="T4" s="628"/>
      <c r="U4" s="628"/>
      <c r="V4" s="629"/>
      <c r="W4" s="615"/>
      <c r="X4" s="429"/>
      <c r="Y4" s="429"/>
      <c r="Z4" s="429"/>
      <c r="AA4" s="429"/>
      <c r="AB4" s="623"/>
      <c r="AC4" s="628"/>
      <c r="AD4" s="429"/>
      <c r="AE4" s="429"/>
      <c r="AF4" s="429"/>
      <c r="AG4" s="429"/>
      <c r="AH4" s="429"/>
      <c r="AI4" s="429"/>
      <c r="AJ4" s="429"/>
      <c r="AK4" s="429"/>
      <c r="AL4" s="616"/>
      <c r="AM4" s="573"/>
      <c r="AN4" s="483"/>
      <c r="AO4" s="483"/>
      <c r="AP4" s="483"/>
      <c r="AQ4" s="483"/>
      <c r="AR4" s="483"/>
      <c r="AS4" s="483"/>
      <c r="AT4" s="483"/>
      <c r="AU4" s="483"/>
      <c r="AV4" s="483"/>
      <c r="AW4" s="483"/>
      <c r="AX4" s="655"/>
      <c r="AY4" s="459" t="s">
        <v>91</v>
      </c>
      <c r="AZ4" s="460"/>
      <c r="BA4" s="460"/>
      <c r="BB4" s="460"/>
      <c r="BC4" s="460"/>
      <c r="BD4" s="460"/>
      <c r="BE4" s="460"/>
      <c r="BF4" s="460"/>
      <c r="BG4" s="460"/>
      <c r="BH4" s="460"/>
      <c r="BI4" s="460"/>
      <c r="BJ4" s="460"/>
      <c r="BK4" s="460"/>
      <c r="BL4" s="460"/>
      <c r="BM4" s="461"/>
      <c r="BN4" s="462">
        <v>3554962</v>
      </c>
      <c r="BO4" s="463"/>
      <c r="BP4" s="463"/>
      <c r="BQ4" s="463"/>
      <c r="BR4" s="463"/>
      <c r="BS4" s="463"/>
      <c r="BT4" s="463"/>
      <c r="BU4" s="464"/>
      <c r="BV4" s="462">
        <v>3773620</v>
      </c>
      <c r="BW4" s="463"/>
      <c r="BX4" s="463"/>
      <c r="BY4" s="463"/>
      <c r="BZ4" s="463"/>
      <c r="CA4" s="463"/>
      <c r="CB4" s="463"/>
      <c r="CC4" s="464"/>
      <c r="CD4" s="640" t="s">
        <v>92</v>
      </c>
      <c r="CE4" s="641"/>
      <c r="CF4" s="641"/>
      <c r="CG4" s="641"/>
      <c r="CH4" s="641"/>
      <c r="CI4" s="641"/>
      <c r="CJ4" s="641"/>
      <c r="CK4" s="641"/>
      <c r="CL4" s="641"/>
      <c r="CM4" s="641"/>
      <c r="CN4" s="641"/>
      <c r="CO4" s="641"/>
      <c r="CP4" s="641"/>
      <c r="CQ4" s="641"/>
      <c r="CR4" s="641"/>
      <c r="CS4" s="642"/>
      <c r="CT4" s="643">
        <v>1.4</v>
      </c>
      <c r="CU4" s="644"/>
      <c r="CV4" s="644"/>
      <c r="CW4" s="644"/>
      <c r="CX4" s="644"/>
      <c r="CY4" s="644"/>
      <c r="CZ4" s="644"/>
      <c r="DA4" s="645"/>
      <c r="DB4" s="643">
        <v>1.6</v>
      </c>
      <c r="DC4" s="644"/>
      <c r="DD4" s="644"/>
      <c r="DE4" s="644"/>
      <c r="DF4" s="644"/>
      <c r="DG4" s="644"/>
      <c r="DH4" s="644"/>
      <c r="DI4" s="645"/>
      <c r="DJ4" s="185"/>
      <c r="DK4" s="185"/>
      <c r="DL4" s="185"/>
      <c r="DM4" s="185"/>
      <c r="DN4" s="185"/>
      <c r="DO4" s="185"/>
    </row>
    <row r="5" spans="1:119" ht="18.75" customHeight="1">
      <c r="A5" s="186"/>
      <c r="B5" s="650"/>
      <c r="C5" s="484"/>
      <c r="D5" s="484"/>
      <c r="E5" s="651"/>
      <c r="F5" s="651"/>
      <c r="G5" s="651"/>
      <c r="H5" s="651"/>
      <c r="I5" s="651"/>
      <c r="J5" s="651"/>
      <c r="K5" s="651"/>
      <c r="L5" s="651"/>
      <c r="M5" s="651"/>
      <c r="N5" s="651"/>
      <c r="O5" s="651"/>
      <c r="P5" s="651"/>
      <c r="Q5" s="651"/>
      <c r="R5" s="482"/>
      <c r="S5" s="482"/>
      <c r="T5" s="482"/>
      <c r="U5" s="482"/>
      <c r="V5" s="654"/>
      <c r="W5" s="573"/>
      <c r="X5" s="483"/>
      <c r="Y5" s="483"/>
      <c r="Z5" s="483"/>
      <c r="AA5" s="483"/>
      <c r="AB5" s="484"/>
      <c r="AC5" s="482"/>
      <c r="AD5" s="483"/>
      <c r="AE5" s="483"/>
      <c r="AF5" s="483"/>
      <c r="AG5" s="483"/>
      <c r="AH5" s="483"/>
      <c r="AI5" s="483"/>
      <c r="AJ5" s="483"/>
      <c r="AK5" s="483"/>
      <c r="AL5" s="655"/>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3517044</v>
      </c>
      <c r="BO5" s="468"/>
      <c r="BP5" s="468"/>
      <c r="BQ5" s="468"/>
      <c r="BR5" s="468"/>
      <c r="BS5" s="468"/>
      <c r="BT5" s="468"/>
      <c r="BU5" s="469"/>
      <c r="BV5" s="467">
        <v>3718179</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99.8</v>
      </c>
      <c r="CU5" s="438"/>
      <c r="CV5" s="438"/>
      <c r="CW5" s="438"/>
      <c r="CX5" s="438"/>
      <c r="CY5" s="438"/>
      <c r="CZ5" s="438"/>
      <c r="DA5" s="439"/>
      <c r="DB5" s="437">
        <v>97.3</v>
      </c>
      <c r="DC5" s="438"/>
      <c r="DD5" s="438"/>
      <c r="DE5" s="438"/>
      <c r="DF5" s="438"/>
      <c r="DG5" s="438"/>
      <c r="DH5" s="438"/>
      <c r="DI5" s="439"/>
      <c r="DJ5" s="185"/>
      <c r="DK5" s="185"/>
      <c r="DL5" s="185"/>
      <c r="DM5" s="185"/>
      <c r="DN5" s="185"/>
      <c r="DO5" s="185"/>
    </row>
    <row r="6" spans="1:119" ht="18.75" customHeight="1">
      <c r="A6" s="186"/>
      <c r="B6" s="620" t="s">
        <v>97</v>
      </c>
      <c r="C6" s="481"/>
      <c r="D6" s="481"/>
      <c r="E6" s="621"/>
      <c r="F6" s="621"/>
      <c r="G6" s="621"/>
      <c r="H6" s="621"/>
      <c r="I6" s="621"/>
      <c r="J6" s="621"/>
      <c r="K6" s="621"/>
      <c r="L6" s="621" t="s">
        <v>98</v>
      </c>
      <c r="M6" s="621"/>
      <c r="N6" s="621"/>
      <c r="O6" s="621"/>
      <c r="P6" s="621"/>
      <c r="Q6" s="621"/>
      <c r="R6" s="505"/>
      <c r="S6" s="505"/>
      <c r="T6" s="505"/>
      <c r="U6" s="505"/>
      <c r="V6" s="627"/>
      <c r="W6" s="558" t="s">
        <v>99</v>
      </c>
      <c r="X6" s="480"/>
      <c r="Y6" s="480"/>
      <c r="Z6" s="480"/>
      <c r="AA6" s="480"/>
      <c r="AB6" s="481"/>
      <c r="AC6" s="632" t="s">
        <v>100</v>
      </c>
      <c r="AD6" s="633"/>
      <c r="AE6" s="633"/>
      <c r="AF6" s="633"/>
      <c r="AG6" s="633"/>
      <c r="AH6" s="633"/>
      <c r="AI6" s="633"/>
      <c r="AJ6" s="633"/>
      <c r="AK6" s="633"/>
      <c r="AL6" s="634"/>
      <c r="AM6" s="536" t="s">
        <v>101</v>
      </c>
      <c r="AN6" s="441"/>
      <c r="AO6" s="441"/>
      <c r="AP6" s="441"/>
      <c r="AQ6" s="441"/>
      <c r="AR6" s="441"/>
      <c r="AS6" s="441"/>
      <c r="AT6" s="442"/>
      <c r="AU6" s="524" t="s">
        <v>94</v>
      </c>
      <c r="AV6" s="525"/>
      <c r="AW6" s="525"/>
      <c r="AX6" s="525"/>
      <c r="AY6" s="447" t="s">
        <v>102</v>
      </c>
      <c r="AZ6" s="448"/>
      <c r="BA6" s="448"/>
      <c r="BB6" s="448"/>
      <c r="BC6" s="448"/>
      <c r="BD6" s="448"/>
      <c r="BE6" s="448"/>
      <c r="BF6" s="448"/>
      <c r="BG6" s="448"/>
      <c r="BH6" s="448"/>
      <c r="BI6" s="448"/>
      <c r="BJ6" s="448"/>
      <c r="BK6" s="448"/>
      <c r="BL6" s="448"/>
      <c r="BM6" s="449"/>
      <c r="BN6" s="467">
        <v>37918</v>
      </c>
      <c r="BO6" s="468"/>
      <c r="BP6" s="468"/>
      <c r="BQ6" s="468"/>
      <c r="BR6" s="468"/>
      <c r="BS6" s="468"/>
      <c r="BT6" s="468"/>
      <c r="BU6" s="469"/>
      <c r="BV6" s="467">
        <v>55441</v>
      </c>
      <c r="BW6" s="468"/>
      <c r="BX6" s="468"/>
      <c r="BY6" s="468"/>
      <c r="BZ6" s="468"/>
      <c r="CA6" s="468"/>
      <c r="CB6" s="468"/>
      <c r="CC6" s="469"/>
      <c r="CD6" s="476" t="s">
        <v>103</v>
      </c>
      <c r="CE6" s="477"/>
      <c r="CF6" s="477"/>
      <c r="CG6" s="477"/>
      <c r="CH6" s="477"/>
      <c r="CI6" s="477"/>
      <c r="CJ6" s="477"/>
      <c r="CK6" s="477"/>
      <c r="CL6" s="477"/>
      <c r="CM6" s="477"/>
      <c r="CN6" s="477"/>
      <c r="CO6" s="477"/>
      <c r="CP6" s="477"/>
      <c r="CQ6" s="477"/>
      <c r="CR6" s="477"/>
      <c r="CS6" s="478"/>
      <c r="CT6" s="617">
        <v>103.4</v>
      </c>
      <c r="CU6" s="618"/>
      <c r="CV6" s="618"/>
      <c r="CW6" s="618"/>
      <c r="CX6" s="618"/>
      <c r="CY6" s="618"/>
      <c r="CZ6" s="618"/>
      <c r="DA6" s="619"/>
      <c r="DB6" s="617">
        <v>100.8</v>
      </c>
      <c r="DC6" s="618"/>
      <c r="DD6" s="618"/>
      <c r="DE6" s="618"/>
      <c r="DF6" s="618"/>
      <c r="DG6" s="618"/>
      <c r="DH6" s="618"/>
      <c r="DI6" s="619"/>
      <c r="DJ6" s="185"/>
      <c r="DK6" s="185"/>
      <c r="DL6" s="185"/>
      <c r="DM6" s="185"/>
      <c r="DN6" s="185"/>
      <c r="DO6" s="185"/>
    </row>
    <row r="7" spans="1:119" ht="18.75" customHeight="1">
      <c r="A7" s="186"/>
      <c r="B7" s="622"/>
      <c r="C7" s="623"/>
      <c r="D7" s="623"/>
      <c r="E7" s="624"/>
      <c r="F7" s="624"/>
      <c r="G7" s="624"/>
      <c r="H7" s="624"/>
      <c r="I7" s="624"/>
      <c r="J7" s="624"/>
      <c r="K7" s="624"/>
      <c r="L7" s="624"/>
      <c r="M7" s="624"/>
      <c r="N7" s="624"/>
      <c r="O7" s="624"/>
      <c r="P7" s="624"/>
      <c r="Q7" s="624"/>
      <c r="R7" s="628"/>
      <c r="S7" s="628"/>
      <c r="T7" s="628"/>
      <c r="U7" s="628"/>
      <c r="V7" s="629"/>
      <c r="W7" s="615"/>
      <c r="X7" s="429"/>
      <c r="Y7" s="429"/>
      <c r="Z7" s="429"/>
      <c r="AA7" s="429"/>
      <c r="AB7" s="623"/>
      <c r="AC7" s="635"/>
      <c r="AD7" s="430"/>
      <c r="AE7" s="430"/>
      <c r="AF7" s="430"/>
      <c r="AG7" s="430"/>
      <c r="AH7" s="430"/>
      <c r="AI7" s="430"/>
      <c r="AJ7" s="430"/>
      <c r="AK7" s="430"/>
      <c r="AL7" s="636"/>
      <c r="AM7" s="536" t="s">
        <v>104</v>
      </c>
      <c r="AN7" s="441"/>
      <c r="AO7" s="441"/>
      <c r="AP7" s="441"/>
      <c r="AQ7" s="441"/>
      <c r="AR7" s="441"/>
      <c r="AS7" s="441"/>
      <c r="AT7" s="442"/>
      <c r="AU7" s="524" t="s">
        <v>94</v>
      </c>
      <c r="AV7" s="525"/>
      <c r="AW7" s="525"/>
      <c r="AX7" s="525"/>
      <c r="AY7" s="447" t="s">
        <v>105</v>
      </c>
      <c r="AZ7" s="448"/>
      <c r="BA7" s="448"/>
      <c r="BB7" s="448"/>
      <c r="BC7" s="448"/>
      <c r="BD7" s="448"/>
      <c r="BE7" s="448"/>
      <c r="BF7" s="448"/>
      <c r="BG7" s="448"/>
      <c r="BH7" s="448"/>
      <c r="BI7" s="448"/>
      <c r="BJ7" s="448"/>
      <c r="BK7" s="448"/>
      <c r="BL7" s="448"/>
      <c r="BM7" s="449"/>
      <c r="BN7" s="467">
        <v>11444</v>
      </c>
      <c r="BO7" s="468"/>
      <c r="BP7" s="468"/>
      <c r="BQ7" s="468"/>
      <c r="BR7" s="468"/>
      <c r="BS7" s="468"/>
      <c r="BT7" s="468"/>
      <c r="BU7" s="469"/>
      <c r="BV7" s="467">
        <v>24766</v>
      </c>
      <c r="BW7" s="468"/>
      <c r="BX7" s="468"/>
      <c r="BY7" s="468"/>
      <c r="BZ7" s="468"/>
      <c r="CA7" s="468"/>
      <c r="CB7" s="468"/>
      <c r="CC7" s="469"/>
      <c r="CD7" s="476" t="s">
        <v>106</v>
      </c>
      <c r="CE7" s="477"/>
      <c r="CF7" s="477"/>
      <c r="CG7" s="477"/>
      <c r="CH7" s="477"/>
      <c r="CI7" s="477"/>
      <c r="CJ7" s="477"/>
      <c r="CK7" s="477"/>
      <c r="CL7" s="477"/>
      <c r="CM7" s="477"/>
      <c r="CN7" s="477"/>
      <c r="CO7" s="477"/>
      <c r="CP7" s="477"/>
      <c r="CQ7" s="477"/>
      <c r="CR7" s="477"/>
      <c r="CS7" s="478"/>
      <c r="CT7" s="467">
        <v>1936181</v>
      </c>
      <c r="CU7" s="468"/>
      <c r="CV7" s="468"/>
      <c r="CW7" s="468"/>
      <c r="CX7" s="468"/>
      <c r="CY7" s="468"/>
      <c r="CZ7" s="468"/>
      <c r="DA7" s="469"/>
      <c r="DB7" s="467">
        <v>1948946</v>
      </c>
      <c r="DC7" s="468"/>
      <c r="DD7" s="468"/>
      <c r="DE7" s="468"/>
      <c r="DF7" s="468"/>
      <c r="DG7" s="468"/>
      <c r="DH7" s="468"/>
      <c r="DI7" s="469"/>
      <c r="DJ7" s="185"/>
      <c r="DK7" s="185"/>
      <c r="DL7" s="185"/>
      <c r="DM7" s="185"/>
      <c r="DN7" s="185"/>
      <c r="DO7" s="185"/>
    </row>
    <row r="8" spans="1:119" ht="18.75" customHeight="1" thickBot="1">
      <c r="A8" s="186"/>
      <c r="B8" s="625"/>
      <c r="C8" s="559"/>
      <c r="D8" s="559"/>
      <c r="E8" s="626"/>
      <c r="F8" s="626"/>
      <c r="G8" s="626"/>
      <c r="H8" s="626"/>
      <c r="I8" s="626"/>
      <c r="J8" s="626"/>
      <c r="K8" s="626"/>
      <c r="L8" s="626"/>
      <c r="M8" s="626"/>
      <c r="N8" s="626"/>
      <c r="O8" s="626"/>
      <c r="P8" s="626"/>
      <c r="Q8" s="626"/>
      <c r="R8" s="630"/>
      <c r="S8" s="630"/>
      <c r="T8" s="630"/>
      <c r="U8" s="630"/>
      <c r="V8" s="631"/>
      <c r="W8" s="548"/>
      <c r="X8" s="549"/>
      <c r="Y8" s="549"/>
      <c r="Z8" s="549"/>
      <c r="AA8" s="549"/>
      <c r="AB8" s="559"/>
      <c r="AC8" s="637"/>
      <c r="AD8" s="638"/>
      <c r="AE8" s="638"/>
      <c r="AF8" s="638"/>
      <c r="AG8" s="638"/>
      <c r="AH8" s="638"/>
      <c r="AI8" s="638"/>
      <c r="AJ8" s="638"/>
      <c r="AK8" s="638"/>
      <c r="AL8" s="639"/>
      <c r="AM8" s="536" t="s">
        <v>107</v>
      </c>
      <c r="AN8" s="441"/>
      <c r="AO8" s="441"/>
      <c r="AP8" s="441"/>
      <c r="AQ8" s="441"/>
      <c r="AR8" s="441"/>
      <c r="AS8" s="441"/>
      <c r="AT8" s="442"/>
      <c r="AU8" s="524" t="s">
        <v>94</v>
      </c>
      <c r="AV8" s="525"/>
      <c r="AW8" s="525"/>
      <c r="AX8" s="525"/>
      <c r="AY8" s="447" t="s">
        <v>108</v>
      </c>
      <c r="AZ8" s="448"/>
      <c r="BA8" s="448"/>
      <c r="BB8" s="448"/>
      <c r="BC8" s="448"/>
      <c r="BD8" s="448"/>
      <c r="BE8" s="448"/>
      <c r="BF8" s="448"/>
      <c r="BG8" s="448"/>
      <c r="BH8" s="448"/>
      <c r="BI8" s="448"/>
      <c r="BJ8" s="448"/>
      <c r="BK8" s="448"/>
      <c r="BL8" s="448"/>
      <c r="BM8" s="449"/>
      <c r="BN8" s="467">
        <v>26474</v>
      </c>
      <c r="BO8" s="468"/>
      <c r="BP8" s="468"/>
      <c r="BQ8" s="468"/>
      <c r="BR8" s="468"/>
      <c r="BS8" s="468"/>
      <c r="BT8" s="468"/>
      <c r="BU8" s="469"/>
      <c r="BV8" s="467">
        <v>30675</v>
      </c>
      <c r="BW8" s="468"/>
      <c r="BX8" s="468"/>
      <c r="BY8" s="468"/>
      <c r="BZ8" s="468"/>
      <c r="CA8" s="468"/>
      <c r="CB8" s="468"/>
      <c r="CC8" s="469"/>
      <c r="CD8" s="476" t="s">
        <v>109</v>
      </c>
      <c r="CE8" s="477"/>
      <c r="CF8" s="477"/>
      <c r="CG8" s="477"/>
      <c r="CH8" s="477"/>
      <c r="CI8" s="477"/>
      <c r="CJ8" s="477"/>
      <c r="CK8" s="477"/>
      <c r="CL8" s="477"/>
      <c r="CM8" s="477"/>
      <c r="CN8" s="477"/>
      <c r="CO8" s="477"/>
      <c r="CP8" s="477"/>
      <c r="CQ8" s="477"/>
      <c r="CR8" s="477"/>
      <c r="CS8" s="478"/>
      <c r="CT8" s="580">
        <v>0.11</v>
      </c>
      <c r="CU8" s="581"/>
      <c r="CV8" s="581"/>
      <c r="CW8" s="581"/>
      <c r="CX8" s="581"/>
      <c r="CY8" s="581"/>
      <c r="CZ8" s="581"/>
      <c r="DA8" s="582"/>
      <c r="DB8" s="580">
        <v>0.11</v>
      </c>
      <c r="DC8" s="581"/>
      <c r="DD8" s="581"/>
      <c r="DE8" s="581"/>
      <c r="DF8" s="581"/>
      <c r="DG8" s="581"/>
      <c r="DH8" s="581"/>
      <c r="DI8" s="582"/>
      <c r="DJ8" s="185"/>
      <c r="DK8" s="185"/>
      <c r="DL8" s="185"/>
      <c r="DM8" s="185"/>
      <c r="DN8" s="185"/>
      <c r="DO8" s="185"/>
    </row>
    <row r="9" spans="1:119" ht="18.75" customHeight="1" thickBot="1">
      <c r="A9" s="186"/>
      <c r="B9" s="606" t="s">
        <v>110</v>
      </c>
      <c r="C9" s="607"/>
      <c r="D9" s="607"/>
      <c r="E9" s="607"/>
      <c r="F9" s="607"/>
      <c r="G9" s="607"/>
      <c r="H9" s="607"/>
      <c r="I9" s="607"/>
      <c r="J9" s="607"/>
      <c r="K9" s="530"/>
      <c r="L9" s="608" t="s">
        <v>111</v>
      </c>
      <c r="M9" s="609"/>
      <c r="N9" s="609"/>
      <c r="O9" s="609"/>
      <c r="P9" s="609"/>
      <c r="Q9" s="610"/>
      <c r="R9" s="611">
        <v>2610</v>
      </c>
      <c r="S9" s="612"/>
      <c r="T9" s="612"/>
      <c r="U9" s="612"/>
      <c r="V9" s="613"/>
      <c r="W9" s="546" t="s">
        <v>112</v>
      </c>
      <c r="X9" s="547"/>
      <c r="Y9" s="547"/>
      <c r="Z9" s="547"/>
      <c r="AA9" s="547"/>
      <c r="AB9" s="547"/>
      <c r="AC9" s="547"/>
      <c r="AD9" s="547"/>
      <c r="AE9" s="547"/>
      <c r="AF9" s="547"/>
      <c r="AG9" s="547"/>
      <c r="AH9" s="547"/>
      <c r="AI9" s="547"/>
      <c r="AJ9" s="547"/>
      <c r="AK9" s="547"/>
      <c r="AL9" s="614"/>
      <c r="AM9" s="536" t="s">
        <v>113</v>
      </c>
      <c r="AN9" s="441"/>
      <c r="AO9" s="441"/>
      <c r="AP9" s="441"/>
      <c r="AQ9" s="441"/>
      <c r="AR9" s="441"/>
      <c r="AS9" s="441"/>
      <c r="AT9" s="442"/>
      <c r="AU9" s="524" t="s">
        <v>114</v>
      </c>
      <c r="AV9" s="525"/>
      <c r="AW9" s="525"/>
      <c r="AX9" s="525"/>
      <c r="AY9" s="447" t="s">
        <v>115</v>
      </c>
      <c r="AZ9" s="448"/>
      <c r="BA9" s="448"/>
      <c r="BB9" s="448"/>
      <c r="BC9" s="448"/>
      <c r="BD9" s="448"/>
      <c r="BE9" s="448"/>
      <c r="BF9" s="448"/>
      <c r="BG9" s="448"/>
      <c r="BH9" s="448"/>
      <c r="BI9" s="448"/>
      <c r="BJ9" s="448"/>
      <c r="BK9" s="448"/>
      <c r="BL9" s="448"/>
      <c r="BM9" s="449"/>
      <c r="BN9" s="467">
        <v>-4201</v>
      </c>
      <c r="BO9" s="468"/>
      <c r="BP9" s="468"/>
      <c r="BQ9" s="468"/>
      <c r="BR9" s="468"/>
      <c r="BS9" s="468"/>
      <c r="BT9" s="468"/>
      <c r="BU9" s="469"/>
      <c r="BV9" s="467">
        <v>-77230</v>
      </c>
      <c r="BW9" s="468"/>
      <c r="BX9" s="468"/>
      <c r="BY9" s="468"/>
      <c r="BZ9" s="468"/>
      <c r="CA9" s="468"/>
      <c r="CB9" s="468"/>
      <c r="CC9" s="469"/>
      <c r="CD9" s="476" t="s">
        <v>116</v>
      </c>
      <c r="CE9" s="477"/>
      <c r="CF9" s="477"/>
      <c r="CG9" s="477"/>
      <c r="CH9" s="477"/>
      <c r="CI9" s="477"/>
      <c r="CJ9" s="477"/>
      <c r="CK9" s="477"/>
      <c r="CL9" s="477"/>
      <c r="CM9" s="477"/>
      <c r="CN9" s="477"/>
      <c r="CO9" s="477"/>
      <c r="CP9" s="477"/>
      <c r="CQ9" s="477"/>
      <c r="CR9" s="477"/>
      <c r="CS9" s="478"/>
      <c r="CT9" s="437">
        <v>20.6</v>
      </c>
      <c r="CU9" s="438"/>
      <c r="CV9" s="438"/>
      <c r="CW9" s="438"/>
      <c r="CX9" s="438"/>
      <c r="CY9" s="438"/>
      <c r="CZ9" s="438"/>
      <c r="DA9" s="439"/>
      <c r="DB9" s="437">
        <v>19.399999999999999</v>
      </c>
      <c r="DC9" s="438"/>
      <c r="DD9" s="438"/>
      <c r="DE9" s="438"/>
      <c r="DF9" s="438"/>
      <c r="DG9" s="438"/>
      <c r="DH9" s="438"/>
      <c r="DI9" s="439"/>
      <c r="DJ9" s="185"/>
      <c r="DK9" s="185"/>
      <c r="DL9" s="185"/>
      <c r="DM9" s="185"/>
      <c r="DN9" s="185"/>
      <c r="DO9" s="185"/>
    </row>
    <row r="10" spans="1:119" ht="18.75" customHeight="1" thickBot="1">
      <c r="A10" s="186"/>
      <c r="B10" s="606"/>
      <c r="C10" s="607"/>
      <c r="D10" s="607"/>
      <c r="E10" s="607"/>
      <c r="F10" s="607"/>
      <c r="G10" s="607"/>
      <c r="H10" s="607"/>
      <c r="I10" s="607"/>
      <c r="J10" s="607"/>
      <c r="K10" s="530"/>
      <c r="L10" s="440" t="s">
        <v>117</v>
      </c>
      <c r="M10" s="441"/>
      <c r="N10" s="441"/>
      <c r="O10" s="441"/>
      <c r="P10" s="441"/>
      <c r="Q10" s="442"/>
      <c r="R10" s="443">
        <v>2872</v>
      </c>
      <c r="S10" s="444"/>
      <c r="T10" s="444"/>
      <c r="U10" s="444"/>
      <c r="V10" s="446"/>
      <c r="W10" s="615"/>
      <c r="X10" s="429"/>
      <c r="Y10" s="429"/>
      <c r="Z10" s="429"/>
      <c r="AA10" s="429"/>
      <c r="AB10" s="429"/>
      <c r="AC10" s="429"/>
      <c r="AD10" s="429"/>
      <c r="AE10" s="429"/>
      <c r="AF10" s="429"/>
      <c r="AG10" s="429"/>
      <c r="AH10" s="429"/>
      <c r="AI10" s="429"/>
      <c r="AJ10" s="429"/>
      <c r="AK10" s="429"/>
      <c r="AL10" s="616"/>
      <c r="AM10" s="536" t="s">
        <v>118</v>
      </c>
      <c r="AN10" s="441"/>
      <c r="AO10" s="441"/>
      <c r="AP10" s="441"/>
      <c r="AQ10" s="441"/>
      <c r="AR10" s="441"/>
      <c r="AS10" s="441"/>
      <c r="AT10" s="442"/>
      <c r="AU10" s="524" t="s">
        <v>119</v>
      </c>
      <c r="AV10" s="525"/>
      <c r="AW10" s="525"/>
      <c r="AX10" s="525"/>
      <c r="AY10" s="447" t="s">
        <v>120</v>
      </c>
      <c r="AZ10" s="448"/>
      <c r="BA10" s="448"/>
      <c r="BB10" s="448"/>
      <c r="BC10" s="448"/>
      <c r="BD10" s="448"/>
      <c r="BE10" s="448"/>
      <c r="BF10" s="448"/>
      <c r="BG10" s="448"/>
      <c r="BH10" s="448"/>
      <c r="BI10" s="448"/>
      <c r="BJ10" s="448"/>
      <c r="BK10" s="448"/>
      <c r="BL10" s="448"/>
      <c r="BM10" s="449"/>
      <c r="BN10" s="467">
        <v>377000</v>
      </c>
      <c r="BO10" s="468"/>
      <c r="BP10" s="468"/>
      <c r="BQ10" s="468"/>
      <c r="BR10" s="468"/>
      <c r="BS10" s="468"/>
      <c r="BT10" s="468"/>
      <c r="BU10" s="469"/>
      <c r="BV10" s="467">
        <v>365000</v>
      </c>
      <c r="BW10" s="468"/>
      <c r="BX10" s="468"/>
      <c r="BY10" s="468"/>
      <c r="BZ10" s="468"/>
      <c r="CA10" s="468"/>
      <c r="CB10" s="468"/>
      <c r="CC10" s="46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6"/>
      <c r="C11" s="607"/>
      <c r="D11" s="607"/>
      <c r="E11" s="607"/>
      <c r="F11" s="607"/>
      <c r="G11" s="607"/>
      <c r="H11" s="607"/>
      <c r="I11" s="607"/>
      <c r="J11" s="607"/>
      <c r="K11" s="530"/>
      <c r="L11" s="513" t="s">
        <v>122</v>
      </c>
      <c r="M11" s="514"/>
      <c r="N11" s="514"/>
      <c r="O11" s="514"/>
      <c r="P11" s="514"/>
      <c r="Q11" s="515"/>
      <c r="R11" s="603" t="s">
        <v>123</v>
      </c>
      <c r="S11" s="604"/>
      <c r="T11" s="604"/>
      <c r="U11" s="604"/>
      <c r="V11" s="605"/>
      <c r="W11" s="615"/>
      <c r="X11" s="429"/>
      <c r="Y11" s="429"/>
      <c r="Z11" s="429"/>
      <c r="AA11" s="429"/>
      <c r="AB11" s="429"/>
      <c r="AC11" s="429"/>
      <c r="AD11" s="429"/>
      <c r="AE11" s="429"/>
      <c r="AF11" s="429"/>
      <c r="AG11" s="429"/>
      <c r="AH11" s="429"/>
      <c r="AI11" s="429"/>
      <c r="AJ11" s="429"/>
      <c r="AK11" s="429"/>
      <c r="AL11" s="616"/>
      <c r="AM11" s="536" t="s">
        <v>124</v>
      </c>
      <c r="AN11" s="441"/>
      <c r="AO11" s="441"/>
      <c r="AP11" s="441"/>
      <c r="AQ11" s="441"/>
      <c r="AR11" s="441"/>
      <c r="AS11" s="441"/>
      <c r="AT11" s="442"/>
      <c r="AU11" s="524" t="s">
        <v>125</v>
      </c>
      <c r="AV11" s="525"/>
      <c r="AW11" s="525"/>
      <c r="AX11" s="525"/>
      <c r="AY11" s="447" t="s">
        <v>126</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127</v>
      </c>
      <c r="CE11" s="477"/>
      <c r="CF11" s="477"/>
      <c r="CG11" s="477"/>
      <c r="CH11" s="477"/>
      <c r="CI11" s="477"/>
      <c r="CJ11" s="477"/>
      <c r="CK11" s="477"/>
      <c r="CL11" s="477"/>
      <c r="CM11" s="477"/>
      <c r="CN11" s="477"/>
      <c r="CO11" s="477"/>
      <c r="CP11" s="477"/>
      <c r="CQ11" s="477"/>
      <c r="CR11" s="477"/>
      <c r="CS11" s="478"/>
      <c r="CT11" s="580" t="s">
        <v>128</v>
      </c>
      <c r="CU11" s="581"/>
      <c r="CV11" s="581"/>
      <c r="CW11" s="581"/>
      <c r="CX11" s="581"/>
      <c r="CY11" s="581"/>
      <c r="CZ11" s="581"/>
      <c r="DA11" s="582"/>
      <c r="DB11" s="580" t="s">
        <v>129</v>
      </c>
      <c r="DC11" s="581"/>
      <c r="DD11" s="581"/>
      <c r="DE11" s="581"/>
      <c r="DF11" s="581"/>
      <c r="DG11" s="581"/>
      <c r="DH11" s="581"/>
      <c r="DI11" s="582"/>
      <c r="DJ11" s="185"/>
      <c r="DK11" s="185"/>
      <c r="DL11" s="185"/>
      <c r="DM11" s="185"/>
      <c r="DN11" s="185"/>
      <c r="DO11" s="185"/>
    </row>
    <row r="12" spans="1:119" ht="18.75" customHeight="1">
      <c r="A12" s="186"/>
      <c r="B12" s="583" t="s">
        <v>130</v>
      </c>
      <c r="C12" s="584"/>
      <c r="D12" s="584"/>
      <c r="E12" s="584"/>
      <c r="F12" s="584"/>
      <c r="G12" s="584"/>
      <c r="H12" s="584"/>
      <c r="I12" s="584"/>
      <c r="J12" s="584"/>
      <c r="K12" s="585"/>
      <c r="L12" s="592" t="s">
        <v>131</v>
      </c>
      <c r="M12" s="593"/>
      <c r="N12" s="593"/>
      <c r="O12" s="593"/>
      <c r="P12" s="593"/>
      <c r="Q12" s="594"/>
      <c r="R12" s="595">
        <v>2559</v>
      </c>
      <c r="S12" s="596"/>
      <c r="T12" s="596"/>
      <c r="U12" s="596"/>
      <c r="V12" s="597"/>
      <c r="W12" s="598" t="s">
        <v>1</v>
      </c>
      <c r="X12" s="525"/>
      <c r="Y12" s="525"/>
      <c r="Z12" s="525"/>
      <c r="AA12" s="525"/>
      <c r="AB12" s="599"/>
      <c r="AC12" s="524" t="s">
        <v>132</v>
      </c>
      <c r="AD12" s="525"/>
      <c r="AE12" s="525"/>
      <c r="AF12" s="525"/>
      <c r="AG12" s="599"/>
      <c r="AH12" s="524" t="s">
        <v>133</v>
      </c>
      <c r="AI12" s="525"/>
      <c r="AJ12" s="525"/>
      <c r="AK12" s="525"/>
      <c r="AL12" s="600"/>
      <c r="AM12" s="536" t="s">
        <v>134</v>
      </c>
      <c r="AN12" s="441"/>
      <c r="AO12" s="441"/>
      <c r="AP12" s="441"/>
      <c r="AQ12" s="441"/>
      <c r="AR12" s="441"/>
      <c r="AS12" s="441"/>
      <c r="AT12" s="442"/>
      <c r="AU12" s="524" t="s">
        <v>135</v>
      </c>
      <c r="AV12" s="525"/>
      <c r="AW12" s="525"/>
      <c r="AX12" s="525"/>
      <c r="AY12" s="447" t="s">
        <v>136</v>
      </c>
      <c r="AZ12" s="448"/>
      <c r="BA12" s="448"/>
      <c r="BB12" s="448"/>
      <c r="BC12" s="448"/>
      <c r="BD12" s="448"/>
      <c r="BE12" s="448"/>
      <c r="BF12" s="448"/>
      <c r="BG12" s="448"/>
      <c r="BH12" s="448"/>
      <c r="BI12" s="448"/>
      <c r="BJ12" s="448"/>
      <c r="BK12" s="448"/>
      <c r="BL12" s="448"/>
      <c r="BM12" s="449"/>
      <c r="BN12" s="467">
        <v>485000</v>
      </c>
      <c r="BO12" s="468"/>
      <c r="BP12" s="468"/>
      <c r="BQ12" s="468"/>
      <c r="BR12" s="468"/>
      <c r="BS12" s="468"/>
      <c r="BT12" s="468"/>
      <c r="BU12" s="469"/>
      <c r="BV12" s="467">
        <v>559000</v>
      </c>
      <c r="BW12" s="468"/>
      <c r="BX12" s="468"/>
      <c r="BY12" s="468"/>
      <c r="BZ12" s="468"/>
      <c r="CA12" s="468"/>
      <c r="CB12" s="468"/>
      <c r="CC12" s="469"/>
      <c r="CD12" s="476" t="s">
        <v>137</v>
      </c>
      <c r="CE12" s="477"/>
      <c r="CF12" s="477"/>
      <c r="CG12" s="477"/>
      <c r="CH12" s="477"/>
      <c r="CI12" s="477"/>
      <c r="CJ12" s="477"/>
      <c r="CK12" s="477"/>
      <c r="CL12" s="477"/>
      <c r="CM12" s="477"/>
      <c r="CN12" s="477"/>
      <c r="CO12" s="477"/>
      <c r="CP12" s="477"/>
      <c r="CQ12" s="477"/>
      <c r="CR12" s="477"/>
      <c r="CS12" s="478"/>
      <c r="CT12" s="580" t="s">
        <v>128</v>
      </c>
      <c r="CU12" s="581"/>
      <c r="CV12" s="581"/>
      <c r="CW12" s="581"/>
      <c r="CX12" s="581"/>
      <c r="CY12" s="581"/>
      <c r="CZ12" s="581"/>
      <c r="DA12" s="582"/>
      <c r="DB12" s="580" t="s">
        <v>138</v>
      </c>
      <c r="DC12" s="581"/>
      <c r="DD12" s="581"/>
      <c r="DE12" s="581"/>
      <c r="DF12" s="581"/>
      <c r="DG12" s="581"/>
      <c r="DH12" s="581"/>
      <c r="DI12" s="582"/>
      <c r="DJ12" s="185"/>
      <c r="DK12" s="185"/>
      <c r="DL12" s="185"/>
      <c r="DM12" s="185"/>
      <c r="DN12" s="185"/>
      <c r="DO12" s="185"/>
    </row>
    <row r="13" spans="1:119" ht="18.75" customHeight="1">
      <c r="A13" s="186"/>
      <c r="B13" s="586"/>
      <c r="C13" s="587"/>
      <c r="D13" s="587"/>
      <c r="E13" s="587"/>
      <c r="F13" s="587"/>
      <c r="G13" s="587"/>
      <c r="H13" s="587"/>
      <c r="I13" s="587"/>
      <c r="J13" s="587"/>
      <c r="K13" s="588"/>
      <c r="L13" s="196"/>
      <c r="M13" s="567" t="s">
        <v>139</v>
      </c>
      <c r="N13" s="568"/>
      <c r="O13" s="568"/>
      <c r="P13" s="568"/>
      <c r="Q13" s="569"/>
      <c r="R13" s="570">
        <v>2551</v>
      </c>
      <c r="S13" s="571"/>
      <c r="T13" s="571"/>
      <c r="U13" s="571"/>
      <c r="V13" s="572"/>
      <c r="W13" s="558" t="s">
        <v>140</v>
      </c>
      <c r="X13" s="480"/>
      <c r="Y13" s="480"/>
      <c r="Z13" s="480"/>
      <c r="AA13" s="480"/>
      <c r="AB13" s="481"/>
      <c r="AC13" s="443">
        <v>197</v>
      </c>
      <c r="AD13" s="444"/>
      <c r="AE13" s="444"/>
      <c r="AF13" s="444"/>
      <c r="AG13" s="445"/>
      <c r="AH13" s="443">
        <v>238</v>
      </c>
      <c r="AI13" s="444"/>
      <c r="AJ13" s="444"/>
      <c r="AK13" s="444"/>
      <c r="AL13" s="446"/>
      <c r="AM13" s="536" t="s">
        <v>141</v>
      </c>
      <c r="AN13" s="441"/>
      <c r="AO13" s="441"/>
      <c r="AP13" s="441"/>
      <c r="AQ13" s="441"/>
      <c r="AR13" s="441"/>
      <c r="AS13" s="441"/>
      <c r="AT13" s="442"/>
      <c r="AU13" s="524" t="s">
        <v>114</v>
      </c>
      <c r="AV13" s="525"/>
      <c r="AW13" s="525"/>
      <c r="AX13" s="525"/>
      <c r="AY13" s="447" t="s">
        <v>142</v>
      </c>
      <c r="AZ13" s="448"/>
      <c r="BA13" s="448"/>
      <c r="BB13" s="448"/>
      <c r="BC13" s="448"/>
      <c r="BD13" s="448"/>
      <c r="BE13" s="448"/>
      <c r="BF13" s="448"/>
      <c r="BG13" s="448"/>
      <c r="BH13" s="448"/>
      <c r="BI13" s="448"/>
      <c r="BJ13" s="448"/>
      <c r="BK13" s="448"/>
      <c r="BL13" s="448"/>
      <c r="BM13" s="449"/>
      <c r="BN13" s="467">
        <v>-112201</v>
      </c>
      <c r="BO13" s="468"/>
      <c r="BP13" s="468"/>
      <c r="BQ13" s="468"/>
      <c r="BR13" s="468"/>
      <c r="BS13" s="468"/>
      <c r="BT13" s="468"/>
      <c r="BU13" s="469"/>
      <c r="BV13" s="467">
        <v>-271230</v>
      </c>
      <c r="BW13" s="468"/>
      <c r="BX13" s="468"/>
      <c r="BY13" s="468"/>
      <c r="BZ13" s="468"/>
      <c r="CA13" s="468"/>
      <c r="CB13" s="468"/>
      <c r="CC13" s="469"/>
      <c r="CD13" s="476" t="s">
        <v>143</v>
      </c>
      <c r="CE13" s="477"/>
      <c r="CF13" s="477"/>
      <c r="CG13" s="477"/>
      <c r="CH13" s="477"/>
      <c r="CI13" s="477"/>
      <c r="CJ13" s="477"/>
      <c r="CK13" s="477"/>
      <c r="CL13" s="477"/>
      <c r="CM13" s="477"/>
      <c r="CN13" s="477"/>
      <c r="CO13" s="477"/>
      <c r="CP13" s="477"/>
      <c r="CQ13" s="477"/>
      <c r="CR13" s="477"/>
      <c r="CS13" s="478"/>
      <c r="CT13" s="437">
        <v>12</v>
      </c>
      <c r="CU13" s="438"/>
      <c r="CV13" s="438"/>
      <c r="CW13" s="438"/>
      <c r="CX13" s="438"/>
      <c r="CY13" s="438"/>
      <c r="CZ13" s="438"/>
      <c r="DA13" s="439"/>
      <c r="DB13" s="437">
        <v>10.7</v>
      </c>
      <c r="DC13" s="438"/>
      <c r="DD13" s="438"/>
      <c r="DE13" s="438"/>
      <c r="DF13" s="438"/>
      <c r="DG13" s="438"/>
      <c r="DH13" s="438"/>
      <c r="DI13" s="439"/>
      <c r="DJ13" s="185"/>
      <c r="DK13" s="185"/>
      <c r="DL13" s="185"/>
      <c r="DM13" s="185"/>
      <c r="DN13" s="185"/>
      <c r="DO13" s="185"/>
    </row>
    <row r="14" spans="1:119" ht="18.75" customHeight="1" thickBot="1">
      <c r="A14" s="186"/>
      <c r="B14" s="586"/>
      <c r="C14" s="587"/>
      <c r="D14" s="587"/>
      <c r="E14" s="587"/>
      <c r="F14" s="587"/>
      <c r="G14" s="587"/>
      <c r="H14" s="587"/>
      <c r="I14" s="587"/>
      <c r="J14" s="587"/>
      <c r="K14" s="588"/>
      <c r="L14" s="560" t="s">
        <v>144</v>
      </c>
      <c r="M14" s="601"/>
      <c r="N14" s="601"/>
      <c r="O14" s="601"/>
      <c r="P14" s="601"/>
      <c r="Q14" s="602"/>
      <c r="R14" s="570">
        <v>2603</v>
      </c>
      <c r="S14" s="571"/>
      <c r="T14" s="571"/>
      <c r="U14" s="571"/>
      <c r="V14" s="572"/>
      <c r="W14" s="573"/>
      <c r="X14" s="483"/>
      <c r="Y14" s="483"/>
      <c r="Z14" s="483"/>
      <c r="AA14" s="483"/>
      <c r="AB14" s="484"/>
      <c r="AC14" s="563">
        <v>14.9</v>
      </c>
      <c r="AD14" s="564"/>
      <c r="AE14" s="564"/>
      <c r="AF14" s="564"/>
      <c r="AG14" s="565"/>
      <c r="AH14" s="563">
        <v>16.5</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145</v>
      </c>
      <c r="CE14" s="474"/>
      <c r="CF14" s="474"/>
      <c r="CG14" s="474"/>
      <c r="CH14" s="474"/>
      <c r="CI14" s="474"/>
      <c r="CJ14" s="474"/>
      <c r="CK14" s="474"/>
      <c r="CL14" s="474"/>
      <c r="CM14" s="474"/>
      <c r="CN14" s="474"/>
      <c r="CO14" s="474"/>
      <c r="CP14" s="474"/>
      <c r="CQ14" s="474"/>
      <c r="CR14" s="474"/>
      <c r="CS14" s="475"/>
      <c r="CT14" s="574">
        <v>27.5</v>
      </c>
      <c r="CU14" s="575"/>
      <c r="CV14" s="575"/>
      <c r="CW14" s="575"/>
      <c r="CX14" s="575"/>
      <c r="CY14" s="575"/>
      <c r="CZ14" s="575"/>
      <c r="DA14" s="576"/>
      <c r="DB14" s="574">
        <v>4</v>
      </c>
      <c r="DC14" s="575"/>
      <c r="DD14" s="575"/>
      <c r="DE14" s="575"/>
      <c r="DF14" s="575"/>
      <c r="DG14" s="575"/>
      <c r="DH14" s="575"/>
      <c r="DI14" s="576"/>
      <c r="DJ14" s="185"/>
      <c r="DK14" s="185"/>
      <c r="DL14" s="185"/>
      <c r="DM14" s="185"/>
      <c r="DN14" s="185"/>
      <c r="DO14" s="185"/>
    </row>
    <row r="15" spans="1:119" ht="18.75" customHeight="1">
      <c r="A15" s="186"/>
      <c r="B15" s="586"/>
      <c r="C15" s="587"/>
      <c r="D15" s="587"/>
      <c r="E15" s="587"/>
      <c r="F15" s="587"/>
      <c r="G15" s="587"/>
      <c r="H15" s="587"/>
      <c r="I15" s="587"/>
      <c r="J15" s="587"/>
      <c r="K15" s="588"/>
      <c r="L15" s="196"/>
      <c r="M15" s="567" t="s">
        <v>146</v>
      </c>
      <c r="N15" s="568"/>
      <c r="O15" s="568"/>
      <c r="P15" s="568"/>
      <c r="Q15" s="569"/>
      <c r="R15" s="570">
        <v>2595</v>
      </c>
      <c r="S15" s="571"/>
      <c r="T15" s="571"/>
      <c r="U15" s="571"/>
      <c r="V15" s="572"/>
      <c r="W15" s="558" t="s">
        <v>147</v>
      </c>
      <c r="X15" s="480"/>
      <c r="Y15" s="480"/>
      <c r="Z15" s="480"/>
      <c r="AA15" s="480"/>
      <c r="AB15" s="481"/>
      <c r="AC15" s="443">
        <v>441</v>
      </c>
      <c r="AD15" s="444"/>
      <c r="AE15" s="444"/>
      <c r="AF15" s="444"/>
      <c r="AG15" s="445"/>
      <c r="AH15" s="443">
        <v>534</v>
      </c>
      <c r="AI15" s="444"/>
      <c r="AJ15" s="444"/>
      <c r="AK15" s="444"/>
      <c r="AL15" s="446"/>
      <c r="AM15" s="536"/>
      <c r="AN15" s="441"/>
      <c r="AO15" s="441"/>
      <c r="AP15" s="441"/>
      <c r="AQ15" s="441"/>
      <c r="AR15" s="441"/>
      <c r="AS15" s="441"/>
      <c r="AT15" s="442"/>
      <c r="AU15" s="524"/>
      <c r="AV15" s="525"/>
      <c r="AW15" s="525"/>
      <c r="AX15" s="525"/>
      <c r="AY15" s="459" t="s">
        <v>148</v>
      </c>
      <c r="AZ15" s="460"/>
      <c r="BA15" s="460"/>
      <c r="BB15" s="460"/>
      <c r="BC15" s="460"/>
      <c r="BD15" s="460"/>
      <c r="BE15" s="460"/>
      <c r="BF15" s="460"/>
      <c r="BG15" s="460"/>
      <c r="BH15" s="460"/>
      <c r="BI15" s="460"/>
      <c r="BJ15" s="460"/>
      <c r="BK15" s="460"/>
      <c r="BL15" s="460"/>
      <c r="BM15" s="461"/>
      <c r="BN15" s="462">
        <v>215585</v>
      </c>
      <c r="BO15" s="463"/>
      <c r="BP15" s="463"/>
      <c r="BQ15" s="463"/>
      <c r="BR15" s="463"/>
      <c r="BS15" s="463"/>
      <c r="BT15" s="463"/>
      <c r="BU15" s="464"/>
      <c r="BV15" s="462">
        <v>205495</v>
      </c>
      <c r="BW15" s="463"/>
      <c r="BX15" s="463"/>
      <c r="BY15" s="463"/>
      <c r="BZ15" s="463"/>
      <c r="CA15" s="463"/>
      <c r="CB15" s="463"/>
      <c r="CC15" s="464"/>
      <c r="CD15" s="577" t="s">
        <v>149</v>
      </c>
      <c r="CE15" s="578"/>
      <c r="CF15" s="578"/>
      <c r="CG15" s="578"/>
      <c r="CH15" s="578"/>
      <c r="CI15" s="578"/>
      <c r="CJ15" s="578"/>
      <c r="CK15" s="578"/>
      <c r="CL15" s="578"/>
      <c r="CM15" s="578"/>
      <c r="CN15" s="578"/>
      <c r="CO15" s="578"/>
      <c r="CP15" s="578"/>
      <c r="CQ15" s="578"/>
      <c r="CR15" s="578"/>
      <c r="CS15" s="57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6"/>
      <c r="C16" s="587"/>
      <c r="D16" s="587"/>
      <c r="E16" s="587"/>
      <c r="F16" s="587"/>
      <c r="G16" s="587"/>
      <c r="H16" s="587"/>
      <c r="I16" s="587"/>
      <c r="J16" s="587"/>
      <c r="K16" s="588"/>
      <c r="L16" s="560" t="s">
        <v>150</v>
      </c>
      <c r="M16" s="561"/>
      <c r="N16" s="561"/>
      <c r="O16" s="561"/>
      <c r="P16" s="561"/>
      <c r="Q16" s="562"/>
      <c r="R16" s="555" t="s">
        <v>151</v>
      </c>
      <c r="S16" s="556"/>
      <c r="T16" s="556"/>
      <c r="U16" s="556"/>
      <c r="V16" s="557"/>
      <c r="W16" s="573"/>
      <c r="X16" s="483"/>
      <c r="Y16" s="483"/>
      <c r="Z16" s="483"/>
      <c r="AA16" s="483"/>
      <c r="AB16" s="484"/>
      <c r="AC16" s="563">
        <v>33.5</v>
      </c>
      <c r="AD16" s="564"/>
      <c r="AE16" s="564"/>
      <c r="AF16" s="564"/>
      <c r="AG16" s="565"/>
      <c r="AH16" s="563">
        <v>37</v>
      </c>
      <c r="AI16" s="564"/>
      <c r="AJ16" s="564"/>
      <c r="AK16" s="564"/>
      <c r="AL16" s="566"/>
      <c r="AM16" s="536"/>
      <c r="AN16" s="441"/>
      <c r="AO16" s="441"/>
      <c r="AP16" s="441"/>
      <c r="AQ16" s="441"/>
      <c r="AR16" s="441"/>
      <c r="AS16" s="441"/>
      <c r="AT16" s="442"/>
      <c r="AU16" s="524"/>
      <c r="AV16" s="525"/>
      <c r="AW16" s="525"/>
      <c r="AX16" s="525"/>
      <c r="AY16" s="447" t="s">
        <v>152</v>
      </c>
      <c r="AZ16" s="448"/>
      <c r="BA16" s="448"/>
      <c r="BB16" s="448"/>
      <c r="BC16" s="448"/>
      <c r="BD16" s="448"/>
      <c r="BE16" s="448"/>
      <c r="BF16" s="448"/>
      <c r="BG16" s="448"/>
      <c r="BH16" s="448"/>
      <c r="BI16" s="448"/>
      <c r="BJ16" s="448"/>
      <c r="BK16" s="448"/>
      <c r="BL16" s="448"/>
      <c r="BM16" s="449"/>
      <c r="BN16" s="467">
        <v>1819463</v>
      </c>
      <c r="BO16" s="468"/>
      <c r="BP16" s="468"/>
      <c r="BQ16" s="468"/>
      <c r="BR16" s="468"/>
      <c r="BS16" s="468"/>
      <c r="BT16" s="468"/>
      <c r="BU16" s="469"/>
      <c r="BV16" s="467">
        <v>1834728</v>
      </c>
      <c r="BW16" s="468"/>
      <c r="BX16" s="468"/>
      <c r="BY16" s="468"/>
      <c r="BZ16" s="468"/>
      <c r="CA16" s="468"/>
      <c r="CB16" s="468"/>
      <c r="CC16" s="469"/>
      <c r="CD16" s="200"/>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5"/>
      <c r="DK16" s="185"/>
      <c r="DL16" s="185"/>
      <c r="DM16" s="185"/>
      <c r="DN16" s="185"/>
      <c r="DO16" s="185"/>
    </row>
    <row r="17" spans="1:119" ht="18.75" customHeight="1" thickBot="1">
      <c r="A17" s="186"/>
      <c r="B17" s="589"/>
      <c r="C17" s="590"/>
      <c r="D17" s="590"/>
      <c r="E17" s="590"/>
      <c r="F17" s="590"/>
      <c r="G17" s="590"/>
      <c r="H17" s="590"/>
      <c r="I17" s="590"/>
      <c r="J17" s="590"/>
      <c r="K17" s="591"/>
      <c r="L17" s="201"/>
      <c r="M17" s="552" t="s">
        <v>153</v>
      </c>
      <c r="N17" s="553"/>
      <c r="O17" s="553"/>
      <c r="P17" s="553"/>
      <c r="Q17" s="554"/>
      <c r="R17" s="555" t="s">
        <v>154</v>
      </c>
      <c r="S17" s="556"/>
      <c r="T17" s="556"/>
      <c r="U17" s="556"/>
      <c r="V17" s="557"/>
      <c r="W17" s="558" t="s">
        <v>155</v>
      </c>
      <c r="X17" s="480"/>
      <c r="Y17" s="480"/>
      <c r="Z17" s="480"/>
      <c r="AA17" s="480"/>
      <c r="AB17" s="481"/>
      <c r="AC17" s="443">
        <v>680</v>
      </c>
      <c r="AD17" s="444"/>
      <c r="AE17" s="444"/>
      <c r="AF17" s="444"/>
      <c r="AG17" s="445"/>
      <c r="AH17" s="443">
        <v>671</v>
      </c>
      <c r="AI17" s="444"/>
      <c r="AJ17" s="444"/>
      <c r="AK17" s="444"/>
      <c r="AL17" s="446"/>
      <c r="AM17" s="536"/>
      <c r="AN17" s="441"/>
      <c r="AO17" s="441"/>
      <c r="AP17" s="441"/>
      <c r="AQ17" s="441"/>
      <c r="AR17" s="441"/>
      <c r="AS17" s="441"/>
      <c r="AT17" s="442"/>
      <c r="AU17" s="524"/>
      <c r="AV17" s="525"/>
      <c r="AW17" s="525"/>
      <c r="AX17" s="525"/>
      <c r="AY17" s="447" t="s">
        <v>156</v>
      </c>
      <c r="AZ17" s="448"/>
      <c r="BA17" s="448"/>
      <c r="BB17" s="448"/>
      <c r="BC17" s="448"/>
      <c r="BD17" s="448"/>
      <c r="BE17" s="448"/>
      <c r="BF17" s="448"/>
      <c r="BG17" s="448"/>
      <c r="BH17" s="448"/>
      <c r="BI17" s="448"/>
      <c r="BJ17" s="448"/>
      <c r="BK17" s="448"/>
      <c r="BL17" s="448"/>
      <c r="BM17" s="449"/>
      <c r="BN17" s="467">
        <v>264078</v>
      </c>
      <c r="BO17" s="468"/>
      <c r="BP17" s="468"/>
      <c r="BQ17" s="468"/>
      <c r="BR17" s="468"/>
      <c r="BS17" s="468"/>
      <c r="BT17" s="468"/>
      <c r="BU17" s="469"/>
      <c r="BV17" s="467">
        <v>252065</v>
      </c>
      <c r="BW17" s="468"/>
      <c r="BX17" s="468"/>
      <c r="BY17" s="468"/>
      <c r="BZ17" s="468"/>
      <c r="CA17" s="468"/>
      <c r="CB17" s="468"/>
      <c r="CC17" s="469"/>
      <c r="CD17" s="200"/>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5"/>
      <c r="DK17" s="185"/>
      <c r="DL17" s="185"/>
      <c r="DM17" s="185"/>
      <c r="DN17" s="185"/>
      <c r="DO17" s="185"/>
    </row>
    <row r="18" spans="1:119" ht="18.75" customHeight="1" thickBot="1">
      <c r="A18" s="186"/>
      <c r="B18" s="529" t="s">
        <v>157</v>
      </c>
      <c r="C18" s="530"/>
      <c r="D18" s="530"/>
      <c r="E18" s="531"/>
      <c r="F18" s="531"/>
      <c r="G18" s="531"/>
      <c r="H18" s="531"/>
      <c r="I18" s="531"/>
      <c r="J18" s="531"/>
      <c r="K18" s="531"/>
      <c r="L18" s="532">
        <v>203.69</v>
      </c>
      <c r="M18" s="532"/>
      <c r="N18" s="532"/>
      <c r="O18" s="532"/>
      <c r="P18" s="532"/>
      <c r="Q18" s="532"/>
      <c r="R18" s="533"/>
      <c r="S18" s="533"/>
      <c r="T18" s="533"/>
      <c r="U18" s="533"/>
      <c r="V18" s="534"/>
      <c r="W18" s="548"/>
      <c r="X18" s="549"/>
      <c r="Y18" s="549"/>
      <c r="Z18" s="549"/>
      <c r="AA18" s="549"/>
      <c r="AB18" s="559"/>
      <c r="AC18" s="431">
        <v>51.6</v>
      </c>
      <c r="AD18" s="432"/>
      <c r="AE18" s="432"/>
      <c r="AF18" s="432"/>
      <c r="AG18" s="535"/>
      <c r="AH18" s="431">
        <v>46.5</v>
      </c>
      <c r="AI18" s="432"/>
      <c r="AJ18" s="432"/>
      <c r="AK18" s="432"/>
      <c r="AL18" s="433"/>
      <c r="AM18" s="536"/>
      <c r="AN18" s="441"/>
      <c r="AO18" s="441"/>
      <c r="AP18" s="441"/>
      <c r="AQ18" s="441"/>
      <c r="AR18" s="441"/>
      <c r="AS18" s="441"/>
      <c r="AT18" s="442"/>
      <c r="AU18" s="524"/>
      <c r="AV18" s="525"/>
      <c r="AW18" s="525"/>
      <c r="AX18" s="525"/>
      <c r="AY18" s="447" t="s">
        <v>158</v>
      </c>
      <c r="AZ18" s="448"/>
      <c r="BA18" s="448"/>
      <c r="BB18" s="448"/>
      <c r="BC18" s="448"/>
      <c r="BD18" s="448"/>
      <c r="BE18" s="448"/>
      <c r="BF18" s="448"/>
      <c r="BG18" s="448"/>
      <c r="BH18" s="448"/>
      <c r="BI18" s="448"/>
      <c r="BJ18" s="448"/>
      <c r="BK18" s="448"/>
      <c r="BL18" s="448"/>
      <c r="BM18" s="449"/>
      <c r="BN18" s="467">
        <v>1970128</v>
      </c>
      <c r="BO18" s="468"/>
      <c r="BP18" s="468"/>
      <c r="BQ18" s="468"/>
      <c r="BR18" s="468"/>
      <c r="BS18" s="468"/>
      <c r="BT18" s="468"/>
      <c r="BU18" s="469"/>
      <c r="BV18" s="467">
        <v>1929003</v>
      </c>
      <c r="BW18" s="468"/>
      <c r="BX18" s="468"/>
      <c r="BY18" s="468"/>
      <c r="BZ18" s="468"/>
      <c r="CA18" s="468"/>
      <c r="CB18" s="468"/>
      <c r="CC18" s="469"/>
      <c r="CD18" s="200"/>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5"/>
      <c r="DK18" s="185"/>
      <c r="DL18" s="185"/>
      <c r="DM18" s="185"/>
      <c r="DN18" s="185"/>
      <c r="DO18" s="185"/>
    </row>
    <row r="19" spans="1:119" ht="18.75" customHeight="1" thickBot="1">
      <c r="A19" s="186"/>
      <c r="B19" s="529" t="s">
        <v>159</v>
      </c>
      <c r="C19" s="530"/>
      <c r="D19" s="530"/>
      <c r="E19" s="531"/>
      <c r="F19" s="531"/>
      <c r="G19" s="531"/>
      <c r="H19" s="531"/>
      <c r="I19" s="531"/>
      <c r="J19" s="531"/>
      <c r="K19" s="531"/>
      <c r="L19" s="537">
        <v>13</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160</v>
      </c>
      <c r="AZ19" s="448"/>
      <c r="BA19" s="448"/>
      <c r="BB19" s="448"/>
      <c r="BC19" s="448"/>
      <c r="BD19" s="448"/>
      <c r="BE19" s="448"/>
      <c r="BF19" s="448"/>
      <c r="BG19" s="448"/>
      <c r="BH19" s="448"/>
      <c r="BI19" s="448"/>
      <c r="BJ19" s="448"/>
      <c r="BK19" s="448"/>
      <c r="BL19" s="448"/>
      <c r="BM19" s="449"/>
      <c r="BN19" s="467">
        <v>2800356</v>
      </c>
      <c r="BO19" s="468"/>
      <c r="BP19" s="468"/>
      <c r="BQ19" s="468"/>
      <c r="BR19" s="468"/>
      <c r="BS19" s="468"/>
      <c r="BT19" s="468"/>
      <c r="BU19" s="469"/>
      <c r="BV19" s="467">
        <v>2909288</v>
      </c>
      <c r="BW19" s="468"/>
      <c r="BX19" s="468"/>
      <c r="BY19" s="468"/>
      <c r="BZ19" s="468"/>
      <c r="CA19" s="468"/>
      <c r="CB19" s="468"/>
      <c r="CC19" s="469"/>
      <c r="CD19" s="200"/>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5"/>
      <c r="DK19" s="185"/>
      <c r="DL19" s="185"/>
      <c r="DM19" s="185"/>
      <c r="DN19" s="185"/>
      <c r="DO19" s="185"/>
    </row>
    <row r="20" spans="1:119" ht="18.75" customHeight="1" thickBot="1">
      <c r="A20" s="186"/>
      <c r="B20" s="529" t="s">
        <v>161</v>
      </c>
      <c r="C20" s="530"/>
      <c r="D20" s="530"/>
      <c r="E20" s="531"/>
      <c r="F20" s="531"/>
      <c r="G20" s="531"/>
      <c r="H20" s="531"/>
      <c r="I20" s="531"/>
      <c r="J20" s="531"/>
      <c r="K20" s="531"/>
      <c r="L20" s="537">
        <v>809</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0"/>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5"/>
      <c r="DK20" s="185"/>
      <c r="DL20" s="185"/>
      <c r="DM20" s="185"/>
      <c r="DN20" s="185"/>
      <c r="DO20" s="185"/>
    </row>
    <row r="21" spans="1:119" ht="18.75" customHeight="1">
      <c r="A21" s="186"/>
      <c r="B21" s="526" t="s">
        <v>162</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0"/>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5"/>
      <c r="DK21" s="185"/>
      <c r="DL21" s="185"/>
      <c r="DM21" s="185"/>
      <c r="DN21" s="185"/>
      <c r="DO21" s="185"/>
    </row>
    <row r="22" spans="1:119" ht="18.75" customHeight="1" thickBot="1">
      <c r="A22" s="186"/>
      <c r="B22" s="496" t="s">
        <v>163</v>
      </c>
      <c r="C22" s="497"/>
      <c r="D22" s="498"/>
      <c r="E22" s="505" t="s">
        <v>1</v>
      </c>
      <c r="F22" s="480"/>
      <c r="G22" s="480"/>
      <c r="H22" s="480"/>
      <c r="I22" s="480"/>
      <c r="J22" s="480"/>
      <c r="K22" s="481"/>
      <c r="L22" s="505" t="s">
        <v>164</v>
      </c>
      <c r="M22" s="480"/>
      <c r="N22" s="480"/>
      <c r="O22" s="480"/>
      <c r="P22" s="481"/>
      <c r="Q22" s="490" t="s">
        <v>165</v>
      </c>
      <c r="R22" s="491"/>
      <c r="S22" s="491"/>
      <c r="T22" s="491"/>
      <c r="U22" s="491"/>
      <c r="V22" s="506"/>
      <c r="W22" s="508" t="s">
        <v>166</v>
      </c>
      <c r="X22" s="497"/>
      <c r="Y22" s="498"/>
      <c r="Z22" s="505" t="s">
        <v>1</v>
      </c>
      <c r="AA22" s="480"/>
      <c r="AB22" s="480"/>
      <c r="AC22" s="480"/>
      <c r="AD22" s="480"/>
      <c r="AE22" s="480"/>
      <c r="AF22" s="480"/>
      <c r="AG22" s="481"/>
      <c r="AH22" s="479" t="s">
        <v>167</v>
      </c>
      <c r="AI22" s="480"/>
      <c r="AJ22" s="480"/>
      <c r="AK22" s="480"/>
      <c r="AL22" s="481"/>
      <c r="AM22" s="479" t="s">
        <v>168</v>
      </c>
      <c r="AN22" s="485"/>
      <c r="AO22" s="485"/>
      <c r="AP22" s="485"/>
      <c r="AQ22" s="485"/>
      <c r="AR22" s="486"/>
      <c r="AS22" s="490" t="s">
        <v>165</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0"/>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5"/>
      <c r="DK22" s="185"/>
      <c r="DL22" s="185"/>
      <c r="DM22" s="185"/>
      <c r="DN22" s="185"/>
      <c r="DO22" s="185"/>
    </row>
    <row r="23" spans="1:119" ht="18.75" customHeight="1">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169</v>
      </c>
      <c r="AZ23" s="460"/>
      <c r="BA23" s="460"/>
      <c r="BB23" s="460"/>
      <c r="BC23" s="460"/>
      <c r="BD23" s="460"/>
      <c r="BE23" s="460"/>
      <c r="BF23" s="460"/>
      <c r="BG23" s="460"/>
      <c r="BH23" s="460"/>
      <c r="BI23" s="460"/>
      <c r="BJ23" s="460"/>
      <c r="BK23" s="460"/>
      <c r="BL23" s="460"/>
      <c r="BM23" s="461"/>
      <c r="BN23" s="467">
        <v>5373587</v>
      </c>
      <c r="BO23" s="468"/>
      <c r="BP23" s="468"/>
      <c r="BQ23" s="468"/>
      <c r="BR23" s="468"/>
      <c r="BS23" s="468"/>
      <c r="BT23" s="468"/>
      <c r="BU23" s="469"/>
      <c r="BV23" s="467">
        <v>5592111</v>
      </c>
      <c r="BW23" s="468"/>
      <c r="BX23" s="468"/>
      <c r="BY23" s="468"/>
      <c r="BZ23" s="468"/>
      <c r="CA23" s="468"/>
      <c r="CB23" s="468"/>
      <c r="CC23" s="469"/>
      <c r="CD23" s="200"/>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5"/>
      <c r="DK23" s="185"/>
      <c r="DL23" s="185"/>
      <c r="DM23" s="185"/>
      <c r="DN23" s="185"/>
      <c r="DO23" s="185"/>
    </row>
    <row r="24" spans="1:119" ht="18.75" customHeight="1" thickBot="1">
      <c r="A24" s="186"/>
      <c r="B24" s="499"/>
      <c r="C24" s="500"/>
      <c r="D24" s="501"/>
      <c r="E24" s="440" t="s">
        <v>170</v>
      </c>
      <c r="F24" s="441"/>
      <c r="G24" s="441"/>
      <c r="H24" s="441"/>
      <c r="I24" s="441"/>
      <c r="J24" s="441"/>
      <c r="K24" s="442"/>
      <c r="L24" s="443">
        <v>1</v>
      </c>
      <c r="M24" s="444"/>
      <c r="N24" s="444"/>
      <c r="O24" s="444"/>
      <c r="P24" s="445"/>
      <c r="Q24" s="443">
        <v>7300</v>
      </c>
      <c r="R24" s="444"/>
      <c r="S24" s="444"/>
      <c r="T24" s="444"/>
      <c r="U24" s="444"/>
      <c r="V24" s="445"/>
      <c r="W24" s="509"/>
      <c r="X24" s="500"/>
      <c r="Y24" s="501"/>
      <c r="Z24" s="440" t="s">
        <v>171</v>
      </c>
      <c r="AA24" s="441"/>
      <c r="AB24" s="441"/>
      <c r="AC24" s="441"/>
      <c r="AD24" s="441"/>
      <c r="AE24" s="441"/>
      <c r="AF24" s="441"/>
      <c r="AG24" s="442"/>
      <c r="AH24" s="443">
        <v>45</v>
      </c>
      <c r="AI24" s="444"/>
      <c r="AJ24" s="444"/>
      <c r="AK24" s="444"/>
      <c r="AL24" s="445"/>
      <c r="AM24" s="443">
        <v>133425</v>
      </c>
      <c r="AN24" s="444"/>
      <c r="AO24" s="444"/>
      <c r="AP24" s="444"/>
      <c r="AQ24" s="444"/>
      <c r="AR24" s="445"/>
      <c r="AS24" s="443">
        <v>2965</v>
      </c>
      <c r="AT24" s="444"/>
      <c r="AU24" s="444"/>
      <c r="AV24" s="444"/>
      <c r="AW24" s="444"/>
      <c r="AX24" s="446"/>
      <c r="AY24" s="434" t="s">
        <v>172</v>
      </c>
      <c r="AZ24" s="435"/>
      <c r="BA24" s="435"/>
      <c r="BB24" s="435"/>
      <c r="BC24" s="435"/>
      <c r="BD24" s="435"/>
      <c r="BE24" s="435"/>
      <c r="BF24" s="435"/>
      <c r="BG24" s="435"/>
      <c r="BH24" s="435"/>
      <c r="BI24" s="435"/>
      <c r="BJ24" s="435"/>
      <c r="BK24" s="435"/>
      <c r="BL24" s="435"/>
      <c r="BM24" s="436"/>
      <c r="BN24" s="467">
        <v>4449959</v>
      </c>
      <c r="BO24" s="468"/>
      <c r="BP24" s="468"/>
      <c r="BQ24" s="468"/>
      <c r="BR24" s="468"/>
      <c r="BS24" s="468"/>
      <c r="BT24" s="468"/>
      <c r="BU24" s="469"/>
      <c r="BV24" s="467">
        <v>4619832</v>
      </c>
      <c r="BW24" s="468"/>
      <c r="BX24" s="468"/>
      <c r="BY24" s="468"/>
      <c r="BZ24" s="468"/>
      <c r="CA24" s="468"/>
      <c r="CB24" s="468"/>
      <c r="CC24" s="469"/>
      <c r="CD24" s="200"/>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5"/>
      <c r="DK24" s="185"/>
      <c r="DL24" s="185"/>
      <c r="DM24" s="185"/>
      <c r="DN24" s="185"/>
      <c r="DO24" s="185"/>
    </row>
    <row r="25" spans="1:119" s="185" customFormat="1" ht="18.75" customHeight="1">
      <c r="A25" s="186"/>
      <c r="B25" s="499"/>
      <c r="C25" s="500"/>
      <c r="D25" s="501"/>
      <c r="E25" s="440" t="s">
        <v>173</v>
      </c>
      <c r="F25" s="441"/>
      <c r="G25" s="441"/>
      <c r="H25" s="441"/>
      <c r="I25" s="441"/>
      <c r="J25" s="441"/>
      <c r="K25" s="442"/>
      <c r="L25" s="443">
        <v>1</v>
      </c>
      <c r="M25" s="444"/>
      <c r="N25" s="444"/>
      <c r="O25" s="444"/>
      <c r="P25" s="445"/>
      <c r="Q25" s="443">
        <v>5600</v>
      </c>
      <c r="R25" s="444"/>
      <c r="S25" s="444"/>
      <c r="T25" s="444"/>
      <c r="U25" s="444"/>
      <c r="V25" s="445"/>
      <c r="W25" s="509"/>
      <c r="X25" s="500"/>
      <c r="Y25" s="501"/>
      <c r="Z25" s="440" t="s">
        <v>174</v>
      </c>
      <c r="AA25" s="441"/>
      <c r="AB25" s="441"/>
      <c r="AC25" s="441"/>
      <c r="AD25" s="441"/>
      <c r="AE25" s="441"/>
      <c r="AF25" s="441"/>
      <c r="AG25" s="442"/>
      <c r="AH25" s="443" t="s">
        <v>175</v>
      </c>
      <c r="AI25" s="444"/>
      <c r="AJ25" s="444"/>
      <c r="AK25" s="444"/>
      <c r="AL25" s="445"/>
      <c r="AM25" s="443" t="s">
        <v>175</v>
      </c>
      <c r="AN25" s="444"/>
      <c r="AO25" s="444"/>
      <c r="AP25" s="444"/>
      <c r="AQ25" s="444"/>
      <c r="AR25" s="445"/>
      <c r="AS25" s="443" t="s">
        <v>176</v>
      </c>
      <c r="AT25" s="444"/>
      <c r="AU25" s="444"/>
      <c r="AV25" s="444"/>
      <c r="AW25" s="444"/>
      <c r="AX25" s="446"/>
      <c r="AY25" s="459" t="s">
        <v>177</v>
      </c>
      <c r="AZ25" s="460"/>
      <c r="BA25" s="460"/>
      <c r="BB25" s="460"/>
      <c r="BC25" s="460"/>
      <c r="BD25" s="460"/>
      <c r="BE25" s="460"/>
      <c r="BF25" s="460"/>
      <c r="BG25" s="460"/>
      <c r="BH25" s="460"/>
      <c r="BI25" s="460"/>
      <c r="BJ25" s="460"/>
      <c r="BK25" s="460"/>
      <c r="BL25" s="460"/>
      <c r="BM25" s="461"/>
      <c r="BN25" s="462">
        <v>3742</v>
      </c>
      <c r="BO25" s="463"/>
      <c r="BP25" s="463"/>
      <c r="BQ25" s="463"/>
      <c r="BR25" s="463"/>
      <c r="BS25" s="463"/>
      <c r="BT25" s="463"/>
      <c r="BU25" s="464"/>
      <c r="BV25" s="462">
        <v>5612</v>
      </c>
      <c r="BW25" s="463"/>
      <c r="BX25" s="463"/>
      <c r="BY25" s="463"/>
      <c r="BZ25" s="463"/>
      <c r="CA25" s="463"/>
      <c r="CB25" s="463"/>
      <c r="CC25" s="464"/>
      <c r="CD25" s="200"/>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5" customFormat="1" ht="18.75" customHeight="1">
      <c r="A26" s="186"/>
      <c r="B26" s="499"/>
      <c r="C26" s="500"/>
      <c r="D26" s="501"/>
      <c r="E26" s="440" t="s">
        <v>178</v>
      </c>
      <c r="F26" s="441"/>
      <c r="G26" s="441"/>
      <c r="H26" s="441"/>
      <c r="I26" s="441"/>
      <c r="J26" s="441"/>
      <c r="K26" s="442"/>
      <c r="L26" s="443">
        <v>1</v>
      </c>
      <c r="M26" s="444"/>
      <c r="N26" s="444"/>
      <c r="O26" s="444"/>
      <c r="P26" s="445"/>
      <c r="Q26" s="443">
        <v>5130</v>
      </c>
      <c r="R26" s="444"/>
      <c r="S26" s="444"/>
      <c r="T26" s="444"/>
      <c r="U26" s="444"/>
      <c r="V26" s="445"/>
      <c r="W26" s="509"/>
      <c r="X26" s="500"/>
      <c r="Y26" s="501"/>
      <c r="Z26" s="440" t="s">
        <v>179</v>
      </c>
      <c r="AA26" s="522"/>
      <c r="AB26" s="522"/>
      <c r="AC26" s="522"/>
      <c r="AD26" s="522"/>
      <c r="AE26" s="522"/>
      <c r="AF26" s="522"/>
      <c r="AG26" s="523"/>
      <c r="AH26" s="443">
        <v>8</v>
      </c>
      <c r="AI26" s="444"/>
      <c r="AJ26" s="444"/>
      <c r="AK26" s="444"/>
      <c r="AL26" s="445"/>
      <c r="AM26" s="443">
        <v>21136</v>
      </c>
      <c r="AN26" s="444"/>
      <c r="AO26" s="444"/>
      <c r="AP26" s="444"/>
      <c r="AQ26" s="444"/>
      <c r="AR26" s="445"/>
      <c r="AS26" s="443">
        <v>2642</v>
      </c>
      <c r="AT26" s="444"/>
      <c r="AU26" s="444"/>
      <c r="AV26" s="444"/>
      <c r="AW26" s="444"/>
      <c r="AX26" s="446"/>
      <c r="AY26" s="476" t="s">
        <v>180</v>
      </c>
      <c r="AZ26" s="477"/>
      <c r="BA26" s="477"/>
      <c r="BB26" s="477"/>
      <c r="BC26" s="477"/>
      <c r="BD26" s="477"/>
      <c r="BE26" s="477"/>
      <c r="BF26" s="477"/>
      <c r="BG26" s="477"/>
      <c r="BH26" s="477"/>
      <c r="BI26" s="477"/>
      <c r="BJ26" s="477"/>
      <c r="BK26" s="477"/>
      <c r="BL26" s="477"/>
      <c r="BM26" s="478"/>
      <c r="BN26" s="467" t="s">
        <v>175</v>
      </c>
      <c r="BO26" s="468"/>
      <c r="BP26" s="468"/>
      <c r="BQ26" s="468"/>
      <c r="BR26" s="468"/>
      <c r="BS26" s="468"/>
      <c r="BT26" s="468"/>
      <c r="BU26" s="469"/>
      <c r="BV26" s="467" t="s">
        <v>129</v>
      </c>
      <c r="BW26" s="468"/>
      <c r="BX26" s="468"/>
      <c r="BY26" s="468"/>
      <c r="BZ26" s="468"/>
      <c r="CA26" s="468"/>
      <c r="CB26" s="468"/>
      <c r="CC26" s="469"/>
      <c r="CD26" s="200"/>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c r="A27" s="186"/>
      <c r="B27" s="499"/>
      <c r="C27" s="500"/>
      <c r="D27" s="501"/>
      <c r="E27" s="440" t="s">
        <v>181</v>
      </c>
      <c r="F27" s="441"/>
      <c r="G27" s="441"/>
      <c r="H27" s="441"/>
      <c r="I27" s="441"/>
      <c r="J27" s="441"/>
      <c r="K27" s="442"/>
      <c r="L27" s="443">
        <v>1</v>
      </c>
      <c r="M27" s="444"/>
      <c r="N27" s="444"/>
      <c r="O27" s="444"/>
      <c r="P27" s="445"/>
      <c r="Q27" s="443">
        <v>2550</v>
      </c>
      <c r="R27" s="444"/>
      <c r="S27" s="444"/>
      <c r="T27" s="444"/>
      <c r="U27" s="444"/>
      <c r="V27" s="445"/>
      <c r="W27" s="509"/>
      <c r="X27" s="500"/>
      <c r="Y27" s="501"/>
      <c r="Z27" s="440" t="s">
        <v>182</v>
      </c>
      <c r="AA27" s="441"/>
      <c r="AB27" s="441"/>
      <c r="AC27" s="441"/>
      <c r="AD27" s="441"/>
      <c r="AE27" s="441"/>
      <c r="AF27" s="441"/>
      <c r="AG27" s="442"/>
      <c r="AH27" s="443" t="s">
        <v>175</v>
      </c>
      <c r="AI27" s="444"/>
      <c r="AJ27" s="444"/>
      <c r="AK27" s="444"/>
      <c r="AL27" s="445"/>
      <c r="AM27" s="443" t="s">
        <v>175</v>
      </c>
      <c r="AN27" s="444"/>
      <c r="AO27" s="444"/>
      <c r="AP27" s="444"/>
      <c r="AQ27" s="444"/>
      <c r="AR27" s="445"/>
      <c r="AS27" s="443" t="s">
        <v>175</v>
      </c>
      <c r="AT27" s="444"/>
      <c r="AU27" s="444"/>
      <c r="AV27" s="444"/>
      <c r="AW27" s="444"/>
      <c r="AX27" s="446"/>
      <c r="AY27" s="473" t="s">
        <v>183</v>
      </c>
      <c r="AZ27" s="474"/>
      <c r="BA27" s="474"/>
      <c r="BB27" s="474"/>
      <c r="BC27" s="474"/>
      <c r="BD27" s="474"/>
      <c r="BE27" s="474"/>
      <c r="BF27" s="474"/>
      <c r="BG27" s="474"/>
      <c r="BH27" s="474"/>
      <c r="BI27" s="474"/>
      <c r="BJ27" s="474"/>
      <c r="BK27" s="474"/>
      <c r="BL27" s="474"/>
      <c r="BM27" s="475"/>
      <c r="BN27" s="470">
        <v>34000</v>
      </c>
      <c r="BO27" s="471"/>
      <c r="BP27" s="471"/>
      <c r="BQ27" s="471"/>
      <c r="BR27" s="471"/>
      <c r="BS27" s="471"/>
      <c r="BT27" s="471"/>
      <c r="BU27" s="472"/>
      <c r="BV27" s="470">
        <v>33000</v>
      </c>
      <c r="BW27" s="471"/>
      <c r="BX27" s="471"/>
      <c r="BY27" s="471"/>
      <c r="BZ27" s="471"/>
      <c r="CA27" s="471"/>
      <c r="CB27" s="471"/>
      <c r="CC27" s="472"/>
      <c r="CD27" s="202"/>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5"/>
      <c r="DK27" s="185"/>
      <c r="DL27" s="185"/>
      <c r="DM27" s="185"/>
      <c r="DN27" s="185"/>
      <c r="DO27" s="185"/>
    </row>
    <row r="28" spans="1:119" ht="18.75" customHeight="1">
      <c r="A28" s="186"/>
      <c r="B28" s="499"/>
      <c r="C28" s="500"/>
      <c r="D28" s="501"/>
      <c r="E28" s="440" t="s">
        <v>184</v>
      </c>
      <c r="F28" s="441"/>
      <c r="G28" s="441"/>
      <c r="H28" s="441"/>
      <c r="I28" s="441"/>
      <c r="J28" s="441"/>
      <c r="K28" s="442"/>
      <c r="L28" s="443">
        <v>1</v>
      </c>
      <c r="M28" s="444"/>
      <c r="N28" s="444"/>
      <c r="O28" s="444"/>
      <c r="P28" s="445"/>
      <c r="Q28" s="443">
        <v>2210</v>
      </c>
      <c r="R28" s="444"/>
      <c r="S28" s="444"/>
      <c r="T28" s="444"/>
      <c r="U28" s="444"/>
      <c r="V28" s="445"/>
      <c r="W28" s="509"/>
      <c r="X28" s="500"/>
      <c r="Y28" s="501"/>
      <c r="Z28" s="440" t="s">
        <v>185</v>
      </c>
      <c r="AA28" s="441"/>
      <c r="AB28" s="441"/>
      <c r="AC28" s="441"/>
      <c r="AD28" s="441"/>
      <c r="AE28" s="441"/>
      <c r="AF28" s="441"/>
      <c r="AG28" s="442"/>
      <c r="AH28" s="443" t="s">
        <v>175</v>
      </c>
      <c r="AI28" s="444"/>
      <c r="AJ28" s="444"/>
      <c r="AK28" s="444"/>
      <c r="AL28" s="445"/>
      <c r="AM28" s="443" t="s">
        <v>175</v>
      </c>
      <c r="AN28" s="444"/>
      <c r="AO28" s="444"/>
      <c r="AP28" s="444"/>
      <c r="AQ28" s="444"/>
      <c r="AR28" s="445"/>
      <c r="AS28" s="443" t="s">
        <v>175</v>
      </c>
      <c r="AT28" s="444"/>
      <c r="AU28" s="444"/>
      <c r="AV28" s="444"/>
      <c r="AW28" s="444"/>
      <c r="AX28" s="446"/>
      <c r="AY28" s="450" t="s">
        <v>186</v>
      </c>
      <c r="AZ28" s="451"/>
      <c r="BA28" s="451"/>
      <c r="BB28" s="452"/>
      <c r="BC28" s="459" t="s">
        <v>48</v>
      </c>
      <c r="BD28" s="460"/>
      <c r="BE28" s="460"/>
      <c r="BF28" s="460"/>
      <c r="BG28" s="460"/>
      <c r="BH28" s="460"/>
      <c r="BI28" s="460"/>
      <c r="BJ28" s="460"/>
      <c r="BK28" s="460"/>
      <c r="BL28" s="460"/>
      <c r="BM28" s="461"/>
      <c r="BN28" s="462">
        <v>1376000</v>
      </c>
      <c r="BO28" s="463"/>
      <c r="BP28" s="463"/>
      <c r="BQ28" s="463"/>
      <c r="BR28" s="463"/>
      <c r="BS28" s="463"/>
      <c r="BT28" s="463"/>
      <c r="BU28" s="464"/>
      <c r="BV28" s="462">
        <v>1484000</v>
      </c>
      <c r="BW28" s="463"/>
      <c r="BX28" s="463"/>
      <c r="BY28" s="463"/>
      <c r="BZ28" s="463"/>
      <c r="CA28" s="463"/>
      <c r="CB28" s="463"/>
      <c r="CC28" s="464"/>
      <c r="CD28" s="200"/>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5"/>
      <c r="DK28" s="185"/>
      <c r="DL28" s="185"/>
      <c r="DM28" s="185"/>
      <c r="DN28" s="185"/>
      <c r="DO28" s="185"/>
    </row>
    <row r="29" spans="1:119" ht="18.75" customHeight="1">
      <c r="A29" s="186"/>
      <c r="B29" s="499"/>
      <c r="C29" s="500"/>
      <c r="D29" s="501"/>
      <c r="E29" s="440" t="s">
        <v>187</v>
      </c>
      <c r="F29" s="441"/>
      <c r="G29" s="441"/>
      <c r="H29" s="441"/>
      <c r="I29" s="441"/>
      <c r="J29" s="441"/>
      <c r="K29" s="442"/>
      <c r="L29" s="443">
        <v>8</v>
      </c>
      <c r="M29" s="444"/>
      <c r="N29" s="444"/>
      <c r="O29" s="444"/>
      <c r="P29" s="445"/>
      <c r="Q29" s="443">
        <v>2110</v>
      </c>
      <c r="R29" s="444"/>
      <c r="S29" s="444"/>
      <c r="T29" s="444"/>
      <c r="U29" s="444"/>
      <c r="V29" s="445"/>
      <c r="W29" s="510"/>
      <c r="X29" s="511"/>
      <c r="Y29" s="512"/>
      <c r="Z29" s="440" t="s">
        <v>188</v>
      </c>
      <c r="AA29" s="441"/>
      <c r="AB29" s="441"/>
      <c r="AC29" s="441"/>
      <c r="AD29" s="441"/>
      <c r="AE29" s="441"/>
      <c r="AF29" s="441"/>
      <c r="AG29" s="442"/>
      <c r="AH29" s="443">
        <v>45</v>
      </c>
      <c r="AI29" s="444"/>
      <c r="AJ29" s="444"/>
      <c r="AK29" s="444"/>
      <c r="AL29" s="445"/>
      <c r="AM29" s="443">
        <v>133425</v>
      </c>
      <c r="AN29" s="444"/>
      <c r="AO29" s="444"/>
      <c r="AP29" s="444"/>
      <c r="AQ29" s="444"/>
      <c r="AR29" s="445"/>
      <c r="AS29" s="443">
        <v>2965</v>
      </c>
      <c r="AT29" s="444"/>
      <c r="AU29" s="444"/>
      <c r="AV29" s="444"/>
      <c r="AW29" s="444"/>
      <c r="AX29" s="446"/>
      <c r="AY29" s="453"/>
      <c r="AZ29" s="454"/>
      <c r="BA29" s="454"/>
      <c r="BB29" s="455"/>
      <c r="BC29" s="447" t="s">
        <v>189</v>
      </c>
      <c r="BD29" s="448"/>
      <c r="BE29" s="448"/>
      <c r="BF29" s="448"/>
      <c r="BG29" s="448"/>
      <c r="BH29" s="448"/>
      <c r="BI29" s="448"/>
      <c r="BJ29" s="448"/>
      <c r="BK29" s="448"/>
      <c r="BL29" s="448"/>
      <c r="BM29" s="449"/>
      <c r="BN29" s="467">
        <v>164000</v>
      </c>
      <c r="BO29" s="468"/>
      <c r="BP29" s="468"/>
      <c r="BQ29" s="468"/>
      <c r="BR29" s="468"/>
      <c r="BS29" s="468"/>
      <c r="BT29" s="468"/>
      <c r="BU29" s="469"/>
      <c r="BV29" s="467">
        <v>163000</v>
      </c>
      <c r="BW29" s="468"/>
      <c r="BX29" s="468"/>
      <c r="BY29" s="468"/>
      <c r="BZ29" s="468"/>
      <c r="CA29" s="468"/>
      <c r="CB29" s="468"/>
      <c r="CC29" s="469"/>
      <c r="CD29" s="202"/>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5"/>
      <c r="DK29" s="185"/>
      <c r="DL29" s="185"/>
      <c r="DM29" s="185"/>
      <c r="DN29" s="185"/>
      <c r="DO29" s="185"/>
    </row>
    <row r="30" spans="1:119" ht="18.75" customHeight="1" thickBot="1">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190</v>
      </c>
      <c r="X30" s="520"/>
      <c r="Y30" s="520"/>
      <c r="Z30" s="520"/>
      <c r="AA30" s="520"/>
      <c r="AB30" s="520"/>
      <c r="AC30" s="520"/>
      <c r="AD30" s="520"/>
      <c r="AE30" s="520"/>
      <c r="AF30" s="520"/>
      <c r="AG30" s="521"/>
      <c r="AH30" s="431">
        <v>95.9</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106218</v>
      </c>
      <c r="BO30" s="471"/>
      <c r="BP30" s="471"/>
      <c r="BQ30" s="471"/>
      <c r="BR30" s="471"/>
      <c r="BS30" s="471"/>
      <c r="BT30" s="471"/>
      <c r="BU30" s="472"/>
      <c r="BV30" s="470">
        <v>98508</v>
      </c>
      <c r="BW30" s="471"/>
      <c r="BX30" s="471"/>
      <c r="BY30" s="471"/>
      <c r="BZ30" s="471"/>
      <c r="CA30" s="471"/>
      <c r="CB30" s="471"/>
      <c r="CC30" s="47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30" t="s">
        <v>197</v>
      </c>
      <c r="D33" s="430"/>
      <c r="E33" s="429" t="s">
        <v>198</v>
      </c>
      <c r="F33" s="429"/>
      <c r="G33" s="429"/>
      <c r="H33" s="429"/>
      <c r="I33" s="429"/>
      <c r="J33" s="429"/>
      <c r="K33" s="429"/>
      <c r="L33" s="429"/>
      <c r="M33" s="429"/>
      <c r="N33" s="429"/>
      <c r="O33" s="429"/>
      <c r="P33" s="429"/>
      <c r="Q33" s="429"/>
      <c r="R33" s="429"/>
      <c r="S33" s="429"/>
      <c r="T33" s="215"/>
      <c r="U33" s="430" t="s">
        <v>197</v>
      </c>
      <c r="V33" s="430"/>
      <c r="W33" s="429" t="s">
        <v>199</v>
      </c>
      <c r="X33" s="429"/>
      <c r="Y33" s="429"/>
      <c r="Z33" s="429"/>
      <c r="AA33" s="429"/>
      <c r="AB33" s="429"/>
      <c r="AC33" s="429"/>
      <c r="AD33" s="429"/>
      <c r="AE33" s="429"/>
      <c r="AF33" s="429"/>
      <c r="AG33" s="429"/>
      <c r="AH33" s="429"/>
      <c r="AI33" s="429"/>
      <c r="AJ33" s="429"/>
      <c r="AK33" s="429"/>
      <c r="AL33" s="215"/>
      <c r="AM33" s="430" t="s">
        <v>200</v>
      </c>
      <c r="AN33" s="430"/>
      <c r="AO33" s="429" t="s">
        <v>201</v>
      </c>
      <c r="AP33" s="429"/>
      <c r="AQ33" s="429"/>
      <c r="AR33" s="429"/>
      <c r="AS33" s="429"/>
      <c r="AT33" s="429"/>
      <c r="AU33" s="429"/>
      <c r="AV33" s="429"/>
      <c r="AW33" s="429"/>
      <c r="AX33" s="429"/>
      <c r="AY33" s="429"/>
      <c r="AZ33" s="429"/>
      <c r="BA33" s="429"/>
      <c r="BB33" s="429"/>
      <c r="BC33" s="429"/>
      <c r="BD33" s="216"/>
      <c r="BE33" s="429" t="s">
        <v>202</v>
      </c>
      <c r="BF33" s="429"/>
      <c r="BG33" s="429" t="s">
        <v>203</v>
      </c>
      <c r="BH33" s="429"/>
      <c r="BI33" s="429"/>
      <c r="BJ33" s="429"/>
      <c r="BK33" s="429"/>
      <c r="BL33" s="429"/>
      <c r="BM33" s="429"/>
      <c r="BN33" s="429"/>
      <c r="BO33" s="429"/>
      <c r="BP33" s="429"/>
      <c r="BQ33" s="429"/>
      <c r="BR33" s="429"/>
      <c r="BS33" s="429"/>
      <c r="BT33" s="429"/>
      <c r="BU33" s="429"/>
      <c r="BV33" s="216"/>
      <c r="BW33" s="430" t="s">
        <v>202</v>
      </c>
      <c r="BX33" s="430"/>
      <c r="BY33" s="429" t="s">
        <v>204</v>
      </c>
      <c r="BZ33" s="429"/>
      <c r="CA33" s="429"/>
      <c r="CB33" s="429"/>
      <c r="CC33" s="429"/>
      <c r="CD33" s="429"/>
      <c r="CE33" s="429"/>
      <c r="CF33" s="429"/>
      <c r="CG33" s="429"/>
      <c r="CH33" s="429"/>
      <c r="CI33" s="429"/>
      <c r="CJ33" s="429"/>
      <c r="CK33" s="429"/>
      <c r="CL33" s="429"/>
      <c r="CM33" s="429"/>
      <c r="CN33" s="215"/>
      <c r="CO33" s="430" t="s">
        <v>197</v>
      </c>
      <c r="CP33" s="430"/>
      <c r="CQ33" s="429" t="s">
        <v>205</v>
      </c>
      <c r="CR33" s="429"/>
      <c r="CS33" s="429"/>
      <c r="CT33" s="429"/>
      <c r="CU33" s="429"/>
      <c r="CV33" s="429"/>
      <c r="CW33" s="429"/>
      <c r="CX33" s="429"/>
      <c r="CY33" s="429"/>
      <c r="CZ33" s="429"/>
      <c r="DA33" s="429"/>
      <c r="DB33" s="429"/>
      <c r="DC33" s="429"/>
      <c r="DD33" s="429"/>
      <c r="DE33" s="429"/>
      <c r="DF33" s="215"/>
      <c r="DG33" s="428" t="s">
        <v>206</v>
      </c>
      <c r="DH33" s="428"/>
      <c r="DI33" s="217"/>
      <c r="DJ33" s="185"/>
      <c r="DK33" s="185"/>
      <c r="DL33" s="185"/>
      <c r="DM33" s="185"/>
      <c r="DN33" s="185"/>
      <c r="DO33" s="185"/>
    </row>
    <row r="34" spans="1:119" ht="32.25" customHeight="1">
      <c r="A34" s="186"/>
      <c r="B34" s="212"/>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6">
        <f>IF(W34="","",MAX(C34:D43)+1)</f>
        <v>2</v>
      </c>
      <c r="V34" s="426"/>
      <c r="W34" s="425" t="str">
        <f>IF('各会計、関係団体の財政状況及び健全化判断比率'!B28="","",'各会計、関係団体の財政状況及び健全化判断比率'!B28)</f>
        <v>国民健康保険特別会計（事業勘定）</v>
      </c>
      <c r="X34" s="425"/>
      <c r="Y34" s="425"/>
      <c r="Z34" s="425"/>
      <c r="AA34" s="425"/>
      <c r="AB34" s="425"/>
      <c r="AC34" s="425"/>
      <c r="AD34" s="425"/>
      <c r="AE34" s="425"/>
      <c r="AF34" s="425"/>
      <c r="AG34" s="425"/>
      <c r="AH34" s="425"/>
      <c r="AI34" s="425"/>
      <c r="AJ34" s="425"/>
      <c r="AK34" s="425"/>
      <c r="AL34" s="213"/>
      <c r="AM34" s="426" t="str">
        <f>IF(AO34="","",MAX(C34:D43,U34:V43)+1)</f>
        <v/>
      </c>
      <c r="AN34" s="426"/>
      <c r="AO34" s="425"/>
      <c r="AP34" s="425"/>
      <c r="AQ34" s="425"/>
      <c r="AR34" s="425"/>
      <c r="AS34" s="425"/>
      <c r="AT34" s="425"/>
      <c r="AU34" s="425"/>
      <c r="AV34" s="425"/>
      <c r="AW34" s="425"/>
      <c r="AX34" s="425"/>
      <c r="AY34" s="425"/>
      <c r="AZ34" s="425"/>
      <c r="BA34" s="425"/>
      <c r="BB34" s="425"/>
      <c r="BC34" s="425"/>
      <c r="BD34" s="213"/>
      <c r="BE34" s="426">
        <f>IF(BG34="","",MAX(C34:D43,U34:V43,AM34:AN43)+1)</f>
        <v>7</v>
      </c>
      <c r="BF34" s="426"/>
      <c r="BG34" s="425" t="str">
        <f>IF('各会計、関係団体の財政状況及び健全化判断比率'!B33="","",'各会計、関係団体の財政状況及び健全化判断比率'!B33)</f>
        <v>簡易水道事業特別会計</v>
      </c>
      <c r="BH34" s="425"/>
      <c r="BI34" s="425"/>
      <c r="BJ34" s="425"/>
      <c r="BK34" s="425"/>
      <c r="BL34" s="425"/>
      <c r="BM34" s="425"/>
      <c r="BN34" s="425"/>
      <c r="BO34" s="425"/>
      <c r="BP34" s="425"/>
      <c r="BQ34" s="425"/>
      <c r="BR34" s="425"/>
      <c r="BS34" s="425"/>
      <c r="BT34" s="425"/>
      <c r="BU34" s="425"/>
      <c r="BV34" s="213"/>
      <c r="BW34" s="426">
        <f>IF(BY34="","",MAX(C34:D43,U34:V43,AM34:AN43,BE34:BF43)+1)</f>
        <v>9</v>
      </c>
      <c r="BX34" s="426"/>
      <c r="BY34" s="425" t="str">
        <f>IF('各会計、関係団体の財政状況及び健全化判断比率'!B68="","",'各会計、関係団体の財政状況及び健全化判断比率'!B68)</f>
        <v>湯沢雄勝広域市町村圏組合(一般会計)</v>
      </c>
      <c r="BZ34" s="425"/>
      <c r="CA34" s="425"/>
      <c r="CB34" s="425"/>
      <c r="CC34" s="425"/>
      <c r="CD34" s="425"/>
      <c r="CE34" s="425"/>
      <c r="CF34" s="425"/>
      <c r="CG34" s="425"/>
      <c r="CH34" s="425"/>
      <c r="CI34" s="425"/>
      <c r="CJ34" s="425"/>
      <c r="CK34" s="425"/>
      <c r="CL34" s="425"/>
      <c r="CM34" s="425"/>
      <c r="CN34" s="213"/>
      <c r="CO34" s="426">
        <f>IF(CQ34="","",MAX(C34:D43,U34:V43,AM34:AN43,BE34:BF43,BW34:BX43)+1)</f>
        <v>17</v>
      </c>
      <c r="CP34" s="426"/>
      <c r="CQ34" s="425" t="str">
        <f>IF('各会計、関係団体の財政状況及び健全化判断比率'!BS7="","",'各会計、関係団体の財政状況及び健全化判断比率'!BS7)</f>
        <v>秋田栗駒リゾート</v>
      </c>
      <c r="CR34" s="425"/>
      <c r="CS34" s="425"/>
      <c r="CT34" s="425"/>
      <c r="CU34" s="425"/>
      <c r="CV34" s="425"/>
      <c r="CW34" s="425"/>
      <c r="CX34" s="425"/>
      <c r="CY34" s="425"/>
      <c r="CZ34" s="425"/>
      <c r="DA34" s="425"/>
      <c r="DB34" s="425"/>
      <c r="DC34" s="425"/>
      <c r="DD34" s="425"/>
      <c r="DE34" s="425"/>
      <c r="DF34" s="210"/>
      <c r="DG34" s="427" t="str">
        <f>IF('各会計、関係団体の財政状況及び健全化判断比率'!BR7="","",'各会計、関係団体の財政状況及び健全化判断比率'!BR7)</f>
        <v>○</v>
      </c>
      <c r="DH34" s="427"/>
      <c r="DI34" s="217"/>
      <c r="DJ34" s="185"/>
      <c r="DK34" s="185"/>
      <c r="DL34" s="185"/>
      <c r="DM34" s="185"/>
      <c r="DN34" s="185"/>
      <c r="DO34" s="185"/>
    </row>
    <row r="35" spans="1:119" ht="32.25" customHeight="1">
      <c r="A35" s="186"/>
      <c r="B35" s="212"/>
      <c r="C35" s="426" t="str">
        <f>IF(E35="","",C34+1)</f>
        <v/>
      </c>
      <c r="D35" s="426"/>
      <c r="E35" s="425" t="str">
        <f>IF('各会計、関係団体の財政状況及び健全化判断比率'!B8="","",'各会計、関係団体の財政状況及び健全化判断比率'!B8)</f>
        <v/>
      </c>
      <c r="F35" s="425"/>
      <c r="G35" s="425"/>
      <c r="H35" s="425"/>
      <c r="I35" s="425"/>
      <c r="J35" s="425"/>
      <c r="K35" s="425"/>
      <c r="L35" s="425"/>
      <c r="M35" s="425"/>
      <c r="N35" s="425"/>
      <c r="O35" s="425"/>
      <c r="P35" s="425"/>
      <c r="Q35" s="425"/>
      <c r="R35" s="425"/>
      <c r="S35" s="425"/>
      <c r="T35" s="213"/>
      <c r="U35" s="426">
        <f>IF(W35="","",U34+1)</f>
        <v>3</v>
      </c>
      <c r="V35" s="426"/>
      <c r="W35" s="425" t="str">
        <f>IF('各会計、関係団体の財政状況及び健全化判断比率'!B29="","",'各会計、関係団体の財政状況及び健全化判断比率'!B29)</f>
        <v>国民健康保険特別会計（直営診療施設勘定）</v>
      </c>
      <c r="X35" s="425"/>
      <c r="Y35" s="425"/>
      <c r="Z35" s="425"/>
      <c r="AA35" s="425"/>
      <c r="AB35" s="425"/>
      <c r="AC35" s="425"/>
      <c r="AD35" s="425"/>
      <c r="AE35" s="425"/>
      <c r="AF35" s="425"/>
      <c r="AG35" s="425"/>
      <c r="AH35" s="425"/>
      <c r="AI35" s="425"/>
      <c r="AJ35" s="425"/>
      <c r="AK35" s="425"/>
      <c r="AL35" s="213"/>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3"/>
      <c r="BE35" s="426">
        <f t="shared" ref="BE35:BE43" si="1">IF(BG35="","",BE34+1)</f>
        <v>8</v>
      </c>
      <c r="BF35" s="426"/>
      <c r="BG35" s="425" t="str">
        <f>IF('各会計、関係団体の財政状況及び健全化判断比率'!B34="","",'各会計、関係団体の財政状況及び健全化判断比率'!B34)</f>
        <v>下水道事業特別会計</v>
      </c>
      <c r="BH35" s="425"/>
      <c r="BI35" s="425"/>
      <c r="BJ35" s="425"/>
      <c r="BK35" s="425"/>
      <c r="BL35" s="425"/>
      <c r="BM35" s="425"/>
      <c r="BN35" s="425"/>
      <c r="BO35" s="425"/>
      <c r="BP35" s="425"/>
      <c r="BQ35" s="425"/>
      <c r="BR35" s="425"/>
      <c r="BS35" s="425"/>
      <c r="BT35" s="425"/>
      <c r="BU35" s="425"/>
      <c r="BV35" s="213"/>
      <c r="BW35" s="426">
        <f t="shared" ref="BW35:BW43" si="2">IF(BY35="","",BW34+1)</f>
        <v>10</v>
      </c>
      <c r="BX35" s="426"/>
      <c r="BY35" s="425" t="str">
        <f>IF('各会計、関係団体の財政状況及び健全化判断比率'!B69="","",'各会計、関係団体の財政状況及び健全化判断比率'!B69)</f>
        <v>秋田県市町村総合事務組合(一般会計)</v>
      </c>
      <c r="BZ35" s="425"/>
      <c r="CA35" s="425"/>
      <c r="CB35" s="425"/>
      <c r="CC35" s="425"/>
      <c r="CD35" s="425"/>
      <c r="CE35" s="425"/>
      <c r="CF35" s="425"/>
      <c r="CG35" s="425"/>
      <c r="CH35" s="425"/>
      <c r="CI35" s="425"/>
      <c r="CJ35" s="425"/>
      <c r="CK35" s="425"/>
      <c r="CL35" s="425"/>
      <c r="CM35" s="425"/>
      <c r="CN35" s="213"/>
      <c r="CO35" s="426">
        <f t="shared" ref="CO35:CO43" si="3">IF(CQ35="","",CO34+1)</f>
        <v>18</v>
      </c>
      <c r="CP35" s="426"/>
      <c r="CQ35" s="425" t="str">
        <f>IF('各会計、関係団体の財政状況及び健全化判断比率'!BS8="","",'各会計、関係団体の財政状況及び健全化判断比率'!BS8)</f>
        <v>栗駒開発</v>
      </c>
      <c r="CR35" s="425"/>
      <c r="CS35" s="425"/>
      <c r="CT35" s="425"/>
      <c r="CU35" s="425"/>
      <c r="CV35" s="425"/>
      <c r="CW35" s="425"/>
      <c r="CX35" s="425"/>
      <c r="CY35" s="425"/>
      <c r="CZ35" s="425"/>
      <c r="DA35" s="425"/>
      <c r="DB35" s="425"/>
      <c r="DC35" s="425"/>
      <c r="DD35" s="425"/>
      <c r="DE35" s="425"/>
      <c r="DF35" s="210"/>
      <c r="DG35" s="427" t="str">
        <f>IF('各会計、関係団体の財政状況及び健全化判断比率'!BR8="","",'各会計、関係団体の財政状況及び健全化判断比率'!BR8)</f>
        <v/>
      </c>
      <c r="DH35" s="427"/>
      <c r="DI35" s="217"/>
      <c r="DJ35" s="185"/>
      <c r="DK35" s="185"/>
      <c r="DL35" s="185"/>
      <c r="DM35" s="185"/>
      <c r="DN35" s="185"/>
      <c r="DO35" s="185"/>
    </row>
    <row r="36" spans="1:119" ht="32.25" customHeight="1">
      <c r="A36" s="186"/>
      <c r="B36" s="212"/>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3"/>
      <c r="U36" s="426">
        <f t="shared" ref="U36:U43" si="4">IF(W36="","",U35+1)</f>
        <v>4</v>
      </c>
      <c r="V36" s="426"/>
      <c r="W36" s="425" t="str">
        <f>IF('各会計、関係団体の財政状況及び健全化判断比率'!B30="","",'各会計、関係団体の財政状況及び健全化判断比率'!B30)</f>
        <v>介護保険特別会計（保険事業勘定）</v>
      </c>
      <c r="X36" s="425"/>
      <c r="Y36" s="425"/>
      <c r="Z36" s="425"/>
      <c r="AA36" s="425"/>
      <c r="AB36" s="425"/>
      <c r="AC36" s="425"/>
      <c r="AD36" s="425"/>
      <c r="AE36" s="425"/>
      <c r="AF36" s="425"/>
      <c r="AG36" s="425"/>
      <c r="AH36" s="425"/>
      <c r="AI36" s="425"/>
      <c r="AJ36" s="425"/>
      <c r="AK36" s="425"/>
      <c r="AL36" s="213"/>
      <c r="AM36" s="426" t="str">
        <f t="shared" si="0"/>
        <v/>
      </c>
      <c r="AN36" s="426"/>
      <c r="AO36" s="425"/>
      <c r="AP36" s="425"/>
      <c r="AQ36" s="425"/>
      <c r="AR36" s="425"/>
      <c r="AS36" s="425"/>
      <c r="AT36" s="425"/>
      <c r="AU36" s="425"/>
      <c r="AV36" s="425"/>
      <c r="AW36" s="425"/>
      <c r="AX36" s="425"/>
      <c r="AY36" s="425"/>
      <c r="AZ36" s="425"/>
      <c r="BA36" s="425"/>
      <c r="BB36" s="425"/>
      <c r="BC36" s="425"/>
      <c r="BD36" s="213"/>
      <c r="BE36" s="426" t="str">
        <f t="shared" si="1"/>
        <v/>
      </c>
      <c r="BF36" s="426"/>
      <c r="BG36" s="425"/>
      <c r="BH36" s="425"/>
      <c r="BI36" s="425"/>
      <c r="BJ36" s="425"/>
      <c r="BK36" s="425"/>
      <c r="BL36" s="425"/>
      <c r="BM36" s="425"/>
      <c r="BN36" s="425"/>
      <c r="BO36" s="425"/>
      <c r="BP36" s="425"/>
      <c r="BQ36" s="425"/>
      <c r="BR36" s="425"/>
      <c r="BS36" s="425"/>
      <c r="BT36" s="425"/>
      <c r="BU36" s="425"/>
      <c r="BV36" s="213"/>
      <c r="BW36" s="426">
        <f t="shared" si="2"/>
        <v>11</v>
      </c>
      <c r="BX36" s="426"/>
      <c r="BY36" s="425" t="str">
        <f>IF('各会計、関係団体の財政状況及び健全化判断比率'!B70="","",'各会計、関係団体の財政状況及び健全化判断比率'!B70)</f>
        <v>秋田県市町村総合事務組合(交通災害共済事業等特別会計)</v>
      </c>
      <c r="BZ36" s="425"/>
      <c r="CA36" s="425"/>
      <c r="CB36" s="425"/>
      <c r="CC36" s="425"/>
      <c r="CD36" s="425"/>
      <c r="CE36" s="425"/>
      <c r="CF36" s="425"/>
      <c r="CG36" s="425"/>
      <c r="CH36" s="425"/>
      <c r="CI36" s="425"/>
      <c r="CJ36" s="425"/>
      <c r="CK36" s="425"/>
      <c r="CL36" s="425"/>
      <c r="CM36" s="425"/>
      <c r="CN36" s="213"/>
      <c r="CO36" s="426">
        <f t="shared" si="3"/>
        <v>19</v>
      </c>
      <c r="CP36" s="426"/>
      <c r="CQ36" s="425" t="str">
        <f>IF('各会計、関係団体の財政状況及び健全化判断比率'!BS9="","",'各会計、関係団体の財政状況及び健全化判断比率'!BS9)</f>
        <v>栗駒ハイランド</v>
      </c>
      <c r="CR36" s="425"/>
      <c r="CS36" s="425"/>
      <c r="CT36" s="425"/>
      <c r="CU36" s="425"/>
      <c r="CV36" s="425"/>
      <c r="CW36" s="425"/>
      <c r="CX36" s="425"/>
      <c r="CY36" s="425"/>
      <c r="CZ36" s="425"/>
      <c r="DA36" s="425"/>
      <c r="DB36" s="425"/>
      <c r="DC36" s="425"/>
      <c r="DD36" s="425"/>
      <c r="DE36" s="425"/>
      <c r="DF36" s="210"/>
      <c r="DG36" s="427" t="str">
        <f>IF('各会計、関係団体の財政状況及び健全化判断比率'!BR9="","",'各会計、関係団体の財政状況及び健全化判断比率'!BR9)</f>
        <v/>
      </c>
      <c r="DH36" s="427"/>
      <c r="DI36" s="217"/>
      <c r="DJ36" s="185"/>
      <c r="DK36" s="185"/>
      <c r="DL36" s="185"/>
      <c r="DM36" s="185"/>
      <c r="DN36" s="185"/>
      <c r="DO36" s="185"/>
    </row>
    <row r="37" spans="1:119" ht="32.25" customHeight="1">
      <c r="A37" s="186"/>
      <c r="B37" s="212"/>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3"/>
      <c r="U37" s="426">
        <f t="shared" si="4"/>
        <v>5</v>
      </c>
      <c r="V37" s="426"/>
      <c r="W37" s="425" t="str">
        <f>IF('各会計、関係団体の財政状況及び健全化判断比率'!B31="","",'各会計、関係団体の財政状況及び健全化判断比率'!B31)</f>
        <v>後期高齢者医療特別会計</v>
      </c>
      <c r="X37" s="425"/>
      <c r="Y37" s="425"/>
      <c r="Z37" s="425"/>
      <c r="AA37" s="425"/>
      <c r="AB37" s="425"/>
      <c r="AC37" s="425"/>
      <c r="AD37" s="425"/>
      <c r="AE37" s="425"/>
      <c r="AF37" s="425"/>
      <c r="AG37" s="425"/>
      <c r="AH37" s="425"/>
      <c r="AI37" s="425"/>
      <c r="AJ37" s="425"/>
      <c r="AK37" s="425"/>
      <c r="AL37" s="213"/>
      <c r="AM37" s="426" t="str">
        <f t="shared" si="0"/>
        <v/>
      </c>
      <c r="AN37" s="426"/>
      <c r="AO37" s="425"/>
      <c r="AP37" s="425"/>
      <c r="AQ37" s="425"/>
      <c r="AR37" s="425"/>
      <c r="AS37" s="425"/>
      <c r="AT37" s="425"/>
      <c r="AU37" s="425"/>
      <c r="AV37" s="425"/>
      <c r="AW37" s="425"/>
      <c r="AX37" s="425"/>
      <c r="AY37" s="425"/>
      <c r="AZ37" s="425"/>
      <c r="BA37" s="425"/>
      <c r="BB37" s="425"/>
      <c r="BC37" s="425"/>
      <c r="BD37" s="213"/>
      <c r="BE37" s="426" t="str">
        <f t="shared" si="1"/>
        <v/>
      </c>
      <c r="BF37" s="426"/>
      <c r="BG37" s="425"/>
      <c r="BH37" s="425"/>
      <c r="BI37" s="425"/>
      <c r="BJ37" s="425"/>
      <c r="BK37" s="425"/>
      <c r="BL37" s="425"/>
      <c r="BM37" s="425"/>
      <c r="BN37" s="425"/>
      <c r="BO37" s="425"/>
      <c r="BP37" s="425"/>
      <c r="BQ37" s="425"/>
      <c r="BR37" s="425"/>
      <c r="BS37" s="425"/>
      <c r="BT37" s="425"/>
      <c r="BU37" s="425"/>
      <c r="BV37" s="213"/>
      <c r="BW37" s="426">
        <f t="shared" si="2"/>
        <v>12</v>
      </c>
      <c r="BX37" s="426"/>
      <c r="BY37" s="425" t="str">
        <f>IF('各会計、関係団体の財政状況及び健全化判断比率'!B71="","",'各会計、関係団体の財政状況及び健全化判断比率'!B71)</f>
        <v>秋田県市町村会館管理組合(一般会計)</v>
      </c>
      <c r="BZ37" s="425"/>
      <c r="CA37" s="425"/>
      <c r="CB37" s="425"/>
      <c r="CC37" s="425"/>
      <c r="CD37" s="425"/>
      <c r="CE37" s="425"/>
      <c r="CF37" s="425"/>
      <c r="CG37" s="425"/>
      <c r="CH37" s="425"/>
      <c r="CI37" s="425"/>
      <c r="CJ37" s="425"/>
      <c r="CK37" s="425"/>
      <c r="CL37" s="425"/>
      <c r="CM37" s="425"/>
      <c r="CN37" s="213"/>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0"/>
      <c r="DG37" s="427" t="str">
        <f>IF('各会計、関係団体の財政状況及び健全化判断比率'!BR10="","",'各会計、関係団体の財政状況及び健全化判断比率'!BR10)</f>
        <v/>
      </c>
      <c r="DH37" s="427"/>
      <c r="DI37" s="217"/>
      <c r="DJ37" s="185"/>
      <c r="DK37" s="185"/>
      <c r="DL37" s="185"/>
      <c r="DM37" s="185"/>
      <c r="DN37" s="185"/>
      <c r="DO37" s="185"/>
    </row>
    <row r="38" spans="1:119" ht="32.25" customHeight="1">
      <c r="A38" s="186"/>
      <c r="B38" s="212"/>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6">
        <f t="shared" si="4"/>
        <v>6</v>
      </c>
      <c r="V38" s="426"/>
      <c r="W38" s="425" t="str">
        <f>IF('各会計、関係団体の財政状況及び健全化判断比率'!B32="","",'各会計、関係団体の財政状況及び健全化判断比率'!B32)</f>
        <v>介護保険特別会計（介護サービス事業勘定）</v>
      </c>
      <c r="X38" s="425"/>
      <c r="Y38" s="425"/>
      <c r="Z38" s="425"/>
      <c r="AA38" s="425"/>
      <c r="AB38" s="425"/>
      <c r="AC38" s="425"/>
      <c r="AD38" s="425"/>
      <c r="AE38" s="425"/>
      <c r="AF38" s="425"/>
      <c r="AG38" s="425"/>
      <c r="AH38" s="425"/>
      <c r="AI38" s="425"/>
      <c r="AJ38" s="425"/>
      <c r="AK38" s="425"/>
      <c r="AL38" s="213"/>
      <c r="AM38" s="426" t="str">
        <f t="shared" si="0"/>
        <v/>
      </c>
      <c r="AN38" s="426"/>
      <c r="AO38" s="425"/>
      <c r="AP38" s="425"/>
      <c r="AQ38" s="425"/>
      <c r="AR38" s="425"/>
      <c r="AS38" s="425"/>
      <c r="AT38" s="425"/>
      <c r="AU38" s="425"/>
      <c r="AV38" s="425"/>
      <c r="AW38" s="425"/>
      <c r="AX38" s="425"/>
      <c r="AY38" s="425"/>
      <c r="AZ38" s="425"/>
      <c r="BA38" s="425"/>
      <c r="BB38" s="425"/>
      <c r="BC38" s="425"/>
      <c r="BD38" s="213"/>
      <c r="BE38" s="426" t="str">
        <f t="shared" si="1"/>
        <v/>
      </c>
      <c r="BF38" s="426"/>
      <c r="BG38" s="425"/>
      <c r="BH38" s="425"/>
      <c r="BI38" s="425"/>
      <c r="BJ38" s="425"/>
      <c r="BK38" s="425"/>
      <c r="BL38" s="425"/>
      <c r="BM38" s="425"/>
      <c r="BN38" s="425"/>
      <c r="BO38" s="425"/>
      <c r="BP38" s="425"/>
      <c r="BQ38" s="425"/>
      <c r="BR38" s="425"/>
      <c r="BS38" s="425"/>
      <c r="BT38" s="425"/>
      <c r="BU38" s="425"/>
      <c r="BV38" s="213"/>
      <c r="BW38" s="426">
        <f t="shared" si="2"/>
        <v>13</v>
      </c>
      <c r="BX38" s="426"/>
      <c r="BY38" s="425" t="str">
        <f>IF('各会計、関係団体の財政状況及び健全化判断比率'!B72="","",'各会計、関係団体の財政状況及び健全化判断比率'!B72)</f>
        <v>秋田県後期高齢者医療広域連合(一般会計)</v>
      </c>
      <c r="BZ38" s="425"/>
      <c r="CA38" s="425"/>
      <c r="CB38" s="425"/>
      <c r="CC38" s="425"/>
      <c r="CD38" s="425"/>
      <c r="CE38" s="425"/>
      <c r="CF38" s="425"/>
      <c r="CG38" s="425"/>
      <c r="CH38" s="425"/>
      <c r="CI38" s="425"/>
      <c r="CJ38" s="425"/>
      <c r="CK38" s="425"/>
      <c r="CL38" s="425"/>
      <c r="CM38" s="425"/>
      <c r="CN38" s="213"/>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0"/>
      <c r="DG38" s="427" t="str">
        <f>IF('各会計、関係団体の財政状況及び健全化判断比率'!BR11="","",'各会計、関係団体の財政状況及び健全化判断比率'!BR11)</f>
        <v/>
      </c>
      <c r="DH38" s="427"/>
      <c r="DI38" s="217"/>
      <c r="DJ38" s="185"/>
      <c r="DK38" s="185"/>
      <c r="DL38" s="185"/>
      <c r="DM38" s="185"/>
      <c r="DN38" s="185"/>
      <c r="DO38" s="185"/>
    </row>
    <row r="39" spans="1:119" ht="32.25" customHeight="1">
      <c r="A39" s="186"/>
      <c r="B39" s="212"/>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6" t="str">
        <f t="shared" si="4"/>
        <v/>
      </c>
      <c r="V39" s="426"/>
      <c r="W39" s="425"/>
      <c r="X39" s="425"/>
      <c r="Y39" s="425"/>
      <c r="Z39" s="425"/>
      <c r="AA39" s="425"/>
      <c r="AB39" s="425"/>
      <c r="AC39" s="425"/>
      <c r="AD39" s="425"/>
      <c r="AE39" s="425"/>
      <c r="AF39" s="425"/>
      <c r="AG39" s="425"/>
      <c r="AH39" s="425"/>
      <c r="AI39" s="425"/>
      <c r="AJ39" s="425"/>
      <c r="AK39" s="425"/>
      <c r="AL39" s="213"/>
      <c r="AM39" s="426" t="str">
        <f t="shared" si="0"/>
        <v/>
      </c>
      <c r="AN39" s="426"/>
      <c r="AO39" s="425"/>
      <c r="AP39" s="425"/>
      <c r="AQ39" s="425"/>
      <c r="AR39" s="425"/>
      <c r="AS39" s="425"/>
      <c r="AT39" s="425"/>
      <c r="AU39" s="425"/>
      <c r="AV39" s="425"/>
      <c r="AW39" s="425"/>
      <c r="AX39" s="425"/>
      <c r="AY39" s="425"/>
      <c r="AZ39" s="425"/>
      <c r="BA39" s="425"/>
      <c r="BB39" s="425"/>
      <c r="BC39" s="425"/>
      <c r="BD39" s="213"/>
      <c r="BE39" s="426" t="str">
        <f t="shared" si="1"/>
        <v/>
      </c>
      <c r="BF39" s="426"/>
      <c r="BG39" s="425"/>
      <c r="BH39" s="425"/>
      <c r="BI39" s="425"/>
      <c r="BJ39" s="425"/>
      <c r="BK39" s="425"/>
      <c r="BL39" s="425"/>
      <c r="BM39" s="425"/>
      <c r="BN39" s="425"/>
      <c r="BO39" s="425"/>
      <c r="BP39" s="425"/>
      <c r="BQ39" s="425"/>
      <c r="BR39" s="425"/>
      <c r="BS39" s="425"/>
      <c r="BT39" s="425"/>
      <c r="BU39" s="425"/>
      <c r="BV39" s="213"/>
      <c r="BW39" s="426">
        <f t="shared" si="2"/>
        <v>14</v>
      </c>
      <c r="BX39" s="426"/>
      <c r="BY39" s="425" t="str">
        <f>IF('各会計、関係団体の財政状況及び健全化判断比率'!B73="","",'各会計、関係団体の財政状況及び健全化判断比率'!B73)</f>
        <v>秋田県後期高齢者医療広域連合(後期高齢者医療特別会計)</v>
      </c>
      <c r="BZ39" s="425"/>
      <c r="CA39" s="425"/>
      <c r="CB39" s="425"/>
      <c r="CC39" s="425"/>
      <c r="CD39" s="425"/>
      <c r="CE39" s="425"/>
      <c r="CF39" s="425"/>
      <c r="CG39" s="425"/>
      <c r="CH39" s="425"/>
      <c r="CI39" s="425"/>
      <c r="CJ39" s="425"/>
      <c r="CK39" s="425"/>
      <c r="CL39" s="425"/>
      <c r="CM39" s="425"/>
      <c r="CN39" s="213"/>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0"/>
      <c r="DG39" s="427" t="str">
        <f>IF('各会計、関係団体の財政状況及び健全化判断比率'!BR12="","",'各会計、関係団体の財政状況及び健全化判断比率'!BR12)</f>
        <v/>
      </c>
      <c r="DH39" s="427"/>
      <c r="DI39" s="217"/>
      <c r="DJ39" s="185"/>
      <c r="DK39" s="185"/>
      <c r="DL39" s="185"/>
      <c r="DM39" s="185"/>
      <c r="DN39" s="185"/>
      <c r="DO39" s="185"/>
    </row>
    <row r="40" spans="1:119" ht="32.25" customHeight="1">
      <c r="A40" s="186"/>
      <c r="B40" s="212"/>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6" t="str">
        <f t="shared" si="4"/>
        <v/>
      </c>
      <c r="V40" s="426"/>
      <c r="W40" s="425"/>
      <c r="X40" s="425"/>
      <c r="Y40" s="425"/>
      <c r="Z40" s="425"/>
      <c r="AA40" s="425"/>
      <c r="AB40" s="425"/>
      <c r="AC40" s="425"/>
      <c r="AD40" s="425"/>
      <c r="AE40" s="425"/>
      <c r="AF40" s="425"/>
      <c r="AG40" s="425"/>
      <c r="AH40" s="425"/>
      <c r="AI40" s="425"/>
      <c r="AJ40" s="425"/>
      <c r="AK40" s="425"/>
      <c r="AL40" s="213"/>
      <c r="AM40" s="426" t="str">
        <f t="shared" si="0"/>
        <v/>
      </c>
      <c r="AN40" s="426"/>
      <c r="AO40" s="425"/>
      <c r="AP40" s="425"/>
      <c r="AQ40" s="425"/>
      <c r="AR40" s="425"/>
      <c r="AS40" s="425"/>
      <c r="AT40" s="425"/>
      <c r="AU40" s="425"/>
      <c r="AV40" s="425"/>
      <c r="AW40" s="425"/>
      <c r="AX40" s="425"/>
      <c r="AY40" s="425"/>
      <c r="AZ40" s="425"/>
      <c r="BA40" s="425"/>
      <c r="BB40" s="425"/>
      <c r="BC40" s="425"/>
      <c r="BD40" s="213"/>
      <c r="BE40" s="426" t="str">
        <f t="shared" si="1"/>
        <v/>
      </c>
      <c r="BF40" s="426"/>
      <c r="BG40" s="425"/>
      <c r="BH40" s="425"/>
      <c r="BI40" s="425"/>
      <c r="BJ40" s="425"/>
      <c r="BK40" s="425"/>
      <c r="BL40" s="425"/>
      <c r="BM40" s="425"/>
      <c r="BN40" s="425"/>
      <c r="BO40" s="425"/>
      <c r="BP40" s="425"/>
      <c r="BQ40" s="425"/>
      <c r="BR40" s="425"/>
      <c r="BS40" s="425"/>
      <c r="BT40" s="425"/>
      <c r="BU40" s="425"/>
      <c r="BV40" s="213"/>
      <c r="BW40" s="426">
        <f t="shared" si="2"/>
        <v>15</v>
      </c>
      <c r="BX40" s="426"/>
      <c r="BY40" s="425" t="str">
        <f>IF('各会計、関係団体の財政状況及び健全化判断比率'!B74="","",'各会計、関係団体の財政状況及び健全化判断比率'!B74)</f>
        <v>秋田県町村電算システム共同事業組合（一般会計）</v>
      </c>
      <c r="BZ40" s="425"/>
      <c r="CA40" s="425"/>
      <c r="CB40" s="425"/>
      <c r="CC40" s="425"/>
      <c r="CD40" s="425"/>
      <c r="CE40" s="425"/>
      <c r="CF40" s="425"/>
      <c r="CG40" s="425"/>
      <c r="CH40" s="425"/>
      <c r="CI40" s="425"/>
      <c r="CJ40" s="425"/>
      <c r="CK40" s="425"/>
      <c r="CL40" s="425"/>
      <c r="CM40" s="425"/>
      <c r="CN40" s="213"/>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0"/>
      <c r="DG40" s="427" t="str">
        <f>IF('各会計、関係団体の財政状況及び健全化判断比率'!BR13="","",'各会計、関係団体の財政状況及び健全化判断比率'!BR13)</f>
        <v/>
      </c>
      <c r="DH40" s="427"/>
      <c r="DI40" s="217"/>
      <c r="DJ40" s="185"/>
      <c r="DK40" s="185"/>
      <c r="DL40" s="185"/>
      <c r="DM40" s="185"/>
      <c r="DN40" s="185"/>
      <c r="DO40" s="185"/>
    </row>
    <row r="41" spans="1:119" ht="32.25" customHeight="1">
      <c r="A41" s="186"/>
      <c r="B41" s="212"/>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6" t="str">
        <f t="shared" si="4"/>
        <v/>
      </c>
      <c r="V41" s="426"/>
      <c r="W41" s="425"/>
      <c r="X41" s="425"/>
      <c r="Y41" s="425"/>
      <c r="Z41" s="425"/>
      <c r="AA41" s="425"/>
      <c r="AB41" s="425"/>
      <c r="AC41" s="425"/>
      <c r="AD41" s="425"/>
      <c r="AE41" s="425"/>
      <c r="AF41" s="425"/>
      <c r="AG41" s="425"/>
      <c r="AH41" s="425"/>
      <c r="AI41" s="425"/>
      <c r="AJ41" s="425"/>
      <c r="AK41" s="425"/>
      <c r="AL41" s="213"/>
      <c r="AM41" s="426" t="str">
        <f t="shared" si="0"/>
        <v/>
      </c>
      <c r="AN41" s="426"/>
      <c r="AO41" s="425"/>
      <c r="AP41" s="425"/>
      <c r="AQ41" s="425"/>
      <c r="AR41" s="425"/>
      <c r="AS41" s="425"/>
      <c r="AT41" s="425"/>
      <c r="AU41" s="425"/>
      <c r="AV41" s="425"/>
      <c r="AW41" s="425"/>
      <c r="AX41" s="425"/>
      <c r="AY41" s="425"/>
      <c r="AZ41" s="425"/>
      <c r="BA41" s="425"/>
      <c r="BB41" s="425"/>
      <c r="BC41" s="425"/>
      <c r="BD41" s="213"/>
      <c r="BE41" s="426" t="str">
        <f t="shared" si="1"/>
        <v/>
      </c>
      <c r="BF41" s="426"/>
      <c r="BG41" s="425"/>
      <c r="BH41" s="425"/>
      <c r="BI41" s="425"/>
      <c r="BJ41" s="425"/>
      <c r="BK41" s="425"/>
      <c r="BL41" s="425"/>
      <c r="BM41" s="425"/>
      <c r="BN41" s="425"/>
      <c r="BO41" s="425"/>
      <c r="BP41" s="425"/>
      <c r="BQ41" s="425"/>
      <c r="BR41" s="425"/>
      <c r="BS41" s="425"/>
      <c r="BT41" s="425"/>
      <c r="BU41" s="425"/>
      <c r="BV41" s="213"/>
      <c r="BW41" s="426">
        <f t="shared" si="2"/>
        <v>16</v>
      </c>
      <c r="BX41" s="426"/>
      <c r="BY41" s="425" t="str">
        <f>IF('各会計、関係団体の財政状況及び健全化判断比率'!B75="","",'各会計、関係団体の財政状況及び健全化判断比率'!B75)</f>
        <v>湯沢雄勝広域市町村圏組合(湯沢雄勝ふるさと市町村圏基金特別会計)</v>
      </c>
      <c r="BZ41" s="425"/>
      <c r="CA41" s="425"/>
      <c r="CB41" s="425"/>
      <c r="CC41" s="425"/>
      <c r="CD41" s="425"/>
      <c r="CE41" s="425"/>
      <c r="CF41" s="425"/>
      <c r="CG41" s="425"/>
      <c r="CH41" s="425"/>
      <c r="CI41" s="425"/>
      <c r="CJ41" s="425"/>
      <c r="CK41" s="425"/>
      <c r="CL41" s="425"/>
      <c r="CM41" s="425"/>
      <c r="CN41" s="213"/>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0"/>
      <c r="DG41" s="427" t="str">
        <f>IF('各会計、関係団体の財政状況及び健全化判断比率'!BR14="","",'各会計、関係団体の財政状況及び健全化判断比率'!BR14)</f>
        <v/>
      </c>
      <c r="DH41" s="427"/>
      <c r="DI41" s="217"/>
      <c r="DJ41" s="185"/>
      <c r="DK41" s="185"/>
      <c r="DL41" s="185"/>
      <c r="DM41" s="185"/>
      <c r="DN41" s="185"/>
      <c r="DO41" s="185"/>
    </row>
    <row r="42" spans="1:119" ht="32.25" customHeight="1">
      <c r="A42" s="185"/>
      <c r="B42" s="212"/>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6" t="str">
        <f t="shared" si="4"/>
        <v/>
      </c>
      <c r="V42" s="426"/>
      <c r="W42" s="425"/>
      <c r="X42" s="425"/>
      <c r="Y42" s="425"/>
      <c r="Z42" s="425"/>
      <c r="AA42" s="425"/>
      <c r="AB42" s="425"/>
      <c r="AC42" s="425"/>
      <c r="AD42" s="425"/>
      <c r="AE42" s="425"/>
      <c r="AF42" s="425"/>
      <c r="AG42" s="425"/>
      <c r="AH42" s="425"/>
      <c r="AI42" s="425"/>
      <c r="AJ42" s="425"/>
      <c r="AK42" s="425"/>
      <c r="AL42" s="213"/>
      <c r="AM42" s="426" t="str">
        <f t="shared" si="0"/>
        <v/>
      </c>
      <c r="AN42" s="426"/>
      <c r="AO42" s="425"/>
      <c r="AP42" s="425"/>
      <c r="AQ42" s="425"/>
      <c r="AR42" s="425"/>
      <c r="AS42" s="425"/>
      <c r="AT42" s="425"/>
      <c r="AU42" s="425"/>
      <c r="AV42" s="425"/>
      <c r="AW42" s="425"/>
      <c r="AX42" s="425"/>
      <c r="AY42" s="425"/>
      <c r="AZ42" s="425"/>
      <c r="BA42" s="425"/>
      <c r="BB42" s="425"/>
      <c r="BC42" s="425"/>
      <c r="BD42" s="213"/>
      <c r="BE42" s="426" t="str">
        <f t="shared" si="1"/>
        <v/>
      </c>
      <c r="BF42" s="426"/>
      <c r="BG42" s="425"/>
      <c r="BH42" s="425"/>
      <c r="BI42" s="425"/>
      <c r="BJ42" s="425"/>
      <c r="BK42" s="425"/>
      <c r="BL42" s="425"/>
      <c r="BM42" s="425"/>
      <c r="BN42" s="425"/>
      <c r="BO42" s="425"/>
      <c r="BP42" s="425"/>
      <c r="BQ42" s="425"/>
      <c r="BR42" s="425"/>
      <c r="BS42" s="425"/>
      <c r="BT42" s="425"/>
      <c r="BU42" s="425"/>
      <c r="BV42" s="213"/>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3"/>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0"/>
      <c r="DG42" s="427" t="str">
        <f>IF('各会計、関係団体の財政状況及び健全化判断比率'!BR15="","",'各会計、関係団体の財政状況及び健全化判断比率'!BR15)</f>
        <v/>
      </c>
      <c r="DH42" s="427"/>
      <c r="DI42" s="217"/>
      <c r="DJ42" s="185"/>
      <c r="DK42" s="185"/>
      <c r="DL42" s="185"/>
      <c r="DM42" s="185"/>
      <c r="DN42" s="185"/>
      <c r="DO42" s="185"/>
    </row>
    <row r="43" spans="1:119" ht="32.25" customHeight="1">
      <c r="A43" s="185"/>
      <c r="B43" s="212"/>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6" t="str">
        <f t="shared" si="4"/>
        <v/>
      </c>
      <c r="V43" s="426"/>
      <c r="W43" s="425"/>
      <c r="X43" s="425"/>
      <c r="Y43" s="425"/>
      <c r="Z43" s="425"/>
      <c r="AA43" s="425"/>
      <c r="AB43" s="425"/>
      <c r="AC43" s="425"/>
      <c r="AD43" s="425"/>
      <c r="AE43" s="425"/>
      <c r="AF43" s="425"/>
      <c r="AG43" s="425"/>
      <c r="AH43" s="425"/>
      <c r="AI43" s="425"/>
      <c r="AJ43" s="425"/>
      <c r="AK43" s="425"/>
      <c r="AL43" s="213"/>
      <c r="AM43" s="426" t="str">
        <f t="shared" si="0"/>
        <v/>
      </c>
      <c r="AN43" s="426"/>
      <c r="AO43" s="425"/>
      <c r="AP43" s="425"/>
      <c r="AQ43" s="425"/>
      <c r="AR43" s="425"/>
      <c r="AS43" s="425"/>
      <c r="AT43" s="425"/>
      <c r="AU43" s="425"/>
      <c r="AV43" s="425"/>
      <c r="AW43" s="425"/>
      <c r="AX43" s="425"/>
      <c r="AY43" s="425"/>
      <c r="AZ43" s="425"/>
      <c r="BA43" s="425"/>
      <c r="BB43" s="425"/>
      <c r="BC43" s="425"/>
      <c r="BD43" s="213"/>
      <c r="BE43" s="426" t="str">
        <f t="shared" si="1"/>
        <v/>
      </c>
      <c r="BF43" s="426"/>
      <c r="BG43" s="425"/>
      <c r="BH43" s="425"/>
      <c r="BI43" s="425"/>
      <c r="BJ43" s="425"/>
      <c r="BK43" s="425"/>
      <c r="BL43" s="425"/>
      <c r="BM43" s="425"/>
      <c r="BN43" s="425"/>
      <c r="BO43" s="425"/>
      <c r="BP43" s="425"/>
      <c r="BQ43" s="425"/>
      <c r="BR43" s="425"/>
      <c r="BS43" s="425"/>
      <c r="BT43" s="425"/>
      <c r="BU43" s="425"/>
      <c r="BV43" s="213"/>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3"/>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0"/>
      <c r="DG43" s="427" t="str">
        <f>IF('各会計、関係団体の財政状況及び健全化判断比率'!BR16="","",'各会計、関係団体の財政状況及び健全化判断比率'!BR16)</f>
        <v/>
      </c>
      <c r="DH43" s="42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wLmF7rRzMZk4nfsbRo4eQjFF6fROW7g2mm1Cztnq/1f48QhtgX5pcOtsSQchAJ0cTjvr2Yj2ZzfDPS7BPXmeAQ==" saltValue="OWhc8BGmQnf6NTP4bWrG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5" t="s">
        <v>215</v>
      </c>
      <c r="DI1" s="796"/>
      <c r="DJ1" s="796"/>
      <c r="DK1" s="796"/>
      <c r="DL1" s="796"/>
      <c r="DM1" s="796"/>
      <c r="DN1" s="797"/>
      <c r="DO1" s="225"/>
      <c r="DP1" s="795" t="s">
        <v>216</v>
      </c>
      <c r="DQ1" s="796"/>
      <c r="DR1" s="796"/>
      <c r="DS1" s="796"/>
      <c r="DT1" s="796"/>
      <c r="DU1" s="796"/>
      <c r="DV1" s="796"/>
      <c r="DW1" s="796"/>
      <c r="DX1" s="796"/>
      <c r="DY1" s="796"/>
      <c r="DZ1" s="796"/>
      <c r="EA1" s="796"/>
      <c r="EB1" s="796"/>
      <c r="EC1" s="79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7" t="s">
        <v>218</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219</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220</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c r="B4" s="737" t="s">
        <v>1</v>
      </c>
      <c r="C4" s="738"/>
      <c r="D4" s="738"/>
      <c r="E4" s="738"/>
      <c r="F4" s="738"/>
      <c r="G4" s="738"/>
      <c r="H4" s="738"/>
      <c r="I4" s="738"/>
      <c r="J4" s="738"/>
      <c r="K4" s="738"/>
      <c r="L4" s="738"/>
      <c r="M4" s="738"/>
      <c r="N4" s="738"/>
      <c r="O4" s="738"/>
      <c r="P4" s="738"/>
      <c r="Q4" s="739"/>
      <c r="R4" s="737" t="s">
        <v>221</v>
      </c>
      <c r="S4" s="738"/>
      <c r="T4" s="738"/>
      <c r="U4" s="738"/>
      <c r="V4" s="738"/>
      <c r="W4" s="738"/>
      <c r="X4" s="738"/>
      <c r="Y4" s="739"/>
      <c r="Z4" s="737" t="s">
        <v>222</v>
      </c>
      <c r="AA4" s="738"/>
      <c r="AB4" s="738"/>
      <c r="AC4" s="739"/>
      <c r="AD4" s="737" t="s">
        <v>223</v>
      </c>
      <c r="AE4" s="738"/>
      <c r="AF4" s="738"/>
      <c r="AG4" s="738"/>
      <c r="AH4" s="738"/>
      <c r="AI4" s="738"/>
      <c r="AJ4" s="738"/>
      <c r="AK4" s="739"/>
      <c r="AL4" s="737" t="s">
        <v>222</v>
      </c>
      <c r="AM4" s="738"/>
      <c r="AN4" s="738"/>
      <c r="AO4" s="739"/>
      <c r="AP4" s="798" t="s">
        <v>224</v>
      </c>
      <c r="AQ4" s="798"/>
      <c r="AR4" s="798"/>
      <c r="AS4" s="798"/>
      <c r="AT4" s="798"/>
      <c r="AU4" s="798"/>
      <c r="AV4" s="798"/>
      <c r="AW4" s="798"/>
      <c r="AX4" s="798"/>
      <c r="AY4" s="798"/>
      <c r="AZ4" s="798"/>
      <c r="BA4" s="798"/>
      <c r="BB4" s="798"/>
      <c r="BC4" s="798"/>
      <c r="BD4" s="798"/>
      <c r="BE4" s="798"/>
      <c r="BF4" s="798"/>
      <c r="BG4" s="798" t="s">
        <v>225</v>
      </c>
      <c r="BH4" s="798"/>
      <c r="BI4" s="798"/>
      <c r="BJ4" s="798"/>
      <c r="BK4" s="798"/>
      <c r="BL4" s="798"/>
      <c r="BM4" s="798"/>
      <c r="BN4" s="798"/>
      <c r="BO4" s="798" t="s">
        <v>222</v>
      </c>
      <c r="BP4" s="798"/>
      <c r="BQ4" s="798"/>
      <c r="BR4" s="798"/>
      <c r="BS4" s="798" t="s">
        <v>226</v>
      </c>
      <c r="BT4" s="798"/>
      <c r="BU4" s="798"/>
      <c r="BV4" s="798"/>
      <c r="BW4" s="798"/>
      <c r="BX4" s="798"/>
      <c r="BY4" s="798"/>
      <c r="BZ4" s="798"/>
      <c r="CA4" s="798"/>
      <c r="CB4" s="798"/>
      <c r="CD4" s="780" t="s">
        <v>227</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9" customFormat="1" ht="11.25" customHeight="1">
      <c r="B5" s="762" t="s">
        <v>228</v>
      </c>
      <c r="C5" s="763"/>
      <c r="D5" s="763"/>
      <c r="E5" s="763"/>
      <c r="F5" s="763"/>
      <c r="G5" s="763"/>
      <c r="H5" s="763"/>
      <c r="I5" s="763"/>
      <c r="J5" s="763"/>
      <c r="K5" s="763"/>
      <c r="L5" s="763"/>
      <c r="M5" s="763"/>
      <c r="N5" s="763"/>
      <c r="O5" s="763"/>
      <c r="P5" s="763"/>
      <c r="Q5" s="764"/>
      <c r="R5" s="728">
        <v>196838</v>
      </c>
      <c r="S5" s="729"/>
      <c r="T5" s="729"/>
      <c r="U5" s="729"/>
      <c r="V5" s="729"/>
      <c r="W5" s="729"/>
      <c r="X5" s="729"/>
      <c r="Y5" s="775"/>
      <c r="Z5" s="793">
        <v>5.5</v>
      </c>
      <c r="AA5" s="793"/>
      <c r="AB5" s="793"/>
      <c r="AC5" s="793"/>
      <c r="AD5" s="794">
        <v>196838</v>
      </c>
      <c r="AE5" s="794"/>
      <c r="AF5" s="794"/>
      <c r="AG5" s="794"/>
      <c r="AH5" s="794"/>
      <c r="AI5" s="794"/>
      <c r="AJ5" s="794"/>
      <c r="AK5" s="794"/>
      <c r="AL5" s="776">
        <v>10.3</v>
      </c>
      <c r="AM5" s="745"/>
      <c r="AN5" s="745"/>
      <c r="AO5" s="777"/>
      <c r="AP5" s="762" t="s">
        <v>229</v>
      </c>
      <c r="AQ5" s="763"/>
      <c r="AR5" s="763"/>
      <c r="AS5" s="763"/>
      <c r="AT5" s="763"/>
      <c r="AU5" s="763"/>
      <c r="AV5" s="763"/>
      <c r="AW5" s="763"/>
      <c r="AX5" s="763"/>
      <c r="AY5" s="763"/>
      <c r="AZ5" s="763"/>
      <c r="BA5" s="763"/>
      <c r="BB5" s="763"/>
      <c r="BC5" s="763"/>
      <c r="BD5" s="763"/>
      <c r="BE5" s="763"/>
      <c r="BF5" s="764"/>
      <c r="BG5" s="663">
        <v>185746</v>
      </c>
      <c r="BH5" s="666"/>
      <c r="BI5" s="666"/>
      <c r="BJ5" s="666"/>
      <c r="BK5" s="666"/>
      <c r="BL5" s="666"/>
      <c r="BM5" s="666"/>
      <c r="BN5" s="667"/>
      <c r="BO5" s="725">
        <v>94.4</v>
      </c>
      <c r="BP5" s="725"/>
      <c r="BQ5" s="725"/>
      <c r="BR5" s="725"/>
      <c r="BS5" s="726" t="s">
        <v>129</v>
      </c>
      <c r="BT5" s="726"/>
      <c r="BU5" s="726"/>
      <c r="BV5" s="726"/>
      <c r="BW5" s="726"/>
      <c r="BX5" s="726"/>
      <c r="BY5" s="726"/>
      <c r="BZ5" s="726"/>
      <c r="CA5" s="726"/>
      <c r="CB5" s="767"/>
      <c r="CD5" s="780" t="s">
        <v>224</v>
      </c>
      <c r="CE5" s="781"/>
      <c r="CF5" s="781"/>
      <c r="CG5" s="781"/>
      <c r="CH5" s="781"/>
      <c r="CI5" s="781"/>
      <c r="CJ5" s="781"/>
      <c r="CK5" s="781"/>
      <c r="CL5" s="781"/>
      <c r="CM5" s="781"/>
      <c r="CN5" s="781"/>
      <c r="CO5" s="781"/>
      <c r="CP5" s="781"/>
      <c r="CQ5" s="782"/>
      <c r="CR5" s="780" t="s">
        <v>230</v>
      </c>
      <c r="CS5" s="781"/>
      <c r="CT5" s="781"/>
      <c r="CU5" s="781"/>
      <c r="CV5" s="781"/>
      <c r="CW5" s="781"/>
      <c r="CX5" s="781"/>
      <c r="CY5" s="782"/>
      <c r="CZ5" s="780" t="s">
        <v>222</v>
      </c>
      <c r="DA5" s="781"/>
      <c r="DB5" s="781"/>
      <c r="DC5" s="782"/>
      <c r="DD5" s="780" t="s">
        <v>231</v>
      </c>
      <c r="DE5" s="781"/>
      <c r="DF5" s="781"/>
      <c r="DG5" s="781"/>
      <c r="DH5" s="781"/>
      <c r="DI5" s="781"/>
      <c r="DJ5" s="781"/>
      <c r="DK5" s="781"/>
      <c r="DL5" s="781"/>
      <c r="DM5" s="781"/>
      <c r="DN5" s="781"/>
      <c r="DO5" s="781"/>
      <c r="DP5" s="782"/>
      <c r="DQ5" s="780" t="s">
        <v>232</v>
      </c>
      <c r="DR5" s="781"/>
      <c r="DS5" s="781"/>
      <c r="DT5" s="781"/>
      <c r="DU5" s="781"/>
      <c r="DV5" s="781"/>
      <c r="DW5" s="781"/>
      <c r="DX5" s="781"/>
      <c r="DY5" s="781"/>
      <c r="DZ5" s="781"/>
      <c r="EA5" s="781"/>
      <c r="EB5" s="781"/>
      <c r="EC5" s="782"/>
    </row>
    <row r="6" spans="2:143" ht="11.25" customHeight="1">
      <c r="B6" s="660" t="s">
        <v>233</v>
      </c>
      <c r="C6" s="661"/>
      <c r="D6" s="661"/>
      <c r="E6" s="661"/>
      <c r="F6" s="661"/>
      <c r="G6" s="661"/>
      <c r="H6" s="661"/>
      <c r="I6" s="661"/>
      <c r="J6" s="661"/>
      <c r="K6" s="661"/>
      <c r="L6" s="661"/>
      <c r="M6" s="661"/>
      <c r="N6" s="661"/>
      <c r="O6" s="661"/>
      <c r="P6" s="661"/>
      <c r="Q6" s="662"/>
      <c r="R6" s="663">
        <v>30909</v>
      </c>
      <c r="S6" s="666"/>
      <c r="T6" s="666"/>
      <c r="U6" s="666"/>
      <c r="V6" s="666"/>
      <c r="W6" s="666"/>
      <c r="X6" s="666"/>
      <c r="Y6" s="667"/>
      <c r="Z6" s="725">
        <v>0.9</v>
      </c>
      <c r="AA6" s="725"/>
      <c r="AB6" s="725"/>
      <c r="AC6" s="725"/>
      <c r="AD6" s="726">
        <v>30909</v>
      </c>
      <c r="AE6" s="726"/>
      <c r="AF6" s="726"/>
      <c r="AG6" s="726"/>
      <c r="AH6" s="726"/>
      <c r="AI6" s="726"/>
      <c r="AJ6" s="726"/>
      <c r="AK6" s="726"/>
      <c r="AL6" s="668">
        <v>1.6</v>
      </c>
      <c r="AM6" s="669"/>
      <c r="AN6" s="669"/>
      <c r="AO6" s="727"/>
      <c r="AP6" s="660" t="s">
        <v>234</v>
      </c>
      <c r="AQ6" s="661"/>
      <c r="AR6" s="661"/>
      <c r="AS6" s="661"/>
      <c r="AT6" s="661"/>
      <c r="AU6" s="661"/>
      <c r="AV6" s="661"/>
      <c r="AW6" s="661"/>
      <c r="AX6" s="661"/>
      <c r="AY6" s="661"/>
      <c r="AZ6" s="661"/>
      <c r="BA6" s="661"/>
      <c r="BB6" s="661"/>
      <c r="BC6" s="661"/>
      <c r="BD6" s="661"/>
      <c r="BE6" s="661"/>
      <c r="BF6" s="662"/>
      <c r="BG6" s="663">
        <v>185746</v>
      </c>
      <c r="BH6" s="666"/>
      <c r="BI6" s="666"/>
      <c r="BJ6" s="666"/>
      <c r="BK6" s="666"/>
      <c r="BL6" s="666"/>
      <c r="BM6" s="666"/>
      <c r="BN6" s="667"/>
      <c r="BO6" s="725">
        <v>94.4</v>
      </c>
      <c r="BP6" s="725"/>
      <c r="BQ6" s="725"/>
      <c r="BR6" s="725"/>
      <c r="BS6" s="726" t="s">
        <v>235</v>
      </c>
      <c r="BT6" s="726"/>
      <c r="BU6" s="726"/>
      <c r="BV6" s="726"/>
      <c r="BW6" s="726"/>
      <c r="BX6" s="726"/>
      <c r="BY6" s="726"/>
      <c r="BZ6" s="726"/>
      <c r="CA6" s="726"/>
      <c r="CB6" s="767"/>
      <c r="CD6" s="734" t="s">
        <v>236</v>
      </c>
      <c r="CE6" s="735"/>
      <c r="CF6" s="735"/>
      <c r="CG6" s="735"/>
      <c r="CH6" s="735"/>
      <c r="CI6" s="735"/>
      <c r="CJ6" s="735"/>
      <c r="CK6" s="735"/>
      <c r="CL6" s="735"/>
      <c r="CM6" s="735"/>
      <c r="CN6" s="735"/>
      <c r="CO6" s="735"/>
      <c r="CP6" s="735"/>
      <c r="CQ6" s="736"/>
      <c r="CR6" s="663">
        <v>56155</v>
      </c>
      <c r="CS6" s="666"/>
      <c r="CT6" s="666"/>
      <c r="CU6" s="666"/>
      <c r="CV6" s="666"/>
      <c r="CW6" s="666"/>
      <c r="CX6" s="666"/>
      <c r="CY6" s="667"/>
      <c r="CZ6" s="776">
        <v>1.6</v>
      </c>
      <c r="DA6" s="745"/>
      <c r="DB6" s="745"/>
      <c r="DC6" s="779"/>
      <c r="DD6" s="671" t="s">
        <v>129</v>
      </c>
      <c r="DE6" s="666"/>
      <c r="DF6" s="666"/>
      <c r="DG6" s="666"/>
      <c r="DH6" s="666"/>
      <c r="DI6" s="666"/>
      <c r="DJ6" s="666"/>
      <c r="DK6" s="666"/>
      <c r="DL6" s="666"/>
      <c r="DM6" s="666"/>
      <c r="DN6" s="666"/>
      <c r="DO6" s="666"/>
      <c r="DP6" s="667"/>
      <c r="DQ6" s="671">
        <v>56155</v>
      </c>
      <c r="DR6" s="666"/>
      <c r="DS6" s="666"/>
      <c r="DT6" s="666"/>
      <c r="DU6" s="666"/>
      <c r="DV6" s="666"/>
      <c r="DW6" s="666"/>
      <c r="DX6" s="666"/>
      <c r="DY6" s="666"/>
      <c r="DZ6" s="666"/>
      <c r="EA6" s="666"/>
      <c r="EB6" s="666"/>
      <c r="EC6" s="706"/>
    </row>
    <row r="7" spans="2:143" ht="11.25" customHeight="1">
      <c r="B7" s="660" t="s">
        <v>237</v>
      </c>
      <c r="C7" s="661"/>
      <c r="D7" s="661"/>
      <c r="E7" s="661"/>
      <c r="F7" s="661"/>
      <c r="G7" s="661"/>
      <c r="H7" s="661"/>
      <c r="I7" s="661"/>
      <c r="J7" s="661"/>
      <c r="K7" s="661"/>
      <c r="L7" s="661"/>
      <c r="M7" s="661"/>
      <c r="N7" s="661"/>
      <c r="O7" s="661"/>
      <c r="P7" s="661"/>
      <c r="Q7" s="662"/>
      <c r="R7" s="663">
        <v>252</v>
      </c>
      <c r="S7" s="666"/>
      <c r="T7" s="666"/>
      <c r="U7" s="666"/>
      <c r="V7" s="666"/>
      <c r="W7" s="666"/>
      <c r="X7" s="666"/>
      <c r="Y7" s="667"/>
      <c r="Z7" s="725">
        <v>0</v>
      </c>
      <c r="AA7" s="725"/>
      <c r="AB7" s="725"/>
      <c r="AC7" s="725"/>
      <c r="AD7" s="726">
        <v>252</v>
      </c>
      <c r="AE7" s="726"/>
      <c r="AF7" s="726"/>
      <c r="AG7" s="726"/>
      <c r="AH7" s="726"/>
      <c r="AI7" s="726"/>
      <c r="AJ7" s="726"/>
      <c r="AK7" s="726"/>
      <c r="AL7" s="668">
        <v>0</v>
      </c>
      <c r="AM7" s="669"/>
      <c r="AN7" s="669"/>
      <c r="AO7" s="727"/>
      <c r="AP7" s="660" t="s">
        <v>238</v>
      </c>
      <c r="AQ7" s="661"/>
      <c r="AR7" s="661"/>
      <c r="AS7" s="661"/>
      <c r="AT7" s="661"/>
      <c r="AU7" s="661"/>
      <c r="AV7" s="661"/>
      <c r="AW7" s="661"/>
      <c r="AX7" s="661"/>
      <c r="AY7" s="661"/>
      <c r="AZ7" s="661"/>
      <c r="BA7" s="661"/>
      <c r="BB7" s="661"/>
      <c r="BC7" s="661"/>
      <c r="BD7" s="661"/>
      <c r="BE7" s="661"/>
      <c r="BF7" s="662"/>
      <c r="BG7" s="663">
        <v>78870</v>
      </c>
      <c r="BH7" s="666"/>
      <c r="BI7" s="666"/>
      <c r="BJ7" s="666"/>
      <c r="BK7" s="666"/>
      <c r="BL7" s="666"/>
      <c r="BM7" s="666"/>
      <c r="BN7" s="667"/>
      <c r="BO7" s="725">
        <v>40.1</v>
      </c>
      <c r="BP7" s="725"/>
      <c r="BQ7" s="725"/>
      <c r="BR7" s="725"/>
      <c r="BS7" s="726" t="s">
        <v>129</v>
      </c>
      <c r="BT7" s="726"/>
      <c r="BU7" s="726"/>
      <c r="BV7" s="726"/>
      <c r="BW7" s="726"/>
      <c r="BX7" s="726"/>
      <c r="BY7" s="726"/>
      <c r="BZ7" s="726"/>
      <c r="CA7" s="726"/>
      <c r="CB7" s="767"/>
      <c r="CD7" s="707" t="s">
        <v>239</v>
      </c>
      <c r="CE7" s="704"/>
      <c r="CF7" s="704"/>
      <c r="CG7" s="704"/>
      <c r="CH7" s="704"/>
      <c r="CI7" s="704"/>
      <c r="CJ7" s="704"/>
      <c r="CK7" s="704"/>
      <c r="CL7" s="704"/>
      <c r="CM7" s="704"/>
      <c r="CN7" s="704"/>
      <c r="CO7" s="704"/>
      <c r="CP7" s="704"/>
      <c r="CQ7" s="705"/>
      <c r="CR7" s="663">
        <v>827413</v>
      </c>
      <c r="CS7" s="666"/>
      <c r="CT7" s="666"/>
      <c r="CU7" s="666"/>
      <c r="CV7" s="666"/>
      <c r="CW7" s="666"/>
      <c r="CX7" s="666"/>
      <c r="CY7" s="667"/>
      <c r="CZ7" s="725">
        <v>23.5</v>
      </c>
      <c r="DA7" s="725"/>
      <c r="DB7" s="725"/>
      <c r="DC7" s="725"/>
      <c r="DD7" s="671">
        <v>20003</v>
      </c>
      <c r="DE7" s="666"/>
      <c r="DF7" s="666"/>
      <c r="DG7" s="666"/>
      <c r="DH7" s="666"/>
      <c r="DI7" s="666"/>
      <c r="DJ7" s="666"/>
      <c r="DK7" s="666"/>
      <c r="DL7" s="666"/>
      <c r="DM7" s="666"/>
      <c r="DN7" s="666"/>
      <c r="DO7" s="666"/>
      <c r="DP7" s="667"/>
      <c r="DQ7" s="671">
        <v>789881</v>
      </c>
      <c r="DR7" s="666"/>
      <c r="DS7" s="666"/>
      <c r="DT7" s="666"/>
      <c r="DU7" s="666"/>
      <c r="DV7" s="666"/>
      <c r="DW7" s="666"/>
      <c r="DX7" s="666"/>
      <c r="DY7" s="666"/>
      <c r="DZ7" s="666"/>
      <c r="EA7" s="666"/>
      <c r="EB7" s="666"/>
      <c r="EC7" s="706"/>
    </row>
    <row r="8" spans="2:143" ht="11.25" customHeight="1">
      <c r="B8" s="660" t="s">
        <v>240</v>
      </c>
      <c r="C8" s="661"/>
      <c r="D8" s="661"/>
      <c r="E8" s="661"/>
      <c r="F8" s="661"/>
      <c r="G8" s="661"/>
      <c r="H8" s="661"/>
      <c r="I8" s="661"/>
      <c r="J8" s="661"/>
      <c r="K8" s="661"/>
      <c r="L8" s="661"/>
      <c r="M8" s="661"/>
      <c r="N8" s="661"/>
      <c r="O8" s="661"/>
      <c r="P8" s="661"/>
      <c r="Q8" s="662"/>
      <c r="R8" s="663">
        <v>271</v>
      </c>
      <c r="S8" s="666"/>
      <c r="T8" s="666"/>
      <c r="U8" s="666"/>
      <c r="V8" s="666"/>
      <c r="W8" s="666"/>
      <c r="X8" s="666"/>
      <c r="Y8" s="667"/>
      <c r="Z8" s="725">
        <v>0</v>
      </c>
      <c r="AA8" s="725"/>
      <c r="AB8" s="725"/>
      <c r="AC8" s="725"/>
      <c r="AD8" s="726">
        <v>271</v>
      </c>
      <c r="AE8" s="726"/>
      <c r="AF8" s="726"/>
      <c r="AG8" s="726"/>
      <c r="AH8" s="726"/>
      <c r="AI8" s="726"/>
      <c r="AJ8" s="726"/>
      <c r="AK8" s="726"/>
      <c r="AL8" s="668">
        <v>0</v>
      </c>
      <c r="AM8" s="669"/>
      <c r="AN8" s="669"/>
      <c r="AO8" s="727"/>
      <c r="AP8" s="660" t="s">
        <v>241</v>
      </c>
      <c r="AQ8" s="661"/>
      <c r="AR8" s="661"/>
      <c r="AS8" s="661"/>
      <c r="AT8" s="661"/>
      <c r="AU8" s="661"/>
      <c r="AV8" s="661"/>
      <c r="AW8" s="661"/>
      <c r="AX8" s="661"/>
      <c r="AY8" s="661"/>
      <c r="AZ8" s="661"/>
      <c r="BA8" s="661"/>
      <c r="BB8" s="661"/>
      <c r="BC8" s="661"/>
      <c r="BD8" s="661"/>
      <c r="BE8" s="661"/>
      <c r="BF8" s="662"/>
      <c r="BG8" s="663">
        <v>3969</v>
      </c>
      <c r="BH8" s="666"/>
      <c r="BI8" s="666"/>
      <c r="BJ8" s="666"/>
      <c r="BK8" s="666"/>
      <c r="BL8" s="666"/>
      <c r="BM8" s="666"/>
      <c r="BN8" s="667"/>
      <c r="BO8" s="725">
        <v>2</v>
      </c>
      <c r="BP8" s="725"/>
      <c r="BQ8" s="725"/>
      <c r="BR8" s="725"/>
      <c r="BS8" s="671" t="s">
        <v>129</v>
      </c>
      <c r="BT8" s="666"/>
      <c r="BU8" s="666"/>
      <c r="BV8" s="666"/>
      <c r="BW8" s="666"/>
      <c r="BX8" s="666"/>
      <c r="BY8" s="666"/>
      <c r="BZ8" s="666"/>
      <c r="CA8" s="666"/>
      <c r="CB8" s="706"/>
      <c r="CD8" s="707" t="s">
        <v>242</v>
      </c>
      <c r="CE8" s="704"/>
      <c r="CF8" s="704"/>
      <c r="CG8" s="704"/>
      <c r="CH8" s="704"/>
      <c r="CI8" s="704"/>
      <c r="CJ8" s="704"/>
      <c r="CK8" s="704"/>
      <c r="CL8" s="704"/>
      <c r="CM8" s="704"/>
      <c r="CN8" s="704"/>
      <c r="CO8" s="704"/>
      <c r="CP8" s="704"/>
      <c r="CQ8" s="705"/>
      <c r="CR8" s="663">
        <v>451008</v>
      </c>
      <c r="CS8" s="666"/>
      <c r="CT8" s="666"/>
      <c r="CU8" s="666"/>
      <c r="CV8" s="666"/>
      <c r="CW8" s="666"/>
      <c r="CX8" s="666"/>
      <c r="CY8" s="667"/>
      <c r="CZ8" s="725">
        <v>12.8</v>
      </c>
      <c r="DA8" s="725"/>
      <c r="DB8" s="725"/>
      <c r="DC8" s="725"/>
      <c r="DD8" s="671">
        <v>565</v>
      </c>
      <c r="DE8" s="666"/>
      <c r="DF8" s="666"/>
      <c r="DG8" s="666"/>
      <c r="DH8" s="666"/>
      <c r="DI8" s="666"/>
      <c r="DJ8" s="666"/>
      <c r="DK8" s="666"/>
      <c r="DL8" s="666"/>
      <c r="DM8" s="666"/>
      <c r="DN8" s="666"/>
      <c r="DO8" s="666"/>
      <c r="DP8" s="667"/>
      <c r="DQ8" s="671">
        <v>314079</v>
      </c>
      <c r="DR8" s="666"/>
      <c r="DS8" s="666"/>
      <c r="DT8" s="666"/>
      <c r="DU8" s="666"/>
      <c r="DV8" s="666"/>
      <c r="DW8" s="666"/>
      <c r="DX8" s="666"/>
      <c r="DY8" s="666"/>
      <c r="DZ8" s="666"/>
      <c r="EA8" s="666"/>
      <c r="EB8" s="666"/>
      <c r="EC8" s="706"/>
    </row>
    <row r="9" spans="2:143" ht="11.25" customHeight="1">
      <c r="B9" s="660" t="s">
        <v>243</v>
      </c>
      <c r="C9" s="661"/>
      <c r="D9" s="661"/>
      <c r="E9" s="661"/>
      <c r="F9" s="661"/>
      <c r="G9" s="661"/>
      <c r="H9" s="661"/>
      <c r="I9" s="661"/>
      <c r="J9" s="661"/>
      <c r="K9" s="661"/>
      <c r="L9" s="661"/>
      <c r="M9" s="661"/>
      <c r="N9" s="661"/>
      <c r="O9" s="661"/>
      <c r="P9" s="661"/>
      <c r="Q9" s="662"/>
      <c r="R9" s="663">
        <v>245</v>
      </c>
      <c r="S9" s="666"/>
      <c r="T9" s="666"/>
      <c r="U9" s="666"/>
      <c r="V9" s="666"/>
      <c r="W9" s="666"/>
      <c r="X9" s="666"/>
      <c r="Y9" s="667"/>
      <c r="Z9" s="725">
        <v>0</v>
      </c>
      <c r="AA9" s="725"/>
      <c r="AB9" s="725"/>
      <c r="AC9" s="725"/>
      <c r="AD9" s="726">
        <v>245</v>
      </c>
      <c r="AE9" s="726"/>
      <c r="AF9" s="726"/>
      <c r="AG9" s="726"/>
      <c r="AH9" s="726"/>
      <c r="AI9" s="726"/>
      <c r="AJ9" s="726"/>
      <c r="AK9" s="726"/>
      <c r="AL9" s="668">
        <v>0</v>
      </c>
      <c r="AM9" s="669"/>
      <c r="AN9" s="669"/>
      <c r="AO9" s="727"/>
      <c r="AP9" s="660" t="s">
        <v>244</v>
      </c>
      <c r="AQ9" s="661"/>
      <c r="AR9" s="661"/>
      <c r="AS9" s="661"/>
      <c r="AT9" s="661"/>
      <c r="AU9" s="661"/>
      <c r="AV9" s="661"/>
      <c r="AW9" s="661"/>
      <c r="AX9" s="661"/>
      <c r="AY9" s="661"/>
      <c r="AZ9" s="661"/>
      <c r="BA9" s="661"/>
      <c r="BB9" s="661"/>
      <c r="BC9" s="661"/>
      <c r="BD9" s="661"/>
      <c r="BE9" s="661"/>
      <c r="BF9" s="662"/>
      <c r="BG9" s="663">
        <v>55487</v>
      </c>
      <c r="BH9" s="666"/>
      <c r="BI9" s="666"/>
      <c r="BJ9" s="666"/>
      <c r="BK9" s="666"/>
      <c r="BL9" s="666"/>
      <c r="BM9" s="666"/>
      <c r="BN9" s="667"/>
      <c r="BO9" s="725">
        <v>28.2</v>
      </c>
      <c r="BP9" s="725"/>
      <c r="BQ9" s="725"/>
      <c r="BR9" s="725"/>
      <c r="BS9" s="671" t="s">
        <v>129</v>
      </c>
      <c r="BT9" s="666"/>
      <c r="BU9" s="666"/>
      <c r="BV9" s="666"/>
      <c r="BW9" s="666"/>
      <c r="BX9" s="666"/>
      <c r="BY9" s="666"/>
      <c r="BZ9" s="666"/>
      <c r="CA9" s="666"/>
      <c r="CB9" s="706"/>
      <c r="CD9" s="707" t="s">
        <v>245</v>
      </c>
      <c r="CE9" s="704"/>
      <c r="CF9" s="704"/>
      <c r="CG9" s="704"/>
      <c r="CH9" s="704"/>
      <c r="CI9" s="704"/>
      <c r="CJ9" s="704"/>
      <c r="CK9" s="704"/>
      <c r="CL9" s="704"/>
      <c r="CM9" s="704"/>
      <c r="CN9" s="704"/>
      <c r="CO9" s="704"/>
      <c r="CP9" s="704"/>
      <c r="CQ9" s="705"/>
      <c r="CR9" s="663">
        <v>244107</v>
      </c>
      <c r="CS9" s="666"/>
      <c r="CT9" s="666"/>
      <c r="CU9" s="666"/>
      <c r="CV9" s="666"/>
      <c r="CW9" s="666"/>
      <c r="CX9" s="666"/>
      <c r="CY9" s="667"/>
      <c r="CZ9" s="725">
        <v>6.9</v>
      </c>
      <c r="DA9" s="725"/>
      <c r="DB9" s="725"/>
      <c r="DC9" s="725"/>
      <c r="DD9" s="671" t="s">
        <v>129</v>
      </c>
      <c r="DE9" s="666"/>
      <c r="DF9" s="666"/>
      <c r="DG9" s="666"/>
      <c r="DH9" s="666"/>
      <c r="DI9" s="666"/>
      <c r="DJ9" s="666"/>
      <c r="DK9" s="666"/>
      <c r="DL9" s="666"/>
      <c r="DM9" s="666"/>
      <c r="DN9" s="666"/>
      <c r="DO9" s="666"/>
      <c r="DP9" s="667"/>
      <c r="DQ9" s="671">
        <v>239903</v>
      </c>
      <c r="DR9" s="666"/>
      <c r="DS9" s="666"/>
      <c r="DT9" s="666"/>
      <c r="DU9" s="666"/>
      <c r="DV9" s="666"/>
      <c r="DW9" s="666"/>
      <c r="DX9" s="666"/>
      <c r="DY9" s="666"/>
      <c r="DZ9" s="666"/>
      <c r="EA9" s="666"/>
      <c r="EB9" s="666"/>
      <c r="EC9" s="706"/>
    </row>
    <row r="10" spans="2:143" ht="11.25" customHeight="1">
      <c r="B10" s="660" t="s">
        <v>246</v>
      </c>
      <c r="C10" s="661"/>
      <c r="D10" s="661"/>
      <c r="E10" s="661"/>
      <c r="F10" s="661"/>
      <c r="G10" s="661"/>
      <c r="H10" s="661"/>
      <c r="I10" s="661"/>
      <c r="J10" s="661"/>
      <c r="K10" s="661"/>
      <c r="L10" s="661"/>
      <c r="M10" s="661"/>
      <c r="N10" s="661"/>
      <c r="O10" s="661"/>
      <c r="P10" s="661"/>
      <c r="Q10" s="662"/>
      <c r="R10" s="663" t="s">
        <v>175</v>
      </c>
      <c r="S10" s="666"/>
      <c r="T10" s="666"/>
      <c r="U10" s="666"/>
      <c r="V10" s="666"/>
      <c r="W10" s="666"/>
      <c r="X10" s="666"/>
      <c r="Y10" s="667"/>
      <c r="Z10" s="725" t="s">
        <v>235</v>
      </c>
      <c r="AA10" s="725"/>
      <c r="AB10" s="725"/>
      <c r="AC10" s="725"/>
      <c r="AD10" s="726" t="s">
        <v>235</v>
      </c>
      <c r="AE10" s="726"/>
      <c r="AF10" s="726"/>
      <c r="AG10" s="726"/>
      <c r="AH10" s="726"/>
      <c r="AI10" s="726"/>
      <c r="AJ10" s="726"/>
      <c r="AK10" s="726"/>
      <c r="AL10" s="668" t="s">
        <v>129</v>
      </c>
      <c r="AM10" s="669"/>
      <c r="AN10" s="669"/>
      <c r="AO10" s="727"/>
      <c r="AP10" s="660" t="s">
        <v>247</v>
      </c>
      <c r="AQ10" s="661"/>
      <c r="AR10" s="661"/>
      <c r="AS10" s="661"/>
      <c r="AT10" s="661"/>
      <c r="AU10" s="661"/>
      <c r="AV10" s="661"/>
      <c r="AW10" s="661"/>
      <c r="AX10" s="661"/>
      <c r="AY10" s="661"/>
      <c r="AZ10" s="661"/>
      <c r="BA10" s="661"/>
      <c r="BB10" s="661"/>
      <c r="BC10" s="661"/>
      <c r="BD10" s="661"/>
      <c r="BE10" s="661"/>
      <c r="BF10" s="662"/>
      <c r="BG10" s="663">
        <v>7602</v>
      </c>
      <c r="BH10" s="666"/>
      <c r="BI10" s="666"/>
      <c r="BJ10" s="666"/>
      <c r="BK10" s="666"/>
      <c r="BL10" s="666"/>
      <c r="BM10" s="666"/>
      <c r="BN10" s="667"/>
      <c r="BO10" s="725">
        <v>3.9</v>
      </c>
      <c r="BP10" s="725"/>
      <c r="BQ10" s="725"/>
      <c r="BR10" s="725"/>
      <c r="BS10" s="671" t="s">
        <v>129</v>
      </c>
      <c r="BT10" s="666"/>
      <c r="BU10" s="666"/>
      <c r="BV10" s="666"/>
      <c r="BW10" s="666"/>
      <c r="BX10" s="666"/>
      <c r="BY10" s="666"/>
      <c r="BZ10" s="666"/>
      <c r="CA10" s="666"/>
      <c r="CB10" s="706"/>
      <c r="CD10" s="707" t="s">
        <v>248</v>
      </c>
      <c r="CE10" s="704"/>
      <c r="CF10" s="704"/>
      <c r="CG10" s="704"/>
      <c r="CH10" s="704"/>
      <c r="CI10" s="704"/>
      <c r="CJ10" s="704"/>
      <c r="CK10" s="704"/>
      <c r="CL10" s="704"/>
      <c r="CM10" s="704"/>
      <c r="CN10" s="704"/>
      <c r="CO10" s="704"/>
      <c r="CP10" s="704"/>
      <c r="CQ10" s="705"/>
      <c r="CR10" s="663">
        <v>14420</v>
      </c>
      <c r="CS10" s="666"/>
      <c r="CT10" s="666"/>
      <c r="CU10" s="666"/>
      <c r="CV10" s="666"/>
      <c r="CW10" s="666"/>
      <c r="CX10" s="666"/>
      <c r="CY10" s="667"/>
      <c r="CZ10" s="725">
        <v>0.4</v>
      </c>
      <c r="DA10" s="725"/>
      <c r="DB10" s="725"/>
      <c r="DC10" s="725"/>
      <c r="DD10" s="671" t="s">
        <v>129</v>
      </c>
      <c r="DE10" s="666"/>
      <c r="DF10" s="666"/>
      <c r="DG10" s="666"/>
      <c r="DH10" s="666"/>
      <c r="DI10" s="666"/>
      <c r="DJ10" s="666"/>
      <c r="DK10" s="666"/>
      <c r="DL10" s="666"/>
      <c r="DM10" s="666"/>
      <c r="DN10" s="666"/>
      <c r="DO10" s="666"/>
      <c r="DP10" s="667"/>
      <c r="DQ10" s="671">
        <v>20</v>
      </c>
      <c r="DR10" s="666"/>
      <c r="DS10" s="666"/>
      <c r="DT10" s="666"/>
      <c r="DU10" s="666"/>
      <c r="DV10" s="666"/>
      <c r="DW10" s="666"/>
      <c r="DX10" s="666"/>
      <c r="DY10" s="666"/>
      <c r="DZ10" s="666"/>
      <c r="EA10" s="666"/>
      <c r="EB10" s="666"/>
      <c r="EC10" s="706"/>
    </row>
    <row r="11" spans="2:143" ht="11.25" customHeight="1">
      <c r="B11" s="660" t="s">
        <v>249</v>
      </c>
      <c r="C11" s="661"/>
      <c r="D11" s="661"/>
      <c r="E11" s="661"/>
      <c r="F11" s="661"/>
      <c r="G11" s="661"/>
      <c r="H11" s="661"/>
      <c r="I11" s="661"/>
      <c r="J11" s="661"/>
      <c r="K11" s="661"/>
      <c r="L11" s="661"/>
      <c r="M11" s="661"/>
      <c r="N11" s="661"/>
      <c r="O11" s="661"/>
      <c r="P11" s="661"/>
      <c r="Q11" s="662"/>
      <c r="R11" s="663" t="s">
        <v>235</v>
      </c>
      <c r="S11" s="666"/>
      <c r="T11" s="666"/>
      <c r="U11" s="666"/>
      <c r="V11" s="666"/>
      <c r="W11" s="666"/>
      <c r="X11" s="666"/>
      <c r="Y11" s="667"/>
      <c r="Z11" s="725" t="s">
        <v>175</v>
      </c>
      <c r="AA11" s="725"/>
      <c r="AB11" s="725"/>
      <c r="AC11" s="725"/>
      <c r="AD11" s="726" t="s">
        <v>235</v>
      </c>
      <c r="AE11" s="726"/>
      <c r="AF11" s="726"/>
      <c r="AG11" s="726"/>
      <c r="AH11" s="726"/>
      <c r="AI11" s="726"/>
      <c r="AJ11" s="726"/>
      <c r="AK11" s="726"/>
      <c r="AL11" s="668" t="s">
        <v>129</v>
      </c>
      <c r="AM11" s="669"/>
      <c r="AN11" s="669"/>
      <c r="AO11" s="727"/>
      <c r="AP11" s="660" t="s">
        <v>250</v>
      </c>
      <c r="AQ11" s="661"/>
      <c r="AR11" s="661"/>
      <c r="AS11" s="661"/>
      <c r="AT11" s="661"/>
      <c r="AU11" s="661"/>
      <c r="AV11" s="661"/>
      <c r="AW11" s="661"/>
      <c r="AX11" s="661"/>
      <c r="AY11" s="661"/>
      <c r="AZ11" s="661"/>
      <c r="BA11" s="661"/>
      <c r="BB11" s="661"/>
      <c r="BC11" s="661"/>
      <c r="BD11" s="661"/>
      <c r="BE11" s="661"/>
      <c r="BF11" s="662"/>
      <c r="BG11" s="663">
        <v>11812</v>
      </c>
      <c r="BH11" s="666"/>
      <c r="BI11" s="666"/>
      <c r="BJ11" s="666"/>
      <c r="BK11" s="666"/>
      <c r="BL11" s="666"/>
      <c r="BM11" s="666"/>
      <c r="BN11" s="667"/>
      <c r="BO11" s="725">
        <v>6</v>
      </c>
      <c r="BP11" s="725"/>
      <c r="BQ11" s="725"/>
      <c r="BR11" s="725"/>
      <c r="BS11" s="671" t="s">
        <v>129</v>
      </c>
      <c r="BT11" s="666"/>
      <c r="BU11" s="666"/>
      <c r="BV11" s="666"/>
      <c r="BW11" s="666"/>
      <c r="BX11" s="666"/>
      <c r="BY11" s="666"/>
      <c r="BZ11" s="666"/>
      <c r="CA11" s="666"/>
      <c r="CB11" s="706"/>
      <c r="CD11" s="707" t="s">
        <v>251</v>
      </c>
      <c r="CE11" s="704"/>
      <c r="CF11" s="704"/>
      <c r="CG11" s="704"/>
      <c r="CH11" s="704"/>
      <c r="CI11" s="704"/>
      <c r="CJ11" s="704"/>
      <c r="CK11" s="704"/>
      <c r="CL11" s="704"/>
      <c r="CM11" s="704"/>
      <c r="CN11" s="704"/>
      <c r="CO11" s="704"/>
      <c r="CP11" s="704"/>
      <c r="CQ11" s="705"/>
      <c r="CR11" s="663">
        <v>222742</v>
      </c>
      <c r="CS11" s="666"/>
      <c r="CT11" s="666"/>
      <c r="CU11" s="666"/>
      <c r="CV11" s="666"/>
      <c r="CW11" s="666"/>
      <c r="CX11" s="666"/>
      <c r="CY11" s="667"/>
      <c r="CZ11" s="725">
        <v>6.3</v>
      </c>
      <c r="DA11" s="725"/>
      <c r="DB11" s="725"/>
      <c r="DC11" s="725"/>
      <c r="DD11" s="671">
        <v>63678</v>
      </c>
      <c r="DE11" s="666"/>
      <c r="DF11" s="666"/>
      <c r="DG11" s="666"/>
      <c r="DH11" s="666"/>
      <c r="DI11" s="666"/>
      <c r="DJ11" s="666"/>
      <c r="DK11" s="666"/>
      <c r="DL11" s="666"/>
      <c r="DM11" s="666"/>
      <c r="DN11" s="666"/>
      <c r="DO11" s="666"/>
      <c r="DP11" s="667"/>
      <c r="DQ11" s="671">
        <v>126406</v>
      </c>
      <c r="DR11" s="666"/>
      <c r="DS11" s="666"/>
      <c r="DT11" s="666"/>
      <c r="DU11" s="666"/>
      <c r="DV11" s="666"/>
      <c r="DW11" s="666"/>
      <c r="DX11" s="666"/>
      <c r="DY11" s="666"/>
      <c r="DZ11" s="666"/>
      <c r="EA11" s="666"/>
      <c r="EB11" s="666"/>
      <c r="EC11" s="706"/>
    </row>
    <row r="12" spans="2:143" ht="11.25" customHeight="1">
      <c r="B12" s="660" t="s">
        <v>252</v>
      </c>
      <c r="C12" s="661"/>
      <c r="D12" s="661"/>
      <c r="E12" s="661"/>
      <c r="F12" s="661"/>
      <c r="G12" s="661"/>
      <c r="H12" s="661"/>
      <c r="I12" s="661"/>
      <c r="J12" s="661"/>
      <c r="K12" s="661"/>
      <c r="L12" s="661"/>
      <c r="M12" s="661"/>
      <c r="N12" s="661"/>
      <c r="O12" s="661"/>
      <c r="P12" s="661"/>
      <c r="Q12" s="662"/>
      <c r="R12" s="663">
        <v>45789</v>
      </c>
      <c r="S12" s="666"/>
      <c r="T12" s="666"/>
      <c r="U12" s="666"/>
      <c r="V12" s="666"/>
      <c r="W12" s="666"/>
      <c r="X12" s="666"/>
      <c r="Y12" s="667"/>
      <c r="Z12" s="725">
        <v>1.3</v>
      </c>
      <c r="AA12" s="725"/>
      <c r="AB12" s="725"/>
      <c r="AC12" s="725"/>
      <c r="AD12" s="726">
        <v>45789</v>
      </c>
      <c r="AE12" s="726"/>
      <c r="AF12" s="726"/>
      <c r="AG12" s="726"/>
      <c r="AH12" s="726"/>
      <c r="AI12" s="726"/>
      <c r="AJ12" s="726"/>
      <c r="AK12" s="726"/>
      <c r="AL12" s="668">
        <v>2.4</v>
      </c>
      <c r="AM12" s="669"/>
      <c r="AN12" s="669"/>
      <c r="AO12" s="727"/>
      <c r="AP12" s="660" t="s">
        <v>253</v>
      </c>
      <c r="AQ12" s="661"/>
      <c r="AR12" s="661"/>
      <c r="AS12" s="661"/>
      <c r="AT12" s="661"/>
      <c r="AU12" s="661"/>
      <c r="AV12" s="661"/>
      <c r="AW12" s="661"/>
      <c r="AX12" s="661"/>
      <c r="AY12" s="661"/>
      <c r="AZ12" s="661"/>
      <c r="BA12" s="661"/>
      <c r="BB12" s="661"/>
      <c r="BC12" s="661"/>
      <c r="BD12" s="661"/>
      <c r="BE12" s="661"/>
      <c r="BF12" s="662"/>
      <c r="BG12" s="663">
        <v>81296</v>
      </c>
      <c r="BH12" s="666"/>
      <c r="BI12" s="666"/>
      <c r="BJ12" s="666"/>
      <c r="BK12" s="666"/>
      <c r="BL12" s="666"/>
      <c r="BM12" s="666"/>
      <c r="BN12" s="667"/>
      <c r="BO12" s="725">
        <v>41.3</v>
      </c>
      <c r="BP12" s="725"/>
      <c r="BQ12" s="725"/>
      <c r="BR12" s="725"/>
      <c r="BS12" s="671" t="s">
        <v>235</v>
      </c>
      <c r="BT12" s="666"/>
      <c r="BU12" s="666"/>
      <c r="BV12" s="666"/>
      <c r="BW12" s="666"/>
      <c r="BX12" s="666"/>
      <c r="BY12" s="666"/>
      <c r="BZ12" s="666"/>
      <c r="CA12" s="666"/>
      <c r="CB12" s="706"/>
      <c r="CD12" s="707" t="s">
        <v>254</v>
      </c>
      <c r="CE12" s="704"/>
      <c r="CF12" s="704"/>
      <c r="CG12" s="704"/>
      <c r="CH12" s="704"/>
      <c r="CI12" s="704"/>
      <c r="CJ12" s="704"/>
      <c r="CK12" s="704"/>
      <c r="CL12" s="704"/>
      <c r="CM12" s="704"/>
      <c r="CN12" s="704"/>
      <c r="CO12" s="704"/>
      <c r="CP12" s="704"/>
      <c r="CQ12" s="705"/>
      <c r="CR12" s="663">
        <v>302683</v>
      </c>
      <c r="CS12" s="666"/>
      <c r="CT12" s="666"/>
      <c r="CU12" s="666"/>
      <c r="CV12" s="666"/>
      <c r="CW12" s="666"/>
      <c r="CX12" s="666"/>
      <c r="CY12" s="667"/>
      <c r="CZ12" s="725">
        <v>8.6</v>
      </c>
      <c r="DA12" s="725"/>
      <c r="DB12" s="725"/>
      <c r="DC12" s="725"/>
      <c r="DD12" s="671">
        <v>147289</v>
      </c>
      <c r="DE12" s="666"/>
      <c r="DF12" s="666"/>
      <c r="DG12" s="666"/>
      <c r="DH12" s="666"/>
      <c r="DI12" s="666"/>
      <c r="DJ12" s="666"/>
      <c r="DK12" s="666"/>
      <c r="DL12" s="666"/>
      <c r="DM12" s="666"/>
      <c r="DN12" s="666"/>
      <c r="DO12" s="666"/>
      <c r="DP12" s="667"/>
      <c r="DQ12" s="671">
        <v>99680</v>
      </c>
      <c r="DR12" s="666"/>
      <c r="DS12" s="666"/>
      <c r="DT12" s="666"/>
      <c r="DU12" s="666"/>
      <c r="DV12" s="666"/>
      <c r="DW12" s="666"/>
      <c r="DX12" s="666"/>
      <c r="DY12" s="666"/>
      <c r="DZ12" s="666"/>
      <c r="EA12" s="666"/>
      <c r="EB12" s="666"/>
      <c r="EC12" s="706"/>
    </row>
    <row r="13" spans="2:143" ht="11.25" customHeight="1">
      <c r="B13" s="660" t="s">
        <v>255</v>
      </c>
      <c r="C13" s="661"/>
      <c r="D13" s="661"/>
      <c r="E13" s="661"/>
      <c r="F13" s="661"/>
      <c r="G13" s="661"/>
      <c r="H13" s="661"/>
      <c r="I13" s="661"/>
      <c r="J13" s="661"/>
      <c r="K13" s="661"/>
      <c r="L13" s="661"/>
      <c r="M13" s="661"/>
      <c r="N13" s="661"/>
      <c r="O13" s="661"/>
      <c r="P13" s="661"/>
      <c r="Q13" s="662"/>
      <c r="R13" s="663" t="s">
        <v>129</v>
      </c>
      <c r="S13" s="666"/>
      <c r="T13" s="666"/>
      <c r="U13" s="666"/>
      <c r="V13" s="666"/>
      <c r="W13" s="666"/>
      <c r="X13" s="666"/>
      <c r="Y13" s="667"/>
      <c r="Z13" s="725" t="s">
        <v>129</v>
      </c>
      <c r="AA13" s="725"/>
      <c r="AB13" s="725"/>
      <c r="AC13" s="725"/>
      <c r="AD13" s="726" t="s">
        <v>175</v>
      </c>
      <c r="AE13" s="726"/>
      <c r="AF13" s="726"/>
      <c r="AG13" s="726"/>
      <c r="AH13" s="726"/>
      <c r="AI13" s="726"/>
      <c r="AJ13" s="726"/>
      <c r="AK13" s="726"/>
      <c r="AL13" s="668" t="s">
        <v>129</v>
      </c>
      <c r="AM13" s="669"/>
      <c r="AN13" s="669"/>
      <c r="AO13" s="727"/>
      <c r="AP13" s="660" t="s">
        <v>256</v>
      </c>
      <c r="AQ13" s="661"/>
      <c r="AR13" s="661"/>
      <c r="AS13" s="661"/>
      <c r="AT13" s="661"/>
      <c r="AU13" s="661"/>
      <c r="AV13" s="661"/>
      <c r="AW13" s="661"/>
      <c r="AX13" s="661"/>
      <c r="AY13" s="661"/>
      <c r="AZ13" s="661"/>
      <c r="BA13" s="661"/>
      <c r="BB13" s="661"/>
      <c r="BC13" s="661"/>
      <c r="BD13" s="661"/>
      <c r="BE13" s="661"/>
      <c r="BF13" s="662"/>
      <c r="BG13" s="663">
        <v>75295</v>
      </c>
      <c r="BH13" s="666"/>
      <c r="BI13" s="666"/>
      <c r="BJ13" s="666"/>
      <c r="BK13" s="666"/>
      <c r="BL13" s="666"/>
      <c r="BM13" s="666"/>
      <c r="BN13" s="667"/>
      <c r="BO13" s="725">
        <v>38.299999999999997</v>
      </c>
      <c r="BP13" s="725"/>
      <c r="BQ13" s="725"/>
      <c r="BR13" s="725"/>
      <c r="BS13" s="671" t="s">
        <v>129</v>
      </c>
      <c r="BT13" s="666"/>
      <c r="BU13" s="666"/>
      <c r="BV13" s="666"/>
      <c r="BW13" s="666"/>
      <c r="BX13" s="666"/>
      <c r="BY13" s="666"/>
      <c r="BZ13" s="666"/>
      <c r="CA13" s="666"/>
      <c r="CB13" s="706"/>
      <c r="CD13" s="707" t="s">
        <v>257</v>
      </c>
      <c r="CE13" s="704"/>
      <c r="CF13" s="704"/>
      <c r="CG13" s="704"/>
      <c r="CH13" s="704"/>
      <c r="CI13" s="704"/>
      <c r="CJ13" s="704"/>
      <c r="CK13" s="704"/>
      <c r="CL13" s="704"/>
      <c r="CM13" s="704"/>
      <c r="CN13" s="704"/>
      <c r="CO13" s="704"/>
      <c r="CP13" s="704"/>
      <c r="CQ13" s="705"/>
      <c r="CR13" s="663">
        <v>416793</v>
      </c>
      <c r="CS13" s="666"/>
      <c r="CT13" s="666"/>
      <c r="CU13" s="666"/>
      <c r="CV13" s="666"/>
      <c r="CW13" s="666"/>
      <c r="CX13" s="666"/>
      <c r="CY13" s="667"/>
      <c r="CZ13" s="725">
        <v>11.9</v>
      </c>
      <c r="DA13" s="725"/>
      <c r="DB13" s="725"/>
      <c r="DC13" s="725"/>
      <c r="DD13" s="671">
        <v>272249</v>
      </c>
      <c r="DE13" s="666"/>
      <c r="DF13" s="666"/>
      <c r="DG13" s="666"/>
      <c r="DH13" s="666"/>
      <c r="DI13" s="666"/>
      <c r="DJ13" s="666"/>
      <c r="DK13" s="666"/>
      <c r="DL13" s="666"/>
      <c r="DM13" s="666"/>
      <c r="DN13" s="666"/>
      <c r="DO13" s="666"/>
      <c r="DP13" s="667"/>
      <c r="DQ13" s="671">
        <v>212830</v>
      </c>
      <c r="DR13" s="666"/>
      <c r="DS13" s="666"/>
      <c r="DT13" s="666"/>
      <c r="DU13" s="666"/>
      <c r="DV13" s="666"/>
      <c r="DW13" s="666"/>
      <c r="DX13" s="666"/>
      <c r="DY13" s="666"/>
      <c r="DZ13" s="666"/>
      <c r="EA13" s="666"/>
      <c r="EB13" s="666"/>
      <c r="EC13" s="706"/>
    </row>
    <row r="14" spans="2:143" ht="11.25" customHeight="1">
      <c r="B14" s="660" t="s">
        <v>258</v>
      </c>
      <c r="C14" s="661"/>
      <c r="D14" s="661"/>
      <c r="E14" s="661"/>
      <c r="F14" s="661"/>
      <c r="G14" s="661"/>
      <c r="H14" s="661"/>
      <c r="I14" s="661"/>
      <c r="J14" s="661"/>
      <c r="K14" s="661"/>
      <c r="L14" s="661"/>
      <c r="M14" s="661"/>
      <c r="N14" s="661"/>
      <c r="O14" s="661"/>
      <c r="P14" s="661"/>
      <c r="Q14" s="662"/>
      <c r="R14" s="663" t="s">
        <v>235</v>
      </c>
      <c r="S14" s="666"/>
      <c r="T14" s="666"/>
      <c r="U14" s="666"/>
      <c r="V14" s="666"/>
      <c r="W14" s="666"/>
      <c r="X14" s="666"/>
      <c r="Y14" s="667"/>
      <c r="Z14" s="725" t="s">
        <v>175</v>
      </c>
      <c r="AA14" s="725"/>
      <c r="AB14" s="725"/>
      <c r="AC14" s="725"/>
      <c r="AD14" s="726" t="s">
        <v>235</v>
      </c>
      <c r="AE14" s="726"/>
      <c r="AF14" s="726"/>
      <c r="AG14" s="726"/>
      <c r="AH14" s="726"/>
      <c r="AI14" s="726"/>
      <c r="AJ14" s="726"/>
      <c r="AK14" s="726"/>
      <c r="AL14" s="668" t="s">
        <v>129</v>
      </c>
      <c r="AM14" s="669"/>
      <c r="AN14" s="669"/>
      <c r="AO14" s="727"/>
      <c r="AP14" s="660" t="s">
        <v>259</v>
      </c>
      <c r="AQ14" s="661"/>
      <c r="AR14" s="661"/>
      <c r="AS14" s="661"/>
      <c r="AT14" s="661"/>
      <c r="AU14" s="661"/>
      <c r="AV14" s="661"/>
      <c r="AW14" s="661"/>
      <c r="AX14" s="661"/>
      <c r="AY14" s="661"/>
      <c r="AZ14" s="661"/>
      <c r="BA14" s="661"/>
      <c r="BB14" s="661"/>
      <c r="BC14" s="661"/>
      <c r="BD14" s="661"/>
      <c r="BE14" s="661"/>
      <c r="BF14" s="662"/>
      <c r="BG14" s="663">
        <v>9070</v>
      </c>
      <c r="BH14" s="666"/>
      <c r="BI14" s="666"/>
      <c r="BJ14" s="666"/>
      <c r="BK14" s="666"/>
      <c r="BL14" s="666"/>
      <c r="BM14" s="666"/>
      <c r="BN14" s="667"/>
      <c r="BO14" s="725">
        <v>4.5999999999999996</v>
      </c>
      <c r="BP14" s="725"/>
      <c r="BQ14" s="725"/>
      <c r="BR14" s="725"/>
      <c r="BS14" s="671" t="s">
        <v>235</v>
      </c>
      <c r="BT14" s="666"/>
      <c r="BU14" s="666"/>
      <c r="BV14" s="666"/>
      <c r="BW14" s="666"/>
      <c r="BX14" s="666"/>
      <c r="BY14" s="666"/>
      <c r="BZ14" s="666"/>
      <c r="CA14" s="666"/>
      <c r="CB14" s="706"/>
      <c r="CD14" s="707" t="s">
        <v>260</v>
      </c>
      <c r="CE14" s="704"/>
      <c r="CF14" s="704"/>
      <c r="CG14" s="704"/>
      <c r="CH14" s="704"/>
      <c r="CI14" s="704"/>
      <c r="CJ14" s="704"/>
      <c r="CK14" s="704"/>
      <c r="CL14" s="704"/>
      <c r="CM14" s="704"/>
      <c r="CN14" s="704"/>
      <c r="CO14" s="704"/>
      <c r="CP14" s="704"/>
      <c r="CQ14" s="705"/>
      <c r="CR14" s="663">
        <v>139829</v>
      </c>
      <c r="CS14" s="666"/>
      <c r="CT14" s="666"/>
      <c r="CU14" s="666"/>
      <c r="CV14" s="666"/>
      <c r="CW14" s="666"/>
      <c r="CX14" s="666"/>
      <c r="CY14" s="667"/>
      <c r="CZ14" s="725">
        <v>4</v>
      </c>
      <c r="DA14" s="725"/>
      <c r="DB14" s="725"/>
      <c r="DC14" s="725"/>
      <c r="DD14" s="671">
        <v>13965</v>
      </c>
      <c r="DE14" s="666"/>
      <c r="DF14" s="666"/>
      <c r="DG14" s="666"/>
      <c r="DH14" s="666"/>
      <c r="DI14" s="666"/>
      <c r="DJ14" s="666"/>
      <c r="DK14" s="666"/>
      <c r="DL14" s="666"/>
      <c r="DM14" s="666"/>
      <c r="DN14" s="666"/>
      <c r="DO14" s="666"/>
      <c r="DP14" s="667"/>
      <c r="DQ14" s="671">
        <v>125438</v>
      </c>
      <c r="DR14" s="666"/>
      <c r="DS14" s="666"/>
      <c r="DT14" s="666"/>
      <c r="DU14" s="666"/>
      <c r="DV14" s="666"/>
      <c r="DW14" s="666"/>
      <c r="DX14" s="666"/>
      <c r="DY14" s="666"/>
      <c r="DZ14" s="666"/>
      <c r="EA14" s="666"/>
      <c r="EB14" s="666"/>
      <c r="EC14" s="706"/>
    </row>
    <row r="15" spans="2:143" ht="11.25" customHeight="1">
      <c r="B15" s="660" t="s">
        <v>261</v>
      </c>
      <c r="C15" s="661"/>
      <c r="D15" s="661"/>
      <c r="E15" s="661"/>
      <c r="F15" s="661"/>
      <c r="G15" s="661"/>
      <c r="H15" s="661"/>
      <c r="I15" s="661"/>
      <c r="J15" s="661"/>
      <c r="K15" s="661"/>
      <c r="L15" s="661"/>
      <c r="M15" s="661"/>
      <c r="N15" s="661"/>
      <c r="O15" s="661"/>
      <c r="P15" s="661"/>
      <c r="Q15" s="662"/>
      <c r="R15" s="663">
        <v>6264</v>
      </c>
      <c r="S15" s="666"/>
      <c r="T15" s="666"/>
      <c r="U15" s="666"/>
      <c r="V15" s="666"/>
      <c r="W15" s="666"/>
      <c r="X15" s="666"/>
      <c r="Y15" s="667"/>
      <c r="Z15" s="725">
        <v>0.2</v>
      </c>
      <c r="AA15" s="725"/>
      <c r="AB15" s="725"/>
      <c r="AC15" s="725"/>
      <c r="AD15" s="726">
        <v>6264</v>
      </c>
      <c r="AE15" s="726"/>
      <c r="AF15" s="726"/>
      <c r="AG15" s="726"/>
      <c r="AH15" s="726"/>
      <c r="AI15" s="726"/>
      <c r="AJ15" s="726"/>
      <c r="AK15" s="726"/>
      <c r="AL15" s="668">
        <v>0.3</v>
      </c>
      <c r="AM15" s="669"/>
      <c r="AN15" s="669"/>
      <c r="AO15" s="727"/>
      <c r="AP15" s="660" t="s">
        <v>262</v>
      </c>
      <c r="AQ15" s="661"/>
      <c r="AR15" s="661"/>
      <c r="AS15" s="661"/>
      <c r="AT15" s="661"/>
      <c r="AU15" s="661"/>
      <c r="AV15" s="661"/>
      <c r="AW15" s="661"/>
      <c r="AX15" s="661"/>
      <c r="AY15" s="661"/>
      <c r="AZ15" s="661"/>
      <c r="BA15" s="661"/>
      <c r="BB15" s="661"/>
      <c r="BC15" s="661"/>
      <c r="BD15" s="661"/>
      <c r="BE15" s="661"/>
      <c r="BF15" s="662"/>
      <c r="BG15" s="663">
        <v>16510</v>
      </c>
      <c r="BH15" s="666"/>
      <c r="BI15" s="666"/>
      <c r="BJ15" s="666"/>
      <c r="BK15" s="666"/>
      <c r="BL15" s="666"/>
      <c r="BM15" s="666"/>
      <c r="BN15" s="667"/>
      <c r="BO15" s="725">
        <v>8.4</v>
      </c>
      <c r="BP15" s="725"/>
      <c r="BQ15" s="725"/>
      <c r="BR15" s="725"/>
      <c r="BS15" s="671" t="s">
        <v>129</v>
      </c>
      <c r="BT15" s="666"/>
      <c r="BU15" s="666"/>
      <c r="BV15" s="666"/>
      <c r="BW15" s="666"/>
      <c r="BX15" s="666"/>
      <c r="BY15" s="666"/>
      <c r="BZ15" s="666"/>
      <c r="CA15" s="666"/>
      <c r="CB15" s="706"/>
      <c r="CD15" s="707" t="s">
        <v>263</v>
      </c>
      <c r="CE15" s="704"/>
      <c r="CF15" s="704"/>
      <c r="CG15" s="704"/>
      <c r="CH15" s="704"/>
      <c r="CI15" s="704"/>
      <c r="CJ15" s="704"/>
      <c r="CK15" s="704"/>
      <c r="CL15" s="704"/>
      <c r="CM15" s="704"/>
      <c r="CN15" s="704"/>
      <c r="CO15" s="704"/>
      <c r="CP15" s="704"/>
      <c r="CQ15" s="705"/>
      <c r="CR15" s="663">
        <v>265375</v>
      </c>
      <c r="CS15" s="666"/>
      <c r="CT15" s="666"/>
      <c r="CU15" s="666"/>
      <c r="CV15" s="666"/>
      <c r="CW15" s="666"/>
      <c r="CX15" s="666"/>
      <c r="CY15" s="667"/>
      <c r="CZ15" s="725">
        <v>7.5</v>
      </c>
      <c r="DA15" s="725"/>
      <c r="DB15" s="725"/>
      <c r="DC15" s="725"/>
      <c r="DD15" s="671">
        <v>4557</v>
      </c>
      <c r="DE15" s="666"/>
      <c r="DF15" s="666"/>
      <c r="DG15" s="666"/>
      <c r="DH15" s="666"/>
      <c r="DI15" s="666"/>
      <c r="DJ15" s="666"/>
      <c r="DK15" s="666"/>
      <c r="DL15" s="666"/>
      <c r="DM15" s="666"/>
      <c r="DN15" s="666"/>
      <c r="DO15" s="666"/>
      <c r="DP15" s="667"/>
      <c r="DQ15" s="671">
        <v>221927</v>
      </c>
      <c r="DR15" s="666"/>
      <c r="DS15" s="666"/>
      <c r="DT15" s="666"/>
      <c r="DU15" s="666"/>
      <c r="DV15" s="666"/>
      <c r="DW15" s="666"/>
      <c r="DX15" s="666"/>
      <c r="DY15" s="666"/>
      <c r="DZ15" s="666"/>
      <c r="EA15" s="666"/>
      <c r="EB15" s="666"/>
      <c r="EC15" s="706"/>
    </row>
    <row r="16" spans="2:143" ht="11.25" customHeight="1">
      <c r="B16" s="660" t="s">
        <v>264</v>
      </c>
      <c r="C16" s="661"/>
      <c r="D16" s="661"/>
      <c r="E16" s="661"/>
      <c r="F16" s="661"/>
      <c r="G16" s="661"/>
      <c r="H16" s="661"/>
      <c r="I16" s="661"/>
      <c r="J16" s="661"/>
      <c r="K16" s="661"/>
      <c r="L16" s="661"/>
      <c r="M16" s="661"/>
      <c r="N16" s="661"/>
      <c r="O16" s="661"/>
      <c r="P16" s="661"/>
      <c r="Q16" s="662"/>
      <c r="R16" s="663" t="s">
        <v>235</v>
      </c>
      <c r="S16" s="666"/>
      <c r="T16" s="666"/>
      <c r="U16" s="666"/>
      <c r="V16" s="666"/>
      <c r="W16" s="666"/>
      <c r="X16" s="666"/>
      <c r="Y16" s="667"/>
      <c r="Z16" s="725" t="s">
        <v>129</v>
      </c>
      <c r="AA16" s="725"/>
      <c r="AB16" s="725"/>
      <c r="AC16" s="725"/>
      <c r="AD16" s="726" t="s">
        <v>129</v>
      </c>
      <c r="AE16" s="726"/>
      <c r="AF16" s="726"/>
      <c r="AG16" s="726"/>
      <c r="AH16" s="726"/>
      <c r="AI16" s="726"/>
      <c r="AJ16" s="726"/>
      <c r="AK16" s="726"/>
      <c r="AL16" s="668" t="s">
        <v>235</v>
      </c>
      <c r="AM16" s="669"/>
      <c r="AN16" s="669"/>
      <c r="AO16" s="727"/>
      <c r="AP16" s="660" t="s">
        <v>265</v>
      </c>
      <c r="AQ16" s="661"/>
      <c r="AR16" s="661"/>
      <c r="AS16" s="661"/>
      <c r="AT16" s="661"/>
      <c r="AU16" s="661"/>
      <c r="AV16" s="661"/>
      <c r="AW16" s="661"/>
      <c r="AX16" s="661"/>
      <c r="AY16" s="661"/>
      <c r="AZ16" s="661"/>
      <c r="BA16" s="661"/>
      <c r="BB16" s="661"/>
      <c r="BC16" s="661"/>
      <c r="BD16" s="661"/>
      <c r="BE16" s="661"/>
      <c r="BF16" s="662"/>
      <c r="BG16" s="663" t="s">
        <v>129</v>
      </c>
      <c r="BH16" s="666"/>
      <c r="BI16" s="666"/>
      <c r="BJ16" s="666"/>
      <c r="BK16" s="666"/>
      <c r="BL16" s="666"/>
      <c r="BM16" s="666"/>
      <c r="BN16" s="667"/>
      <c r="BO16" s="725" t="s">
        <v>235</v>
      </c>
      <c r="BP16" s="725"/>
      <c r="BQ16" s="725"/>
      <c r="BR16" s="725"/>
      <c r="BS16" s="671" t="s">
        <v>175</v>
      </c>
      <c r="BT16" s="666"/>
      <c r="BU16" s="666"/>
      <c r="BV16" s="666"/>
      <c r="BW16" s="666"/>
      <c r="BX16" s="666"/>
      <c r="BY16" s="666"/>
      <c r="BZ16" s="666"/>
      <c r="CA16" s="666"/>
      <c r="CB16" s="706"/>
      <c r="CD16" s="707" t="s">
        <v>266</v>
      </c>
      <c r="CE16" s="704"/>
      <c r="CF16" s="704"/>
      <c r="CG16" s="704"/>
      <c r="CH16" s="704"/>
      <c r="CI16" s="704"/>
      <c r="CJ16" s="704"/>
      <c r="CK16" s="704"/>
      <c r="CL16" s="704"/>
      <c r="CM16" s="704"/>
      <c r="CN16" s="704"/>
      <c r="CO16" s="704"/>
      <c r="CP16" s="704"/>
      <c r="CQ16" s="705"/>
      <c r="CR16" s="663">
        <v>616</v>
      </c>
      <c r="CS16" s="666"/>
      <c r="CT16" s="666"/>
      <c r="CU16" s="666"/>
      <c r="CV16" s="666"/>
      <c r="CW16" s="666"/>
      <c r="CX16" s="666"/>
      <c r="CY16" s="667"/>
      <c r="CZ16" s="725">
        <v>0</v>
      </c>
      <c r="DA16" s="725"/>
      <c r="DB16" s="725"/>
      <c r="DC16" s="725"/>
      <c r="DD16" s="671" t="s">
        <v>129</v>
      </c>
      <c r="DE16" s="666"/>
      <c r="DF16" s="666"/>
      <c r="DG16" s="666"/>
      <c r="DH16" s="666"/>
      <c r="DI16" s="666"/>
      <c r="DJ16" s="666"/>
      <c r="DK16" s="666"/>
      <c r="DL16" s="666"/>
      <c r="DM16" s="666"/>
      <c r="DN16" s="666"/>
      <c r="DO16" s="666"/>
      <c r="DP16" s="667"/>
      <c r="DQ16" s="671">
        <v>216</v>
      </c>
      <c r="DR16" s="666"/>
      <c r="DS16" s="666"/>
      <c r="DT16" s="666"/>
      <c r="DU16" s="666"/>
      <c r="DV16" s="666"/>
      <c r="DW16" s="666"/>
      <c r="DX16" s="666"/>
      <c r="DY16" s="666"/>
      <c r="DZ16" s="666"/>
      <c r="EA16" s="666"/>
      <c r="EB16" s="666"/>
      <c r="EC16" s="706"/>
    </row>
    <row r="17" spans="2:133" ht="11.25" customHeight="1">
      <c r="B17" s="660" t="s">
        <v>267</v>
      </c>
      <c r="C17" s="661"/>
      <c r="D17" s="661"/>
      <c r="E17" s="661"/>
      <c r="F17" s="661"/>
      <c r="G17" s="661"/>
      <c r="H17" s="661"/>
      <c r="I17" s="661"/>
      <c r="J17" s="661"/>
      <c r="K17" s="661"/>
      <c r="L17" s="661"/>
      <c r="M17" s="661"/>
      <c r="N17" s="661"/>
      <c r="O17" s="661"/>
      <c r="P17" s="661"/>
      <c r="Q17" s="662"/>
      <c r="R17" s="663">
        <v>404</v>
      </c>
      <c r="S17" s="666"/>
      <c r="T17" s="666"/>
      <c r="U17" s="666"/>
      <c r="V17" s="666"/>
      <c r="W17" s="666"/>
      <c r="X17" s="666"/>
      <c r="Y17" s="667"/>
      <c r="Z17" s="725">
        <v>0</v>
      </c>
      <c r="AA17" s="725"/>
      <c r="AB17" s="725"/>
      <c r="AC17" s="725"/>
      <c r="AD17" s="726">
        <v>404</v>
      </c>
      <c r="AE17" s="726"/>
      <c r="AF17" s="726"/>
      <c r="AG17" s="726"/>
      <c r="AH17" s="726"/>
      <c r="AI17" s="726"/>
      <c r="AJ17" s="726"/>
      <c r="AK17" s="726"/>
      <c r="AL17" s="668">
        <v>0</v>
      </c>
      <c r="AM17" s="669"/>
      <c r="AN17" s="669"/>
      <c r="AO17" s="727"/>
      <c r="AP17" s="660" t="s">
        <v>268</v>
      </c>
      <c r="AQ17" s="661"/>
      <c r="AR17" s="661"/>
      <c r="AS17" s="661"/>
      <c r="AT17" s="661"/>
      <c r="AU17" s="661"/>
      <c r="AV17" s="661"/>
      <c r="AW17" s="661"/>
      <c r="AX17" s="661"/>
      <c r="AY17" s="661"/>
      <c r="AZ17" s="661"/>
      <c r="BA17" s="661"/>
      <c r="BB17" s="661"/>
      <c r="BC17" s="661"/>
      <c r="BD17" s="661"/>
      <c r="BE17" s="661"/>
      <c r="BF17" s="662"/>
      <c r="BG17" s="663" t="s">
        <v>235</v>
      </c>
      <c r="BH17" s="666"/>
      <c r="BI17" s="666"/>
      <c r="BJ17" s="666"/>
      <c r="BK17" s="666"/>
      <c r="BL17" s="666"/>
      <c r="BM17" s="666"/>
      <c r="BN17" s="667"/>
      <c r="BO17" s="725" t="s">
        <v>175</v>
      </c>
      <c r="BP17" s="725"/>
      <c r="BQ17" s="725"/>
      <c r="BR17" s="725"/>
      <c r="BS17" s="671" t="s">
        <v>129</v>
      </c>
      <c r="BT17" s="666"/>
      <c r="BU17" s="666"/>
      <c r="BV17" s="666"/>
      <c r="BW17" s="666"/>
      <c r="BX17" s="666"/>
      <c r="BY17" s="666"/>
      <c r="BZ17" s="666"/>
      <c r="CA17" s="666"/>
      <c r="CB17" s="706"/>
      <c r="CD17" s="707" t="s">
        <v>269</v>
      </c>
      <c r="CE17" s="704"/>
      <c r="CF17" s="704"/>
      <c r="CG17" s="704"/>
      <c r="CH17" s="704"/>
      <c r="CI17" s="704"/>
      <c r="CJ17" s="704"/>
      <c r="CK17" s="704"/>
      <c r="CL17" s="704"/>
      <c r="CM17" s="704"/>
      <c r="CN17" s="704"/>
      <c r="CO17" s="704"/>
      <c r="CP17" s="704"/>
      <c r="CQ17" s="705"/>
      <c r="CR17" s="663">
        <v>575903</v>
      </c>
      <c r="CS17" s="666"/>
      <c r="CT17" s="666"/>
      <c r="CU17" s="666"/>
      <c r="CV17" s="666"/>
      <c r="CW17" s="666"/>
      <c r="CX17" s="666"/>
      <c r="CY17" s="667"/>
      <c r="CZ17" s="725">
        <v>16.399999999999999</v>
      </c>
      <c r="DA17" s="725"/>
      <c r="DB17" s="725"/>
      <c r="DC17" s="725"/>
      <c r="DD17" s="671" t="s">
        <v>129</v>
      </c>
      <c r="DE17" s="666"/>
      <c r="DF17" s="666"/>
      <c r="DG17" s="666"/>
      <c r="DH17" s="666"/>
      <c r="DI17" s="666"/>
      <c r="DJ17" s="666"/>
      <c r="DK17" s="666"/>
      <c r="DL17" s="666"/>
      <c r="DM17" s="666"/>
      <c r="DN17" s="666"/>
      <c r="DO17" s="666"/>
      <c r="DP17" s="667"/>
      <c r="DQ17" s="671">
        <v>575903</v>
      </c>
      <c r="DR17" s="666"/>
      <c r="DS17" s="666"/>
      <c r="DT17" s="666"/>
      <c r="DU17" s="666"/>
      <c r="DV17" s="666"/>
      <c r="DW17" s="666"/>
      <c r="DX17" s="666"/>
      <c r="DY17" s="666"/>
      <c r="DZ17" s="666"/>
      <c r="EA17" s="666"/>
      <c r="EB17" s="666"/>
      <c r="EC17" s="706"/>
    </row>
    <row r="18" spans="2:133" ht="11.25" customHeight="1">
      <c r="B18" s="660" t="s">
        <v>270</v>
      </c>
      <c r="C18" s="661"/>
      <c r="D18" s="661"/>
      <c r="E18" s="661"/>
      <c r="F18" s="661"/>
      <c r="G18" s="661"/>
      <c r="H18" s="661"/>
      <c r="I18" s="661"/>
      <c r="J18" s="661"/>
      <c r="K18" s="661"/>
      <c r="L18" s="661"/>
      <c r="M18" s="661"/>
      <c r="N18" s="661"/>
      <c r="O18" s="661"/>
      <c r="P18" s="661"/>
      <c r="Q18" s="662"/>
      <c r="R18" s="663">
        <v>1890308</v>
      </c>
      <c r="S18" s="666"/>
      <c r="T18" s="666"/>
      <c r="U18" s="666"/>
      <c r="V18" s="666"/>
      <c r="W18" s="666"/>
      <c r="X18" s="666"/>
      <c r="Y18" s="667"/>
      <c r="Z18" s="725">
        <v>53.2</v>
      </c>
      <c r="AA18" s="725"/>
      <c r="AB18" s="725"/>
      <c r="AC18" s="725"/>
      <c r="AD18" s="726">
        <v>1603878</v>
      </c>
      <c r="AE18" s="726"/>
      <c r="AF18" s="726"/>
      <c r="AG18" s="726"/>
      <c r="AH18" s="726"/>
      <c r="AI18" s="726"/>
      <c r="AJ18" s="726"/>
      <c r="AK18" s="726"/>
      <c r="AL18" s="668">
        <v>84.2</v>
      </c>
      <c r="AM18" s="669"/>
      <c r="AN18" s="669"/>
      <c r="AO18" s="727"/>
      <c r="AP18" s="660" t="s">
        <v>271</v>
      </c>
      <c r="AQ18" s="661"/>
      <c r="AR18" s="661"/>
      <c r="AS18" s="661"/>
      <c r="AT18" s="661"/>
      <c r="AU18" s="661"/>
      <c r="AV18" s="661"/>
      <c r="AW18" s="661"/>
      <c r="AX18" s="661"/>
      <c r="AY18" s="661"/>
      <c r="AZ18" s="661"/>
      <c r="BA18" s="661"/>
      <c r="BB18" s="661"/>
      <c r="BC18" s="661"/>
      <c r="BD18" s="661"/>
      <c r="BE18" s="661"/>
      <c r="BF18" s="662"/>
      <c r="BG18" s="663" t="s">
        <v>129</v>
      </c>
      <c r="BH18" s="666"/>
      <c r="BI18" s="666"/>
      <c r="BJ18" s="666"/>
      <c r="BK18" s="666"/>
      <c r="BL18" s="666"/>
      <c r="BM18" s="666"/>
      <c r="BN18" s="667"/>
      <c r="BO18" s="725" t="s">
        <v>175</v>
      </c>
      <c r="BP18" s="725"/>
      <c r="BQ18" s="725"/>
      <c r="BR18" s="725"/>
      <c r="BS18" s="671" t="s">
        <v>129</v>
      </c>
      <c r="BT18" s="666"/>
      <c r="BU18" s="666"/>
      <c r="BV18" s="666"/>
      <c r="BW18" s="666"/>
      <c r="BX18" s="666"/>
      <c r="BY18" s="666"/>
      <c r="BZ18" s="666"/>
      <c r="CA18" s="666"/>
      <c r="CB18" s="706"/>
      <c r="CD18" s="707" t="s">
        <v>272</v>
      </c>
      <c r="CE18" s="704"/>
      <c r="CF18" s="704"/>
      <c r="CG18" s="704"/>
      <c r="CH18" s="704"/>
      <c r="CI18" s="704"/>
      <c r="CJ18" s="704"/>
      <c r="CK18" s="704"/>
      <c r="CL18" s="704"/>
      <c r="CM18" s="704"/>
      <c r="CN18" s="704"/>
      <c r="CO18" s="704"/>
      <c r="CP18" s="704"/>
      <c r="CQ18" s="705"/>
      <c r="CR18" s="663" t="s">
        <v>129</v>
      </c>
      <c r="CS18" s="666"/>
      <c r="CT18" s="666"/>
      <c r="CU18" s="666"/>
      <c r="CV18" s="666"/>
      <c r="CW18" s="666"/>
      <c r="CX18" s="666"/>
      <c r="CY18" s="667"/>
      <c r="CZ18" s="725" t="s">
        <v>129</v>
      </c>
      <c r="DA18" s="725"/>
      <c r="DB18" s="725"/>
      <c r="DC18" s="725"/>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6"/>
    </row>
    <row r="19" spans="2:133" ht="11.25" customHeight="1">
      <c r="B19" s="660" t="s">
        <v>273</v>
      </c>
      <c r="C19" s="661"/>
      <c r="D19" s="661"/>
      <c r="E19" s="661"/>
      <c r="F19" s="661"/>
      <c r="G19" s="661"/>
      <c r="H19" s="661"/>
      <c r="I19" s="661"/>
      <c r="J19" s="661"/>
      <c r="K19" s="661"/>
      <c r="L19" s="661"/>
      <c r="M19" s="661"/>
      <c r="N19" s="661"/>
      <c r="O19" s="661"/>
      <c r="P19" s="661"/>
      <c r="Q19" s="662"/>
      <c r="R19" s="663">
        <v>1603878</v>
      </c>
      <c r="S19" s="666"/>
      <c r="T19" s="666"/>
      <c r="U19" s="666"/>
      <c r="V19" s="666"/>
      <c r="W19" s="666"/>
      <c r="X19" s="666"/>
      <c r="Y19" s="667"/>
      <c r="Z19" s="725">
        <v>45.1</v>
      </c>
      <c r="AA19" s="725"/>
      <c r="AB19" s="725"/>
      <c r="AC19" s="725"/>
      <c r="AD19" s="726">
        <v>1603878</v>
      </c>
      <c r="AE19" s="726"/>
      <c r="AF19" s="726"/>
      <c r="AG19" s="726"/>
      <c r="AH19" s="726"/>
      <c r="AI19" s="726"/>
      <c r="AJ19" s="726"/>
      <c r="AK19" s="726"/>
      <c r="AL19" s="668">
        <v>84.2</v>
      </c>
      <c r="AM19" s="669"/>
      <c r="AN19" s="669"/>
      <c r="AO19" s="727"/>
      <c r="AP19" s="660" t="s">
        <v>274</v>
      </c>
      <c r="AQ19" s="661"/>
      <c r="AR19" s="661"/>
      <c r="AS19" s="661"/>
      <c r="AT19" s="661"/>
      <c r="AU19" s="661"/>
      <c r="AV19" s="661"/>
      <c r="AW19" s="661"/>
      <c r="AX19" s="661"/>
      <c r="AY19" s="661"/>
      <c r="AZ19" s="661"/>
      <c r="BA19" s="661"/>
      <c r="BB19" s="661"/>
      <c r="BC19" s="661"/>
      <c r="BD19" s="661"/>
      <c r="BE19" s="661"/>
      <c r="BF19" s="662"/>
      <c r="BG19" s="663">
        <v>11092</v>
      </c>
      <c r="BH19" s="666"/>
      <c r="BI19" s="666"/>
      <c r="BJ19" s="666"/>
      <c r="BK19" s="666"/>
      <c r="BL19" s="666"/>
      <c r="BM19" s="666"/>
      <c r="BN19" s="667"/>
      <c r="BO19" s="725">
        <v>5.6</v>
      </c>
      <c r="BP19" s="725"/>
      <c r="BQ19" s="725"/>
      <c r="BR19" s="725"/>
      <c r="BS19" s="671" t="s">
        <v>175</v>
      </c>
      <c r="BT19" s="666"/>
      <c r="BU19" s="666"/>
      <c r="BV19" s="666"/>
      <c r="BW19" s="666"/>
      <c r="BX19" s="666"/>
      <c r="BY19" s="666"/>
      <c r="BZ19" s="666"/>
      <c r="CA19" s="666"/>
      <c r="CB19" s="706"/>
      <c r="CD19" s="707" t="s">
        <v>275</v>
      </c>
      <c r="CE19" s="704"/>
      <c r="CF19" s="704"/>
      <c r="CG19" s="704"/>
      <c r="CH19" s="704"/>
      <c r="CI19" s="704"/>
      <c r="CJ19" s="704"/>
      <c r="CK19" s="704"/>
      <c r="CL19" s="704"/>
      <c r="CM19" s="704"/>
      <c r="CN19" s="704"/>
      <c r="CO19" s="704"/>
      <c r="CP19" s="704"/>
      <c r="CQ19" s="705"/>
      <c r="CR19" s="663" t="s">
        <v>129</v>
      </c>
      <c r="CS19" s="666"/>
      <c r="CT19" s="666"/>
      <c r="CU19" s="666"/>
      <c r="CV19" s="666"/>
      <c r="CW19" s="666"/>
      <c r="CX19" s="666"/>
      <c r="CY19" s="667"/>
      <c r="CZ19" s="725" t="s">
        <v>129</v>
      </c>
      <c r="DA19" s="725"/>
      <c r="DB19" s="725"/>
      <c r="DC19" s="725"/>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6"/>
    </row>
    <row r="20" spans="2:133" ht="11.25" customHeight="1">
      <c r="B20" s="660" t="s">
        <v>276</v>
      </c>
      <c r="C20" s="661"/>
      <c r="D20" s="661"/>
      <c r="E20" s="661"/>
      <c r="F20" s="661"/>
      <c r="G20" s="661"/>
      <c r="H20" s="661"/>
      <c r="I20" s="661"/>
      <c r="J20" s="661"/>
      <c r="K20" s="661"/>
      <c r="L20" s="661"/>
      <c r="M20" s="661"/>
      <c r="N20" s="661"/>
      <c r="O20" s="661"/>
      <c r="P20" s="661"/>
      <c r="Q20" s="662"/>
      <c r="R20" s="663">
        <v>284543</v>
      </c>
      <c r="S20" s="666"/>
      <c r="T20" s="666"/>
      <c r="U20" s="666"/>
      <c r="V20" s="666"/>
      <c r="W20" s="666"/>
      <c r="X20" s="666"/>
      <c r="Y20" s="667"/>
      <c r="Z20" s="725">
        <v>8</v>
      </c>
      <c r="AA20" s="725"/>
      <c r="AB20" s="725"/>
      <c r="AC20" s="725"/>
      <c r="AD20" s="726" t="s">
        <v>235</v>
      </c>
      <c r="AE20" s="726"/>
      <c r="AF20" s="726"/>
      <c r="AG20" s="726"/>
      <c r="AH20" s="726"/>
      <c r="AI20" s="726"/>
      <c r="AJ20" s="726"/>
      <c r="AK20" s="726"/>
      <c r="AL20" s="668" t="s">
        <v>129</v>
      </c>
      <c r="AM20" s="669"/>
      <c r="AN20" s="669"/>
      <c r="AO20" s="727"/>
      <c r="AP20" s="660" t="s">
        <v>277</v>
      </c>
      <c r="AQ20" s="661"/>
      <c r="AR20" s="661"/>
      <c r="AS20" s="661"/>
      <c r="AT20" s="661"/>
      <c r="AU20" s="661"/>
      <c r="AV20" s="661"/>
      <c r="AW20" s="661"/>
      <c r="AX20" s="661"/>
      <c r="AY20" s="661"/>
      <c r="AZ20" s="661"/>
      <c r="BA20" s="661"/>
      <c r="BB20" s="661"/>
      <c r="BC20" s="661"/>
      <c r="BD20" s="661"/>
      <c r="BE20" s="661"/>
      <c r="BF20" s="662"/>
      <c r="BG20" s="663">
        <v>11092</v>
      </c>
      <c r="BH20" s="666"/>
      <c r="BI20" s="666"/>
      <c r="BJ20" s="666"/>
      <c r="BK20" s="666"/>
      <c r="BL20" s="666"/>
      <c r="BM20" s="666"/>
      <c r="BN20" s="667"/>
      <c r="BO20" s="725">
        <v>5.6</v>
      </c>
      <c r="BP20" s="725"/>
      <c r="BQ20" s="725"/>
      <c r="BR20" s="725"/>
      <c r="BS20" s="671" t="s">
        <v>129</v>
      </c>
      <c r="BT20" s="666"/>
      <c r="BU20" s="666"/>
      <c r="BV20" s="666"/>
      <c r="BW20" s="666"/>
      <c r="BX20" s="666"/>
      <c r="BY20" s="666"/>
      <c r="BZ20" s="666"/>
      <c r="CA20" s="666"/>
      <c r="CB20" s="706"/>
      <c r="CD20" s="707" t="s">
        <v>278</v>
      </c>
      <c r="CE20" s="704"/>
      <c r="CF20" s="704"/>
      <c r="CG20" s="704"/>
      <c r="CH20" s="704"/>
      <c r="CI20" s="704"/>
      <c r="CJ20" s="704"/>
      <c r="CK20" s="704"/>
      <c r="CL20" s="704"/>
      <c r="CM20" s="704"/>
      <c r="CN20" s="704"/>
      <c r="CO20" s="704"/>
      <c r="CP20" s="704"/>
      <c r="CQ20" s="705"/>
      <c r="CR20" s="663">
        <v>3517044</v>
      </c>
      <c r="CS20" s="666"/>
      <c r="CT20" s="666"/>
      <c r="CU20" s="666"/>
      <c r="CV20" s="666"/>
      <c r="CW20" s="666"/>
      <c r="CX20" s="666"/>
      <c r="CY20" s="667"/>
      <c r="CZ20" s="725">
        <v>100</v>
      </c>
      <c r="DA20" s="725"/>
      <c r="DB20" s="725"/>
      <c r="DC20" s="725"/>
      <c r="DD20" s="671">
        <v>522306</v>
      </c>
      <c r="DE20" s="666"/>
      <c r="DF20" s="666"/>
      <c r="DG20" s="666"/>
      <c r="DH20" s="666"/>
      <c r="DI20" s="666"/>
      <c r="DJ20" s="666"/>
      <c r="DK20" s="666"/>
      <c r="DL20" s="666"/>
      <c r="DM20" s="666"/>
      <c r="DN20" s="666"/>
      <c r="DO20" s="666"/>
      <c r="DP20" s="667"/>
      <c r="DQ20" s="671">
        <v>2762438</v>
      </c>
      <c r="DR20" s="666"/>
      <c r="DS20" s="666"/>
      <c r="DT20" s="666"/>
      <c r="DU20" s="666"/>
      <c r="DV20" s="666"/>
      <c r="DW20" s="666"/>
      <c r="DX20" s="666"/>
      <c r="DY20" s="666"/>
      <c r="DZ20" s="666"/>
      <c r="EA20" s="666"/>
      <c r="EB20" s="666"/>
      <c r="EC20" s="706"/>
    </row>
    <row r="21" spans="2:133" ht="11.25" customHeight="1">
      <c r="B21" s="660" t="s">
        <v>279</v>
      </c>
      <c r="C21" s="661"/>
      <c r="D21" s="661"/>
      <c r="E21" s="661"/>
      <c r="F21" s="661"/>
      <c r="G21" s="661"/>
      <c r="H21" s="661"/>
      <c r="I21" s="661"/>
      <c r="J21" s="661"/>
      <c r="K21" s="661"/>
      <c r="L21" s="661"/>
      <c r="M21" s="661"/>
      <c r="N21" s="661"/>
      <c r="O21" s="661"/>
      <c r="P21" s="661"/>
      <c r="Q21" s="662"/>
      <c r="R21" s="663">
        <v>1887</v>
      </c>
      <c r="S21" s="666"/>
      <c r="T21" s="666"/>
      <c r="U21" s="666"/>
      <c r="V21" s="666"/>
      <c r="W21" s="666"/>
      <c r="X21" s="666"/>
      <c r="Y21" s="667"/>
      <c r="Z21" s="725">
        <v>0.1</v>
      </c>
      <c r="AA21" s="725"/>
      <c r="AB21" s="725"/>
      <c r="AC21" s="725"/>
      <c r="AD21" s="726" t="s">
        <v>235</v>
      </c>
      <c r="AE21" s="726"/>
      <c r="AF21" s="726"/>
      <c r="AG21" s="726"/>
      <c r="AH21" s="726"/>
      <c r="AI21" s="726"/>
      <c r="AJ21" s="726"/>
      <c r="AK21" s="726"/>
      <c r="AL21" s="668" t="s">
        <v>129</v>
      </c>
      <c r="AM21" s="669"/>
      <c r="AN21" s="669"/>
      <c r="AO21" s="727"/>
      <c r="AP21" s="771" t="s">
        <v>280</v>
      </c>
      <c r="AQ21" s="778"/>
      <c r="AR21" s="778"/>
      <c r="AS21" s="778"/>
      <c r="AT21" s="778"/>
      <c r="AU21" s="778"/>
      <c r="AV21" s="778"/>
      <c r="AW21" s="778"/>
      <c r="AX21" s="778"/>
      <c r="AY21" s="778"/>
      <c r="AZ21" s="778"/>
      <c r="BA21" s="778"/>
      <c r="BB21" s="778"/>
      <c r="BC21" s="778"/>
      <c r="BD21" s="778"/>
      <c r="BE21" s="778"/>
      <c r="BF21" s="773"/>
      <c r="BG21" s="663">
        <v>11092</v>
      </c>
      <c r="BH21" s="666"/>
      <c r="BI21" s="666"/>
      <c r="BJ21" s="666"/>
      <c r="BK21" s="666"/>
      <c r="BL21" s="666"/>
      <c r="BM21" s="666"/>
      <c r="BN21" s="667"/>
      <c r="BO21" s="725">
        <v>5.6</v>
      </c>
      <c r="BP21" s="725"/>
      <c r="BQ21" s="725"/>
      <c r="BR21" s="725"/>
      <c r="BS21" s="671" t="s">
        <v>235</v>
      </c>
      <c r="BT21" s="666"/>
      <c r="BU21" s="666"/>
      <c r="BV21" s="666"/>
      <c r="BW21" s="666"/>
      <c r="BX21" s="666"/>
      <c r="BY21" s="666"/>
      <c r="BZ21" s="666"/>
      <c r="CA21" s="666"/>
      <c r="CB21" s="706"/>
      <c r="CD21" s="783"/>
      <c r="CE21" s="717"/>
      <c r="CF21" s="717"/>
      <c r="CG21" s="717"/>
      <c r="CH21" s="717"/>
      <c r="CI21" s="717"/>
      <c r="CJ21" s="717"/>
      <c r="CK21" s="717"/>
      <c r="CL21" s="717"/>
      <c r="CM21" s="717"/>
      <c r="CN21" s="717"/>
      <c r="CO21" s="717"/>
      <c r="CP21" s="717"/>
      <c r="CQ21" s="718"/>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c r="B22" s="660" t="s">
        <v>281</v>
      </c>
      <c r="C22" s="661"/>
      <c r="D22" s="661"/>
      <c r="E22" s="661"/>
      <c r="F22" s="661"/>
      <c r="G22" s="661"/>
      <c r="H22" s="661"/>
      <c r="I22" s="661"/>
      <c r="J22" s="661"/>
      <c r="K22" s="661"/>
      <c r="L22" s="661"/>
      <c r="M22" s="661"/>
      <c r="N22" s="661"/>
      <c r="O22" s="661"/>
      <c r="P22" s="661"/>
      <c r="Q22" s="662"/>
      <c r="R22" s="663">
        <v>2171280</v>
      </c>
      <c r="S22" s="666"/>
      <c r="T22" s="666"/>
      <c r="U22" s="666"/>
      <c r="V22" s="666"/>
      <c r="W22" s="666"/>
      <c r="X22" s="666"/>
      <c r="Y22" s="667"/>
      <c r="Z22" s="725">
        <v>61.1</v>
      </c>
      <c r="AA22" s="725"/>
      <c r="AB22" s="725"/>
      <c r="AC22" s="725"/>
      <c r="AD22" s="726">
        <v>1884850</v>
      </c>
      <c r="AE22" s="726"/>
      <c r="AF22" s="726"/>
      <c r="AG22" s="726"/>
      <c r="AH22" s="726"/>
      <c r="AI22" s="726"/>
      <c r="AJ22" s="726"/>
      <c r="AK22" s="726"/>
      <c r="AL22" s="668">
        <v>98.9</v>
      </c>
      <c r="AM22" s="669"/>
      <c r="AN22" s="669"/>
      <c r="AO22" s="727"/>
      <c r="AP22" s="771" t="s">
        <v>282</v>
      </c>
      <c r="AQ22" s="778"/>
      <c r="AR22" s="778"/>
      <c r="AS22" s="778"/>
      <c r="AT22" s="778"/>
      <c r="AU22" s="778"/>
      <c r="AV22" s="778"/>
      <c r="AW22" s="778"/>
      <c r="AX22" s="778"/>
      <c r="AY22" s="778"/>
      <c r="AZ22" s="778"/>
      <c r="BA22" s="778"/>
      <c r="BB22" s="778"/>
      <c r="BC22" s="778"/>
      <c r="BD22" s="778"/>
      <c r="BE22" s="778"/>
      <c r="BF22" s="773"/>
      <c r="BG22" s="663" t="s">
        <v>235</v>
      </c>
      <c r="BH22" s="666"/>
      <c r="BI22" s="666"/>
      <c r="BJ22" s="666"/>
      <c r="BK22" s="666"/>
      <c r="BL22" s="666"/>
      <c r="BM22" s="666"/>
      <c r="BN22" s="667"/>
      <c r="BO22" s="725" t="s">
        <v>129</v>
      </c>
      <c r="BP22" s="725"/>
      <c r="BQ22" s="725"/>
      <c r="BR22" s="725"/>
      <c r="BS22" s="671" t="s">
        <v>129</v>
      </c>
      <c r="BT22" s="666"/>
      <c r="BU22" s="666"/>
      <c r="BV22" s="666"/>
      <c r="BW22" s="666"/>
      <c r="BX22" s="666"/>
      <c r="BY22" s="666"/>
      <c r="BZ22" s="666"/>
      <c r="CA22" s="666"/>
      <c r="CB22" s="706"/>
      <c r="CD22" s="780" t="s">
        <v>283</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c r="B23" s="660" t="s">
        <v>284</v>
      </c>
      <c r="C23" s="661"/>
      <c r="D23" s="661"/>
      <c r="E23" s="661"/>
      <c r="F23" s="661"/>
      <c r="G23" s="661"/>
      <c r="H23" s="661"/>
      <c r="I23" s="661"/>
      <c r="J23" s="661"/>
      <c r="K23" s="661"/>
      <c r="L23" s="661"/>
      <c r="M23" s="661"/>
      <c r="N23" s="661"/>
      <c r="O23" s="661"/>
      <c r="P23" s="661"/>
      <c r="Q23" s="662"/>
      <c r="R23" s="663" t="s">
        <v>129</v>
      </c>
      <c r="S23" s="666"/>
      <c r="T23" s="666"/>
      <c r="U23" s="666"/>
      <c r="V23" s="666"/>
      <c r="W23" s="666"/>
      <c r="X23" s="666"/>
      <c r="Y23" s="667"/>
      <c r="Z23" s="725" t="s">
        <v>129</v>
      </c>
      <c r="AA23" s="725"/>
      <c r="AB23" s="725"/>
      <c r="AC23" s="725"/>
      <c r="AD23" s="726" t="s">
        <v>235</v>
      </c>
      <c r="AE23" s="726"/>
      <c r="AF23" s="726"/>
      <c r="AG23" s="726"/>
      <c r="AH23" s="726"/>
      <c r="AI23" s="726"/>
      <c r="AJ23" s="726"/>
      <c r="AK23" s="726"/>
      <c r="AL23" s="668" t="s">
        <v>175</v>
      </c>
      <c r="AM23" s="669"/>
      <c r="AN23" s="669"/>
      <c r="AO23" s="727"/>
      <c r="AP23" s="771" t="s">
        <v>285</v>
      </c>
      <c r="AQ23" s="778"/>
      <c r="AR23" s="778"/>
      <c r="AS23" s="778"/>
      <c r="AT23" s="778"/>
      <c r="AU23" s="778"/>
      <c r="AV23" s="778"/>
      <c r="AW23" s="778"/>
      <c r="AX23" s="778"/>
      <c r="AY23" s="778"/>
      <c r="AZ23" s="778"/>
      <c r="BA23" s="778"/>
      <c r="BB23" s="778"/>
      <c r="BC23" s="778"/>
      <c r="BD23" s="778"/>
      <c r="BE23" s="778"/>
      <c r="BF23" s="773"/>
      <c r="BG23" s="663" t="s">
        <v>175</v>
      </c>
      <c r="BH23" s="666"/>
      <c r="BI23" s="666"/>
      <c r="BJ23" s="666"/>
      <c r="BK23" s="666"/>
      <c r="BL23" s="666"/>
      <c r="BM23" s="666"/>
      <c r="BN23" s="667"/>
      <c r="BO23" s="725" t="s">
        <v>235</v>
      </c>
      <c r="BP23" s="725"/>
      <c r="BQ23" s="725"/>
      <c r="BR23" s="725"/>
      <c r="BS23" s="671" t="s">
        <v>235</v>
      </c>
      <c r="BT23" s="666"/>
      <c r="BU23" s="666"/>
      <c r="BV23" s="666"/>
      <c r="BW23" s="666"/>
      <c r="BX23" s="666"/>
      <c r="BY23" s="666"/>
      <c r="BZ23" s="666"/>
      <c r="CA23" s="666"/>
      <c r="CB23" s="706"/>
      <c r="CD23" s="780" t="s">
        <v>224</v>
      </c>
      <c r="CE23" s="781"/>
      <c r="CF23" s="781"/>
      <c r="CG23" s="781"/>
      <c r="CH23" s="781"/>
      <c r="CI23" s="781"/>
      <c r="CJ23" s="781"/>
      <c r="CK23" s="781"/>
      <c r="CL23" s="781"/>
      <c r="CM23" s="781"/>
      <c r="CN23" s="781"/>
      <c r="CO23" s="781"/>
      <c r="CP23" s="781"/>
      <c r="CQ23" s="782"/>
      <c r="CR23" s="780" t="s">
        <v>286</v>
      </c>
      <c r="CS23" s="781"/>
      <c r="CT23" s="781"/>
      <c r="CU23" s="781"/>
      <c r="CV23" s="781"/>
      <c r="CW23" s="781"/>
      <c r="CX23" s="781"/>
      <c r="CY23" s="782"/>
      <c r="CZ23" s="780" t="s">
        <v>287</v>
      </c>
      <c r="DA23" s="781"/>
      <c r="DB23" s="781"/>
      <c r="DC23" s="782"/>
      <c r="DD23" s="780" t="s">
        <v>288</v>
      </c>
      <c r="DE23" s="781"/>
      <c r="DF23" s="781"/>
      <c r="DG23" s="781"/>
      <c r="DH23" s="781"/>
      <c r="DI23" s="781"/>
      <c r="DJ23" s="781"/>
      <c r="DK23" s="782"/>
      <c r="DL23" s="789" t="s">
        <v>289</v>
      </c>
      <c r="DM23" s="790"/>
      <c r="DN23" s="790"/>
      <c r="DO23" s="790"/>
      <c r="DP23" s="790"/>
      <c r="DQ23" s="790"/>
      <c r="DR23" s="790"/>
      <c r="DS23" s="790"/>
      <c r="DT23" s="790"/>
      <c r="DU23" s="790"/>
      <c r="DV23" s="791"/>
      <c r="DW23" s="780" t="s">
        <v>290</v>
      </c>
      <c r="DX23" s="781"/>
      <c r="DY23" s="781"/>
      <c r="DZ23" s="781"/>
      <c r="EA23" s="781"/>
      <c r="EB23" s="781"/>
      <c r="EC23" s="782"/>
    </row>
    <row r="24" spans="2:133" ht="11.25" customHeight="1">
      <c r="B24" s="660" t="s">
        <v>291</v>
      </c>
      <c r="C24" s="661"/>
      <c r="D24" s="661"/>
      <c r="E24" s="661"/>
      <c r="F24" s="661"/>
      <c r="G24" s="661"/>
      <c r="H24" s="661"/>
      <c r="I24" s="661"/>
      <c r="J24" s="661"/>
      <c r="K24" s="661"/>
      <c r="L24" s="661"/>
      <c r="M24" s="661"/>
      <c r="N24" s="661"/>
      <c r="O24" s="661"/>
      <c r="P24" s="661"/>
      <c r="Q24" s="662"/>
      <c r="R24" s="663">
        <v>10001</v>
      </c>
      <c r="S24" s="666"/>
      <c r="T24" s="666"/>
      <c r="U24" s="666"/>
      <c r="V24" s="666"/>
      <c r="W24" s="666"/>
      <c r="X24" s="666"/>
      <c r="Y24" s="667"/>
      <c r="Z24" s="725">
        <v>0.3</v>
      </c>
      <c r="AA24" s="725"/>
      <c r="AB24" s="725"/>
      <c r="AC24" s="725"/>
      <c r="AD24" s="726" t="s">
        <v>235</v>
      </c>
      <c r="AE24" s="726"/>
      <c r="AF24" s="726"/>
      <c r="AG24" s="726"/>
      <c r="AH24" s="726"/>
      <c r="AI24" s="726"/>
      <c r="AJ24" s="726"/>
      <c r="AK24" s="726"/>
      <c r="AL24" s="668" t="s">
        <v>129</v>
      </c>
      <c r="AM24" s="669"/>
      <c r="AN24" s="669"/>
      <c r="AO24" s="727"/>
      <c r="AP24" s="771" t="s">
        <v>292</v>
      </c>
      <c r="AQ24" s="778"/>
      <c r="AR24" s="778"/>
      <c r="AS24" s="778"/>
      <c r="AT24" s="778"/>
      <c r="AU24" s="778"/>
      <c r="AV24" s="778"/>
      <c r="AW24" s="778"/>
      <c r="AX24" s="778"/>
      <c r="AY24" s="778"/>
      <c r="AZ24" s="778"/>
      <c r="BA24" s="778"/>
      <c r="BB24" s="778"/>
      <c r="BC24" s="778"/>
      <c r="BD24" s="778"/>
      <c r="BE24" s="778"/>
      <c r="BF24" s="773"/>
      <c r="BG24" s="663" t="s">
        <v>175</v>
      </c>
      <c r="BH24" s="666"/>
      <c r="BI24" s="666"/>
      <c r="BJ24" s="666"/>
      <c r="BK24" s="666"/>
      <c r="BL24" s="666"/>
      <c r="BM24" s="666"/>
      <c r="BN24" s="667"/>
      <c r="BO24" s="725" t="s">
        <v>129</v>
      </c>
      <c r="BP24" s="725"/>
      <c r="BQ24" s="725"/>
      <c r="BR24" s="725"/>
      <c r="BS24" s="671" t="s">
        <v>129</v>
      </c>
      <c r="BT24" s="666"/>
      <c r="BU24" s="666"/>
      <c r="BV24" s="666"/>
      <c r="BW24" s="666"/>
      <c r="BX24" s="666"/>
      <c r="BY24" s="666"/>
      <c r="BZ24" s="666"/>
      <c r="CA24" s="666"/>
      <c r="CB24" s="706"/>
      <c r="CD24" s="734" t="s">
        <v>293</v>
      </c>
      <c r="CE24" s="735"/>
      <c r="CF24" s="735"/>
      <c r="CG24" s="735"/>
      <c r="CH24" s="735"/>
      <c r="CI24" s="735"/>
      <c r="CJ24" s="735"/>
      <c r="CK24" s="735"/>
      <c r="CL24" s="735"/>
      <c r="CM24" s="735"/>
      <c r="CN24" s="735"/>
      <c r="CO24" s="735"/>
      <c r="CP24" s="735"/>
      <c r="CQ24" s="736"/>
      <c r="CR24" s="728">
        <v>1167585</v>
      </c>
      <c r="CS24" s="729"/>
      <c r="CT24" s="729"/>
      <c r="CU24" s="729"/>
      <c r="CV24" s="729"/>
      <c r="CW24" s="729"/>
      <c r="CX24" s="729"/>
      <c r="CY24" s="775"/>
      <c r="CZ24" s="776">
        <v>33.200000000000003</v>
      </c>
      <c r="DA24" s="745"/>
      <c r="DB24" s="745"/>
      <c r="DC24" s="779"/>
      <c r="DD24" s="774">
        <v>1057687</v>
      </c>
      <c r="DE24" s="729"/>
      <c r="DF24" s="729"/>
      <c r="DG24" s="729"/>
      <c r="DH24" s="729"/>
      <c r="DI24" s="729"/>
      <c r="DJ24" s="729"/>
      <c r="DK24" s="775"/>
      <c r="DL24" s="774">
        <v>1054624</v>
      </c>
      <c r="DM24" s="729"/>
      <c r="DN24" s="729"/>
      <c r="DO24" s="729"/>
      <c r="DP24" s="729"/>
      <c r="DQ24" s="729"/>
      <c r="DR24" s="729"/>
      <c r="DS24" s="729"/>
      <c r="DT24" s="729"/>
      <c r="DU24" s="729"/>
      <c r="DV24" s="775"/>
      <c r="DW24" s="776">
        <v>53.4</v>
      </c>
      <c r="DX24" s="745"/>
      <c r="DY24" s="745"/>
      <c r="DZ24" s="745"/>
      <c r="EA24" s="745"/>
      <c r="EB24" s="745"/>
      <c r="EC24" s="777"/>
    </row>
    <row r="25" spans="2:133" ht="11.25" customHeight="1">
      <c r="B25" s="660" t="s">
        <v>294</v>
      </c>
      <c r="C25" s="661"/>
      <c r="D25" s="661"/>
      <c r="E25" s="661"/>
      <c r="F25" s="661"/>
      <c r="G25" s="661"/>
      <c r="H25" s="661"/>
      <c r="I25" s="661"/>
      <c r="J25" s="661"/>
      <c r="K25" s="661"/>
      <c r="L25" s="661"/>
      <c r="M25" s="661"/>
      <c r="N25" s="661"/>
      <c r="O25" s="661"/>
      <c r="P25" s="661"/>
      <c r="Q25" s="662"/>
      <c r="R25" s="663">
        <v>20509</v>
      </c>
      <c r="S25" s="666"/>
      <c r="T25" s="666"/>
      <c r="U25" s="666"/>
      <c r="V25" s="666"/>
      <c r="W25" s="666"/>
      <c r="X25" s="666"/>
      <c r="Y25" s="667"/>
      <c r="Z25" s="725">
        <v>0.6</v>
      </c>
      <c r="AA25" s="725"/>
      <c r="AB25" s="725"/>
      <c r="AC25" s="725"/>
      <c r="AD25" s="726">
        <v>429</v>
      </c>
      <c r="AE25" s="726"/>
      <c r="AF25" s="726"/>
      <c r="AG25" s="726"/>
      <c r="AH25" s="726"/>
      <c r="AI25" s="726"/>
      <c r="AJ25" s="726"/>
      <c r="AK25" s="726"/>
      <c r="AL25" s="668">
        <v>0</v>
      </c>
      <c r="AM25" s="669"/>
      <c r="AN25" s="669"/>
      <c r="AO25" s="727"/>
      <c r="AP25" s="771" t="s">
        <v>295</v>
      </c>
      <c r="AQ25" s="778"/>
      <c r="AR25" s="778"/>
      <c r="AS25" s="778"/>
      <c r="AT25" s="778"/>
      <c r="AU25" s="778"/>
      <c r="AV25" s="778"/>
      <c r="AW25" s="778"/>
      <c r="AX25" s="778"/>
      <c r="AY25" s="778"/>
      <c r="AZ25" s="778"/>
      <c r="BA25" s="778"/>
      <c r="BB25" s="778"/>
      <c r="BC25" s="778"/>
      <c r="BD25" s="778"/>
      <c r="BE25" s="778"/>
      <c r="BF25" s="773"/>
      <c r="BG25" s="663" t="s">
        <v>129</v>
      </c>
      <c r="BH25" s="666"/>
      <c r="BI25" s="666"/>
      <c r="BJ25" s="666"/>
      <c r="BK25" s="666"/>
      <c r="BL25" s="666"/>
      <c r="BM25" s="666"/>
      <c r="BN25" s="667"/>
      <c r="BO25" s="725" t="s">
        <v>235</v>
      </c>
      <c r="BP25" s="725"/>
      <c r="BQ25" s="725"/>
      <c r="BR25" s="725"/>
      <c r="BS25" s="671" t="s">
        <v>129</v>
      </c>
      <c r="BT25" s="666"/>
      <c r="BU25" s="666"/>
      <c r="BV25" s="666"/>
      <c r="BW25" s="666"/>
      <c r="BX25" s="666"/>
      <c r="BY25" s="666"/>
      <c r="BZ25" s="666"/>
      <c r="CA25" s="666"/>
      <c r="CB25" s="706"/>
      <c r="CD25" s="707" t="s">
        <v>296</v>
      </c>
      <c r="CE25" s="704"/>
      <c r="CF25" s="704"/>
      <c r="CG25" s="704"/>
      <c r="CH25" s="704"/>
      <c r="CI25" s="704"/>
      <c r="CJ25" s="704"/>
      <c r="CK25" s="704"/>
      <c r="CL25" s="704"/>
      <c r="CM25" s="704"/>
      <c r="CN25" s="704"/>
      <c r="CO25" s="704"/>
      <c r="CP25" s="704"/>
      <c r="CQ25" s="705"/>
      <c r="CR25" s="663">
        <v>418039</v>
      </c>
      <c r="CS25" s="664"/>
      <c r="CT25" s="664"/>
      <c r="CU25" s="664"/>
      <c r="CV25" s="664"/>
      <c r="CW25" s="664"/>
      <c r="CX25" s="664"/>
      <c r="CY25" s="665"/>
      <c r="CZ25" s="668">
        <v>11.9</v>
      </c>
      <c r="DA25" s="697"/>
      <c r="DB25" s="697"/>
      <c r="DC25" s="698"/>
      <c r="DD25" s="671">
        <v>397990</v>
      </c>
      <c r="DE25" s="664"/>
      <c r="DF25" s="664"/>
      <c r="DG25" s="664"/>
      <c r="DH25" s="664"/>
      <c r="DI25" s="664"/>
      <c r="DJ25" s="664"/>
      <c r="DK25" s="665"/>
      <c r="DL25" s="671">
        <v>397112</v>
      </c>
      <c r="DM25" s="664"/>
      <c r="DN25" s="664"/>
      <c r="DO25" s="664"/>
      <c r="DP25" s="664"/>
      <c r="DQ25" s="664"/>
      <c r="DR25" s="664"/>
      <c r="DS25" s="664"/>
      <c r="DT25" s="664"/>
      <c r="DU25" s="664"/>
      <c r="DV25" s="665"/>
      <c r="DW25" s="668">
        <v>20.100000000000001</v>
      </c>
      <c r="DX25" s="697"/>
      <c r="DY25" s="697"/>
      <c r="DZ25" s="697"/>
      <c r="EA25" s="697"/>
      <c r="EB25" s="697"/>
      <c r="EC25" s="699"/>
    </row>
    <row r="26" spans="2:133" ht="11.25" customHeight="1">
      <c r="B26" s="660" t="s">
        <v>297</v>
      </c>
      <c r="C26" s="661"/>
      <c r="D26" s="661"/>
      <c r="E26" s="661"/>
      <c r="F26" s="661"/>
      <c r="G26" s="661"/>
      <c r="H26" s="661"/>
      <c r="I26" s="661"/>
      <c r="J26" s="661"/>
      <c r="K26" s="661"/>
      <c r="L26" s="661"/>
      <c r="M26" s="661"/>
      <c r="N26" s="661"/>
      <c r="O26" s="661"/>
      <c r="P26" s="661"/>
      <c r="Q26" s="662"/>
      <c r="R26" s="663">
        <v>1514</v>
      </c>
      <c r="S26" s="666"/>
      <c r="T26" s="666"/>
      <c r="U26" s="666"/>
      <c r="V26" s="666"/>
      <c r="W26" s="666"/>
      <c r="X26" s="666"/>
      <c r="Y26" s="667"/>
      <c r="Z26" s="725">
        <v>0</v>
      </c>
      <c r="AA26" s="725"/>
      <c r="AB26" s="725"/>
      <c r="AC26" s="725"/>
      <c r="AD26" s="726" t="s">
        <v>235</v>
      </c>
      <c r="AE26" s="726"/>
      <c r="AF26" s="726"/>
      <c r="AG26" s="726"/>
      <c r="AH26" s="726"/>
      <c r="AI26" s="726"/>
      <c r="AJ26" s="726"/>
      <c r="AK26" s="726"/>
      <c r="AL26" s="668" t="s">
        <v>129</v>
      </c>
      <c r="AM26" s="669"/>
      <c r="AN26" s="669"/>
      <c r="AO26" s="727"/>
      <c r="AP26" s="771" t="s">
        <v>298</v>
      </c>
      <c r="AQ26" s="772"/>
      <c r="AR26" s="772"/>
      <c r="AS26" s="772"/>
      <c r="AT26" s="772"/>
      <c r="AU26" s="772"/>
      <c r="AV26" s="772"/>
      <c r="AW26" s="772"/>
      <c r="AX26" s="772"/>
      <c r="AY26" s="772"/>
      <c r="AZ26" s="772"/>
      <c r="BA26" s="772"/>
      <c r="BB26" s="772"/>
      <c r="BC26" s="772"/>
      <c r="BD26" s="772"/>
      <c r="BE26" s="772"/>
      <c r="BF26" s="773"/>
      <c r="BG26" s="663" t="s">
        <v>129</v>
      </c>
      <c r="BH26" s="666"/>
      <c r="BI26" s="666"/>
      <c r="BJ26" s="666"/>
      <c r="BK26" s="666"/>
      <c r="BL26" s="666"/>
      <c r="BM26" s="666"/>
      <c r="BN26" s="667"/>
      <c r="BO26" s="725" t="s">
        <v>235</v>
      </c>
      <c r="BP26" s="725"/>
      <c r="BQ26" s="725"/>
      <c r="BR26" s="725"/>
      <c r="BS26" s="671" t="s">
        <v>129</v>
      </c>
      <c r="BT26" s="666"/>
      <c r="BU26" s="666"/>
      <c r="BV26" s="666"/>
      <c r="BW26" s="666"/>
      <c r="BX26" s="666"/>
      <c r="BY26" s="666"/>
      <c r="BZ26" s="666"/>
      <c r="CA26" s="666"/>
      <c r="CB26" s="706"/>
      <c r="CD26" s="707" t="s">
        <v>299</v>
      </c>
      <c r="CE26" s="704"/>
      <c r="CF26" s="704"/>
      <c r="CG26" s="704"/>
      <c r="CH26" s="704"/>
      <c r="CI26" s="704"/>
      <c r="CJ26" s="704"/>
      <c r="CK26" s="704"/>
      <c r="CL26" s="704"/>
      <c r="CM26" s="704"/>
      <c r="CN26" s="704"/>
      <c r="CO26" s="704"/>
      <c r="CP26" s="704"/>
      <c r="CQ26" s="705"/>
      <c r="CR26" s="663">
        <v>240913</v>
      </c>
      <c r="CS26" s="666"/>
      <c r="CT26" s="666"/>
      <c r="CU26" s="666"/>
      <c r="CV26" s="666"/>
      <c r="CW26" s="666"/>
      <c r="CX26" s="666"/>
      <c r="CY26" s="667"/>
      <c r="CZ26" s="668">
        <v>6.8</v>
      </c>
      <c r="DA26" s="697"/>
      <c r="DB26" s="697"/>
      <c r="DC26" s="698"/>
      <c r="DD26" s="671">
        <v>224515</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97"/>
      <c r="DY26" s="697"/>
      <c r="DZ26" s="697"/>
      <c r="EA26" s="697"/>
      <c r="EB26" s="697"/>
      <c r="EC26" s="699"/>
    </row>
    <row r="27" spans="2:133" ht="11.25" customHeight="1">
      <c r="B27" s="660" t="s">
        <v>300</v>
      </c>
      <c r="C27" s="661"/>
      <c r="D27" s="661"/>
      <c r="E27" s="661"/>
      <c r="F27" s="661"/>
      <c r="G27" s="661"/>
      <c r="H27" s="661"/>
      <c r="I27" s="661"/>
      <c r="J27" s="661"/>
      <c r="K27" s="661"/>
      <c r="L27" s="661"/>
      <c r="M27" s="661"/>
      <c r="N27" s="661"/>
      <c r="O27" s="661"/>
      <c r="P27" s="661"/>
      <c r="Q27" s="662"/>
      <c r="R27" s="663">
        <v>140604</v>
      </c>
      <c r="S27" s="666"/>
      <c r="T27" s="666"/>
      <c r="U27" s="666"/>
      <c r="V27" s="666"/>
      <c r="W27" s="666"/>
      <c r="X27" s="666"/>
      <c r="Y27" s="667"/>
      <c r="Z27" s="725">
        <v>4</v>
      </c>
      <c r="AA27" s="725"/>
      <c r="AB27" s="725"/>
      <c r="AC27" s="725"/>
      <c r="AD27" s="726" t="s">
        <v>129</v>
      </c>
      <c r="AE27" s="726"/>
      <c r="AF27" s="726"/>
      <c r="AG27" s="726"/>
      <c r="AH27" s="726"/>
      <c r="AI27" s="726"/>
      <c r="AJ27" s="726"/>
      <c r="AK27" s="726"/>
      <c r="AL27" s="668" t="s">
        <v>129</v>
      </c>
      <c r="AM27" s="669"/>
      <c r="AN27" s="669"/>
      <c r="AO27" s="727"/>
      <c r="AP27" s="660" t="s">
        <v>301</v>
      </c>
      <c r="AQ27" s="661"/>
      <c r="AR27" s="661"/>
      <c r="AS27" s="661"/>
      <c r="AT27" s="661"/>
      <c r="AU27" s="661"/>
      <c r="AV27" s="661"/>
      <c r="AW27" s="661"/>
      <c r="AX27" s="661"/>
      <c r="AY27" s="661"/>
      <c r="AZ27" s="661"/>
      <c r="BA27" s="661"/>
      <c r="BB27" s="661"/>
      <c r="BC27" s="661"/>
      <c r="BD27" s="661"/>
      <c r="BE27" s="661"/>
      <c r="BF27" s="662"/>
      <c r="BG27" s="663">
        <v>196838</v>
      </c>
      <c r="BH27" s="666"/>
      <c r="BI27" s="666"/>
      <c r="BJ27" s="666"/>
      <c r="BK27" s="666"/>
      <c r="BL27" s="666"/>
      <c r="BM27" s="666"/>
      <c r="BN27" s="667"/>
      <c r="BO27" s="725">
        <v>100</v>
      </c>
      <c r="BP27" s="725"/>
      <c r="BQ27" s="725"/>
      <c r="BR27" s="725"/>
      <c r="BS27" s="671" t="s">
        <v>235</v>
      </c>
      <c r="BT27" s="666"/>
      <c r="BU27" s="666"/>
      <c r="BV27" s="666"/>
      <c r="BW27" s="666"/>
      <c r="BX27" s="666"/>
      <c r="BY27" s="666"/>
      <c r="BZ27" s="666"/>
      <c r="CA27" s="666"/>
      <c r="CB27" s="706"/>
      <c r="CD27" s="707" t="s">
        <v>302</v>
      </c>
      <c r="CE27" s="704"/>
      <c r="CF27" s="704"/>
      <c r="CG27" s="704"/>
      <c r="CH27" s="704"/>
      <c r="CI27" s="704"/>
      <c r="CJ27" s="704"/>
      <c r="CK27" s="704"/>
      <c r="CL27" s="704"/>
      <c r="CM27" s="704"/>
      <c r="CN27" s="704"/>
      <c r="CO27" s="704"/>
      <c r="CP27" s="704"/>
      <c r="CQ27" s="705"/>
      <c r="CR27" s="663">
        <v>173643</v>
      </c>
      <c r="CS27" s="664"/>
      <c r="CT27" s="664"/>
      <c r="CU27" s="664"/>
      <c r="CV27" s="664"/>
      <c r="CW27" s="664"/>
      <c r="CX27" s="664"/>
      <c r="CY27" s="665"/>
      <c r="CZ27" s="668">
        <v>4.9000000000000004</v>
      </c>
      <c r="DA27" s="697"/>
      <c r="DB27" s="697"/>
      <c r="DC27" s="698"/>
      <c r="DD27" s="671">
        <v>83794</v>
      </c>
      <c r="DE27" s="664"/>
      <c r="DF27" s="664"/>
      <c r="DG27" s="664"/>
      <c r="DH27" s="664"/>
      <c r="DI27" s="664"/>
      <c r="DJ27" s="664"/>
      <c r="DK27" s="665"/>
      <c r="DL27" s="671">
        <v>81609</v>
      </c>
      <c r="DM27" s="664"/>
      <c r="DN27" s="664"/>
      <c r="DO27" s="664"/>
      <c r="DP27" s="664"/>
      <c r="DQ27" s="664"/>
      <c r="DR27" s="664"/>
      <c r="DS27" s="664"/>
      <c r="DT27" s="664"/>
      <c r="DU27" s="664"/>
      <c r="DV27" s="665"/>
      <c r="DW27" s="668">
        <v>4.0999999999999996</v>
      </c>
      <c r="DX27" s="697"/>
      <c r="DY27" s="697"/>
      <c r="DZ27" s="697"/>
      <c r="EA27" s="697"/>
      <c r="EB27" s="697"/>
      <c r="EC27" s="699"/>
    </row>
    <row r="28" spans="2:133" ht="11.25" customHeight="1">
      <c r="B28" s="768" t="s">
        <v>303</v>
      </c>
      <c r="C28" s="769"/>
      <c r="D28" s="769"/>
      <c r="E28" s="769"/>
      <c r="F28" s="769"/>
      <c r="G28" s="769"/>
      <c r="H28" s="769"/>
      <c r="I28" s="769"/>
      <c r="J28" s="769"/>
      <c r="K28" s="769"/>
      <c r="L28" s="769"/>
      <c r="M28" s="769"/>
      <c r="N28" s="769"/>
      <c r="O28" s="769"/>
      <c r="P28" s="769"/>
      <c r="Q28" s="770"/>
      <c r="R28" s="663" t="s">
        <v>129</v>
      </c>
      <c r="S28" s="666"/>
      <c r="T28" s="666"/>
      <c r="U28" s="666"/>
      <c r="V28" s="666"/>
      <c r="W28" s="666"/>
      <c r="X28" s="666"/>
      <c r="Y28" s="667"/>
      <c r="Z28" s="725" t="s">
        <v>129</v>
      </c>
      <c r="AA28" s="725"/>
      <c r="AB28" s="725"/>
      <c r="AC28" s="725"/>
      <c r="AD28" s="726" t="s">
        <v>235</v>
      </c>
      <c r="AE28" s="726"/>
      <c r="AF28" s="726"/>
      <c r="AG28" s="726"/>
      <c r="AH28" s="726"/>
      <c r="AI28" s="726"/>
      <c r="AJ28" s="726"/>
      <c r="AK28" s="726"/>
      <c r="AL28" s="668" t="s">
        <v>235</v>
      </c>
      <c r="AM28" s="669"/>
      <c r="AN28" s="669"/>
      <c r="AO28" s="727"/>
      <c r="AP28" s="675"/>
      <c r="AQ28" s="676"/>
      <c r="AR28" s="676"/>
      <c r="AS28" s="676"/>
      <c r="AT28" s="676"/>
      <c r="AU28" s="676"/>
      <c r="AV28" s="676"/>
      <c r="AW28" s="676"/>
      <c r="AX28" s="676"/>
      <c r="AY28" s="676"/>
      <c r="AZ28" s="676"/>
      <c r="BA28" s="676"/>
      <c r="BB28" s="676"/>
      <c r="BC28" s="676"/>
      <c r="BD28" s="676"/>
      <c r="BE28" s="676"/>
      <c r="BF28" s="677"/>
      <c r="BG28" s="663"/>
      <c r="BH28" s="666"/>
      <c r="BI28" s="666"/>
      <c r="BJ28" s="666"/>
      <c r="BK28" s="666"/>
      <c r="BL28" s="666"/>
      <c r="BM28" s="666"/>
      <c r="BN28" s="667"/>
      <c r="BO28" s="725"/>
      <c r="BP28" s="725"/>
      <c r="BQ28" s="725"/>
      <c r="BR28" s="725"/>
      <c r="BS28" s="726"/>
      <c r="BT28" s="726"/>
      <c r="BU28" s="726"/>
      <c r="BV28" s="726"/>
      <c r="BW28" s="726"/>
      <c r="BX28" s="726"/>
      <c r="BY28" s="726"/>
      <c r="BZ28" s="726"/>
      <c r="CA28" s="726"/>
      <c r="CB28" s="767"/>
      <c r="CD28" s="707" t="s">
        <v>304</v>
      </c>
      <c r="CE28" s="704"/>
      <c r="CF28" s="704"/>
      <c r="CG28" s="704"/>
      <c r="CH28" s="704"/>
      <c r="CI28" s="704"/>
      <c r="CJ28" s="704"/>
      <c r="CK28" s="704"/>
      <c r="CL28" s="704"/>
      <c r="CM28" s="704"/>
      <c r="CN28" s="704"/>
      <c r="CO28" s="704"/>
      <c r="CP28" s="704"/>
      <c r="CQ28" s="705"/>
      <c r="CR28" s="663">
        <v>575903</v>
      </c>
      <c r="CS28" s="666"/>
      <c r="CT28" s="666"/>
      <c r="CU28" s="666"/>
      <c r="CV28" s="666"/>
      <c r="CW28" s="666"/>
      <c r="CX28" s="666"/>
      <c r="CY28" s="667"/>
      <c r="CZ28" s="668">
        <v>16.399999999999999</v>
      </c>
      <c r="DA28" s="697"/>
      <c r="DB28" s="697"/>
      <c r="DC28" s="698"/>
      <c r="DD28" s="671">
        <v>575903</v>
      </c>
      <c r="DE28" s="666"/>
      <c r="DF28" s="666"/>
      <c r="DG28" s="666"/>
      <c r="DH28" s="666"/>
      <c r="DI28" s="666"/>
      <c r="DJ28" s="666"/>
      <c r="DK28" s="667"/>
      <c r="DL28" s="671">
        <v>575903</v>
      </c>
      <c r="DM28" s="666"/>
      <c r="DN28" s="666"/>
      <c r="DO28" s="666"/>
      <c r="DP28" s="666"/>
      <c r="DQ28" s="666"/>
      <c r="DR28" s="666"/>
      <c r="DS28" s="666"/>
      <c r="DT28" s="666"/>
      <c r="DU28" s="666"/>
      <c r="DV28" s="667"/>
      <c r="DW28" s="668">
        <v>29.2</v>
      </c>
      <c r="DX28" s="697"/>
      <c r="DY28" s="697"/>
      <c r="DZ28" s="697"/>
      <c r="EA28" s="697"/>
      <c r="EB28" s="697"/>
      <c r="EC28" s="699"/>
    </row>
    <row r="29" spans="2:133" ht="11.25" customHeight="1">
      <c r="B29" s="660" t="s">
        <v>305</v>
      </c>
      <c r="C29" s="661"/>
      <c r="D29" s="661"/>
      <c r="E29" s="661"/>
      <c r="F29" s="661"/>
      <c r="G29" s="661"/>
      <c r="H29" s="661"/>
      <c r="I29" s="661"/>
      <c r="J29" s="661"/>
      <c r="K29" s="661"/>
      <c r="L29" s="661"/>
      <c r="M29" s="661"/>
      <c r="N29" s="661"/>
      <c r="O29" s="661"/>
      <c r="P29" s="661"/>
      <c r="Q29" s="662"/>
      <c r="R29" s="663">
        <v>159891</v>
      </c>
      <c r="S29" s="666"/>
      <c r="T29" s="666"/>
      <c r="U29" s="666"/>
      <c r="V29" s="666"/>
      <c r="W29" s="666"/>
      <c r="X29" s="666"/>
      <c r="Y29" s="667"/>
      <c r="Z29" s="725">
        <v>4.5</v>
      </c>
      <c r="AA29" s="725"/>
      <c r="AB29" s="725"/>
      <c r="AC29" s="725"/>
      <c r="AD29" s="726" t="s">
        <v>235</v>
      </c>
      <c r="AE29" s="726"/>
      <c r="AF29" s="726"/>
      <c r="AG29" s="726"/>
      <c r="AH29" s="726"/>
      <c r="AI29" s="726"/>
      <c r="AJ29" s="726"/>
      <c r="AK29" s="726"/>
      <c r="AL29" s="668" t="s">
        <v>129</v>
      </c>
      <c r="AM29" s="669"/>
      <c r="AN29" s="669"/>
      <c r="AO29" s="727"/>
      <c r="AP29" s="737" t="s">
        <v>224</v>
      </c>
      <c r="AQ29" s="738"/>
      <c r="AR29" s="738"/>
      <c r="AS29" s="738"/>
      <c r="AT29" s="738"/>
      <c r="AU29" s="738"/>
      <c r="AV29" s="738"/>
      <c r="AW29" s="738"/>
      <c r="AX29" s="738"/>
      <c r="AY29" s="738"/>
      <c r="AZ29" s="738"/>
      <c r="BA29" s="738"/>
      <c r="BB29" s="738"/>
      <c r="BC29" s="738"/>
      <c r="BD29" s="738"/>
      <c r="BE29" s="738"/>
      <c r="BF29" s="739"/>
      <c r="BG29" s="737" t="s">
        <v>306</v>
      </c>
      <c r="BH29" s="765"/>
      <c r="BI29" s="765"/>
      <c r="BJ29" s="765"/>
      <c r="BK29" s="765"/>
      <c r="BL29" s="765"/>
      <c r="BM29" s="765"/>
      <c r="BN29" s="765"/>
      <c r="BO29" s="765"/>
      <c r="BP29" s="765"/>
      <c r="BQ29" s="766"/>
      <c r="BR29" s="737" t="s">
        <v>307</v>
      </c>
      <c r="BS29" s="765"/>
      <c r="BT29" s="765"/>
      <c r="BU29" s="765"/>
      <c r="BV29" s="765"/>
      <c r="BW29" s="765"/>
      <c r="BX29" s="765"/>
      <c r="BY29" s="765"/>
      <c r="BZ29" s="765"/>
      <c r="CA29" s="765"/>
      <c r="CB29" s="766"/>
      <c r="CD29" s="747" t="s">
        <v>308</v>
      </c>
      <c r="CE29" s="748"/>
      <c r="CF29" s="707" t="s">
        <v>309</v>
      </c>
      <c r="CG29" s="704"/>
      <c r="CH29" s="704"/>
      <c r="CI29" s="704"/>
      <c r="CJ29" s="704"/>
      <c r="CK29" s="704"/>
      <c r="CL29" s="704"/>
      <c r="CM29" s="704"/>
      <c r="CN29" s="704"/>
      <c r="CO29" s="704"/>
      <c r="CP29" s="704"/>
      <c r="CQ29" s="705"/>
      <c r="CR29" s="663">
        <v>575678</v>
      </c>
      <c r="CS29" s="664"/>
      <c r="CT29" s="664"/>
      <c r="CU29" s="664"/>
      <c r="CV29" s="664"/>
      <c r="CW29" s="664"/>
      <c r="CX29" s="664"/>
      <c r="CY29" s="665"/>
      <c r="CZ29" s="668">
        <v>16.399999999999999</v>
      </c>
      <c r="DA29" s="697"/>
      <c r="DB29" s="697"/>
      <c r="DC29" s="698"/>
      <c r="DD29" s="671">
        <v>575678</v>
      </c>
      <c r="DE29" s="664"/>
      <c r="DF29" s="664"/>
      <c r="DG29" s="664"/>
      <c r="DH29" s="664"/>
      <c r="DI29" s="664"/>
      <c r="DJ29" s="664"/>
      <c r="DK29" s="665"/>
      <c r="DL29" s="671">
        <v>575678</v>
      </c>
      <c r="DM29" s="664"/>
      <c r="DN29" s="664"/>
      <c r="DO29" s="664"/>
      <c r="DP29" s="664"/>
      <c r="DQ29" s="664"/>
      <c r="DR29" s="664"/>
      <c r="DS29" s="664"/>
      <c r="DT29" s="664"/>
      <c r="DU29" s="664"/>
      <c r="DV29" s="665"/>
      <c r="DW29" s="668">
        <v>29.2</v>
      </c>
      <c r="DX29" s="697"/>
      <c r="DY29" s="697"/>
      <c r="DZ29" s="697"/>
      <c r="EA29" s="697"/>
      <c r="EB29" s="697"/>
      <c r="EC29" s="699"/>
    </row>
    <row r="30" spans="2:133" ht="11.25" customHeight="1">
      <c r="B30" s="660" t="s">
        <v>310</v>
      </c>
      <c r="C30" s="661"/>
      <c r="D30" s="661"/>
      <c r="E30" s="661"/>
      <c r="F30" s="661"/>
      <c r="G30" s="661"/>
      <c r="H30" s="661"/>
      <c r="I30" s="661"/>
      <c r="J30" s="661"/>
      <c r="K30" s="661"/>
      <c r="L30" s="661"/>
      <c r="M30" s="661"/>
      <c r="N30" s="661"/>
      <c r="O30" s="661"/>
      <c r="P30" s="661"/>
      <c r="Q30" s="662"/>
      <c r="R30" s="663">
        <v>22377</v>
      </c>
      <c r="S30" s="666"/>
      <c r="T30" s="666"/>
      <c r="U30" s="666"/>
      <c r="V30" s="666"/>
      <c r="W30" s="666"/>
      <c r="X30" s="666"/>
      <c r="Y30" s="667"/>
      <c r="Z30" s="725">
        <v>0.6</v>
      </c>
      <c r="AA30" s="725"/>
      <c r="AB30" s="725"/>
      <c r="AC30" s="725"/>
      <c r="AD30" s="726">
        <v>13716</v>
      </c>
      <c r="AE30" s="726"/>
      <c r="AF30" s="726"/>
      <c r="AG30" s="726"/>
      <c r="AH30" s="726"/>
      <c r="AI30" s="726"/>
      <c r="AJ30" s="726"/>
      <c r="AK30" s="726"/>
      <c r="AL30" s="668">
        <v>0.7</v>
      </c>
      <c r="AM30" s="669"/>
      <c r="AN30" s="669"/>
      <c r="AO30" s="727"/>
      <c r="AP30" s="753" t="s">
        <v>311</v>
      </c>
      <c r="AQ30" s="754"/>
      <c r="AR30" s="754"/>
      <c r="AS30" s="754"/>
      <c r="AT30" s="759" t="s">
        <v>312</v>
      </c>
      <c r="AU30" s="230"/>
      <c r="AV30" s="230"/>
      <c r="AW30" s="230"/>
      <c r="AX30" s="762" t="s">
        <v>188</v>
      </c>
      <c r="AY30" s="763"/>
      <c r="AZ30" s="763"/>
      <c r="BA30" s="763"/>
      <c r="BB30" s="763"/>
      <c r="BC30" s="763"/>
      <c r="BD30" s="763"/>
      <c r="BE30" s="763"/>
      <c r="BF30" s="764"/>
      <c r="BG30" s="743">
        <v>99.2</v>
      </c>
      <c r="BH30" s="744"/>
      <c r="BI30" s="744"/>
      <c r="BJ30" s="744"/>
      <c r="BK30" s="744"/>
      <c r="BL30" s="744"/>
      <c r="BM30" s="745">
        <v>97.1</v>
      </c>
      <c r="BN30" s="744"/>
      <c r="BO30" s="744"/>
      <c r="BP30" s="744"/>
      <c r="BQ30" s="746"/>
      <c r="BR30" s="743">
        <v>99.2</v>
      </c>
      <c r="BS30" s="744"/>
      <c r="BT30" s="744"/>
      <c r="BU30" s="744"/>
      <c r="BV30" s="744"/>
      <c r="BW30" s="744"/>
      <c r="BX30" s="745">
        <v>96.8</v>
      </c>
      <c r="BY30" s="744"/>
      <c r="BZ30" s="744"/>
      <c r="CA30" s="744"/>
      <c r="CB30" s="746"/>
      <c r="CD30" s="749"/>
      <c r="CE30" s="750"/>
      <c r="CF30" s="707" t="s">
        <v>313</v>
      </c>
      <c r="CG30" s="704"/>
      <c r="CH30" s="704"/>
      <c r="CI30" s="704"/>
      <c r="CJ30" s="704"/>
      <c r="CK30" s="704"/>
      <c r="CL30" s="704"/>
      <c r="CM30" s="704"/>
      <c r="CN30" s="704"/>
      <c r="CO30" s="704"/>
      <c r="CP30" s="704"/>
      <c r="CQ30" s="705"/>
      <c r="CR30" s="663">
        <v>556549</v>
      </c>
      <c r="CS30" s="666"/>
      <c r="CT30" s="666"/>
      <c r="CU30" s="666"/>
      <c r="CV30" s="666"/>
      <c r="CW30" s="666"/>
      <c r="CX30" s="666"/>
      <c r="CY30" s="667"/>
      <c r="CZ30" s="668">
        <v>15.8</v>
      </c>
      <c r="DA30" s="697"/>
      <c r="DB30" s="697"/>
      <c r="DC30" s="698"/>
      <c r="DD30" s="671">
        <v>556549</v>
      </c>
      <c r="DE30" s="666"/>
      <c r="DF30" s="666"/>
      <c r="DG30" s="666"/>
      <c r="DH30" s="666"/>
      <c r="DI30" s="666"/>
      <c r="DJ30" s="666"/>
      <c r="DK30" s="667"/>
      <c r="DL30" s="671">
        <v>556549</v>
      </c>
      <c r="DM30" s="666"/>
      <c r="DN30" s="666"/>
      <c r="DO30" s="666"/>
      <c r="DP30" s="666"/>
      <c r="DQ30" s="666"/>
      <c r="DR30" s="666"/>
      <c r="DS30" s="666"/>
      <c r="DT30" s="666"/>
      <c r="DU30" s="666"/>
      <c r="DV30" s="667"/>
      <c r="DW30" s="668">
        <v>28.2</v>
      </c>
      <c r="DX30" s="697"/>
      <c r="DY30" s="697"/>
      <c r="DZ30" s="697"/>
      <c r="EA30" s="697"/>
      <c r="EB30" s="697"/>
      <c r="EC30" s="699"/>
    </row>
    <row r="31" spans="2:133" ht="11.25" customHeight="1">
      <c r="B31" s="660" t="s">
        <v>314</v>
      </c>
      <c r="C31" s="661"/>
      <c r="D31" s="661"/>
      <c r="E31" s="661"/>
      <c r="F31" s="661"/>
      <c r="G31" s="661"/>
      <c r="H31" s="661"/>
      <c r="I31" s="661"/>
      <c r="J31" s="661"/>
      <c r="K31" s="661"/>
      <c r="L31" s="661"/>
      <c r="M31" s="661"/>
      <c r="N31" s="661"/>
      <c r="O31" s="661"/>
      <c r="P31" s="661"/>
      <c r="Q31" s="662"/>
      <c r="R31" s="663">
        <v>12710</v>
      </c>
      <c r="S31" s="666"/>
      <c r="T31" s="666"/>
      <c r="U31" s="666"/>
      <c r="V31" s="666"/>
      <c r="W31" s="666"/>
      <c r="X31" s="666"/>
      <c r="Y31" s="667"/>
      <c r="Z31" s="725">
        <v>0.4</v>
      </c>
      <c r="AA31" s="725"/>
      <c r="AB31" s="725"/>
      <c r="AC31" s="725"/>
      <c r="AD31" s="726" t="s">
        <v>235</v>
      </c>
      <c r="AE31" s="726"/>
      <c r="AF31" s="726"/>
      <c r="AG31" s="726"/>
      <c r="AH31" s="726"/>
      <c r="AI31" s="726"/>
      <c r="AJ31" s="726"/>
      <c r="AK31" s="726"/>
      <c r="AL31" s="668" t="s">
        <v>129</v>
      </c>
      <c r="AM31" s="669"/>
      <c r="AN31" s="669"/>
      <c r="AO31" s="727"/>
      <c r="AP31" s="755"/>
      <c r="AQ31" s="756"/>
      <c r="AR31" s="756"/>
      <c r="AS31" s="756"/>
      <c r="AT31" s="760"/>
      <c r="AU31" s="229" t="s">
        <v>315</v>
      </c>
      <c r="AV31" s="229"/>
      <c r="AW31" s="229"/>
      <c r="AX31" s="660" t="s">
        <v>316</v>
      </c>
      <c r="AY31" s="661"/>
      <c r="AZ31" s="661"/>
      <c r="BA31" s="661"/>
      <c r="BB31" s="661"/>
      <c r="BC31" s="661"/>
      <c r="BD31" s="661"/>
      <c r="BE31" s="661"/>
      <c r="BF31" s="662"/>
      <c r="BG31" s="741">
        <v>99.6</v>
      </c>
      <c r="BH31" s="664"/>
      <c r="BI31" s="664"/>
      <c r="BJ31" s="664"/>
      <c r="BK31" s="664"/>
      <c r="BL31" s="664"/>
      <c r="BM31" s="669">
        <v>98.6</v>
      </c>
      <c r="BN31" s="742"/>
      <c r="BO31" s="742"/>
      <c r="BP31" s="742"/>
      <c r="BQ31" s="703"/>
      <c r="BR31" s="741">
        <v>99.8</v>
      </c>
      <c r="BS31" s="664"/>
      <c r="BT31" s="664"/>
      <c r="BU31" s="664"/>
      <c r="BV31" s="664"/>
      <c r="BW31" s="664"/>
      <c r="BX31" s="669">
        <v>98.6</v>
      </c>
      <c r="BY31" s="742"/>
      <c r="BZ31" s="742"/>
      <c r="CA31" s="742"/>
      <c r="CB31" s="703"/>
      <c r="CD31" s="749"/>
      <c r="CE31" s="750"/>
      <c r="CF31" s="707" t="s">
        <v>317</v>
      </c>
      <c r="CG31" s="704"/>
      <c r="CH31" s="704"/>
      <c r="CI31" s="704"/>
      <c r="CJ31" s="704"/>
      <c r="CK31" s="704"/>
      <c r="CL31" s="704"/>
      <c r="CM31" s="704"/>
      <c r="CN31" s="704"/>
      <c r="CO31" s="704"/>
      <c r="CP31" s="704"/>
      <c r="CQ31" s="705"/>
      <c r="CR31" s="663">
        <v>19129</v>
      </c>
      <c r="CS31" s="664"/>
      <c r="CT31" s="664"/>
      <c r="CU31" s="664"/>
      <c r="CV31" s="664"/>
      <c r="CW31" s="664"/>
      <c r="CX31" s="664"/>
      <c r="CY31" s="665"/>
      <c r="CZ31" s="668">
        <v>0.5</v>
      </c>
      <c r="DA31" s="697"/>
      <c r="DB31" s="697"/>
      <c r="DC31" s="698"/>
      <c r="DD31" s="671">
        <v>19129</v>
      </c>
      <c r="DE31" s="664"/>
      <c r="DF31" s="664"/>
      <c r="DG31" s="664"/>
      <c r="DH31" s="664"/>
      <c r="DI31" s="664"/>
      <c r="DJ31" s="664"/>
      <c r="DK31" s="665"/>
      <c r="DL31" s="671">
        <v>19129</v>
      </c>
      <c r="DM31" s="664"/>
      <c r="DN31" s="664"/>
      <c r="DO31" s="664"/>
      <c r="DP31" s="664"/>
      <c r="DQ31" s="664"/>
      <c r="DR31" s="664"/>
      <c r="DS31" s="664"/>
      <c r="DT31" s="664"/>
      <c r="DU31" s="664"/>
      <c r="DV31" s="665"/>
      <c r="DW31" s="668">
        <v>1</v>
      </c>
      <c r="DX31" s="697"/>
      <c r="DY31" s="697"/>
      <c r="DZ31" s="697"/>
      <c r="EA31" s="697"/>
      <c r="EB31" s="697"/>
      <c r="EC31" s="699"/>
    </row>
    <row r="32" spans="2:133" ht="11.25" customHeight="1">
      <c r="B32" s="660" t="s">
        <v>318</v>
      </c>
      <c r="C32" s="661"/>
      <c r="D32" s="661"/>
      <c r="E32" s="661"/>
      <c r="F32" s="661"/>
      <c r="G32" s="661"/>
      <c r="H32" s="661"/>
      <c r="I32" s="661"/>
      <c r="J32" s="661"/>
      <c r="K32" s="661"/>
      <c r="L32" s="661"/>
      <c r="M32" s="661"/>
      <c r="N32" s="661"/>
      <c r="O32" s="661"/>
      <c r="P32" s="661"/>
      <c r="Q32" s="662"/>
      <c r="R32" s="663">
        <v>488000</v>
      </c>
      <c r="S32" s="666"/>
      <c r="T32" s="666"/>
      <c r="U32" s="666"/>
      <c r="V32" s="666"/>
      <c r="W32" s="666"/>
      <c r="X32" s="666"/>
      <c r="Y32" s="667"/>
      <c r="Z32" s="725">
        <v>13.7</v>
      </c>
      <c r="AA32" s="725"/>
      <c r="AB32" s="725"/>
      <c r="AC32" s="725"/>
      <c r="AD32" s="726" t="s">
        <v>129</v>
      </c>
      <c r="AE32" s="726"/>
      <c r="AF32" s="726"/>
      <c r="AG32" s="726"/>
      <c r="AH32" s="726"/>
      <c r="AI32" s="726"/>
      <c r="AJ32" s="726"/>
      <c r="AK32" s="726"/>
      <c r="AL32" s="668" t="s">
        <v>129</v>
      </c>
      <c r="AM32" s="669"/>
      <c r="AN32" s="669"/>
      <c r="AO32" s="727"/>
      <c r="AP32" s="757"/>
      <c r="AQ32" s="758"/>
      <c r="AR32" s="758"/>
      <c r="AS32" s="758"/>
      <c r="AT32" s="761"/>
      <c r="AU32" s="231"/>
      <c r="AV32" s="231"/>
      <c r="AW32" s="231"/>
      <c r="AX32" s="675" t="s">
        <v>319</v>
      </c>
      <c r="AY32" s="676"/>
      <c r="AZ32" s="676"/>
      <c r="BA32" s="676"/>
      <c r="BB32" s="676"/>
      <c r="BC32" s="676"/>
      <c r="BD32" s="676"/>
      <c r="BE32" s="676"/>
      <c r="BF32" s="677"/>
      <c r="BG32" s="740">
        <v>98.5</v>
      </c>
      <c r="BH32" s="679"/>
      <c r="BI32" s="679"/>
      <c r="BJ32" s="679"/>
      <c r="BK32" s="679"/>
      <c r="BL32" s="679"/>
      <c r="BM32" s="723">
        <v>94.6</v>
      </c>
      <c r="BN32" s="679"/>
      <c r="BO32" s="679"/>
      <c r="BP32" s="679"/>
      <c r="BQ32" s="716"/>
      <c r="BR32" s="740">
        <v>98.4</v>
      </c>
      <c r="BS32" s="679"/>
      <c r="BT32" s="679"/>
      <c r="BU32" s="679"/>
      <c r="BV32" s="679"/>
      <c r="BW32" s="679"/>
      <c r="BX32" s="723">
        <v>94.2</v>
      </c>
      <c r="BY32" s="679"/>
      <c r="BZ32" s="679"/>
      <c r="CA32" s="679"/>
      <c r="CB32" s="716"/>
      <c r="CD32" s="751"/>
      <c r="CE32" s="752"/>
      <c r="CF32" s="707" t="s">
        <v>320</v>
      </c>
      <c r="CG32" s="704"/>
      <c r="CH32" s="704"/>
      <c r="CI32" s="704"/>
      <c r="CJ32" s="704"/>
      <c r="CK32" s="704"/>
      <c r="CL32" s="704"/>
      <c r="CM32" s="704"/>
      <c r="CN32" s="704"/>
      <c r="CO32" s="704"/>
      <c r="CP32" s="704"/>
      <c r="CQ32" s="705"/>
      <c r="CR32" s="663">
        <v>225</v>
      </c>
      <c r="CS32" s="666"/>
      <c r="CT32" s="666"/>
      <c r="CU32" s="666"/>
      <c r="CV32" s="666"/>
      <c r="CW32" s="666"/>
      <c r="CX32" s="666"/>
      <c r="CY32" s="667"/>
      <c r="CZ32" s="668">
        <v>0</v>
      </c>
      <c r="DA32" s="697"/>
      <c r="DB32" s="697"/>
      <c r="DC32" s="698"/>
      <c r="DD32" s="671">
        <v>225</v>
      </c>
      <c r="DE32" s="666"/>
      <c r="DF32" s="666"/>
      <c r="DG32" s="666"/>
      <c r="DH32" s="666"/>
      <c r="DI32" s="666"/>
      <c r="DJ32" s="666"/>
      <c r="DK32" s="667"/>
      <c r="DL32" s="671">
        <v>225</v>
      </c>
      <c r="DM32" s="666"/>
      <c r="DN32" s="666"/>
      <c r="DO32" s="666"/>
      <c r="DP32" s="666"/>
      <c r="DQ32" s="666"/>
      <c r="DR32" s="666"/>
      <c r="DS32" s="666"/>
      <c r="DT32" s="666"/>
      <c r="DU32" s="666"/>
      <c r="DV32" s="667"/>
      <c r="DW32" s="668">
        <v>0</v>
      </c>
      <c r="DX32" s="697"/>
      <c r="DY32" s="697"/>
      <c r="DZ32" s="697"/>
      <c r="EA32" s="697"/>
      <c r="EB32" s="697"/>
      <c r="EC32" s="699"/>
    </row>
    <row r="33" spans="2:133" ht="11.25" customHeight="1">
      <c r="B33" s="660" t="s">
        <v>321</v>
      </c>
      <c r="C33" s="661"/>
      <c r="D33" s="661"/>
      <c r="E33" s="661"/>
      <c r="F33" s="661"/>
      <c r="G33" s="661"/>
      <c r="H33" s="661"/>
      <c r="I33" s="661"/>
      <c r="J33" s="661"/>
      <c r="K33" s="661"/>
      <c r="L33" s="661"/>
      <c r="M33" s="661"/>
      <c r="N33" s="661"/>
      <c r="O33" s="661"/>
      <c r="P33" s="661"/>
      <c r="Q33" s="662"/>
      <c r="R33" s="663">
        <v>55441</v>
      </c>
      <c r="S33" s="666"/>
      <c r="T33" s="666"/>
      <c r="U33" s="666"/>
      <c r="V33" s="666"/>
      <c r="W33" s="666"/>
      <c r="X33" s="666"/>
      <c r="Y33" s="667"/>
      <c r="Z33" s="725">
        <v>1.6</v>
      </c>
      <c r="AA33" s="725"/>
      <c r="AB33" s="725"/>
      <c r="AC33" s="725"/>
      <c r="AD33" s="726" t="s">
        <v>235</v>
      </c>
      <c r="AE33" s="726"/>
      <c r="AF33" s="726"/>
      <c r="AG33" s="726"/>
      <c r="AH33" s="726"/>
      <c r="AI33" s="726"/>
      <c r="AJ33" s="726"/>
      <c r="AK33" s="726"/>
      <c r="AL33" s="668" t="s">
        <v>235</v>
      </c>
      <c r="AM33" s="669"/>
      <c r="AN33" s="669"/>
      <c r="AO33" s="72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7" t="s">
        <v>322</v>
      </c>
      <c r="CE33" s="704"/>
      <c r="CF33" s="704"/>
      <c r="CG33" s="704"/>
      <c r="CH33" s="704"/>
      <c r="CI33" s="704"/>
      <c r="CJ33" s="704"/>
      <c r="CK33" s="704"/>
      <c r="CL33" s="704"/>
      <c r="CM33" s="704"/>
      <c r="CN33" s="704"/>
      <c r="CO33" s="704"/>
      <c r="CP33" s="704"/>
      <c r="CQ33" s="705"/>
      <c r="CR33" s="663">
        <v>1826537</v>
      </c>
      <c r="CS33" s="664"/>
      <c r="CT33" s="664"/>
      <c r="CU33" s="664"/>
      <c r="CV33" s="664"/>
      <c r="CW33" s="664"/>
      <c r="CX33" s="664"/>
      <c r="CY33" s="665"/>
      <c r="CZ33" s="668">
        <v>51.9</v>
      </c>
      <c r="DA33" s="697"/>
      <c r="DB33" s="697"/>
      <c r="DC33" s="698"/>
      <c r="DD33" s="671">
        <v>1548645</v>
      </c>
      <c r="DE33" s="664"/>
      <c r="DF33" s="664"/>
      <c r="DG33" s="664"/>
      <c r="DH33" s="664"/>
      <c r="DI33" s="664"/>
      <c r="DJ33" s="664"/>
      <c r="DK33" s="665"/>
      <c r="DL33" s="671">
        <v>915504</v>
      </c>
      <c r="DM33" s="664"/>
      <c r="DN33" s="664"/>
      <c r="DO33" s="664"/>
      <c r="DP33" s="664"/>
      <c r="DQ33" s="664"/>
      <c r="DR33" s="664"/>
      <c r="DS33" s="664"/>
      <c r="DT33" s="664"/>
      <c r="DU33" s="664"/>
      <c r="DV33" s="665"/>
      <c r="DW33" s="668">
        <v>46.4</v>
      </c>
      <c r="DX33" s="697"/>
      <c r="DY33" s="697"/>
      <c r="DZ33" s="697"/>
      <c r="EA33" s="697"/>
      <c r="EB33" s="697"/>
      <c r="EC33" s="699"/>
    </row>
    <row r="34" spans="2:133" ht="11.25" customHeight="1">
      <c r="B34" s="660" t="s">
        <v>323</v>
      </c>
      <c r="C34" s="661"/>
      <c r="D34" s="661"/>
      <c r="E34" s="661"/>
      <c r="F34" s="661"/>
      <c r="G34" s="661"/>
      <c r="H34" s="661"/>
      <c r="I34" s="661"/>
      <c r="J34" s="661"/>
      <c r="K34" s="661"/>
      <c r="L34" s="661"/>
      <c r="M34" s="661"/>
      <c r="N34" s="661"/>
      <c r="O34" s="661"/>
      <c r="P34" s="661"/>
      <c r="Q34" s="662"/>
      <c r="R34" s="663">
        <v>134610</v>
      </c>
      <c r="S34" s="666"/>
      <c r="T34" s="666"/>
      <c r="U34" s="666"/>
      <c r="V34" s="666"/>
      <c r="W34" s="666"/>
      <c r="X34" s="666"/>
      <c r="Y34" s="667"/>
      <c r="Z34" s="725">
        <v>3.8</v>
      </c>
      <c r="AA34" s="725"/>
      <c r="AB34" s="725"/>
      <c r="AC34" s="725"/>
      <c r="AD34" s="726">
        <v>5976</v>
      </c>
      <c r="AE34" s="726"/>
      <c r="AF34" s="726"/>
      <c r="AG34" s="726"/>
      <c r="AH34" s="726"/>
      <c r="AI34" s="726"/>
      <c r="AJ34" s="726"/>
      <c r="AK34" s="726"/>
      <c r="AL34" s="668">
        <v>0.3</v>
      </c>
      <c r="AM34" s="669"/>
      <c r="AN34" s="669"/>
      <c r="AO34" s="727"/>
      <c r="AP34" s="234"/>
      <c r="AQ34" s="737" t="s">
        <v>324</v>
      </c>
      <c r="AR34" s="738"/>
      <c r="AS34" s="738"/>
      <c r="AT34" s="738"/>
      <c r="AU34" s="738"/>
      <c r="AV34" s="738"/>
      <c r="AW34" s="738"/>
      <c r="AX34" s="738"/>
      <c r="AY34" s="738"/>
      <c r="AZ34" s="738"/>
      <c r="BA34" s="738"/>
      <c r="BB34" s="738"/>
      <c r="BC34" s="738"/>
      <c r="BD34" s="738"/>
      <c r="BE34" s="738"/>
      <c r="BF34" s="739"/>
      <c r="BG34" s="737" t="s">
        <v>325</v>
      </c>
      <c r="BH34" s="738"/>
      <c r="BI34" s="738"/>
      <c r="BJ34" s="738"/>
      <c r="BK34" s="738"/>
      <c r="BL34" s="738"/>
      <c r="BM34" s="738"/>
      <c r="BN34" s="738"/>
      <c r="BO34" s="738"/>
      <c r="BP34" s="738"/>
      <c r="BQ34" s="738"/>
      <c r="BR34" s="738"/>
      <c r="BS34" s="738"/>
      <c r="BT34" s="738"/>
      <c r="BU34" s="738"/>
      <c r="BV34" s="738"/>
      <c r="BW34" s="738"/>
      <c r="BX34" s="738"/>
      <c r="BY34" s="738"/>
      <c r="BZ34" s="738"/>
      <c r="CA34" s="738"/>
      <c r="CB34" s="739"/>
      <c r="CD34" s="707" t="s">
        <v>326</v>
      </c>
      <c r="CE34" s="704"/>
      <c r="CF34" s="704"/>
      <c r="CG34" s="704"/>
      <c r="CH34" s="704"/>
      <c r="CI34" s="704"/>
      <c r="CJ34" s="704"/>
      <c r="CK34" s="704"/>
      <c r="CL34" s="704"/>
      <c r="CM34" s="704"/>
      <c r="CN34" s="704"/>
      <c r="CO34" s="704"/>
      <c r="CP34" s="704"/>
      <c r="CQ34" s="705"/>
      <c r="CR34" s="663">
        <v>516718</v>
      </c>
      <c r="CS34" s="666"/>
      <c r="CT34" s="666"/>
      <c r="CU34" s="666"/>
      <c r="CV34" s="666"/>
      <c r="CW34" s="666"/>
      <c r="CX34" s="666"/>
      <c r="CY34" s="667"/>
      <c r="CZ34" s="668">
        <v>14.7</v>
      </c>
      <c r="DA34" s="697"/>
      <c r="DB34" s="697"/>
      <c r="DC34" s="698"/>
      <c r="DD34" s="671">
        <v>472664</v>
      </c>
      <c r="DE34" s="666"/>
      <c r="DF34" s="666"/>
      <c r="DG34" s="666"/>
      <c r="DH34" s="666"/>
      <c r="DI34" s="666"/>
      <c r="DJ34" s="666"/>
      <c r="DK34" s="667"/>
      <c r="DL34" s="671">
        <v>393862</v>
      </c>
      <c r="DM34" s="666"/>
      <c r="DN34" s="666"/>
      <c r="DO34" s="666"/>
      <c r="DP34" s="666"/>
      <c r="DQ34" s="666"/>
      <c r="DR34" s="666"/>
      <c r="DS34" s="666"/>
      <c r="DT34" s="666"/>
      <c r="DU34" s="666"/>
      <c r="DV34" s="667"/>
      <c r="DW34" s="668">
        <v>20</v>
      </c>
      <c r="DX34" s="697"/>
      <c r="DY34" s="697"/>
      <c r="DZ34" s="697"/>
      <c r="EA34" s="697"/>
      <c r="EB34" s="697"/>
      <c r="EC34" s="699"/>
    </row>
    <row r="35" spans="2:133" ht="11.25" customHeight="1">
      <c r="B35" s="660" t="s">
        <v>327</v>
      </c>
      <c r="C35" s="661"/>
      <c r="D35" s="661"/>
      <c r="E35" s="661"/>
      <c r="F35" s="661"/>
      <c r="G35" s="661"/>
      <c r="H35" s="661"/>
      <c r="I35" s="661"/>
      <c r="J35" s="661"/>
      <c r="K35" s="661"/>
      <c r="L35" s="661"/>
      <c r="M35" s="661"/>
      <c r="N35" s="661"/>
      <c r="O35" s="661"/>
      <c r="P35" s="661"/>
      <c r="Q35" s="662"/>
      <c r="R35" s="663">
        <v>338025</v>
      </c>
      <c r="S35" s="666"/>
      <c r="T35" s="666"/>
      <c r="U35" s="666"/>
      <c r="V35" s="666"/>
      <c r="W35" s="666"/>
      <c r="X35" s="666"/>
      <c r="Y35" s="667"/>
      <c r="Z35" s="725">
        <v>9.5</v>
      </c>
      <c r="AA35" s="725"/>
      <c r="AB35" s="725"/>
      <c r="AC35" s="725"/>
      <c r="AD35" s="726" t="s">
        <v>235</v>
      </c>
      <c r="AE35" s="726"/>
      <c r="AF35" s="726"/>
      <c r="AG35" s="726"/>
      <c r="AH35" s="726"/>
      <c r="AI35" s="726"/>
      <c r="AJ35" s="726"/>
      <c r="AK35" s="726"/>
      <c r="AL35" s="668" t="s">
        <v>235</v>
      </c>
      <c r="AM35" s="669"/>
      <c r="AN35" s="669"/>
      <c r="AO35" s="727"/>
      <c r="AP35" s="234"/>
      <c r="AQ35" s="731" t="s">
        <v>328</v>
      </c>
      <c r="AR35" s="732"/>
      <c r="AS35" s="732"/>
      <c r="AT35" s="732"/>
      <c r="AU35" s="732"/>
      <c r="AV35" s="732"/>
      <c r="AW35" s="732"/>
      <c r="AX35" s="732"/>
      <c r="AY35" s="733"/>
      <c r="AZ35" s="728">
        <v>296567</v>
      </c>
      <c r="BA35" s="729"/>
      <c r="BB35" s="729"/>
      <c r="BC35" s="729"/>
      <c r="BD35" s="729"/>
      <c r="BE35" s="729"/>
      <c r="BF35" s="730"/>
      <c r="BG35" s="734" t="s">
        <v>329</v>
      </c>
      <c r="BH35" s="735"/>
      <c r="BI35" s="735"/>
      <c r="BJ35" s="735"/>
      <c r="BK35" s="735"/>
      <c r="BL35" s="735"/>
      <c r="BM35" s="735"/>
      <c r="BN35" s="735"/>
      <c r="BO35" s="735"/>
      <c r="BP35" s="735"/>
      <c r="BQ35" s="735"/>
      <c r="BR35" s="735"/>
      <c r="BS35" s="735"/>
      <c r="BT35" s="735"/>
      <c r="BU35" s="736"/>
      <c r="BV35" s="728">
        <v>699</v>
      </c>
      <c r="BW35" s="729"/>
      <c r="BX35" s="729"/>
      <c r="BY35" s="729"/>
      <c r="BZ35" s="729"/>
      <c r="CA35" s="729"/>
      <c r="CB35" s="730"/>
      <c r="CD35" s="707" t="s">
        <v>330</v>
      </c>
      <c r="CE35" s="704"/>
      <c r="CF35" s="704"/>
      <c r="CG35" s="704"/>
      <c r="CH35" s="704"/>
      <c r="CI35" s="704"/>
      <c r="CJ35" s="704"/>
      <c r="CK35" s="704"/>
      <c r="CL35" s="704"/>
      <c r="CM35" s="704"/>
      <c r="CN35" s="704"/>
      <c r="CO35" s="704"/>
      <c r="CP35" s="704"/>
      <c r="CQ35" s="705"/>
      <c r="CR35" s="663">
        <v>137928</v>
      </c>
      <c r="CS35" s="664"/>
      <c r="CT35" s="664"/>
      <c r="CU35" s="664"/>
      <c r="CV35" s="664"/>
      <c r="CW35" s="664"/>
      <c r="CX35" s="664"/>
      <c r="CY35" s="665"/>
      <c r="CZ35" s="668">
        <v>3.9</v>
      </c>
      <c r="DA35" s="697"/>
      <c r="DB35" s="697"/>
      <c r="DC35" s="698"/>
      <c r="DD35" s="671">
        <v>117763</v>
      </c>
      <c r="DE35" s="664"/>
      <c r="DF35" s="664"/>
      <c r="DG35" s="664"/>
      <c r="DH35" s="664"/>
      <c r="DI35" s="664"/>
      <c r="DJ35" s="664"/>
      <c r="DK35" s="665"/>
      <c r="DL35" s="671">
        <v>75115</v>
      </c>
      <c r="DM35" s="664"/>
      <c r="DN35" s="664"/>
      <c r="DO35" s="664"/>
      <c r="DP35" s="664"/>
      <c r="DQ35" s="664"/>
      <c r="DR35" s="664"/>
      <c r="DS35" s="664"/>
      <c r="DT35" s="664"/>
      <c r="DU35" s="664"/>
      <c r="DV35" s="665"/>
      <c r="DW35" s="668">
        <v>3.8</v>
      </c>
      <c r="DX35" s="697"/>
      <c r="DY35" s="697"/>
      <c r="DZ35" s="697"/>
      <c r="EA35" s="697"/>
      <c r="EB35" s="697"/>
      <c r="EC35" s="699"/>
    </row>
    <row r="36" spans="2:133" ht="11.25" customHeight="1">
      <c r="B36" s="660" t="s">
        <v>331</v>
      </c>
      <c r="C36" s="661"/>
      <c r="D36" s="661"/>
      <c r="E36" s="661"/>
      <c r="F36" s="661"/>
      <c r="G36" s="661"/>
      <c r="H36" s="661"/>
      <c r="I36" s="661"/>
      <c r="J36" s="661"/>
      <c r="K36" s="661"/>
      <c r="L36" s="661"/>
      <c r="M36" s="661"/>
      <c r="N36" s="661"/>
      <c r="O36" s="661"/>
      <c r="P36" s="661"/>
      <c r="Q36" s="662"/>
      <c r="R36" s="663" t="s">
        <v>175</v>
      </c>
      <c r="S36" s="666"/>
      <c r="T36" s="666"/>
      <c r="U36" s="666"/>
      <c r="V36" s="666"/>
      <c r="W36" s="666"/>
      <c r="X36" s="666"/>
      <c r="Y36" s="667"/>
      <c r="Z36" s="725" t="s">
        <v>235</v>
      </c>
      <c r="AA36" s="725"/>
      <c r="AB36" s="725"/>
      <c r="AC36" s="725"/>
      <c r="AD36" s="726" t="s">
        <v>235</v>
      </c>
      <c r="AE36" s="726"/>
      <c r="AF36" s="726"/>
      <c r="AG36" s="726"/>
      <c r="AH36" s="726"/>
      <c r="AI36" s="726"/>
      <c r="AJ36" s="726"/>
      <c r="AK36" s="726"/>
      <c r="AL36" s="668" t="s">
        <v>129</v>
      </c>
      <c r="AM36" s="669"/>
      <c r="AN36" s="669"/>
      <c r="AO36" s="727"/>
      <c r="AQ36" s="700" t="s">
        <v>332</v>
      </c>
      <c r="AR36" s="701"/>
      <c r="AS36" s="701"/>
      <c r="AT36" s="701"/>
      <c r="AU36" s="701"/>
      <c r="AV36" s="701"/>
      <c r="AW36" s="701"/>
      <c r="AX36" s="701"/>
      <c r="AY36" s="702"/>
      <c r="AZ36" s="663">
        <v>89570</v>
      </c>
      <c r="BA36" s="666"/>
      <c r="BB36" s="666"/>
      <c r="BC36" s="666"/>
      <c r="BD36" s="664"/>
      <c r="BE36" s="664"/>
      <c r="BF36" s="703"/>
      <c r="BG36" s="707" t="s">
        <v>333</v>
      </c>
      <c r="BH36" s="704"/>
      <c r="BI36" s="704"/>
      <c r="BJ36" s="704"/>
      <c r="BK36" s="704"/>
      <c r="BL36" s="704"/>
      <c r="BM36" s="704"/>
      <c r="BN36" s="704"/>
      <c r="BO36" s="704"/>
      <c r="BP36" s="704"/>
      <c r="BQ36" s="704"/>
      <c r="BR36" s="704"/>
      <c r="BS36" s="704"/>
      <c r="BT36" s="704"/>
      <c r="BU36" s="705"/>
      <c r="BV36" s="663">
        <v>-3189</v>
      </c>
      <c r="BW36" s="666"/>
      <c r="BX36" s="666"/>
      <c r="BY36" s="666"/>
      <c r="BZ36" s="666"/>
      <c r="CA36" s="666"/>
      <c r="CB36" s="706"/>
      <c r="CD36" s="707" t="s">
        <v>334</v>
      </c>
      <c r="CE36" s="704"/>
      <c r="CF36" s="704"/>
      <c r="CG36" s="704"/>
      <c r="CH36" s="704"/>
      <c r="CI36" s="704"/>
      <c r="CJ36" s="704"/>
      <c r="CK36" s="704"/>
      <c r="CL36" s="704"/>
      <c r="CM36" s="704"/>
      <c r="CN36" s="704"/>
      <c r="CO36" s="704"/>
      <c r="CP36" s="704"/>
      <c r="CQ36" s="705"/>
      <c r="CR36" s="663">
        <v>382814</v>
      </c>
      <c r="CS36" s="666"/>
      <c r="CT36" s="666"/>
      <c r="CU36" s="666"/>
      <c r="CV36" s="666"/>
      <c r="CW36" s="666"/>
      <c r="CX36" s="666"/>
      <c r="CY36" s="667"/>
      <c r="CZ36" s="668">
        <v>10.9</v>
      </c>
      <c r="DA36" s="697"/>
      <c r="DB36" s="697"/>
      <c r="DC36" s="698"/>
      <c r="DD36" s="671">
        <v>304277</v>
      </c>
      <c r="DE36" s="666"/>
      <c r="DF36" s="666"/>
      <c r="DG36" s="666"/>
      <c r="DH36" s="666"/>
      <c r="DI36" s="666"/>
      <c r="DJ36" s="666"/>
      <c r="DK36" s="667"/>
      <c r="DL36" s="671">
        <v>237994</v>
      </c>
      <c r="DM36" s="666"/>
      <c r="DN36" s="666"/>
      <c r="DO36" s="666"/>
      <c r="DP36" s="666"/>
      <c r="DQ36" s="666"/>
      <c r="DR36" s="666"/>
      <c r="DS36" s="666"/>
      <c r="DT36" s="666"/>
      <c r="DU36" s="666"/>
      <c r="DV36" s="667"/>
      <c r="DW36" s="668">
        <v>12.1</v>
      </c>
      <c r="DX36" s="697"/>
      <c r="DY36" s="697"/>
      <c r="DZ36" s="697"/>
      <c r="EA36" s="697"/>
      <c r="EB36" s="697"/>
      <c r="EC36" s="699"/>
    </row>
    <row r="37" spans="2:133" ht="11.25" customHeight="1">
      <c r="B37" s="660" t="s">
        <v>335</v>
      </c>
      <c r="C37" s="661"/>
      <c r="D37" s="661"/>
      <c r="E37" s="661"/>
      <c r="F37" s="661"/>
      <c r="G37" s="661"/>
      <c r="H37" s="661"/>
      <c r="I37" s="661"/>
      <c r="J37" s="661"/>
      <c r="K37" s="661"/>
      <c r="L37" s="661"/>
      <c r="M37" s="661"/>
      <c r="N37" s="661"/>
      <c r="O37" s="661"/>
      <c r="P37" s="661"/>
      <c r="Q37" s="662"/>
      <c r="R37" s="663">
        <v>68225</v>
      </c>
      <c r="S37" s="666"/>
      <c r="T37" s="666"/>
      <c r="U37" s="666"/>
      <c r="V37" s="666"/>
      <c r="W37" s="666"/>
      <c r="X37" s="666"/>
      <c r="Y37" s="667"/>
      <c r="Z37" s="725">
        <v>1.9</v>
      </c>
      <c r="AA37" s="725"/>
      <c r="AB37" s="725"/>
      <c r="AC37" s="725"/>
      <c r="AD37" s="726" t="s">
        <v>235</v>
      </c>
      <c r="AE37" s="726"/>
      <c r="AF37" s="726"/>
      <c r="AG37" s="726"/>
      <c r="AH37" s="726"/>
      <c r="AI37" s="726"/>
      <c r="AJ37" s="726"/>
      <c r="AK37" s="726"/>
      <c r="AL37" s="668" t="s">
        <v>129</v>
      </c>
      <c r="AM37" s="669"/>
      <c r="AN37" s="669"/>
      <c r="AO37" s="727"/>
      <c r="AQ37" s="700" t="s">
        <v>336</v>
      </c>
      <c r="AR37" s="701"/>
      <c r="AS37" s="701"/>
      <c r="AT37" s="701"/>
      <c r="AU37" s="701"/>
      <c r="AV37" s="701"/>
      <c r="AW37" s="701"/>
      <c r="AX37" s="701"/>
      <c r="AY37" s="702"/>
      <c r="AZ37" s="663">
        <v>36717</v>
      </c>
      <c r="BA37" s="666"/>
      <c r="BB37" s="666"/>
      <c r="BC37" s="666"/>
      <c r="BD37" s="664"/>
      <c r="BE37" s="664"/>
      <c r="BF37" s="703"/>
      <c r="BG37" s="707" t="s">
        <v>337</v>
      </c>
      <c r="BH37" s="704"/>
      <c r="BI37" s="704"/>
      <c r="BJ37" s="704"/>
      <c r="BK37" s="704"/>
      <c r="BL37" s="704"/>
      <c r="BM37" s="704"/>
      <c r="BN37" s="704"/>
      <c r="BO37" s="704"/>
      <c r="BP37" s="704"/>
      <c r="BQ37" s="704"/>
      <c r="BR37" s="704"/>
      <c r="BS37" s="704"/>
      <c r="BT37" s="704"/>
      <c r="BU37" s="705"/>
      <c r="BV37" s="663">
        <v>331</v>
      </c>
      <c r="BW37" s="666"/>
      <c r="BX37" s="666"/>
      <c r="BY37" s="666"/>
      <c r="BZ37" s="666"/>
      <c r="CA37" s="666"/>
      <c r="CB37" s="706"/>
      <c r="CD37" s="707" t="s">
        <v>338</v>
      </c>
      <c r="CE37" s="704"/>
      <c r="CF37" s="704"/>
      <c r="CG37" s="704"/>
      <c r="CH37" s="704"/>
      <c r="CI37" s="704"/>
      <c r="CJ37" s="704"/>
      <c r="CK37" s="704"/>
      <c r="CL37" s="704"/>
      <c r="CM37" s="704"/>
      <c r="CN37" s="704"/>
      <c r="CO37" s="704"/>
      <c r="CP37" s="704"/>
      <c r="CQ37" s="705"/>
      <c r="CR37" s="663">
        <v>185608</v>
      </c>
      <c r="CS37" s="664"/>
      <c r="CT37" s="664"/>
      <c r="CU37" s="664"/>
      <c r="CV37" s="664"/>
      <c r="CW37" s="664"/>
      <c r="CX37" s="664"/>
      <c r="CY37" s="665"/>
      <c r="CZ37" s="668">
        <v>5.3</v>
      </c>
      <c r="DA37" s="697"/>
      <c r="DB37" s="697"/>
      <c r="DC37" s="698"/>
      <c r="DD37" s="671">
        <v>182887</v>
      </c>
      <c r="DE37" s="664"/>
      <c r="DF37" s="664"/>
      <c r="DG37" s="664"/>
      <c r="DH37" s="664"/>
      <c r="DI37" s="664"/>
      <c r="DJ37" s="664"/>
      <c r="DK37" s="665"/>
      <c r="DL37" s="671">
        <v>169052</v>
      </c>
      <c r="DM37" s="664"/>
      <c r="DN37" s="664"/>
      <c r="DO37" s="664"/>
      <c r="DP37" s="664"/>
      <c r="DQ37" s="664"/>
      <c r="DR37" s="664"/>
      <c r="DS37" s="664"/>
      <c r="DT37" s="664"/>
      <c r="DU37" s="664"/>
      <c r="DV37" s="665"/>
      <c r="DW37" s="668">
        <v>8.6</v>
      </c>
      <c r="DX37" s="697"/>
      <c r="DY37" s="697"/>
      <c r="DZ37" s="697"/>
      <c r="EA37" s="697"/>
      <c r="EB37" s="697"/>
      <c r="EC37" s="699"/>
    </row>
    <row r="38" spans="2:133" ht="11.25" customHeight="1">
      <c r="B38" s="675" t="s">
        <v>339</v>
      </c>
      <c r="C38" s="676"/>
      <c r="D38" s="676"/>
      <c r="E38" s="676"/>
      <c r="F38" s="676"/>
      <c r="G38" s="676"/>
      <c r="H38" s="676"/>
      <c r="I38" s="676"/>
      <c r="J38" s="676"/>
      <c r="K38" s="676"/>
      <c r="L38" s="676"/>
      <c r="M38" s="676"/>
      <c r="N38" s="676"/>
      <c r="O38" s="676"/>
      <c r="P38" s="676"/>
      <c r="Q38" s="677"/>
      <c r="R38" s="678">
        <v>3554962</v>
      </c>
      <c r="S38" s="715"/>
      <c r="T38" s="715"/>
      <c r="U38" s="715"/>
      <c r="V38" s="715"/>
      <c r="W38" s="715"/>
      <c r="X38" s="715"/>
      <c r="Y38" s="720"/>
      <c r="Z38" s="721">
        <v>100</v>
      </c>
      <c r="AA38" s="721"/>
      <c r="AB38" s="721"/>
      <c r="AC38" s="721"/>
      <c r="AD38" s="722">
        <v>1904971</v>
      </c>
      <c r="AE38" s="722"/>
      <c r="AF38" s="722"/>
      <c r="AG38" s="722"/>
      <c r="AH38" s="722"/>
      <c r="AI38" s="722"/>
      <c r="AJ38" s="722"/>
      <c r="AK38" s="722"/>
      <c r="AL38" s="681">
        <v>100</v>
      </c>
      <c r="AM38" s="723"/>
      <c r="AN38" s="723"/>
      <c r="AO38" s="724"/>
      <c r="AQ38" s="700" t="s">
        <v>340</v>
      </c>
      <c r="AR38" s="701"/>
      <c r="AS38" s="701"/>
      <c r="AT38" s="701"/>
      <c r="AU38" s="701"/>
      <c r="AV38" s="701"/>
      <c r="AW38" s="701"/>
      <c r="AX38" s="701"/>
      <c r="AY38" s="702"/>
      <c r="AZ38" s="663">
        <v>24504</v>
      </c>
      <c r="BA38" s="666"/>
      <c r="BB38" s="666"/>
      <c r="BC38" s="666"/>
      <c r="BD38" s="664"/>
      <c r="BE38" s="664"/>
      <c r="BF38" s="703"/>
      <c r="BG38" s="707" t="s">
        <v>341</v>
      </c>
      <c r="BH38" s="704"/>
      <c r="BI38" s="704"/>
      <c r="BJ38" s="704"/>
      <c r="BK38" s="704"/>
      <c r="BL38" s="704"/>
      <c r="BM38" s="704"/>
      <c r="BN38" s="704"/>
      <c r="BO38" s="704"/>
      <c r="BP38" s="704"/>
      <c r="BQ38" s="704"/>
      <c r="BR38" s="704"/>
      <c r="BS38" s="704"/>
      <c r="BT38" s="704"/>
      <c r="BU38" s="705"/>
      <c r="BV38" s="663">
        <v>550</v>
      </c>
      <c r="BW38" s="666"/>
      <c r="BX38" s="666"/>
      <c r="BY38" s="666"/>
      <c r="BZ38" s="666"/>
      <c r="CA38" s="666"/>
      <c r="CB38" s="706"/>
      <c r="CD38" s="707" t="s">
        <v>342</v>
      </c>
      <c r="CE38" s="704"/>
      <c r="CF38" s="704"/>
      <c r="CG38" s="704"/>
      <c r="CH38" s="704"/>
      <c r="CI38" s="704"/>
      <c r="CJ38" s="704"/>
      <c r="CK38" s="704"/>
      <c r="CL38" s="704"/>
      <c r="CM38" s="704"/>
      <c r="CN38" s="704"/>
      <c r="CO38" s="704"/>
      <c r="CP38" s="704"/>
      <c r="CQ38" s="705"/>
      <c r="CR38" s="663">
        <v>296567</v>
      </c>
      <c r="CS38" s="666"/>
      <c r="CT38" s="666"/>
      <c r="CU38" s="666"/>
      <c r="CV38" s="666"/>
      <c r="CW38" s="666"/>
      <c r="CX38" s="666"/>
      <c r="CY38" s="667"/>
      <c r="CZ38" s="668">
        <v>8.4</v>
      </c>
      <c r="DA38" s="697"/>
      <c r="DB38" s="697"/>
      <c r="DC38" s="698"/>
      <c r="DD38" s="671">
        <v>273831</v>
      </c>
      <c r="DE38" s="666"/>
      <c r="DF38" s="666"/>
      <c r="DG38" s="666"/>
      <c r="DH38" s="666"/>
      <c r="DI38" s="666"/>
      <c r="DJ38" s="666"/>
      <c r="DK38" s="667"/>
      <c r="DL38" s="671">
        <v>207856</v>
      </c>
      <c r="DM38" s="666"/>
      <c r="DN38" s="666"/>
      <c r="DO38" s="666"/>
      <c r="DP38" s="666"/>
      <c r="DQ38" s="666"/>
      <c r="DR38" s="666"/>
      <c r="DS38" s="666"/>
      <c r="DT38" s="666"/>
      <c r="DU38" s="666"/>
      <c r="DV38" s="667"/>
      <c r="DW38" s="668">
        <v>10.5</v>
      </c>
      <c r="DX38" s="697"/>
      <c r="DY38" s="697"/>
      <c r="DZ38" s="697"/>
      <c r="EA38" s="697"/>
      <c r="EB38" s="697"/>
      <c r="EC38" s="699"/>
    </row>
    <row r="39" spans="2:133" ht="11.25" customHeight="1">
      <c r="AQ39" s="700" t="s">
        <v>343</v>
      </c>
      <c r="AR39" s="701"/>
      <c r="AS39" s="701"/>
      <c r="AT39" s="701"/>
      <c r="AU39" s="701"/>
      <c r="AV39" s="701"/>
      <c r="AW39" s="701"/>
      <c r="AX39" s="701"/>
      <c r="AY39" s="702"/>
      <c r="AZ39" s="663" t="s">
        <v>129</v>
      </c>
      <c r="BA39" s="666"/>
      <c r="BB39" s="666"/>
      <c r="BC39" s="666"/>
      <c r="BD39" s="664"/>
      <c r="BE39" s="664"/>
      <c r="BF39" s="703"/>
      <c r="BG39" s="708" t="s">
        <v>344</v>
      </c>
      <c r="BH39" s="709"/>
      <c r="BI39" s="709"/>
      <c r="BJ39" s="709"/>
      <c r="BK39" s="709"/>
      <c r="BL39" s="235"/>
      <c r="BM39" s="704" t="s">
        <v>345</v>
      </c>
      <c r="BN39" s="704"/>
      <c r="BO39" s="704"/>
      <c r="BP39" s="704"/>
      <c r="BQ39" s="704"/>
      <c r="BR39" s="704"/>
      <c r="BS39" s="704"/>
      <c r="BT39" s="704"/>
      <c r="BU39" s="705"/>
      <c r="BV39" s="663">
        <v>80</v>
      </c>
      <c r="BW39" s="666"/>
      <c r="BX39" s="666"/>
      <c r="BY39" s="666"/>
      <c r="BZ39" s="666"/>
      <c r="CA39" s="666"/>
      <c r="CB39" s="706"/>
      <c r="CD39" s="707" t="s">
        <v>346</v>
      </c>
      <c r="CE39" s="704"/>
      <c r="CF39" s="704"/>
      <c r="CG39" s="704"/>
      <c r="CH39" s="704"/>
      <c r="CI39" s="704"/>
      <c r="CJ39" s="704"/>
      <c r="CK39" s="704"/>
      <c r="CL39" s="704"/>
      <c r="CM39" s="704"/>
      <c r="CN39" s="704"/>
      <c r="CO39" s="704"/>
      <c r="CP39" s="704"/>
      <c r="CQ39" s="705"/>
      <c r="CR39" s="663">
        <v>388710</v>
      </c>
      <c r="CS39" s="664"/>
      <c r="CT39" s="664"/>
      <c r="CU39" s="664"/>
      <c r="CV39" s="664"/>
      <c r="CW39" s="664"/>
      <c r="CX39" s="664"/>
      <c r="CY39" s="665"/>
      <c r="CZ39" s="668">
        <v>11.1</v>
      </c>
      <c r="DA39" s="697"/>
      <c r="DB39" s="697"/>
      <c r="DC39" s="698"/>
      <c r="DD39" s="671">
        <v>376683</v>
      </c>
      <c r="DE39" s="664"/>
      <c r="DF39" s="664"/>
      <c r="DG39" s="664"/>
      <c r="DH39" s="664"/>
      <c r="DI39" s="664"/>
      <c r="DJ39" s="664"/>
      <c r="DK39" s="665"/>
      <c r="DL39" s="671" t="s">
        <v>129</v>
      </c>
      <c r="DM39" s="664"/>
      <c r="DN39" s="664"/>
      <c r="DO39" s="664"/>
      <c r="DP39" s="664"/>
      <c r="DQ39" s="664"/>
      <c r="DR39" s="664"/>
      <c r="DS39" s="664"/>
      <c r="DT39" s="664"/>
      <c r="DU39" s="664"/>
      <c r="DV39" s="665"/>
      <c r="DW39" s="668" t="s">
        <v>129</v>
      </c>
      <c r="DX39" s="697"/>
      <c r="DY39" s="697"/>
      <c r="DZ39" s="697"/>
      <c r="EA39" s="697"/>
      <c r="EB39" s="697"/>
      <c r="EC39" s="699"/>
    </row>
    <row r="40" spans="2:133" ht="11.25" customHeight="1">
      <c r="AQ40" s="700" t="s">
        <v>347</v>
      </c>
      <c r="AR40" s="701"/>
      <c r="AS40" s="701"/>
      <c r="AT40" s="701"/>
      <c r="AU40" s="701"/>
      <c r="AV40" s="701"/>
      <c r="AW40" s="701"/>
      <c r="AX40" s="701"/>
      <c r="AY40" s="702"/>
      <c r="AZ40" s="663">
        <v>53258</v>
      </c>
      <c r="BA40" s="666"/>
      <c r="BB40" s="666"/>
      <c r="BC40" s="666"/>
      <c r="BD40" s="664"/>
      <c r="BE40" s="664"/>
      <c r="BF40" s="703"/>
      <c r="BG40" s="708"/>
      <c r="BH40" s="709"/>
      <c r="BI40" s="709"/>
      <c r="BJ40" s="709"/>
      <c r="BK40" s="709"/>
      <c r="BL40" s="235"/>
      <c r="BM40" s="704" t="s">
        <v>348</v>
      </c>
      <c r="BN40" s="704"/>
      <c r="BO40" s="704"/>
      <c r="BP40" s="704"/>
      <c r="BQ40" s="704"/>
      <c r="BR40" s="704"/>
      <c r="BS40" s="704"/>
      <c r="BT40" s="704"/>
      <c r="BU40" s="705"/>
      <c r="BV40" s="663" t="s">
        <v>235</v>
      </c>
      <c r="BW40" s="666"/>
      <c r="BX40" s="666"/>
      <c r="BY40" s="666"/>
      <c r="BZ40" s="666"/>
      <c r="CA40" s="666"/>
      <c r="CB40" s="706"/>
      <c r="CD40" s="707" t="s">
        <v>349</v>
      </c>
      <c r="CE40" s="704"/>
      <c r="CF40" s="704"/>
      <c r="CG40" s="704"/>
      <c r="CH40" s="704"/>
      <c r="CI40" s="704"/>
      <c r="CJ40" s="704"/>
      <c r="CK40" s="704"/>
      <c r="CL40" s="704"/>
      <c r="CM40" s="704"/>
      <c r="CN40" s="704"/>
      <c r="CO40" s="704"/>
      <c r="CP40" s="704"/>
      <c r="CQ40" s="705"/>
      <c r="CR40" s="663">
        <v>103800</v>
      </c>
      <c r="CS40" s="666"/>
      <c r="CT40" s="666"/>
      <c r="CU40" s="666"/>
      <c r="CV40" s="666"/>
      <c r="CW40" s="666"/>
      <c r="CX40" s="666"/>
      <c r="CY40" s="667"/>
      <c r="CZ40" s="668">
        <v>3</v>
      </c>
      <c r="DA40" s="697"/>
      <c r="DB40" s="697"/>
      <c r="DC40" s="698"/>
      <c r="DD40" s="671">
        <v>3427</v>
      </c>
      <c r="DE40" s="666"/>
      <c r="DF40" s="666"/>
      <c r="DG40" s="666"/>
      <c r="DH40" s="666"/>
      <c r="DI40" s="666"/>
      <c r="DJ40" s="666"/>
      <c r="DK40" s="667"/>
      <c r="DL40" s="671">
        <v>677</v>
      </c>
      <c r="DM40" s="666"/>
      <c r="DN40" s="666"/>
      <c r="DO40" s="666"/>
      <c r="DP40" s="666"/>
      <c r="DQ40" s="666"/>
      <c r="DR40" s="666"/>
      <c r="DS40" s="666"/>
      <c r="DT40" s="666"/>
      <c r="DU40" s="666"/>
      <c r="DV40" s="667"/>
      <c r="DW40" s="668">
        <v>0</v>
      </c>
      <c r="DX40" s="697"/>
      <c r="DY40" s="697"/>
      <c r="DZ40" s="697"/>
      <c r="EA40" s="697"/>
      <c r="EB40" s="697"/>
      <c r="EC40" s="699"/>
    </row>
    <row r="41" spans="2:133" ht="11.25" customHeight="1">
      <c r="AQ41" s="712" t="s">
        <v>350</v>
      </c>
      <c r="AR41" s="713"/>
      <c r="AS41" s="713"/>
      <c r="AT41" s="713"/>
      <c r="AU41" s="713"/>
      <c r="AV41" s="713"/>
      <c r="AW41" s="713"/>
      <c r="AX41" s="713"/>
      <c r="AY41" s="714"/>
      <c r="AZ41" s="678">
        <v>92518</v>
      </c>
      <c r="BA41" s="715"/>
      <c r="BB41" s="715"/>
      <c r="BC41" s="715"/>
      <c r="BD41" s="679"/>
      <c r="BE41" s="679"/>
      <c r="BF41" s="716"/>
      <c r="BG41" s="710"/>
      <c r="BH41" s="711"/>
      <c r="BI41" s="711"/>
      <c r="BJ41" s="711"/>
      <c r="BK41" s="711"/>
      <c r="BL41" s="236"/>
      <c r="BM41" s="717" t="s">
        <v>351</v>
      </c>
      <c r="BN41" s="717"/>
      <c r="BO41" s="717"/>
      <c r="BP41" s="717"/>
      <c r="BQ41" s="717"/>
      <c r="BR41" s="717"/>
      <c r="BS41" s="717"/>
      <c r="BT41" s="717"/>
      <c r="BU41" s="718"/>
      <c r="BV41" s="678">
        <v>295</v>
      </c>
      <c r="BW41" s="715"/>
      <c r="BX41" s="715"/>
      <c r="BY41" s="715"/>
      <c r="BZ41" s="715"/>
      <c r="CA41" s="715"/>
      <c r="CB41" s="719"/>
      <c r="CD41" s="707" t="s">
        <v>352</v>
      </c>
      <c r="CE41" s="704"/>
      <c r="CF41" s="704"/>
      <c r="CG41" s="704"/>
      <c r="CH41" s="704"/>
      <c r="CI41" s="704"/>
      <c r="CJ41" s="704"/>
      <c r="CK41" s="704"/>
      <c r="CL41" s="704"/>
      <c r="CM41" s="704"/>
      <c r="CN41" s="704"/>
      <c r="CO41" s="704"/>
      <c r="CP41" s="704"/>
      <c r="CQ41" s="705"/>
      <c r="CR41" s="663" t="s">
        <v>175</v>
      </c>
      <c r="CS41" s="664"/>
      <c r="CT41" s="664"/>
      <c r="CU41" s="664"/>
      <c r="CV41" s="664"/>
      <c r="CW41" s="664"/>
      <c r="CX41" s="664"/>
      <c r="CY41" s="665"/>
      <c r="CZ41" s="668" t="s">
        <v>235</v>
      </c>
      <c r="DA41" s="697"/>
      <c r="DB41" s="697"/>
      <c r="DC41" s="698"/>
      <c r="DD41" s="671" t="s">
        <v>129</v>
      </c>
      <c r="DE41" s="664"/>
      <c r="DF41" s="664"/>
      <c r="DG41" s="664"/>
      <c r="DH41" s="664"/>
      <c r="DI41" s="664"/>
      <c r="DJ41" s="664"/>
      <c r="DK41" s="665"/>
      <c r="DL41" s="672"/>
      <c r="DM41" s="673"/>
      <c r="DN41" s="673"/>
      <c r="DO41" s="673"/>
      <c r="DP41" s="673"/>
      <c r="DQ41" s="673"/>
      <c r="DR41" s="673"/>
      <c r="DS41" s="673"/>
      <c r="DT41" s="673"/>
      <c r="DU41" s="673"/>
      <c r="DV41" s="674"/>
      <c r="DW41" s="657"/>
      <c r="DX41" s="658"/>
      <c r="DY41" s="658"/>
      <c r="DZ41" s="658"/>
      <c r="EA41" s="658"/>
      <c r="EB41" s="658"/>
      <c r="EC41" s="65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0" t="s">
        <v>354</v>
      </c>
      <c r="CE42" s="661"/>
      <c r="CF42" s="661"/>
      <c r="CG42" s="661"/>
      <c r="CH42" s="661"/>
      <c r="CI42" s="661"/>
      <c r="CJ42" s="661"/>
      <c r="CK42" s="661"/>
      <c r="CL42" s="661"/>
      <c r="CM42" s="661"/>
      <c r="CN42" s="661"/>
      <c r="CO42" s="661"/>
      <c r="CP42" s="661"/>
      <c r="CQ42" s="662"/>
      <c r="CR42" s="663">
        <v>522922</v>
      </c>
      <c r="CS42" s="666"/>
      <c r="CT42" s="666"/>
      <c r="CU42" s="666"/>
      <c r="CV42" s="666"/>
      <c r="CW42" s="666"/>
      <c r="CX42" s="666"/>
      <c r="CY42" s="667"/>
      <c r="CZ42" s="668">
        <v>14.9</v>
      </c>
      <c r="DA42" s="669"/>
      <c r="DB42" s="669"/>
      <c r="DC42" s="670"/>
      <c r="DD42" s="671">
        <v>156106</v>
      </c>
      <c r="DE42" s="666"/>
      <c r="DF42" s="666"/>
      <c r="DG42" s="666"/>
      <c r="DH42" s="666"/>
      <c r="DI42" s="666"/>
      <c r="DJ42" s="666"/>
      <c r="DK42" s="667"/>
      <c r="DL42" s="672"/>
      <c r="DM42" s="673"/>
      <c r="DN42" s="673"/>
      <c r="DO42" s="673"/>
      <c r="DP42" s="673"/>
      <c r="DQ42" s="673"/>
      <c r="DR42" s="673"/>
      <c r="DS42" s="673"/>
      <c r="DT42" s="673"/>
      <c r="DU42" s="673"/>
      <c r="DV42" s="674"/>
      <c r="DW42" s="657"/>
      <c r="DX42" s="658"/>
      <c r="DY42" s="658"/>
      <c r="DZ42" s="658"/>
      <c r="EA42" s="658"/>
      <c r="EB42" s="658"/>
      <c r="EC42" s="65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0" t="s">
        <v>356</v>
      </c>
      <c r="CE43" s="661"/>
      <c r="CF43" s="661"/>
      <c r="CG43" s="661"/>
      <c r="CH43" s="661"/>
      <c r="CI43" s="661"/>
      <c r="CJ43" s="661"/>
      <c r="CK43" s="661"/>
      <c r="CL43" s="661"/>
      <c r="CM43" s="661"/>
      <c r="CN43" s="661"/>
      <c r="CO43" s="661"/>
      <c r="CP43" s="661"/>
      <c r="CQ43" s="662"/>
      <c r="CR43" s="663">
        <v>12946</v>
      </c>
      <c r="CS43" s="664"/>
      <c r="CT43" s="664"/>
      <c r="CU43" s="664"/>
      <c r="CV43" s="664"/>
      <c r="CW43" s="664"/>
      <c r="CX43" s="664"/>
      <c r="CY43" s="665"/>
      <c r="CZ43" s="668">
        <v>0.4</v>
      </c>
      <c r="DA43" s="697"/>
      <c r="DB43" s="697"/>
      <c r="DC43" s="698"/>
      <c r="DD43" s="671">
        <v>12801</v>
      </c>
      <c r="DE43" s="664"/>
      <c r="DF43" s="664"/>
      <c r="DG43" s="664"/>
      <c r="DH43" s="664"/>
      <c r="DI43" s="664"/>
      <c r="DJ43" s="664"/>
      <c r="DK43" s="665"/>
      <c r="DL43" s="672"/>
      <c r="DM43" s="673"/>
      <c r="DN43" s="673"/>
      <c r="DO43" s="673"/>
      <c r="DP43" s="673"/>
      <c r="DQ43" s="673"/>
      <c r="DR43" s="673"/>
      <c r="DS43" s="673"/>
      <c r="DT43" s="673"/>
      <c r="DU43" s="673"/>
      <c r="DV43" s="674"/>
      <c r="DW43" s="657"/>
      <c r="DX43" s="658"/>
      <c r="DY43" s="658"/>
      <c r="DZ43" s="658"/>
      <c r="EA43" s="658"/>
      <c r="EB43" s="658"/>
      <c r="EC43" s="659"/>
    </row>
    <row r="44" spans="2:133" ht="11.25" customHeight="1">
      <c r="B44" s="240" t="s">
        <v>357</v>
      </c>
      <c r="CD44" s="691" t="s">
        <v>308</v>
      </c>
      <c r="CE44" s="692"/>
      <c r="CF44" s="660" t="s">
        <v>358</v>
      </c>
      <c r="CG44" s="661"/>
      <c r="CH44" s="661"/>
      <c r="CI44" s="661"/>
      <c r="CJ44" s="661"/>
      <c r="CK44" s="661"/>
      <c r="CL44" s="661"/>
      <c r="CM44" s="661"/>
      <c r="CN44" s="661"/>
      <c r="CO44" s="661"/>
      <c r="CP44" s="661"/>
      <c r="CQ44" s="662"/>
      <c r="CR44" s="663">
        <v>522306</v>
      </c>
      <c r="CS44" s="666"/>
      <c r="CT44" s="666"/>
      <c r="CU44" s="666"/>
      <c r="CV44" s="666"/>
      <c r="CW44" s="666"/>
      <c r="CX44" s="666"/>
      <c r="CY44" s="667"/>
      <c r="CZ44" s="668">
        <v>14.9</v>
      </c>
      <c r="DA44" s="669"/>
      <c r="DB44" s="669"/>
      <c r="DC44" s="670"/>
      <c r="DD44" s="671">
        <v>155890</v>
      </c>
      <c r="DE44" s="666"/>
      <c r="DF44" s="666"/>
      <c r="DG44" s="666"/>
      <c r="DH44" s="666"/>
      <c r="DI44" s="666"/>
      <c r="DJ44" s="666"/>
      <c r="DK44" s="667"/>
      <c r="DL44" s="672"/>
      <c r="DM44" s="673"/>
      <c r="DN44" s="673"/>
      <c r="DO44" s="673"/>
      <c r="DP44" s="673"/>
      <c r="DQ44" s="673"/>
      <c r="DR44" s="673"/>
      <c r="DS44" s="673"/>
      <c r="DT44" s="673"/>
      <c r="DU44" s="673"/>
      <c r="DV44" s="674"/>
      <c r="DW44" s="657"/>
      <c r="DX44" s="658"/>
      <c r="DY44" s="658"/>
      <c r="DZ44" s="658"/>
      <c r="EA44" s="658"/>
      <c r="EB44" s="658"/>
      <c r="EC44" s="659"/>
    </row>
    <row r="45" spans="2:133" ht="11.25" customHeight="1">
      <c r="CD45" s="693"/>
      <c r="CE45" s="694"/>
      <c r="CF45" s="660" t="s">
        <v>359</v>
      </c>
      <c r="CG45" s="661"/>
      <c r="CH45" s="661"/>
      <c r="CI45" s="661"/>
      <c r="CJ45" s="661"/>
      <c r="CK45" s="661"/>
      <c r="CL45" s="661"/>
      <c r="CM45" s="661"/>
      <c r="CN45" s="661"/>
      <c r="CO45" s="661"/>
      <c r="CP45" s="661"/>
      <c r="CQ45" s="662"/>
      <c r="CR45" s="663">
        <v>157440</v>
      </c>
      <c r="CS45" s="664"/>
      <c r="CT45" s="664"/>
      <c r="CU45" s="664"/>
      <c r="CV45" s="664"/>
      <c r="CW45" s="664"/>
      <c r="CX45" s="664"/>
      <c r="CY45" s="665"/>
      <c r="CZ45" s="668">
        <v>4.5</v>
      </c>
      <c r="DA45" s="697"/>
      <c r="DB45" s="697"/>
      <c r="DC45" s="698"/>
      <c r="DD45" s="671">
        <v>14690</v>
      </c>
      <c r="DE45" s="664"/>
      <c r="DF45" s="664"/>
      <c r="DG45" s="664"/>
      <c r="DH45" s="664"/>
      <c r="DI45" s="664"/>
      <c r="DJ45" s="664"/>
      <c r="DK45" s="665"/>
      <c r="DL45" s="672"/>
      <c r="DM45" s="673"/>
      <c r="DN45" s="673"/>
      <c r="DO45" s="673"/>
      <c r="DP45" s="673"/>
      <c r="DQ45" s="673"/>
      <c r="DR45" s="673"/>
      <c r="DS45" s="673"/>
      <c r="DT45" s="673"/>
      <c r="DU45" s="673"/>
      <c r="DV45" s="674"/>
      <c r="DW45" s="657"/>
      <c r="DX45" s="658"/>
      <c r="DY45" s="658"/>
      <c r="DZ45" s="658"/>
      <c r="EA45" s="658"/>
      <c r="EB45" s="658"/>
      <c r="EC45" s="659"/>
    </row>
    <row r="46" spans="2:133" ht="11.25" customHeight="1">
      <c r="CD46" s="693"/>
      <c r="CE46" s="694"/>
      <c r="CF46" s="660" t="s">
        <v>360</v>
      </c>
      <c r="CG46" s="661"/>
      <c r="CH46" s="661"/>
      <c r="CI46" s="661"/>
      <c r="CJ46" s="661"/>
      <c r="CK46" s="661"/>
      <c r="CL46" s="661"/>
      <c r="CM46" s="661"/>
      <c r="CN46" s="661"/>
      <c r="CO46" s="661"/>
      <c r="CP46" s="661"/>
      <c r="CQ46" s="662"/>
      <c r="CR46" s="663">
        <v>364866</v>
      </c>
      <c r="CS46" s="666"/>
      <c r="CT46" s="666"/>
      <c r="CU46" s="666"/>
      <c r="CV46" s="666"/>
      <c r="CW46" s="666"/>
      <c r="CX46" s="666"/>
      <c r="CY46" s="667"/>
      <c r="CZ46" s="668">
        <v>10.4</v>
      </c>
      <c r="DA46" s="669"/>
      <c r="DB46" s="669"/>
      <c r="DC46" s="670"/>
      <c r="DD46" s="671">
        <v>141200</v>
      </c>
      <c r="DE46" s="666"/>
      <c r="DF46" s="666"/>
      <c r="DG46" s="666"/>
      <c r="DH46" s="666"/>
      <c r="DI46" s="666"/>
      <c r="DJ46" s="666"/>
      <c r="DK46" s="667"/>
      <c r="DL46" s="672"/>
      <c r="DM46" s="673"/>
      <c r="DN46" s="673"/>
      <c r="DO46" s="673"/>
      <c r="DP46" s="673"/>
      <c r="DQ46" s="673"/>
      <c r="DR46" s="673"/>
      <c r="DS46" s="673"/>
      <c r="DT46" s="673"/>
      <c r="DU46" s="673"/>
      <c r="DV46" s="674"/>
      <c r="DW46" s="657"/>
      <c r="DX46" s="658"/>
      <c r="DY46" s="658"/>
      <c r="DZ46" s="658"/>
      <c r="EA46" s="658"/>
      <c r="EB46" s="658"/>
      <c r="EC46" s="659"/>
    </row>
    <row r="47" spans="2:133" ht="11.25" customHeight="1">
      <c r="CD47" s="693"/>
      <c r="CE47" s="694"/>
      <c r="CF47" s="660" t="s">
        <v>361</v>
      </c>
      <c r="CG47" s="661"/>
      <c r="CH47" s="661"/>
      <c r="CI47" s="661"/>
      <c r="CJ47" s="661"/>
      <c r="CK47" s="661"/>
      <c r="CL47" s="661"/>
      <c r="CM47" s="661"/>
      <c r="CN47" s="661"/>
      <c r="CO47" s="661"/>
      <c r="CP47" s="661"/>
      <c r="CQ47" s="662"/>
      <c r="CR47" s="663">
        <v>616</v>
      </c>
      <c r="CS47" s="664"/>
      <c r="CT47" s="664"/>
      <c r="CU47" s="664"/>
      <c r="CV47" s="664"/>
      <c r="CW47" s="664"/>
      <c r="CX47" s="664"/>
      <c r="CY47" s="665"/>
      <c r="CZ47" s="668">
        <v>0</v>
      </c>
      <c r="DA47" s="697"/>
      <c r="DB47" s="697"/>
      <c r="DC47" s="698"/>
      <c r="DD47" s="671">
        <v>216</v>
      </c>
      <c r="DE47" s="664"/>
      <c r="DF47" s="664"/>
      <c r="DG47" s="664"/>
      <c r="DH47" s="664"/>
      <c r="DI47" s="664"/>
      <c r="DJ47" s="664"/>
      <c r="DK47" s="665"/>
      <c r="DL47" s="672"/>
      <c r="DM47" s="673"/>
      <c r="DN47" s="673"/>
      <c r="DO47" s="673"/>
      <c r="DP47" s="673"/>
      <c r="DQ47" s="673"/>
      <c r="DR47" s="673"/>
      <c r="DS47" s="673"/>
      <c r="DT47" s="673"/>
      <c r="DU47" s="673"/>
      <c r="DV47" s="674"/>
      <c r="DW47" s="657"/>
      <c r="DX47" s="658"/>
      <c r="DY47" s="658"/>
      <c r="DZ47" s="658"/>
      <c r="EA47" s="658"/>
      <c r="EB47" s="658"/>
      <c r="EC47" s="659"/>
    </row>
    <row r="48" spans="2:133">
      <c r="CD48" s="695"/>
      <c r="CE48" s="696"/>
      <c r="CF48" s="660" t="s">
        <v>362</v>
      </c>
      <c r="CG48" s="661"/>
      <c r="CH48" s="661"/>
      <c r="CI48" s="661"/>
      <c r="CJ48" s="661"/>
      <c r="CK48" s="661"/>
      <c r="CL48" s="661"/>
      <c r="CM48" s="661"/>
      <c r="CN48" s="661"/>
      <c r="CO48" s="661"/>
      <c r="CP48" s="661"/>
      <c r="CQ48" s="662"/>
      <c r="CR48" s="663" t="s">
        <v>129</v>
      </c>
      <c r="CS48" s="666"/>
      <c r="CT48" s="666"/>
      <c r="CU48" s="666"/>
      <c r="CV48" s="666"/>
      <c r="CW48" s="666"/>
      <c r="CX48" s="666"/>
      <c r="CY48" s="667"/>
      <c r="CZ48" s="668" t="s">
        <v>129</v>
      </c>
      <c r="DA48" s="669"/>
      <c r="DB48" s="669"/>
      <c r="DC48" s="670"/>
      <c r="DD48" s="671" t="s">
        <v>235</v>
      </c>
      <c r="DE48" s="666"/>
      <c r="DF48" s="666"/>
      <c r="DG48" s="666"/>
      <c r="DH48" s="666"/>
      <c r="DI48" s="666"/>
      <c r="DJ48" s="666"/>
      <c r="DK48" s="667"/>
      <c r="DL48" s="672"/>
      <c r="DM48" s="673"/>
      <c r="DN48" s="673"/>
      <c r="DO48" s="673"/>
      <c r="DP48" s="673"/>
      <c r="DQ48" s="673"/>
      <c r="DR48" s="673"/>
      <c r="DS48" s="673"/>
      <c r="DT48" s="673"/>
      <c r="DU48" s="673"/>
      <c r="DV48" s="674"/>
      <c r="DW48" s="657"/>
      <c r="DX48" s="658"/>
      <c r="DY48" s="658"/>
      <c r="DZ48" s="658"/>
      <c r="EA48" s="658"/>
      <c r="EB48" s="658"/>
      <c r="EC48" s="659"/>
    </row>
    <row r="49" spans="82:133" ht="11.25" customHeight="1">
      <c r="CD49" s="675" t="s">
        <v>363</v>
      </c>
      <c r="CE49" s="676"/>
      <c r="CF49" s="676"/>
      <c r="CG49" s="676"/>
      <c r="CH49" s="676"/>
      <c r="CI49" s="676"/>
      <c r="CJ49" s="676"/>
      <c r="CK49" s="676"/>
      <c r="CL49" s="676"/>
      <c r="CM49" s="676"/>
      <c r="CN49" s="676"/>
      <c r="CO49" s="676"/>
      <c r="CP49" s="676"/>
      <c r="CQ49" s="677"/>
      <c r="CR49" s="678">
        <v>3517044</v>
      </c>
      <c r="CS49" s="679"/>
      <c r="CT49" s="679"/>
      <c r="CU49" s="679"/>
      <c r="CV49" s="679"/>
      <c r="CW49" s="679"/>
      <c r="CX49" s="679"/>
      <c r="CY49" s="680"/>
      <c r="CZ49" s="681">
        <v>100</v>
      </c>
      <c r="DA49" s="682"/>
      <c r="DB49" s="682"/>
      <c r="DC49" s="683"/>
      <c r="DD49" s="684">
        <v>2762438</v>
      </c>
      <c r="DE49" s="679"/>
      <c r="DF49" s="679"/>
      <c r="DG49" s="679"/>
      <c r="DH49" s="679"/>
      <c r="DI49" s="679"/>
      <c r="DJ49" s="679"/>
      <c r="DK49" s="680"/>
      <c r="DL49" s="685"/>
      <c r="DM49" s="686"/>
      <c r="DN49" s="686"/>
      <c r="DO49" s="686"/>
      <c r="DP49" s="686"/>
      <c r="DQ49" s="686"/>
      <c r="DR49" s="686"/>
      <c r="DS49" s="686"/>
      <c r="DT49" s="686"/>
      <c r="DU49" s="686"/>
      <c r="DV49" s="687"/>
      <c r="DW49" s="688"/>
      <c r="DX49" s="689"/>
      <c r="DY49" s="689"/>
      <c r="DZ49" s="689"/>
      <c r="EA49" s="689"/>
      <c r="EB49" s="689"/>
      <c r="EC49" s="690"/>
    </row>
    <row r="50" spans="82:133" hidden="1"/>
    <row r="51" spans="82:133" hidden="1"/>
    <row r="52" spans="82:133" hidden="1"/>
    <row r="53" spans="82:133" hidden="1"/>
  </sheetData>
  <sheetProtection algorithmName="SHA-512" hashValue="twc7QWbq/b5/3y5HlPSbRwU/DFvIaZgvt7rDhIUgY82ZibXU+sdhe9sVYAjhxeJro3WafWC/kzReJ7ak7l8v/w==" saltValue="RLK7K8D398Xz6BqRpwKY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1" t="s">
        <v>365</v>
      </c>
      <c r="DK2" s="1202"/>
      <c r="DL2" s="1202"/>
      <c r="DM2" s="1202"/>
      <c r="DN2" s="1202"/>
      <c r="DO2" s="1203"/>
      <c r="DP2" s="249"/>
      <c r="DQ2" s="1201" t="s">
        <v>366</v>
      </c>
      <c r="DR2" s="1202"/>
      <c r="DS2" s="1202"/>
      <c r="DT2" s="1202"/>
      <c r="DU2" s="1202"/>
      <c r="DV2" s="1202"/>
      <c r="DW2" s="1202"/>
      <c r="DX2" s="1202"/>
      <c r="DY2" s="1202"/>
      <c r="DZ2" s="120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4" t="s">
        <v>367</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6" t="s">
        <v>369</v>
      </c>
      <c r="B5" s="1087"/>
      <c r="C5" s="1087"/>
      <c r="D5" s="1087"/>
      <c r="E5" s="1087"/>
      <c r="F5" s="1087"/>
      <c r="G5" s="1087"/>
      <c r="H5" s="1087"/>
      <c r="I5" s="1087"/>
      <c r="J5" s="1087"/>
      <c r="K5" s="1087"/>
      <c r="L5" s="1087"/>
      <c r="M5" s="1087"/>
      <c r="N5" s="1087"/>
      <c r="O5" s="1087"/>
      <c r="P5" s="1088"/>
      <c r="Q5" s="1092" t="s">
        <v>370</v>
      </c>
      <c r="R5" s="1093"/>
      <c r="S5" s="1093"/>
      <c r="T5" s="1093"/>
      <c r="U5" s="1094"/>
      <c r="V5" s="1092" t="s">
        <v>371</v>
      </c>
      <c r="W5" s="1093"/>
      <c r="X5" s="1093"/>
      <c r="Y5" s="1093"/>
      <c r="Z5" s="1094"/>
      <c r="AA5" s="1092" t="s">
        <v>372</v>
      </c>
      <c r="AB5" s="1093"/>
      <c r="AC5" s="1093"/>
      <c r="AD5" s="1093"/>
      <c r="AE5" s="1093"/>
      <c r="AF5" s="1204" t="s">
        <v>373</v>
      </c>
      <c r="AG5" s="1093"/>
      <c r="AH5" s="1093"/>
      <c r="AI5" s="1093"/>
      <c r="AJ5" s="1108"/>
      <c r="AK5" s="1093" t="s">
        <v>374</v>
      </c>
      <c r="AL5" s="1093"/>
      <c r="AM5" s="1093"/>
      <c r="AN5" s="1093"/>
      <c r="AO5" s="1094"/>
      <c r="AP5" s="1092" t="s">
        <v>375</v>
      </c>
      <c r="AQ5" s="1093"/>
      <c r="AR5" s="1093"/>
      <c r="AS5" s="1093"/>
      <c r="AT5" s="1094"/>
      <c r="AU5" s="1092" t="s">
        <v>376</v>
      </c>
      <c r="AV5" s="1093"/>
      <c r="AW5" s="1093"/>
      <c r="AX5" s="1093"/>
      <c r="AY5" s="1108"/>
      <c r="AZ5" s="256"/>
      <c r="BA5" s="256"/>
      <c r="BB5" s="256"/>
      <c r="BC5" s="256"/>
      <c r="BD5" s="256"/>
      <c r="BE5" s="257"/>
      <c r="BF5" s="257"/>
      <c r="BG5" s="257"/>
      <c r="BH5" s="257"/>
      <c r="BI5" s="257"/>
      <c r="BJ5" s="257"/>
      <c r="BK5" s="257"/>
      <c r="BL5" s="257"/>
      <c r="BM5" s="257"/>
      <c r="BN5" s="257"/>
      <c r="BO5" s="257"/>
      <c r="BP5" s="257"/>
      <c r="BQ5" s="1086" t="s">
        <v>377</v>
      </c>
      <c r="BR5" s="1087"/>
      <c r="BS5" s="1087"/>
      <c r="BT5" s="1087"/>
      <c r="BU5" s="1087"/>
      <c r="BV5" s="1087"/>
      <c r="BW5" s="1087"/>
      <c r="BX5" s="1087"/>
      <c r="BY5" s="1087"/>
      <c r="BZ5" s="1087"/>
      <c r="CA5" s="1087"/>
      <c r="CB5" s="1087"/>
      <c r="CC5" s="1087"/>
      <c r="CD5" s="1087"/>
      <c r="CE5" s="1087"/>
      <c r="CF5" s="1087"/>
      <c r="CG5" s="1088"/>
      <c r="CH5" s="1092" t="s">
        <v>378</v>
      </c>
      <c r="CI5" s="1093"/>
      <c r="CJ5" s="1093"/>
      <c r="CK5" s="1093"/>
      <c r="CL5" s="1094"/>
      <c r="CM5" s="1092" t="s">
        <v>379</v>
      </c>
      <c r="CN5" s="1093"/>
      <c r="CO5" s="1093"/>
      <c r="CP5" s="1093"/>
      <c r="CQ5" s="1094"/>
      <c r="CR5" s="1092" t="s">
        <v>380</v>
      </c>
      <c r="CS5" s="1093"/>
      <c r="CT5" s="1093"/>
      <c r="CU5" s="1093"/>
      <c r="CV5" s="1094"/>
      <c r="CW5" s="1092" t="s">
        <v>381</v>
      </c>
      <c r="CX5" s="1093"/>
      <c r="CY5" s="1093"/>
      <c r="CZ5" s="1093"/>
      <c r="DA5" s="1094"/>
      <c r="DB5" s="1092" t="s">
        <v>382</v>
      </c>
      <c r="DC5" s="1093"/>
      <c r="DD5" s="1093"/>
      <c r="DE5" s="1093"/>
      <c r="DF5" s="1094"/>
      <c r="DG5" s="1189" t="s">
        <v>383</v>
      </c>
      <c r="DH5" s="1190"/>
      <c r="DI5" s="1190"/>
      <c r="DJ5" s="1190"/>
      <c r="DK5" s="1191"/>
      <c r="DL5" s="1189" t="s">
        <v>384</v>
      </c>
      <c r="DM5" s="1190"/>
      <c r="DN5" s="1190"/>
      <c r="DO5" s="1190"/>
      <c r="DP5" s="1191"/>
      <c r="DQ5" s="1092" t="s">
        <v>385</v>
      </c>
      <c r="DR5" s="1093"/>
      <c r="DS5" s="1093"/>
      <c r="DT5" s="1093"/>
      <c r="DU5" s="1094"/>
      <c r="DV5" s="1092" t="s">
        <v>376</v>
      </c>
      <c r="DW5" s="1093"/>
      <c r="DX5" s="1093"/>
      <c r="DY5" s="1093"/>
      <c r="DZ5" s="1108"/>
      <c r="EA5" s="254"/>
    </row>
    <row r="6" spans="1:131" s="255" customFormat="1" ht="26.25" customHeight="1" thickBot="1">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2"/>
      <c r="BA6" s="252"/>
      <c r="BB6" s="252"/>
      <c r="BC6" s="252"/>
      <c r="BD6" s="252"/>
      <c r="BE6" s="253"/>
      <c r="BF6" s="253"/>
      <c r="BG6" s="253"/>
      <c r="BH6" s="253"/>
      <c r="BI6" s="253"/>
      <c r="BJ6" s="253"/>
      <c r="BK6" s="253"/>
      <c r="BL6" s="253"/>
      <c r="BM6" s="253"/>
      <c r="BN6" s="253"/>
      <c r="BO6" s="253"/>
      <c r="BP6" s="253"/>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4"/>
    </row>
    <row r="7" spans="1:131" s="255" customFormat="1" ht="26.25" customHeight="1" thickTop="1">
      <c r="A7" s="258">
        <v>1</v>
      </c>
      <c r="B7" s="1141" t="s">
        <v>386</v>
      </c>
      <c r="C7" s="1142"/>
      <c r="D7" s="1142"/>
      <c r="E7" s="1142"/>
      <c r="F7" s="1142"/>
      <c r="G7" s="1142"/>
      <c r="H7" s="1142"/>
      <c r="I7" s="1142"/>
      <c r="J7" s="1142"/>
      <c r="K7" s="1142"/>
      <c r="L7" s="1142"/>
      <c r="M7" s="1142"/>
      <c r="N7" s="1142"/>
      <c r="O7" s="1142"/>
      <c r="P7" s="1143"/>
      <c r="Q7" s="1195">
        <v>3555</v>
      </c>
      <c r="R7" s="1196"/>
      <c r="S7" s="1196"/>
      <c r="T7" s="1196"/>
      <c r="U7" s="1196"/>
      <c r="V7" s="1196">
        <v>3519</v>
      </c>
      <c r="W7" s="1196"/>
      <c r="X7" s="1196"/>
      <c r="Y7" s="1196"/>
      <c r="Z7" s="1196"/>
      <c r="AA7" s="1196">
        <v>36</v>
      </c>
      <c r="AB7" s="1196"/>
      <c r="AC7" s="1196"/>
      <c r="AD7" s="1196"/>
      <c r="AE7" s="1197"/>
      <c r="AF7" s="1198">
        <v>25</v>
      </c>
      <c r="AG7" s="1199"/>
      <c r="AH7" s="1199"/>
      <c r="AI7" s="1199"/>
      <c r="AJ7" s="1200"/>
      <c r="AK7" s="1182" t="s">
        <v>581</v>
      </c>
      <c r="AL7" s="1183"/>
      <c r="AM7" s="1183"/>
      <c r="AN7" s="1183"/>
      <c r="AO7" s="1183"/>
      <c r="AP7" s="1183">
        <v>5374</v>
      </c>
      <c r="AQ7" s="1183"/>
      <c r="AR7" s="1183"/>
      <c r="AS7" s="1183"/>
      <c r="AT7" s="1183"/>
      <c r="AU7" s="1184"/>
      <c r="AV7" s="1184"/>
      <c r="AW7" s="1184"/>
      <c r="AX7" s="1184"/>
      <c r="AY7" s="1185"/>
      <c r="AZ7" s="252"/>
      <c r="BA7" s="252"/>
      <c r="BB7" s="252"/>
      <c r="BC7" s="252"/>
      <c r="BD7" s="252"/>
      <c r="BE7" s="253"/>
      <c r="BF7" s="253"/>
      <c r="BG7" s="253"/>
      <c r="BH7" s="253"/>
      <c r="BI7" s="253"/>
      <c r="BJ7" s="253"/>
      <c r="BK7" s="253"/>
      <c r="BL7" s="253"/>
      <c r="BM7" s="253"/>
      <c r="BN7" s="253"/>
      <c r="BO7" s="253"/>
      <c r="BP7" s="253"/>
      <c r="BQ7" s="259">
        <v>1</v>
      </c>
      <c r="BR7" s="260" t="s">
        <v>582</v>
      </c>
      <c r="BS7" s="1186" t="s">
        <v>583</v>
      </c>
      <c r="BT7" s="1187"/>
      <c r="BU7" s="1187"/>
      <c r="BV7" s="1187"/>
      <c r="BW7" s="1187"/>
      <c r="BX7" s="1187"/>
      <c r="BY7" s="1187"/>
      <c r="BZ7" s="1187"/>
      <c r="CA7" s="1187"/>
      <c r="CB7" s="1187"/>
      <c r="CC7" s="1187"/>
      <c r="CD7" s="1187"/>
      <c r="CE7" s="1187"/>
      <c r="CF7" s="1187"/>
      <c r="CG7" s="1188"/>
      <c r="CH7" s="1179">
        <v>-13.3</v>
      </c>
      <c r="CI7" s="1180"/>
      <c r="CJ7" s="1180"/>
      <c r="CK7" s="1180"/>
      <c r="CL7" s="1181"/>
      <c r="CM7" s="1179">
        <v>-36</v>
      </c>
      <c r="CN7" s="1180"/>
      <c r="CO7" s="1180"/>
      <c r="CP7" s="1180"/>
      <c r="CQ7" s="1181"/>
      <c r="CR7" s="1179">
        <v>28</v>
      </c>
      <c r="CS7" s="1180"/>
      <c r="CT7" s="1180"/>
      <c r="CU7" s="1180"/>
      <c r="CV7" s="1181"/>
      <c r="CW7" s="1179" t="s">
        <v>581</v>
      </c>
      <c r="CX7" s="1180"/>
      <c r="CY7" s="1180"/>
      <c r="CZ7" s="1180"/>
      <c r="DA7" s="1181"/>
      <c r="DB7" s="1179" t="s">
        <v>581</v>
      </c>
      <c r="DC7" s="1180"/>
      <c r="DD7" s="1180"/>
      <c r="DE7" s="1180"/>
      <c r="DF7" s="1181"/>
      <c r="DG7" s="1179" t="s">
        <v>581</v>
      </c>
      <c r="DH7" s="1180"/>
      <c r="DI7" s="1180"/>
      <c r="DJ7" s="1180"/>
      <c r="DK7" s="1181"/>
      <c r="DL7" s="1179" t="s">
        <v>581</v>
      </c>
      <c r="DM7" s="1180"/>
      <c r="DN7" s="1180"/>
      <c r="DO7" s="1180"/>
      <c r="DP7" s="1181"/>
      <c r="DQ7" s="1179">
        <v>45</v>
      </c>
      <c r="DR7" s="1180"/>
      <c r="DS7" s="1180"/>
      <c r="DT7" s="1180"/>
      <c r="DU7" s="1181"/>
      <c r="DV7" s="1206"/>
      <c r="DW7" s="1207"/>
      <c r="DX7" s="1207"/>
      <c r="DY7" s="1207"/>
      <c r="DZ7" s="1208"/>
      <c r="EA7" s="254"/>
    </row>
    <row r="8" spans="1:131" s="255" customFormat="1" ht="26.25" customHeight="1">
      <c r="A8" s="261">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10"/>
      <c r="AG8" s="1111"/>
      <c r="AH8" s="1111"/>
      <c r="AI8" s="1111"/>
      <c r="AJ8" s="1112"/>
      <c r="AK8" s="1177"/>
      <c r="AL8" s="1178"/>
      <c r="AM8" s="1178"/>
      <c r="AN8" s="1178"/>
      <c r="AO8" s="1178"/>
      <c r="AP8" s="1178"/>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2</v>
      </c>
      <c r="BR8" s="263"/>
      <c r="BS8" s="1105" t="s">
        <v>584</v>
      </c>
      <c r="BT8" s="1106"/>
      <c r="BU8" s="1106"/>
      <c r="BV8" s="1106"/>
      <c r="BW8" s="1106"/>
      <c r="BX8" s="1106"/>
      <c r="BY8" s="1106"/>
      <c r="BZ8" s="1106"/>
      <c r="CA8" s="1106"/>
      <c r="CB8" s="1106"/>
      <c r="CC8" s="1106"/>
      <c r="CD8" s="1106"/>
      <c r="CE8" s="1106"/>
      <c r="CF8" s="1106"/>
      <c r="CG8" s="1107"/>
      <c r="CH8" s="1080">
        <v>0</v>
      </c>
      <c r="CI8" s="1081"/>
      <c r="CJ8" s="1081"/>
      <c r="CK8" s="1081"/>
      <c r="CL8" s="1082"/>
      <c r="CM8" s="1080">
        <v>10</v>
      </c>
      <c r="CN8" s="1081"/>
      <c r="CO8" s="1081"/>
      <c r="CP8" s="1081"/>
      <c r="CQ8" s="1082"/>
      <c r="CR8" s="1080">
        <v>3</v>
      </c>
      <c r="CS8" s="1081"/>
      <c r="CT8" s="1081"/>
      <c r="CU8" s="1081"/>
      <c r="CV8" s="1082"/>
      <c r="CW8" s="1080" t="s">
        <v>581</v>
      </c>
      <c r="CX8" s="1081"/>
      <c r="CY8" s="1081"/>
      <c r="CZ8" s="1081"/>
      <c r="DA8" s="1082"/>
      <c r="DB8" s="1080" t="s">
        <v>581</v>
      </c>
      <c r="DC8" s="1081"/>
      <c r="DD8" s="1081"/>
      <c r="DE8" s="1081"/>
      <c r="DF8" s="1082"/>
      <c r="DG8" s="1080" t="s">
        <v>581</v>
      </c>
      <c r="DH8" s="1081"/>
      <c r="DI8" s="1081"/>
      <c r="DJ8" s="1081"/>
      <c r="DK8" s="1082"/>
      <c r="DL8" s="1080" t="s">
        <v>581</v>
      </c>
      <c r="DM8" s="1081"/>
      <c r="DN8" s="1081"/>
      <c r="DO8" s="1081"/>
      <c r="DP8" s="1082"/>
      <c r="DQ8" s="1080" t="s">
        <v>581</v>
      </c>
      <c r="DR8" s="1081"/>
      <c r="DS8" s="1081"/>
      <c r="DT8" s="1081"/>
      <c r="DU8" s="1082"/>
      <c r="DV8" s="1083"/>
      <c r="DW8" s="1084"/>
      <c r="DX8" s="1084"/>
      <c r="DY8" s="1084"/>
      <c r="DZ8" s="1085"/>
      <c r="EA8" s="254"/>
    </row>
    <row r="9" spans="1:131" s="255" customFormat="1" ht="26.25" customHeight="1">
      <c r="A9" s="261">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7"/>
      <c r="AL9" s="1178"/>
      <c r="AM9" s="1178"/>
      <c r="AN9" s="1178"/>
      <c r="AO9" s="1178"/>
      <c r="AP9" s="1178"/>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3</v>
      </c>
      <c r="BR9" s="263"/>
      <c r="BS9" s="1105" t="s">
        <v>585</v>
      </c>
      <c r="BT9" s="1106"/>
      <c r="BU9" s="1106"/>
      <c r="BV9" s="1106"/>
      <c r="BW9" s="1106"/>
      <c r="BX9" s="1106"/>
      <c r="BY9" s="1106"/>
      <c r="BZ9" s="1106"/>
      <c r="CA9" s="1106"/>
      <c r="CB9" s="1106"/>
      <c r="CC9" s="1106"/>
      <c r="CD9" s="1106"/>
      <c r="CE9" s="1106"/>
      <c r="CF9" s="1106"/>
      <c r="CG9" s="1107"/>
      <c r="CH9" s="1080">
        <v>0.1</v>
      </c>
      <c r="CI9" s="1081"/>
      <c r="CJ9" s="1081"/>
      <c r="CK9" s="1081"/>
      <c r="CL9" s="1082"/>
      <c r="CM9" s="1080">
        <v>3</v>
      </c>
      <c r="CN9" s="1081"/>
      <c r="CO9" s="1081"/>
      <c r="CP9" s="1081"/>
      <c r="CQ9" s="1082"/>
      <c r="CR9" s="1080">
        <v>1</v>
      </c>
      <c r="CS9" s="1081"/>
      <c r="CT9" s="1081"/>
      <c r="CU9" s="1081"/>
      <c r="CV9" s="1082"/>
      <c r="CW9" s="1080" t="s">
        <v>581</v>
      </c>
      <c r="CX9" s="1081"/>
      <c r="CY9" s="1081"/>
      <c r="CZ9" s="1081"/>
      <c r="DA9" s="1082"/>
      <c r="DB9" s="1080" t="s">
        <v>581</v>
      </c>
      <c r="DC9" s="1081"/>
      <c r="DD9" s="1081"/>
      <c r="DE9" s="1081"/>
      <c r="DF9" s="1082"/>
      <c r="DG9" s="1080" t="s">
        <v>581</v>
      </c>
      <c r="DH9" s="1081"/>
      <c r="DI9" s="1081"/>
      <c r="DJ9" s="1081"/>
      <c r="DK9" s="1082"/>
      <c r="DL9" s="1080" t="s">
        <v>581</v>
      </c>
      <c r="DM9" s="1081"/>
      <c r="DN9" s="1081"/>
      <c r="DO9" s="1081"/>
      <c r="DP9" s="1082"/>
      <c r="DQ9" s="1080" t="s">
        <v>581</v>
      </c>
      <c r="DR9" s="1081"/>
      <c r="DS9" s="1081"/>
      <c r="DT9" s="1081"/>
      <c r="DU9" s="1082"/>
      <c r="DV9" s="1083"/>
      <c r="DW9" s="1084"/>
      <c r="DX9" s="1084"/>
      <c r="DY9" s="1084"/>
      <c r="DZ9" s="1085"/>
      <c r="EA9" s="254"/>
    </row>
    <row r="10" spans="1:131" s="255" customFormat="1" ht="26.25" customHeight="1">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4</v>
      </c>
      <c r="BR10" s="263"/>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4"/>
    </row>
    <row r="11" spans="1:131" s="255" customFormat="1" ht="26.25" customHeight="1">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5</v>
      </c>
      <c r="BR11" s="263"/>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4"/>
    </row>
    <row r="12" spans="1:131" s="255" customFormat="1" ht="26.25" customHeight="1">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6</v>
      </c>
      <c r="BR12" s="263"/>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4"/>
    </row>
    <row r="13" spans="1:131" s="255" customFormat="1" ht="26.25" customHeight="1">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7</v>
      </c>
      <c r="BR13" s="263"/>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4"/>
    </row>
    <row r="14" spans="1:131" s="255" customFormat="1" ht="26.25" customHeight="1">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8</v>
      </c>
      <c r="BR14" s="263"/>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4"/>
    </row>
    <row r="15" spans="1:131" s="255" customFormat="1" ht="26.25" customHeight="1">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9</v>
      </c>
      <c r="BR15" s="263"/>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4"/>
    </row>
    <row r="16" spans="1:131" s="255" customFormat="1" ht="26.25" customHeight="1">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10</v>
      </c>
      <c r="BR16" s="263"/>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4"/>
    </row>
    <row r="17" spans="1:131" s="255" customFormat="1" ht="26.25" customHeight="1">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11</v>
      </c>
      <c r="BR17" s="263"/>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4"/>
    </row>
    <row r="18" spans="1:131" s="255" customFormat="1" ht="26.25" customHeight="1">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12</v>
      </c>
      <c r="BR18" s="263"/>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4"/>
    </row>
    <row r="19" spans="1:131" s="255" customFormat="1" ht="26.25" customHeight="1">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13</v>
      </c>
      <c r="BR19" s="263"/>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4"/>
    </row>
    <row r="20" spans="1:131" s="255" customFormat="1" ht="26.25" customHeight="1">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14</v>
      </c>
      <c r="BR20" s="263"/>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4"/>
    </row>
    <row r="21" spans="1:131" s="255" customFormat="1" ht="26.25" customHeight="1" thickBot="1">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15</v>
      </c>
      <c r="BR21" s="263"/>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4"/>
    </row>
    <row r="22" spans="1:131" s="255" customFormat="1" ht="26.25" customHeight="1">
      <c r="A22" s="261">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387</v>
      </c>
      <c r="BA22" s="1126"/>
      <c r="BB22" s="1126"/>
      <c r="BC22" s="1126"/>
      <c r="BD22" s="1127"/>
      <c r="BE22" s="253"/>
      <c r="BF22" s="253"/>
      <c r="BG22" s="253"/>
      <c r="BH22" s="253"/>
      <c r="BI22" s="253"/>
      <c r="BJ22" s="253"/>
      <c r="BK22" s="253"/>
      <c r="BL22" s="253"/>
      <c r="BM22" s="253"/>
      <c r="BN22" s="253"/>
      <c r="BO22" s="253"/>
      <c r="BP22" s="253"/>
      <c r="BQ22" s="262">
        <v>16</v>
      </c>
      <c r="BR22" s="263"/>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4"/>
    </row>
    <row r="23" spans="1:131" s="255" customFormat="1" ht="26.25" customHeight="1" thickBot="1">
      <c r="A23" s="264" t="s">
        <v>388</v>
      </c>
      <c r="B23" s="1035" t="s">
        <v>389</v>
      </c>
      <c r="C23" s="1036"/>
      <c r="D23" s="1036"/>
      <c r="E23" s="1036"/>
      <c r="F23" s="1036"/>
      <c r="G23" s="1036"/>
      <c r="H23" s="1036"/>
      <c r="I23" s="1036"/>
      <c r="J23" s="1036"/>
      <c r="K23" s="1036"/>
      <c r="L23" s="1036"/>
      <c r="M23" s="1036"/>
      <c r="N23" s="1036"/>
      <c r="O23" s="1036"/>
      <c r="P23" s="1037"/>
      <c r="Q23" s="1159">
        <v>3555</v>
      </c>
      <c r="R23" s="1160"/>
      <c r="S23" s="1160"/>
      <c r="T23" s="1160"/>
      <c r="U23" s="1160"/>
      <c r="V23" s="1160">
        <v>3519</v>
      </c>
      <c r="W23" s="1160"/>
      <c r="X23" s="1160"/>
      <c r="Y23" s="1160"/>
      <c r="Z23" s="1160"/>
      <c r="AA23" s="1160">
        <v>36</v>
      </c>
      <c r="AB23" s="1160"/>
      <c r="AC23" s="1160"/>
      <c r="AD23" s="1160"/>
      <c r="AE23" s="1161"/>
      <c r="AF23" s="1162">
        <v>25</v>
      </c>
      <c r="AG23" s="1160"/>
      <c r="AH23" s="1160"/>
      <c r="AI23" s="1160"/>
      <c r="AJ23" s="1163"/>
      <c r="AK23" s="1164"/>
      <c r="AL23" s="1165"/>
      <c r="AM23" s="1165"/>
      <c r="AN23" s="1165"/>
      <c r="AO23" s="1165"/>
      <c r="AP23" s="1160">
        <v>5374</v>
      </c>
      <c r="AQ23" s="1160"/>
      <c r="AR23" s="1160"/>
      <c r="AS23" s="1160"/>
      <c r="AT23" s="1160"/>
      <c r="AU23" s="1166"/>
      <c r="AV23" s="1166"/>
      <c r="AW23" s="1166"/>
      <c r="AX23" s="1166"/>
      <c r="AY23" s="1167"/>
      <c r="AZ23" s="1156" t="s">
        <v>129</v>
      </c>
      <c r="BA23" s="1157"/>
      <c r="BB23" s="1157"/>
      <c r="BC23" s="1157"/>
      <c r="BD23" s="1158"/>
      <c r="BE23" s="253"/>
      <c r="BF23" s="253"/>
      <c r="BG23" s="253"/>
      <c r="BH23" s="253"/>
      <c r="BI23" s="253"/>
      <c r="BJ23" s="253"/>
      <c r="BK23" s="253"/>
      <c r="BL23" s="253"/>
      <c r="BM23" s="253"/>
      <c r="BN23" s="253"/>
      <c r="BO23" s="253"/>
      <c r="BP23" s="253"/>
      <c r="BQ23" s="262">
        <v>17</v>
      </c>
      <c r="BR23" s="263"/>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4"/>
    </row>
    <row r="24" spans="1:131" s="255" customFormat="1" ht="26.25" customHeight="1">
      <c r="A24" s="1155" t="s">
        <v>390</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4"/>
    </row>
    <row r="25" spans="1:131" s="247" customFormat="1" ht="26.25" customHeight="1" thickBot="1">
      <c r="A25" s="1154" t="s">
        <v>391</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6"/>
    </row>
    <row r="26" spans="1:131" s="247" customFormat="1" ht="26.25" customHeight="1">
      <c r="A26" s="1086" t="s">
        <v>369</v>
      </c>
      <c r="B26" s="1087"/>
      <c r="C26" s="1087"/>
      <c r="D26" s="1087"/>
      <c r="E26" s="1087"/>
      <c r="F26" s="1087"/>
      <c r="G26" s="1087"/>
      <c r="H26" s="1087"/>
      <c r="I26" s="1087"/>
      <c r="J26" s="1087"/>
      <c r="K26" s="1087"/>
      <c r="L26" s="1087"/>
      <c r="M26" s="1087"/>
      <c r="N26" s="1087"/>
      <c r="O26" s="1087"/>
      <c r="P26" s="1088"/>
      <c r="Q26" s="1092" t="s">
        <v>392</v>
      </c>
      <c r="R26" s="1093"/>
      <c r="S26" s="1093"/>
      <c r="T26" s="1093"/>
      <c r="U26" s="1094"/>
      <c r="V26" s="1092" t="s">
        <v>393</v>
      </c>
      <c r="W26" s="1093"/>
      <c r="X26" s="1093"/>
      <c r="Y26" s="1093"/>
      <c r="Z26" s="1094"/>
      <c r="AA26" s="1092" t="s">
        <v>394</v>
      </c>
      <c r="AB26" s="1093"/>
      <c r="AC26" s="1093"/>
      <c r="AD26" s="1093"/>
      <c r="AE26" s="1093"/>
      <c r="AF26" s="1150" t="s">
        <v>395</v>
      </c>
      <c r="AG26" s="1099"/>
      <c r="AH26" s="1099"/>
      <c r="AI26" s="1099"/>
      <c r="AJ26" s="1151"/>
      <c r="AK26" s="1093" t="s">
        <v>396</v>
      </c>
      <c r="AL26" s="1093"/>
      <c r="AM26" s="1093"/>
      <c r="AN26" s="1093"/>
      <c r="AO26" s="1094"/>
      <c r="AP26" s="1092" t="s">
        <v>397</v>
      </c>
      <c r="AQ26" s="1093"/>
      <c r="AR26" s="1093"/>
      <c r="AS26" s="1093"/>
      <c r="AT26" s="1094"/>
      <c r="AU26" s="1092" t="s">
        <v>398</v>
      </c>
      <c r="AV26" s="1093"/>
      <c r="AW26" s="1093"/>
      <c r="AX26" s="1093"/>
      <c r="AY26" s="1094"/>
      <c r="AZ26" s="1092" t="s">
        <v>399</v>
      </c>
      <c r="BA26" s="1093"/>
      <c r="BB26" s="1093"/>
      <c r="BC26" s="1093"/>
      <c r="BD26" s="1094"/>
      <c r="BE26" s="1092" t="s">
        <v>376</v>
      </c>
      <c r="BF26" s="1093"/>
      <c r="BG26" s="1093"/>
      <c r="BH26" s="1093"/>
      <c r="BI26" s="1108"/>
      <c r="BJ26" s="252"/>
      <c r="BK26" s="252"/>
      <c r="BL26" s="252"/>
      <c r="BM26" s="252"/>
      <c r="BN26" s="252"/>
      <c r="BO26" s="265"/>
      <c r="BP26" s="265"/>
      <c r="BQ26" s="262">
        <v>20</v>
      </c>
      <c r="BR26" s="263"/>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6"/>
    </row>
    <row r="27" spans="1:131" s="247" customFormat="1" ht="26.25" customHeight="1" thickBot="1">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2"/>
      <c r="BK27" s="252"/>
      <c r="BL27" s="252"/>
      <c r="BM27" s="252"/>
      <c r="BN27" s="252"/>
      <c r="BO27" s="265"/>
      <c r="BP27" s="265"/>
      <c r="BQ27" s="262">
        <v>21</v>
      </c>
      <c r="BR27" s="263"/>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6"/>
    </row>
    <row r="28" spans="1:131" s="247" customFormat="1" ht="26.25" customHeight="1" thickTop="1">
      <c r="A28" s="266">
        <v>1</v>
      </c>
      <c r="B28" s="1141" t="s">
        <v>400</v>
      </c>
      <c r="C28" s="1142"/>
      <c r="D28" s="1142"/>
      <c r="E28" s="1142"/>
      <c r="F28" s="1142"/>
      <c r="G28" s="1142"/>
      <c r="H28" s="1142"/>
      <c r="I28" s="1142"/>
      <c r="J28" s="1142"/>
      <c r="K28" s="1142"/>
      <c r="L28" s="1142"/>
      <c r="M28" s="1142"/>
      <c r="N28" s="1142"/>
      <c r="O28" s="1142"/>
      <c r="P28" s="1143"/>
      <c r="Q28" s="1144">
        <v>273</v>
      </c>
      <c r="R28" s="1145"/>
      <c r="S28" s="1145"/>
      <c r="T28" s="1145"/>
      <c r="U28" s="1145"/>
      <c r="V28" s="1145">
        <v>272</v>
      </c>
      <c r="W28" s="1145"/>
      <c r="X28" s="1145"/>
      <c r="Y28" s="1145"/>
      <c r="Z28" s="1145"/>
      <c r="AA28" s="1145">
        <v>1</v>
      </c>
      <c r="AB28" s="1145"/>
      <c r="AC28" s="1145"/>
      <c r="AD28" s="1145"/>
      <c r="AE28" s="1146"/>
      <c r="AF28" s="1147">
        <v>1</v>
      </c>
      <c r="AG28" s="1145"/>
      <c r="AH28" s="1145"/>
      <c r="AI28" s="1145"/>
      <c r="AJ28" s="1148"/>
      <c r="AK28" s="1149">
        <v>25</v>
      </c>
      <c r="AL28" s="1137"/>
      <c r="AM28" s="1137"/>
      <c r="AN28" s="1137"/>
      <c r="AO28" s="1137"/>
      <c r="AP28" s="1137" t="s">
        <v>572</v>
      </c>
      <c r="AQ28" s="1137"/>
      <c r="AR28" s="1137"/>
      <c r="AS28" s="1137"/>
      <c r="AT28" s="1137"/>
      <c r="AU28" s="1137" t="s">
        <v>572</v>
      </c>
      <c r="AV28" s="1137"/>
      <c r="AW28" s="1137"/>
      <c r="AX28" s="1137"/>
      <c r="AY28" s="1137"/>
      <c r="AZ28" s="1138"/>
      <c r="BA28" s="1138"/>
      <c r="BB28" s="1138"/>
      <c r="BC28" s="1138"/>
      <c r="BD28" s="1138"/>
      <c r="BE28" s="1139"/>
      <c r="BF28" s="1139"/>
      <c r="BG28" s="1139"/>
      <c r="BH28" s="1139"/>
      <c r="BI28" s="1140"/>
      <c r="BJ28" s="252"/>
      <c r="BK28" s="252"/>
      <c r="BL28" s="252"/>
      <c r="BM28" s="252"/>
      <c r="BN28" s="252"/>
      <c r="BO28" s="265"/>
      <c r="BP28" s="265"/>
      <c r="BQ28" s="262">
        <v>22</v>
      </c>
      <c r="BR28" s="263"/>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6"/>
    </row>
    <row r="29" spans="1:131" s="247" customFormat="1" ht="26.25" customHeight="1">
      <c r="A29" s="266">
        <v>2</v>
      </c>
      <c r="B29" s="1128" t="s">
        <v>401</v>
      </c>
      <c r="C29" s="1129"/>
      <c r="D29" s="1129"/>
      <c r="E29" s="1129"/>
      <c r="F29" s="1129"/>
      <c r="G29" s="1129"/>
      <c r="H29" s="1129"/>
      <c r="I29" s="1129"/>
      <c r="J29" s="1129"/>
      <c r="K29" s="1129"/>
      <c r="L29" s="1129"/>
      <c r="M29" s="1129"/>
      <c r="N29" s="1129"/>
      <c r="O29" s="1129"/>
      <c r="P29" s="1130"/>
      <c r="Q29" s="1134">
        <v>89</v>
      </c>
      <c r="R29" s="1135"/>
      <c r="S29" s="1135"/>
      <c r="T29" s="1135"/>
      <c r="U29" s="1135"/>
      <c r="V29" s="1135">
        <v>85</v>
      </c>
      <c r="W29" s="1135"/>
      <c r="X29" s="1135"/>
      <c r="Y29" s="1135"/>
      <c r="Z29" s="1135"/>
      <c r="AA29" s="1135">
        <v>4</v>
      </c>
      <c r="AB29" s="1135"/>
      <c r="AC29" s="1135"/>
      <c r="AD29" s="1135"/>
      <c r="AE29" s="1136"/>
      <c r="AF29" s="1110">
        <v>4</v>
      </c>
      <c r="AG29" s="1111"/>
      <c r="AH29" s="1111"/>
      <c r="AI29" s="1111"/>
      <c r="AJ29" s="1112"/>
      <c r="AK29" s="1071">
        <v>24</v>
      </c>
      <c r="AL29" s="1062"/>
      <c r="AM29" s="1062"/>
      <c r="AN29" s="1062"/>
      <c r="AO29" s="1062"/>
      <c r="AP29" s="1062">
        <v>56</v>
      </c>
      <c r="AQ29" s="1062"/>
      <c r="AR29" s="1062"/>
      <c r="AS29" s="1062"/>
      <c r="AT29" s="1062"/>
      <c r="AU29" s="1062">
        <v>7</v>
      </c>
      <c r="AV29" s="1062"/>
      <c r="AW29" s="1062"/>
      <c r="AX29" s="1062"/>
      <c r="AY29" s="1062"/>
      <c r="AZ29" s="1133"/>
      <c r="BA29" s="1133"/>
      <c r="BB29" s="1133"/>
      <c r="BC29" s="1133"/>
      <c r="BD29" s="1133"/>
      <c r="BE29" s="1123"/>
      <c r="BF29" s="1123"/>
      <c r="BG29" s="1123"/>
      <c r="BH29" s="1123"/>
      <c r="BI29" s="1124"/>
      <c r="BJ29" s="252"/>
      <c r="BK29" s="252"/>
      <c r="BL29" s="252"/>
      <c r="BM29" s="252"/>
      <c r="BN29" s="252"/>
      <c r="BO29" s="265"/>
      <c r="BP29" s="265"/>
      <c r="BQ29" s="262">
        <v>23</v>
      </c>
      <c r="BR29" s="263"/>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6"/>
    </row>
    <row r="30" spans="1:131" s="247" customFormat="1" ht="26.25" customHeight="1">
      <c r="A30" s="266">
        <v>3</v>
      </c>
      <c r="B30" s="1128" t="s">
        <v>402</v>
      </c>
      <c r="C30" s="1129"/>
      <c r="D30" s="1129"/>
      <c r="E30" s="1129"/>
      <c r="F30" s="1129"/>
      <c r="G30" s="1129"/>
      <c r="H30" s="1129"/>
      <c r="I30" s="1129"/>
      <c r="J30" s="1129"/>
      <c r="K30" s="1129"/>
      <c r="L30" s="1129"/>
      <c r="M30" s="1129"/>
      <c r="N30" s="1129"/>
      <c r="O30" s="1129"/>
      <c r="P30" s="1130"/>
      <c r="Q30" s="1134">
        <v>371</v>
      </c>
      <c r="R30" s="1135"/>
      <c r="S30" s="1135"/>
      <c r="T30" s="1135"/>
      <c r="U30" s="1135"/>
      <c r="V30" s="1135">
        <v>371</v>
      </c>
      <c r="W30" s="1135"/>
      <c r="X30" s="1135"/>
      <c r="Y30" s="1135"/>
      <c r="Z30" s="1135"/>
      <c r="AA30" s="1135">
        <v>0</v>
      </c>
      <c r="AB30" s="1135"/>
      <c r="AC30" s="1135"/>
      <c r="AD30" s="1135"/>
      <c r="AE30" s="1136"/>
      <c r="AF30" s="1110">
        <v>0</v>
      </c>
      <c r="AG30" s="1111"/>
      <c r="AH30" s="1111"/>
      <c r="AI30" s="1111"/>
      <c r="AJ30" s="1112"/>
      <c r="AK30" s="1071">
        <v>56</v>
      </c>
      <c r="AL30" s="1062"/>
      <c r="AM30" s="1062"/>
      <c r="AN30" s="1062"/>
      <c r="AO30" s="1062"/>
      <c r="AP30" s="1062" t="s">
        <v>572</v>
      </c>
      <c r="AQ30" s="1062"/>
      <c r="AR30" s="1062"/>
      <c r="AS30" s="1062"/>
      <c r="AT30" s="1062"/>
      <c r="AU30" s="1062" t="s">
        <v>572</v>
      </c>
      <c r="AV30" s="1062"/>
      <c r="AW30" s="1062"/>
      <c r="AX30" s="1062"/>
      <c r="AY30" s="1062"/>
      <c r="AZ30" s="1133"/>
      <c r="BA30" s="1133"/>
      <c r="BB30" s="1133"/>
      <c r="BC30" s="1133"/>
      <c r="BD30" s="1133"/>
      <c r="BE30" s="1123"/>
      <c r="BF30" s="1123"/>
      <c r="BG30" s="1123"/>
      <c r="BH30" s="1123"/>
      <c r="BI30" s="1124"/>
      <c r="BJ30" s="252"/>
      <c r="BK30" s="252"/>
      <c r="BL30" s="252"/>
      <c r="BM30" s="252"/>
      <c r="BN30" s="252"/>
      <c r="BO30" s="265"/>
      <c r="BP30" s="265"/>
      <c r="BQ30" s="262">
        <v>24</v>
      </c>
      <c r="BR30" s="263"/>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6"/>
    </row>
    <row r="31" spans="1:131" s="247" customFormat="1" ht="26.25" customHeight="1">
      <c r="A31" s="266">
        <v>4</v>
      </c>
      <c r="B31" s="1128" t="s">
        <v>403</v>
      </c>
      <c r="C31" s="1129"/>
      <c r="D31" s="1129"/>
      <c r="E31" s="1129"/>
      <c r="F31" s="1129"/>
      <c r="G31" s="1129"/>
      <c r="H31" s="1129"/>
      <c r="I31" s="1129"/>
      <c r="J31" s="1129"/>
      <c r="K31" s="1129"/>
      <c r="L31" s="1129"/>
      <c r="M31" s="1129"/>
      <c r="N31" s="1129"/>
      <c r="O31" s="1129"/>
      <c r="P31" s="1130"/>
      <c r="Q31" s="1134">
        <v>35</v>
      </c>
      <c r="R31" s="1135"/>
      <c r="S31" s="1135"/>
      <c r="T31" s="1135"/>
      <c r="U31" s="1135"/>
      <c r="V31" s="1135">
        <v>33</v>
      </c>
      <c r="W31" s="1135"/>
      <c r="X31" s="1135"/>
      <c r="Y31" s="1135"/>
      <c r="Z31" s="1135"/>
      <c r="AA31" s="1135">
        <v>2</v>
      </c>
      <c r="AB31" s="1135"/>
      <c r="AC31" s="1135"/>
      <c r="AD31" s="1135"/>
      <c r="AE31" s="1136"/>
      <c r="AF31" s="1110">
        <v>2</v>
      </c>
      <c r="AG31" s="1111"/>
      <c r="AH31" s="1111"/>
      <c r="AI31" s="1111"/>
      <c r="AJ31" s="1112"/>
      <c r="AK31" s="1071">
        <v>13</v>
      </c>
      <c r="AL31" s="1062"/>
      <c r="AM31" s="1062"/>
      <c r="AN31" s="1062"/>
      <c r="AO31" s="1062"/>
      <c r="AP31" s="1062" t="s">
        <v>572</v>
      </c>
      <c r="AQ31" s="1062"/>
      <c r="AR31" s="1062"/>
      <c r="AS31" s="1062"/>
      <c r="AT31" s="1062"/>
      <c r="AU31" s="1062" t="s">
        <v>572</v>
      </c>
      <c r="AV31" s="1062"/>
      <c r="AW31" s="1062"/>
      <c r="AX31" s="1062"/>
      <c r="AY31" s="1062"/>
      <c r="AZ31" s="1133"/>
      <c r="BA31" s="1133"/>
      <c r="BB31" s="1133"/>
      <c r="BC31" s="1133"/>
      <c r="BD31" s="1133"/>
      <c r="BE31" s="1123"/>
      <c r="BF31" s="1123"/>
      <c r="BG31" s="1123"/>
      <c r="BH31" s="1123"/>
      <c r="BI31" s="1124"/>
      <c r="BJ31" s="252"/>
      <c r="BK31" s="252"/>
      <c r="BL31" s="252"/>
      <c r="BM31" s="252"/>
      <c r="BN31" s="252"/>
      <c r="BO31" s="265"/>
      <c r="BP31" s="265"/>
      <c r="BQ31" s="262">
        <v>25</v>
      </c>
      <c r="BR31" s="263"/>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6"/>
    </row>
    <row r="32" spans="1:131" s="247" customFormat="1" ht="26.25" customHeight="1">
      <c r="A32" s="266">
        <v>5</v>
      </c>
      <c r="B32" s="1128" t="s">
        <v>404</v>
      </c>
      <c r="C32" s="1129"/>
      <c r="D32" s="1129"/>
      <c r="E32" s="1129"/>
      <c r="F32" s="1129"/>
      <c r="G32" s="1129"/>
      <c r="H32" s="1129"/>
      <c r="I32" s="1129"/>
      <c r="J32" s="1129"/>
      <c r="K32" s="1129"/>
      <c r="L32" s="1129"/>
      <c r="M32" s="1129"/>
      <c r="N32" s="1129"/>
      <c r="O32" s="1129"/>
      <c r="P32" s="1130"/>
      <c r="Q32" s="1134">
        <v>45</v>
      </c>
      <c r="R32" s="1135"/>
      <c r="S32" s="1135"/>
      <c r="T32" s="1135"/>
      <c r="U32" s="1135"/>
      <c r="V32" s="1135">
        <v>45</v>
      </c>
      <c r="W32" s="1135"/>
      <c r="X32" s="1135"/>
      <c r="Y32" s="1135"/>
      <c r="Z32" s="1135"/>
      <c r="AA32" s="1135" t="s">
        <v>572</v>
      </c>
      <c r="AB32" s="1135"/>
      <c r="AC32" s="1135"/>
      <c r="AD32" s="1135"/>
      <c r="AE32" s="1136"/>
      <c r="AF32" s="1110" t="s">
        <v>129</v>
      </c>
      <c r="AG32" s="1111"/>
      <c r="AH32" s="1111"/>
      <c r="AI32" s="1111"/>
      <c r="AJ32" s="1112"/>
      <c r="AK32" s="1071">
        <v>25</v>
      </c>
      <c r="AL32" s="1062"/>
      <c r="AM32" s="1062"/>
      <c r="AN32" s="1062"/>
      <c r="AO32" s="1062"/>
      <c r="AP32" s="1062">
        <v>130</v>
      </c>
      <c r="AQ32" s="1062"/>
      <c r="AR32" s="1062"/>
      <c r="AS32" s="1062"/>
      <c r="AT32" s="1062"/>
      <c r="AU32" s="1062">
        <v>88</v>
      </c>
      <c r="AV32" s="1062"/>
      <c r="AW32" s="1062"/>
      <c r="AX32" s="1062"/>
      <c r="AY32" s="1062"/>
      <c r="AZ32" s="1133"/>
      <c r="BA32" s="1133"/>
      <c r="BB32" s="1133"/>
      <c r="BC32" s="1133"/>
      <c r="BD32" s="1133"/>
      <c r="BE32" s="1123"/>
      <c r="BF32" s="1123"/>
      <c r="BG32" s="1123"/>
      <c r="BH32" s="1123"/>
      <c r="BI32" s="1124"/>
      <c r="BJ32" s="252"/>
      <c r="BK32" s="252"/>
      <c r="BL32" s="252"/>
      <c r="BM32" s="252"/>
      <c r="BN32" s="252"/>
      <c r="BO32" s="265"/>
      <c r="BP32" s="265"/>
      <c r="BQ32" s="262">
        <v>26</v>
      </c>
      <c r="BR32" s="263"/>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6"/>
    </row>
    <row r="33" spans="1:131" s="247" customFormat="1" ht="26.25" customHeight="1">
      <c r="A33" s="266">
        <v>6</v>
      </c>
      <c r="B33" s="1128" t="s">
        <v>405</v>
      </c>
      <c r="C33" s="1129"/>
      <c r="D33" s="1129"/>
      <c r="E33" s="1129"/>
      <c r="F33" s="1129"/>
      <c r="G33" s="1129"/>
      <c r="H33" s="1129"/>
      <c r="I33" s="1129"/>
      <c r="J33" s="1129"/>
      <c r="K33" s="1129"/>
      <c r="L33" s="1129"/>
      <c r="M33" s="1129"/>
      <c r="N33" s="1129"/>
      <c r="O33" s="1129"/>
      <c r="P33" s="1130"/>
      <c r="Q33" s="1134">
        <v>346</v>
      </c>
      <c r="R33" s="1135"/>
      <c r="S33" s="1135"/>
      <c r="T33" s="1135"/>
      <c r="U33" s="1135"/>
      <c r="V33" s="1135">
        <v>345</v>
      </c>
      <c r="W33" s="1135"/>
      <c r="X33" s="1135"/>
      <c r="Y33" s="1135"/>
      <c r="Z33" s="1135"/>
      <c r="AA33" s="1135">
        <v>1</v>
      </c>
      <c r="AB33" s="1135"/>
      <c r="AC33" s="1135"/>
      <c r="AD33" s="1135"/>
      <c r="AE33" s="1136"/>
      <c r="AF33" s="1110">
        <v>1</v>
      </c>
      <c r="AG33" s="1111"/>
      <c r="AH33" s="1111"/>
      <c r="AI33" s="1111"/>
      <c r="AJ33" s="1112"/>
      <c r="AK33" s="1071">
        <v>90</v>
      </c>
      <c r="AL33" s="1062"/>
      <c r="AM33" s="1062"/>
      <c r="AN33" s="1062"/>
      <c r="AO33" s="1062"/>
      <c r="AP33" s="1062">
        <v>1882</v>
      </c>
      <c r="AQ33" s="1062"/>
      <c r="AR33" s="1062"/>
      <c r="AS33" s="1062"/>
      <c r="AT33" s="1062"/>
      <c r="AU33" s="1062">
        <v>1293</v>
      </c>
      <c r="AV33" s="1062"/>
      <c r="AW33" s="1062"/>
      <c r="AX33" s="1062"/>
      <c r="AY33" s="1062"/>
      <c r="AZ33" s="1133"/>
      <c r="BA33" s="1133"/>
      <c r="BB33" s="1133"/>
      <c r="BC33" s="1133"/>
      <c r="BD33" s="1133"/>
      <c r="BE33" s="1123" t="s">
        <v>406</v>
      </c>
      <c r="BF33" s="1123"/>
      <c r="BG33" s="1123"/>
      <c r="BH33" s="1123"/>
      <c r="BI33" s="1124"/>
      <c r="BJ33" s="252"/>
      <c r="BK33" s="252"/>
      <c r="BL33" s="252"/>
      <c r="BM33" s="252"/>
      <c r="BN33" s="252"/>
      <c r="BO33" s="265"/>
      <c r="BP33" s="265"/>
      <c r="BQ33" s="262">
        <v>27</v>
      </c>
      <c r="BR33" s="263"/>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6"/>
    </row>
    <row r="34" spans="1:131" s="247" customFormat="1" ht="26.25" customHeight="1">
      <c r="A34" s="266">
        <v>7</v>
      </c>
      <c r="B34" s="1128" t="s">
        <v>407</v>
      </c>
      <c r="C34" s="1129"/>
      <c r="D34" s="1129"/>
      <c r="E34" s="1129"/>
      <c r="F34" s="1129"/>
      <c r="G34" s="1129"/>
      <c r="H34" s="1129"/>
      <c r="I34" s="1129"/>
      <c r="J34" s="1129"/>
      <c r="K34" s="1129"/>
      <c r="L34" s="1129"/>
      <c r="M34" s="1129"/>
      <c r="N34" s="1129"/>
      <c r="O34" s="1129"/>
      <c r="P34" s="1130"/>
      <c r="Q34" s="1134">
        <v>95</v>
      </c>
      <c r="R34" s="1135"/>
      <c r="S34" s="1135"/>
      <c r="T34" s="1135"/>
      <c r="U34" s="1135"/>
      <c r="V34" s="1135">
        <v>93</v>
      </c>
      <c r="W34" s="1135"/>
      <c r="X34" s="1135"/>
      <c r="Y34" s="1135"/>
      <c r="Z34" s="1135"/>
      <c r="AA34" s="1135">
        <v>1</v>
      </c>
      <c r="AB34" s="1135"/>
      <c r="AC34" s="1135"/>
      <c r="AD34" s="1135"/>
      <c r="AE34" s="1136"/>
      <c r="AF34" s="1110">
        <v>1</v>
      </c>
      <c r="AG34" s="1111"/>
      <c r="AH34" s="1111"/>
      <c r="AI34" s="1111"/>
      <c r="AJ34" s="1112"/>
      <c r="AK34" s="1071">
        <v>37</v>
      </c>
      <c r="AL34" s="1062"/>
      <c r="AM34" s="1062"/>
      <c r="AN34" s="1062"/>
      <c r="AO34" s="1062"/>
      <c r="AP34" s="1062">
        <v>345</v>
      </c>
      <c r="AQ34" s="1062"/>
      <c r="AR34" s="1062"/>
      <c r="AS34" s="1062"/>
      <c r="AT34" s="1062"/>
      <c r="AU34" s="1062">
        <v>280</v>
      </c>
      <c r="AV34" s="1062"/>
      <c r="AW34" s="1062"/>
      <c r="AX34" s="1062"/>
      <c r="AY34" s="1062"/>
      <c r="AZ34" s="1133"/>
      <c r="BA34" s="1133"/>
      <c r="BB34" s="1133"/>
      <c r="BC34" s="1133"/>
      <c r="BD34" s="1133"/>
      <c r="BE34" s="1123" t="s">
        <v>406</v>
      </c>
      <c r="BF34" s="1123"/>
      <c r="BG34" s="1123"/>
      <c r="BH34" s="1123"/>
      <c r="BI34" s="1124"/>
      <c r="BJ34" s="252"/>
      <c r="BK34" s="252"/>
      <c r="BL34" s="252"/>
      <c r="BM34" s="252"/>
      <c r="BN34" s="252"/>
      <c r="BO34" s="265"/>
      <c r="BP34" s="265"/>
      <c r="BQ34" s="262">
        <v>28</v>
      </c>
      <c r="BR34" s="263"/>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6"/>
    </row>
    <row r="35" spans="1:131" s="247" customFormat="1" ht="26.25" customHeight="1">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71"/>
      <c r="AL35" s="1062"/>
      <c r="AM35" s="1062"/>
      <c r="AN35" s="1062"/>
      <c r="AO35" s="1062"/>
      <c r="AP35" s="1062"/>
      <c r="AQ35" s="1062"/>
      <c r="AR35" s="1062"/>
      <c r="AS35" s="1062"/>
      <c r="AT35" s="1062"/>
      <c r="AU35" s="1062"/>
      <c r="AV35" s="1062"/>
      <c r="AW35" s="1062"/>
      <c r="AX35" s="1062"/>
      <c r="AY35" s="1062"/>
      <c r="AZ35" s="1133"/>
      <c r="BA35" s="1133"/>
      <c r="BB35" s="1133"/>
      <c r="BC35" s="1133"/>
      <c r="BD35" s="1133"/>
      <c r="BE35" s="1123"/>
      <c r="BF35" s="1123"/>
      <c r="BG35" s="1123"/>
      <c r="BH35" s="1123"/>
      <c r="BI35" s="1124"/>
      <c r="BJ35" s="252"/>
      <c r="BK35" s="252"/>
      <c r="BL35" s="252"/>
      <c r="BM35" s="252"/>
      <c r="BN35" s="252"/>
      <c r="BO35" s="265"/>
      <c r="BP35" s="265"/>
      <c r="BQ35" s="262">
        <v>29</v>
      </c>
      <c r="BR35" s="263"/>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6"/>
    </row>
    <row r="36" spans="1:131" s="247" customFormat="1" ht="26.25" customHeight="1">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1"/>
      <c r="AL36" s="1062"/>
      <c r="AM36" s="1062"/>
      <c r="AN36" s="1062"/>
      <c r="AO36" s="1062"/>
      <c r="AP36" s="1062"/>
      <c r="AQ36" s="1062"/>
      <c r="AR36" s="1062"/>
      <c r="AS36" s="1062"/>
      <c r="AT36" s="1062"/>
      <c r="AU36" s="1062"/>
      <c r="AV36" s="1062"/>
      <c r="AW36" s="1062"/>
      <c r="AX36" s="1062"/>
      <c r="AY36" s="1062"/>
      <c r="AZ36" s="1133"/>
      <c r="BA36" s="1133"/>
      <c r="BB36" s="1133"/>
      <c r="BC36" s="1133"/>
      <c r="BD36" s="1133"/>
      <c r="BE36" s="1123"/>
      <c r="BF36" s="1123"/>
      <c r="BG36" s="1123"/>
      <c r="BH36" s="1123"/>
      <c r="BI36" s="1124"/>
      <c r="BJ36" s="252"/>
      <c r="BK36" s="252"/>
      <c r="BL36" s="252"/>
      <c r="BM36" s="252"/>
      <c r="BN36" s="252"/>
      <c r="BO36" s="265"/>
      <c r="BP36" s="265"/>
      <c r="BQ36" s="262">
        <v>30</v>
      </c>
      <c r="BR36" s="263"/>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6"/>
    </row>
    <row r="37" spans="1:131" s="247" customFormat="1" ht="26.25" customHeight="1">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52"/>
      <c r="BK37" s="252"/>
      <c r="BL37" s="252"/>
      <c r="BM37" s="252"/>
      <c r="BN37" s="252"/>
      <c r="BO37" s="265"/>
      <c r="BP37" s="265"/>
      <c r="BQ37" s="262">
        <v>31</v>
      </c>
      <c r="BR37" s="263"/>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6"/>
    </row>
    <row r="38" spans="1:131" s="247" customFormat="1" ht="26.25" customHeight="1">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52"/>
      <c r="BK38" s="252"/>
      <c r="BL38" s="252"/>
      <c r="BM38" s="252"/>
      <c r="BN38" s="252"/>
      <c r="BO38" s="265"/>
      <c r="BP38" s="265"/>
      <c r="BQ38" s="262">
        <v>32</v>
      </c>
      <c r="BR38" s="263"/>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6"/>
    </row>
    <row r="39" spans="1:131" s="247" customFormat="1" ht="26.25" customHeight="1">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52"/>
      <c r="BK39" s="252"/>
      <c r="BL39" s="252"/>
      <c r="BM39" s="252"/>
      <c r="BN39" s="252"/>
      <c r="BO39" s="265"/>
      <c r="BP39" s="265"/>
      <c r="BQ39" s="262">
        <v>33</v>
      </c>
      <c r="BR39" s="263"/>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6"/>
    </row>
    <row r="40" spans="1:131" s="247" customFormat="1" ht="26.25" customHeight="1">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52"/>
      <c r="BK40" s="252"/>
      <c r="BL40" s="252"/>
      <c r="BM40" s="252"/>
      <c r="BN40" s="252"/>
      <c r="BO40" s="265"/>
      <c r="BP40" s="265"/>
      <c r="BQ40" s="262">
        <v>34</v>
      </c>
      <c r="BR40" s="263"/>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6"/>
    </row>
    <row r="41" spans="1:131" s="247" customFormat="1" ht="26.25" customHeight="1">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52"/>
      <c r="BK41" s="252"/>
      <c r="BL41" s="252"/>
      <c r="BM41" s="252"/>
      <c r="BN41" s="252"/>
      <c r="BO41" s="265"/>
      <c r="BP41" s="265"/>
      <c r="BQ41" s="262">
        <v>35</v>
      </c>
      <c r="BR41" s="263"/>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6"/>
    </row>
    <row r="42" spans="1:131" s="247" customFormat="1" ht="26.25" customHeight="1">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52"/>
      <c r="BK42" s="252"/>
      <c r="BL42" s="252"/>
      <c r="BM42" s="252"/>
      <c r="BN42" s="252"/>
      <c r="BO42" s="265"/>
      <c r="BP42" s="265"/>
      <c r="BQ42" s="262">
        <v>36</v>
      </c>
      <c r="BR42" s="263"/>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6"/>
    </row>
    <row r="43" spans="1:131" s="247" customFormat="1" ht="26.25" customHeight="1">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52"/>
      <c r="BK43" s="252"/>
      <c r="BL43" s="252"/>
      <c r="BM43" s="252"/>
      <c r="BN43" s="252"/>
      <c r="BO43" s="265"/>
      <c r="BP43" s="265"/>
      <c r="BQ43" s="262">
        <v>37</v>
      </c>
      <c r="BR43" s="263"/>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6"/>
    </row>
    <row r="44" spans="1:131" s="247" customFormat="1" ht="26.25" customHeight="1">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52"/>
      <c r="BK44" s="252"/>
      <c r="BL44" s="252"/>
      <c r="BM44" s="252"/>
      <c r="BN44" s="252"/>
      <c r="BO44" s="265"/>
      <c r="BP44" s="265"/>
      <c r="BQ44" s="262">
        <v>38</v>
      </c>
      <c r="BR44" s="263"/>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6"/>
    </row>
    <row r="45" spans="1:131" s="247" customFormat="1" ht="26.25" customHeight="1">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52"/>
      <c r="BK45" s="252"/>
      <c r="BL45" s="252"/>
      <c r="BM45" s="252"/>
      <c r="BN45" s="252"/>
      <c r="BO45" s="265"/>
      <c r="BP45" s="265"/>
      <c r="BQ45" s="262">
        <v>39</v>
      </c>
      <c r="BR45" s="263"/>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6"/>
    </row>
    <row r="46" spans="1:131" s="247" customFormat="1" ht="26.25" customHeight="1">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52"/>
      <c r="BK46" s="252"/>
      <c r="BL46" s="252"/>
      <c r="BM46" s="252"/>
      <c r="BN46" s="252"/>
      <c r="BO46" s="265"/>
      <c r="BP46" s="265"/>
      <c r="BQ46" s="262">
        <v>40</v>
      </c>
      <c r="BR46" s="263"/>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6"/>
    </row>
    <row r="47" spans="1:131" s="247" customFormat="1" ht="26.25" customHeight="1">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52"/>
      <c r="BK47" s="252"/>
      <c r="BL47" s="252"/>
      <c r="BM47" s="252"/>
      <c r="BN47" s="252"/>
      <c r="BO47" s="265"/>
      <c r="BP47" s="265"/>
      <c r="BQ47" s="262">
        <v>41</v>
      </c>
      <c r="BR47" s="263"/>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6"/>
    </row>
    <row r="48" spans="1:131" s="247" customFormat="1" ht="26.25" customHeight="1">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52"/>
      <c r="BK48" s="252"/>
      <c r="BL48" s="252"/>
      <c r="BM48" s="252"/>
      <c r="BN48" s="252"/>
      <c r="BO48" s="265"/>
      <c r="BP48" s="265"/>
      <c r="BQ48" s="262">
        <v>42</v>
      </c>
      <c r="BR48" s="263"/>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6"/>
    </row>
    <row r="49" spans="1:131" s="247" customFormat="1" ht="26.25" customHeight="1">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52"/>
      <c r="BK49" s="252"/>
      <c r="BL49" s="252"/>
      <c r="BM49" s="252"/>
      <c r="BN49" s="252"/>
      <c r="BO49" s="265"/>
      <c r="BP49" s="265"/>
      <c r="BQ49" s="262">
        <v>43</v>
      </c>
      <c r="BR49" s="263"/>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6"/>
    </row>
    <row r="50" spans="1:131" s="247" customFormat="1" ht="26.25" customHeight="1">
      <c r="A50" s="261">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2"/>
      <c r="BK50" s="252"/>
      <c r="BL50" s="252"/>
      <c r="BM50" s="252"/>
      <c r="BN50" s="252"/>
      <c r="BO50" s="265"/>
      <c r="BP50" s="265"/>
      <c r="BQ50" s="262">
        <v>44</v>
      </c>
      <c r="BR50" s="263"/>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6"/>
    </row>
    <row r="51" spans="1:131" s="247" customFormat="1" ht="26.25" customHeight="1">
      <c r="A51" s="261">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2"/>
      <c r="BK51" s="252"/>
      <c r="BL51" s="252"/>
      <c r="BM51" s="252"/>
      <c r="BN51" s="252"/>
      <c r="BO51" s="265"/>
      <c r="BP51" s="265"/>
      <c r="BQ51" s="262">
        <v>45</v>
      </c>
      <c r="BR51" s="263"/>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6"/>
    </row>
    <row r="52" spans="1:131" s="247" customFormat="1" ht="26.25" customHeight="1">
      <c r="A52" s="261">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2"/>
      <c r="BK52" s="252"/>
      <c r="BL52" s="252"/>
      <c r="BM52" s="252"/>
      <c r="BN52" s="252"/>
      <c r="BO52" s="265"/>
      <c r="BP52" s="265"/>
      <c r="BQ52" s="262">
        <v>46</v>
      </c>
      <c r="BR52" s="263"/>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6"/>
    </row>
    <row r="53" spans="1:131" s="247" customFormat="1" ht="26.25" customHeight="1">
      <c r="A53" s="261">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2"/>
      <c r="BK53" s="252"/>
      <c r="BL53" s="252"/>
      <c r="BM53" s="252"/>
      <c r="BN53" s="252"/>
      <c r="BO53" s="265"/>
      <c r="BP53" s="265"/>
      <c r="BQ53" s="262">
        <v>47</v>
      </c>
      <c r="BR53" s="263"/>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6"/>
    </row>
    <row r="54" spans="1:131" s="247" customFormat="1" ht="26.25" customHeight="1">
      <c r="A54" s="261">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2"/>
      <c r="BK54" s="252"/>
      <c r="BL54" s="252"/>
      <c r="BM54" s="252"/>
      <c r="BN54" s="252"/>
      <c r="BO54" s="265"/>
      <c r="BP54" s="265"/>
      <c r="BQ54" s="262">
        <v>48</v>
      </c>
      <c r="BR54" s="263"/>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6"/>
    </row>
    <row r="55" spans="1:131" s="247" customFormat="1" ht="26.25" customHeight="1">
      <c r="A55" s="261">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2"/>
      <c r="BK55" s="252"/>
      <c r="BL55" s="252"/>
      <c r="BM55" s="252"/>
      <c r="BN55" s="252"/>
      <c r="BO55" s="265"/>
      <c r="BP55" s="265"/>
      <c r="BQ55" s="262">
        <v>49</v>
      </c>
      <c r="BR55" s="263"/>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6"/>
    </row>
    <row r="56" spans="1:131" s="247" customFormat="1" ht="26.25" customHeight="1">
      <c r="A56" s="261">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2"/>
      <c r="BK56" s="252"/>
      <c r="BL56" s="252"/>
      <c r="BM56" s="252"/>
      <c r="BN56" s="252"/>
      <c r="BO56" s="265"/>
      <c r="BP56" s="265"/>
      <c r="BQ56" s="262">
        <v>50</v>
      </c>
      <c r="BR56" s="263"/>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6"/>
    </row>
    <row r="57" spans="1:131" s="247" customFormat="1" ht="26.25" customHeight="1">
      <c r="A57" s="261">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2"/>
      <c r="BK57" s="252"/>
      <c r="BL57" s="252"/>
      <c r="BM57" s="252"/>
      <c r="BN57" s="252"/>
      <c r="BO57" s="265"/>
      <c r="BP57" s="265"/>
      <c r="BQ57" s="262">
        <v>51</v>
      </c>
      <c r="BR57" s="263"/>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6"/>
    </row>
    <row r="58" spans="1:131" s="247" customFormat="1" ht="26.25" customHeight="1">
      <c r="A58" s="261">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2"/>
      <c r="BK58" s="252"/>
      <c r="BL58" s="252"/>
      <c r="BM58" s="252"/>
      <c r="BN58" s="252"/>
      <c r="BO58" s="265"/>
      <c r="BP58" s="265"/>
      <c r="BQ58" s="262">
        <v>52</v>
      </c>
      <c r="BR58" s="263"/>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6"/>
    </row>
    <row r="59" spans="1:131" s="247" customFormat="1" ht="26.25" customHeight="1">
      <c r="A59" s="261">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2"/>
      <c r="BK59" s="252"/>
      <c r="BL59" s="252"/>
      <c r="BM59" s="252"/>
      <c r="BN59" s="252"/>
      <c r="BO59" s="265"/>
      <c r="BP59" s="265"/>
      <c r="BQ59" s="262">
        <v>53</v>
      </c>
      <c r="BR59" s="263"/>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6"/>
    </row>
    <row r="60" spans="1:131" s="247" customFormat="1" ht="26.25" customHeight="1">
      <c r="A60" s="261">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2"/>
      <c r="BK60" s="252"/>
      <c r="BL60" s="252"/>
      <c r="BM60" s="252"/>
      <c r="BN60" s="252"/>
      <c r="BO60" s="265"/>
      <c r="BP60" s="265"/>
      <c r="BQ60" s="262">
        <v>54</v>
      </c>
      <c r="BR60" s="263"/>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6"/>
    </row>
    <row r="61" spans="1:131" s="247" customFormat="1" ht="26.25" customHeight="1" thickBot="1">
      <c r="A61" s="261">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2"/>
      <c r="BK61" s="252"/>
      <c r="BL61" s="252"/>
      <c r="BM61" s="252"/>
      <c r="BN61" s="252"/>
      <c r="BO61" s="265"/>
      <c r="BP61" s="265"/>
      <c r="BQ61" s="262">
        <v>55</v>
      </c>
      <c r="BR61" s="263"/>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6"/>
    </row>
    <row r="62" spans="1:131" s="247" customFormat="1" ht="26.25" customHeight="1">
      <c r="A62" s="261">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408</v>
      </c>
      <c r="BK62" s="1126"/>
      <c r="BL62" s="1126"/>
      <c r="BM62" s="1126"/>
      <c r="BN62" s="1127"/>
      <c r="BO62" s="265"/>
      <c r="BP62" s="265"/>
      <c r="BQ62" s="262">
        <v>56</v>
      </c>
      <c r="BR62" s="263"/>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6"/>
    </row>
    <row r="63" spans="1:131" s="247" customFormat="1" ht="26.25" customHeight="1" thickBot="1">
      <c r="A63" s="264" t="s">
        <v>388</v>
      </c>
      <c r="B63" s="1035" t="s">
        <v>409</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9"/>
      <c r="AF63" s="1120">
        <v>9</v>
      </c>
      <c r="AG63" s="1050"/>
      <c r="AH63" s="1050"/>
      <c r="AI63" s="1050"/>
      <c r="AJ63" s="1121"/>
      <c r="AK63" s="1122"/>
      <c r="AL63" s="1054"/>
      <c r="AM63" s="1054"/>
      <c r="AN63" s="1054"/>
      <c r="AO63" s="1054"/>
      <c r="AP63" s="1050">
        <v>2413</v>
      </c>
      <c r="AQ63" s="1050"/>
      <c r="AR63" s="1050"/>
      <c r="AS63" s="1050"/>
      <c r="AT63" s="1050"/>
      <c r="AU63" s="1050">
        <v>1668</v>
      </c>
      <c r="AV63" s="1050"/>
      <c r="AW63" s="1050"/>
      <c r="AX63" s="1050"/>
      <c r="AY63" s="1050"/>
      <c r="AZ63" s="1116"/>
      <c r="BA63" s="1116"/>
      <c r="BB63" s="1116"/>
      <c r="BC63" s="1116"/>
      <c r="BD63" s="1116"/>
      <c r="BE63" s="1051"/>
      <c r="BF63" s="1051"/>
      <c r="BG63" s="1051"/>
      <c r="BH63" s="1051"/>
      <c r="BI63" s="1052"/>
      <c r="BJ63" s="1117" t="s">
        <v>129</v>
      </c>
      <c r="BK63" s="1042"/>
      <c r="BL63" s="1042"/>
      <c r="BM63" s="1042"/>
      <c r="BN63" s="1118"/>
      <c r="BO63" s="265"/>
      <c r="BP63" s="265"/>
      <c r="BQ63" s="262">
        <v>57</v>
      </c>
      <c r="BR63" s="263"/>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6"/>
    </row>
    <row r="66" spans="1:131" s="247" customFormat="1" ht="26.25" customHeight="1">
      <c r="A66" s="1086" t="s">
        <v>411</v>
      </c>
      <c r="B66" s="1087"/>
      <c r="C66" s="1087"/>
      <c r="D66" s="1087"/>
      <c r="E66" s="1087"/>
      <c r="F66" s="1087"/>
      <c r="G66" s="1087"/>
      <c r="H66" s="1087"/>
      <c r="I66" s="1087"/>
      <c r="J66" s="1087"/>
      <c r="K66" s="1087"/>
      <c r="L66" s="1087"/>
      <c r="M66" s="1087"/>
      <c r="N66" s="1087"/>
      <c r="O66" s="1087"/>
      <c r="P66" s="1088"/>
      <c r="Q66" s="1092" t="s">
        <v>412</v>
      </c>
      <c r="R66" s="1093"/>
      <c r="S66" s="1093"/>
      <c r="T66" s="1093"/>
      <c r="U66" s="1094"/>
      <c r="V66" s="1092" t="s">
        <v>393</v>
      </c>
      <c r="W66" s="1093"/>
      <c r="X66" s="1093"/>
      <c r="Y66" s="1093"/>
      <c r="Z66" s="1094"/>
      <c r="AA66" s="1092" t="s">
        <v>413</v>
      </c>
      <c r="AB66" s="1093"/>
      <c r="AC66" s="1093"/>
      <c r="AD66" s="1093"/>
      <c r="AE66" s="1094"/>
      <c r="AF66" s="1098" t="s">
        <v>395</v>
      </c>
      <c r="AG66" s="1099"/>
      <c r="AH66" s="1099"/>
      <c r="AI66" s="1099"/>
      <c r="AJ66" s="1100"/>
      <c r="AK66" s="1092" t="s">
        <v>414</v>
      </c>
      <c r="AL66" s="1087"/>
      <c r="AM66" s="1087"/>
      <c r="AN66" s="1087"/>
      <c r="AO66" s="1088"/>
      <c r="AP66" s="1092" t="s">
        <v>415</v>
      </c>
      <c r="AQ66" s="1093"/>
      <c r="AR66" s="1093"/>
      <c r="AS66" s="1093"/>
      <c r="AT66" s="1094"/>
      <c r="AU66" s="1092" t="s">
        <v>416</v>
      </c>
      <c r="AV66" s="1093"/>
      <c r="AW66" s="1093"/>
      <c r="AX66" s="1093"/>
      <c r="AY66" s="1094"/>
      <c r="AZ66" s="1092" t="s">
        <v>376</v>
      </c>
      <c r="BA66" s="1093"/>
      <c r="BB66" s="1093"/>
      <c r="BC66" s="1093"/>
      <c r="BD66" s="1108"/>
      <c r="BE66" s="265"/>
      <c r="BF66" s="265"/>
      <c r="BG66" s="265"/>
      <c r="BH66" s="265"/>
      <c r="BI66" s="265"/>
      <c r="BJ66" s="265"/>
      <c r="BK66" s="265"/>
      <c r="BL66" s="265"/>
      <c r="BM66" s="265"/>
      <c r="BN66" s="265"/>
      <c r="BO66" s="265"/>
      <c r="BP66" s="265"/>
      <c r="BQ66" s="262">
        <v>60</v>
      </c>
      <c r="BR66" s="267"/>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6"/>
    </row>
    <row r="67" spans="1:131" s="247" customFormat="1" ht="26.25" customHeight="1" thickBot="1">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5"/>
      <c r="BF67" s="265"/>
      <c r="BG67" s="265"/>
      <c r="BH67" s="265"/>
      <c r="BI67" s="265"/>
      <c r="BJ67" s="265"/>
      <c r="BK67" s="265"/>
      <c r="BL67" s="265"/>
      <c r="BM67" s="265"/>
      <c r="BN67" s="265"/>
      <c r="BO67" s="265"/>
      <c r="BP67" s="265"/>
      <c r="BQ67" s="262">
        <v>61</v>
      </c>
      <c r="BR67" s="267"/>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6"/>
    </row>
    <row r="68" spans="1:131" s="247" customFormat="1" ht="26.25" customHeight="1" thickTop="1">
      <c r="A68" s="258">
        <v>1</v>
      </c>
      <c r="B68" s="1076" t="s">
        <v>573</v>
      </c>
      <c r="C68" s="1077"/>
      <c r="D68" s="1077"/>
      <c r="E68" s="1077"/>
      <c r="F68" s="1077"/>
      <c r="G68" s="1077"/>
      <c r="H68" s="1077"/>
      <c r="I68" s="1077"/>
      <c r="J68" s="1077"/>
      <c r="K68" s="1077"/>
      <c r="L68" s="1077"/>
      <c r="M68" s="1077"/>
      <c r="N68" s="1077"/>
      <c r="O68" s="1077"/>
      <c r="P68" s="1078"/>
      <c r="Q68" s="1079">
        <v>3365</v>
      </c>
      <c r="R68" s="1073"/>
      <c r="S68" s="1073"/>
      <c r="T68" s="1073"/>
      <c r="U68" s="1073"/>
      <c r="V68" s="1073">
        <v>3341</v>
      </c>
      <c r="W68" s="1073"/>
      <c r="X68" s="1073"/>
      <c r="Y68" s="1073"/>
      <c r="Z68" s="1073"/>
      <c r="AA68" s="1073">
        <v>24</v>
      </c>
      <c r="AB68" s="1073"/>
      <c r="AC68" s="1073"/>
      <c r="AD68" s="1073"/>
      <c r="AE68" s="1073"/>
      <c r="AF68" s="1073">
        <v>24</v>
      </c>
      <c r="AG68" s="1073"/>
      <c r="AH68" s="1073"/>
      <c r="AI68" s="1073"/>
      <c r="AJ68" s="1073"/>
      <c r="AK68" s="1073" t="s">
        <v>581</v>
      </c>
      <c r="AL68" s="1073"/>
      <c r="AM68" s="1073"/>
      <c r="AN68" s="1073"/>
      <c r="AO68" s="1073"/>
      <c r="AP68" s="1073">
        <v>2177</v>
      </c>
      <c r="AQ68" s="1073"/>
      <c r="AR68" s="1073"/>
      <c r="AS68" s="1073"/>
      <c r="AT68" s="1073"/>
      <c r="AU68" s="1073">
        <v>64</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6"/>
    </row>
    <row r="69" spans="1:131" s="247" customFormat="1" ht="26.25" customHeight="1">
      <c r="A69" s="261">
        <v>2</v>
      </c>
      <c r="B69" s="1065" t="s">
        <v>574</v>
      </c>
      <c r="C69" s="1066"/>
      <c r="D69" s="1066"/>
      <c r="E69" s="1066"/>
      <c r="F69" s="1066"/>
      <c r="G69" s="1066"/>
      <c r="H69" s="1066"/>
      <c r="I69" s="1066"/>
      <c r="J69" s="1066"/>
      <c r="K69" s="1066"/>
      <c r="L69" s="1066"/>
      <c r="M69" s="1066"/>
      <c r="N69" s="1066"/>
      <c r="O69" s="1066"/>
      <c r="P69" s="1067"/>
      <c r="Q69" s="1068">
        <v>8778</v>
      </c>
      <c r="R69" s="1062"/>
      <c r="S69" s="1062"/>
      <c r="T69" s="1062"/>
      <c r="U69" s="1062"/>
      <c r="V69" s="1062">
        <v>8501</v>
      </c>
      <c r="W69" s="1062"/>
      <c r="X69" s="1062"/>
      <c r="Y69" s="1062"/>
      <c r="Z69" s="1062"/>
      <c r="AA69" s="1062">
        <v>276</v>
      </c>
      <c r="AB69" s="1062"/>
      <c r="AC69" s="1062"/>
      <c r="AD69" s="1062"/>
      <c r="AE69" s="1062"/>
      <c r="AF69" s="1062">
        <v>276</v>
      </c>
      <c r="AG69" s="1062"/>
      <c r="AH69" s="1062"/>
      <c r="AI69" s="1062"/>
      <c r="AJ69" s="1062"/>
      <c r="AK69" s="1062">
        <v>373</v>
      </c>
      <c r="AL69" s="1062"/>
      <c r="AM69" s="1062"/>
      <c r="AN69" s="1062"/>
      <c r="AO69" s="1062"/>
      <c r="AP69" s="1062" t="s">
        <v>581</v>
      </c>
      <c r="AQ69" s="1062"/>
      <c r="AR69" s="1062"/>
      <c r="AS69" s="1062"/>
      <c r="AT69" s="1062"/>
      <c r="AU69" s="1062" t="s">
        <v>581</v>
      </c>
      <c r="AV69" s="1062"/>
      <c r="AW69" s="1062"/>
      <c r="AX69" s="1062"/>
      <c r="AY69" s="1062"/>
      <c r="AZ69" s="1063"/>
      <c r="BA69" s="1063"/>
      <c r="BB69" s="1063"/>
      <c r="BC69" s="1063"/>
      <c r="BD69" s="1064"/>
      <c r="BE69" s="265"/>
      <c r="BF69" s="265"/>
      <c r="BG69" s="265"/>
      <c r="BH69" s="265"/>
      <c r="BI69" s="265"/>
      <c r="BJ69" s="265"/>
      <c r="BK69" s="265"/>
      <c r="BL69" s="265"/>
      <c r="BM69" s="265"/>
      <c r="BN69" s="265"/>
      <c r="BO69" s="265"/>
      <c r="BP69" s="265"/>
      <c r="BQ69" s="262">
        <v>63</v>
      </c>
      <c r="BR69" s="267"/>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6"/>
    </row>
    <row r="70" spans="1:131" s="247" customFormat="1" ht="26.25" customHeight="1">
      <c r="A70" s="261">
        <v>3</v>
      </c>
      <c r="B70" s="1065" t="s">
        <v>575</v>
      </c>
      <c r="C70" s="1066"/>
      <c r="D70" s="1066"/>
      <c r="E70" s="1066"/>
      <c r="F70" s="1066"/>
      <c r="G70" s="1066"/>
      <c r="H70" s="1066"/>
      <c r="I70" s="1066"/>
      <c r="J70" s="1066"/>
      <c r="K70" s="1066"/>
      <c r="L70" s="1066"/>
      <c r="M70" s="1066"/>
      <c r="N70" s="1066"/>
      <c r="O70" s="1066"/>
      <c r="P70" s="1067"/>
      <c r="Q70" s="1068">
        <v>116</v>
      </c>
      <c r="R70" s="1062"/>
      <c r="S70" s="1062"/>
      <c r="T70" s="1062"/>
      <c r="U70" s="1062"/>
      <c r="V70" s="1062">
        <v>93</v>
      </c>
      <c r="W70" s="1062"/>
      <c r="X70" s="1062"/>
      <c r="Y70" s="1062"/>
      <c r="Z70" s="1062"/>
      <c r="AA70" s="1062">
        <v>23</v>
      </c>
      <c r="AB70" s="1062"/>
      <c r="AC70" s="1062"/>
      <c r="AD70" s="1062"/>
      <c r="AE70" s="1062"/>
      <c r="AF70" s="1062">
        <v>23</v>
      </c>
      <c r="AG70" s="1062"/>
      <c r="AH70" s="1062"/>
      <c r="AI70" s="1062"/>
      <c r="AJ70" s="1062"/>
      <c r="AK70" s="1062">
        <v>12</v>
      </c>
      <c r="AL70" s="1062"/>
      <c r="AM70" s="1062"/>
      <c r="AN70" s="1062"/>
      <c r="AO70" s="1062"/>
      <c r="AP70" s="1062" t="s">
        <v>581</v>
      </c>
      <c r="AQ70" s="1062"/>
      <c r="AR70" s="1062"/>
      <c r="AS70" s="1062"/>
      <c r="AT70" s="1062"/>
      <c r="AU70" s="1062" t="s">
        <v>581</v>
      </c>
      <c r="AV70" s="1062"/>
      <c r="AW70" s="1062"/>
      <c r="AX70" s="1062"/>
      <c r="AY70" s="1062"/>
      <c r="AZ70" s="1063"/>
      <c r="BA70" s="1063"/>
      <c r="BB70" s="1063"/>
      <c r="BC70" s="1063"/>
      <c r="BD70" s="1064"/>
      <c r="BE70" s="265"/>
      <c r="BF70" s="265"/>
      <c r="BG70" s="265"/>
      <c r="BH70" s="265"/>
      <c r="BI70" s="265"/>
      <c r="BJ70" s="265"/>
      <c r="BK70" s="265"/>
      <c r="BL70" s="265"/>
      <c r="BM70" s="265"/>
      <c r="BN70" s="265"/>
      <c r="BO70" s="265"/>
      <c r="BP70" s="265"/>
      <c r="BQ70" s="262">
        <v>64</v>
      </c>
      <c r="BR70" s="267"/>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6"/>
    </row>
    <row r="71" spans="1:131" s="247" customFormat="1" ht="26.25" customHeight="1">
      <c r="A71" s="261">
        <v>4</v>
      </c>
      <c r="B71" s="1065" t="s">
        <v>576</v>
      </c>
      <c r="C71" s="1066"/>
      <c r="D71" s="1066"/>
      <c r="E71" s="1066"/>
      <c r="F71" s="1066"/>
      <c r="G71" s="1066"/>
      <c r="H71" s="1066"/>
      <c r="I71" s="1066"/>
      <c r="J71" s="1066"/>
      <c r="K71" s="1066"/>
      <c r="L71" s="1066"/>
      <c r="M71" s="1066"/>
      <c r="N71" s="1066"/>
      <c r="O71" s="1066"/>
      <c r="P71" s="1067"/>
      <c r="Q71" s="1068">
        <v>265</v>
      </c>
      <c r="R71" s="1062"/>
      <c r="S71" s="1062"/>
      <c r="T71" s="1062"/>
      <c r="U71" s="1062"/>
      <c r="V71" s="1062">
        <v>248</v>
      </c>
      <c r="W71" s="1062"/>
      <c r="X71" s="1062"/>
      <c r="Y71" s="1062"/>
      <c r="Z71" s="1062"/>
      <c r="AA71" s="1062">
        <v>17</v>
      </c>
      <c r="AB71" s="1062"/>
      <c r="AC71" s="1062"/>
      <c r="AD71" s="1062"/>
      <c r="AE71" s="1062"/>
      <c r="AF71" s="1062">
        <v>17</v>
      </c>
      <c r="AG71" s="1062"/>
      <c r="AH71" s="1062"/>
      <c r="AI71" s="1062"/>
      <c r="AJ71" s="1062"/>
      <c r="AK71" s="1062">
        <v>151</v>
      </c>
      <c r="AL71" s="1062"/>
      <c r="AM71" s="1062"/>
      <c r="AN71" s="1062"/>
      <c r="AO71" s="1062"/>
      <c r="AP71" s="1062" t="s">
        <v>581</v>
      </c>
      <c r="AQ71" s="1062"/>
      <c r="AR71" s="1062"/>
      <c r="AS71" s="1062"/>
      <c r="AT71" s="1062"/>
      <c r="AU71" s="1062" t="s">
        <v>581</v>
      </c>
      <c r="AV71" s="1062"/>
      <c r="AW71" s="1062"/>
      <c r="AX71" s="1062"/>
      <c r="AY71" s="1062"/>
      <c r="AZ71" s="1063"/>
      <c r="BA71" s="1063"/>
      <c r="BB71" s="1063"/>
      <c r="BC71" s="1063"/>
      <c r="BD71" s="1064"/>
      <c r="BE71" s="265"/>
      <c r="BF71" s="265"/>
      <c r="BG71" s="265"/>
      <c r="BH71" s="265"/>
      <c r="BI71" s="265"/>
      <c r="BJ71" s="265"/>
      <c r="BK71" s="265"/>
      <c r="BL71" s="265"/>
      <c r="BM71" s="265"/>
      <c r="BN71" s="265"/>
      <c r="BO71" s="265"/>
      <c r="BP71" s="265"/>
      <c r="BQ71" s="262">
        <v>65</v>
      </c>
      <c r="BR71" s="267"/>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6"/>
    </row>
    <row r="72" spans="1:131" s="247" customFormat="1" ht="26.25" customHeight="1">
      <c r="A72" s="261">
        <v>5</v>
      </c>
      <c r="B72" s="1065" t="s">
        <v>577</v>
      </c>
      <c r="C72" s="1066"/>
      <c r="D72" s="1066"/>
      <c r="E72" s="1066"/>
      <c r="F72" s="1066"/>
      <c r="G72" s="1066"/>
      <c r="H72" s="1066"/>
      <c r="I72" s="1066"/>
      <c r="J72" s="1066"/>
      <c r="K72" s="1066"/>
      <c r="L72" s="1066"/>
      <c r="M72" s="1066"/>
      <c r="N72" s="1066"/>
      <c r="O72" s="1066"/>
      <c r="P72" s="1067"/>
      <c r="Q72" s="1068">
        <v>545</v>
      </c>
      <c r="R72" s="1062"/>
      <c r="S72" s="1062"/>
      <c r="T72" s="1062"/>
      <c r="U72" s="1062"/>
      <c r="V72" s="1062">
        <v>409</v>
      </c>
      <c r="W72" s="1062"/>
      <c r="X72" s="1062"/>
      <c r="Y72" s="1062"/>
      <c r="Z72" s="1062"/>
      <c r="AA72" s="1062">
        <v>136</v>
      </c>
      <c r="AB72" s="1062"/>
      <c r="AC72" s="1062"/>
      <c r="AD72" s="1062"/>
      <c r="AE72" s="1062"/>
      <c r="AF72" s="1062">
        <v>136</v>
      </c>
      <c r="AG72" s="1062"/>
      <c r="AH72" s="1062"/>
      <c r="AI72" s="1062"/>
      <c r="AJ72" s="1062"/>
      <c r="AK72" s="1062" t="s">
        <v>581</v>
      </c>
      <c r="AL72" s="1062"/>
      <c r="AM72" s="1062"/>
      <c r="AN72" s="1062"/>
      <c r="AO72" s="1062"/>
      <c r="AP72" s="1062" t="s">
        <v>581</v>
      </c>
      <c r="AQ72" s="1062"/>
      <c r="AR72" s="1062"/>
      <c r="AS72" s="1062"/>
      <c r="AT72" s="1062"/>
      <c r="AU72" s="1062" t="s">
        <v>581</v>
      </c>
      <c r="AV72" s="1062"/>
      <c r="AW72" s="1062"/>
      <c r="AX72" s="1062"/>
      <c r="AY72" s="1062"/>
      <c r="AZ72" s="1063"/>
      <c r="BA72" s="1063"/>
      <c r="BB72" s="1063"/>
      <c r="BC72" s="1063"/>
      <c r="BD72" s="1064"/>
      <c r="BE72" s="265"/>
      <c r="BF72" s="265"/>
      <c r="BG72" s="265"/>
      <c r="BH72" s="265"/>
      <c r="BI72" s="265"/>
      <c r="BJ72" s="265"/>
      <c r="BK72" s="265"/>
      <c r="BL72" s="265"/>
      <c r="BM72" s="265"/>
      <c r="BN72" s="265"/>
      <c r="BO72" s="265"/>
      <c r="BP72" s="265"/>
      <c r="BQ72" s="262">
        <v>66</v>
      </c>
      <c r="BR72" s="267"/>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6"/>
    </row>
    <row r="73" spans="1:131" s="247" customFormat="1" ht="26.25" customHeight="1">
      <c r="A73" s="261">
        <v>6</v>
      </c>
      <c r="B73" s="1065" t="s">
        <v>578</v>
      </c>
      <c r="C73" s="1066"/>
      <c r="D73" s="1066"/>
      <c r="E73" s="1066"/>
      <c r="F73" s="1066"/>
      <c r="G73" s="1066"/>
      <c r="H73" s="1066"/>
      <c r="I73" s="1066"/>
      <c r="J73" s="1066"/>
      <c r="K73" s="1066"/>
      <c r="L73" s="1066"/>
      <c r="M73" s="1066"/>
      <c r="N73" s="1066"/>
      <c r="O73" s="1066"/>
      <c r="P73" s="1067"/>
      <c r="Q73" s="1068">
        <v>152075</v>
      </c>
      <c r="R73" s="1062"/>
      <c r="S73" s="1062"/>
      <c r="T73" s="1062"/>
      <c r="U73" s="1062"/>
      <c r="V73" s="1062">
        <v>147885</v>
      </c>
      <c r="W73" s="1062"/>
      <c r="X73" s="1062"/>
      <c r="Y73" s="1062"/>
      <c r="Z73" s="1062"/>
      <c r="AA73" s="1062">
        <v>4190</v>
      </c>
      <c r="AB73" s="1062"/>
      <c r="AC73" s="1062"/>
      <c r="AD73" s="1062"/>
      <c r="AE73" s="1062"/>
      <c r="AF73" s="1062">
        <v>4190</v>
      </c>
      <c r="AG73" s="1062"/>
      <c r="AH73" s="1062"/>
      <c r="AI73" s="1062"/>
      <c r="AJ73" s="1062"/>
      <c r="AK73" s="1062">
        <v>1425</v>
      </c>
      <c r="AL73" s="1062"/>
      <c r="AM73" s="1062"/>
      <c r="AN73" s="1062"/>
      <c r="AO73" s="1062"/>
      <c r="AP73" s="1062" t="s">
        <v>581</v>
      </c>
      <c r="AQ73" s="1062"/>
      <c r="AR73" s="1062"/>
      <c r="AS73" s="1062"/>
      <c r="AT73" s="1062"/>
      <c r="AU73" s="1062" t="s">
        <v>581</v>
      </c>
      <c r="AV73" s="1062"/>
      <c r="AW73" s="1062"/>
      <c r="AX73" s="1062"/>
      <c r="AY73" s="1062"/>
      <c r="AZ73" s="1063"/>
      <c r="BA73" s="1063"/>
      <c r="BB73" s="1063"/>
      <c r="BC73" s="1063"/>
      <c r="BD73" s="1064"/>
      <c r="BE73" s="265"/>
      <c r="BF73" s="265"/>
      <c r="BG73" s="265"/>
      <c r="BH73" s="265"/>
      <c r="BI73" s="265"/>
      <c r="BJ73" s="265"/>
      <c r="BK73" s="265"/>
      <c r="BL73" s="265"/>
      <c r="BM73" s="265"/>
      <c r="BN73" s="265"/>
      <c r="BO73" s="265"/>
      <c r="BP73" s="265"/>
      <c r="BQ73" s="262">
        <v>67</v>
      </c>
      <c r="BR73" s="267"/>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6"/>
    </row>
    <row r="74" spans="1:131" s="247" customFormat="1" ht="26.25" customHeight="1">
      <c r="A74" s="261">
        <v>7</v>
      </c>
      <c r="B74" s="1065" t="s">
        <v>579</v>
      </c>
      <c r="C74" s="1066"/>
      <c r="D74" s="1066"/>
      <c r="E74" s="1066"/>
      <c r="F74" s="1066"/>
      <c r="G74" s="1066"/>
      <c r="H74" s="1066"/>
      <c r="I74" s="1066"/>
      <c r="J74" s="1066"/>
      <c r="K74" s="1066"/>
      <c r="L74" s="1066"/>
      <c r="M74" s="1066"/>
      <c r="N74" s="1066"/>
      <c r="O74" s="1066"/>
      <c r="P74" s="1067"/>
      <c r="Q74" s="1068">
        <v>729</v>
      </c>
      <c r="R74" s="1062"/>
      <c r="S74" s="1062"/>
      <c r="T74" s="1062"/>
      <c r="U74" s="1062"/>
      <c r="V74" s="1062">
        <v>719</v>
      </c>
      <c r="W74" s="1062"/>
      <c r="X74" s="1062"/>
      <c r="Y74" s="1062"/>
      <c r="Z74" s="1062"/>
      <c r="AA74" s="1062">
        <v>10</v>
      </c>
      <c r="AB74" s="1062"/>
      <c r="AC74" s="1062"/>
      <c r="AD74" s="1062"/>
      <c r="AE74" s="1062"/>
      <c r="AF74" s="1062">
        <v>10</v>
      </c>
      <c r="AG74" s="1062"/>
      <c r="AH74" s="1062"/>
      <c r="AI74" s="1062"/>
      <c r="AJ74" s="1062"/>
      <c r="AK74" s="1062" t="s">
        <v>581</v>
      </c>
      <c r="AL74" s="1062"/>
      <c r="AM74" s="1062"/>
      <c r="AN74" s="1062"/>
      <c r="AO74" s="1062"/>
      <c r="AP74" s="1062" t="s">
        <v>581</v>
      </c>
      <c r="AQ74" s="1062"/>
      <c r="AR74" s="1062"/>
      <c r="AS74" s="1062"/>
      <c r="AT74" s="1062"/>
      <c r="AU74" s="1062" t="s">
        <v>581</v>
      </c>
      <c r="AV74" s="1062"/>
      <c r="AW74" s="1062"/>
      <c r="AX74" s="1062"/>
      <c r="AY74" s="1062"/>
      <c r="AZ74" s="1063"/>
      <c r="BA74" s="1063"/>
      <c r="BB74" s="1063"/>
      <c r="BC74" s="1063"/>
      <c r="BD74" s="1064"/>
      <c r="BE74" s="265"/>
      <c r="BF74" s="265"/>
      <c r="BG74" s="265"/>
      <c r="BH74" s="265"/>
      <c r="BI74" s="265"/>
      <c r="BJ74" s="265"/>
      <c r="BK74" s="265"/>
      <c r="BL74" s="265"/>
      <c r="BM74" s="265"/>
      <c r="BN74" s="265"/>
      <c r="BO74" s="265"/>
      <c r="BP74" s="265"/>
      <c r="BQ74" s="262">
        <v>68</v>
      </c>
      <c r="BR74" s="267"/>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6"/>
    </row>
    <row r="75" spans="1:131" s="247" customFormat="1" ht="26.25" customHeight="1">
      <c r="A75" s="261">
        <v>8</v>
      </c>
      <c r="B75" s="1065" t="s">
        <v>580</v>
      </c>
      <c r="C75" s="1066"/>
      <c r="D75" s="1066"/>
      <c r="E75" s="1066"/>
      <c r="F75" s="1066"/>
      <c r="G75" s="1066"/>
      <c r="H75" s="1066"/>
      <c r="I75" s="1066"/>
      <c r="J75" s="1066"/>
      <c r="K75" s="1066"/>
      <c r="L75" s="1066"/>
      <c r="M75" s="1066"/>
      <c r="N75" s="1066"/>
      <c r="O75" s="1066"/>
      <c r="P75" s="1067"/>
      <c r="Q75" s="1069">
        <v>0</v>
      </c>
      <c r="R75" s="1070"/>
      <c r="S75" s="1070"/>
      <c r="T75" s="1070"/>
      <c r="U75" s="1071"/>
      <c r="V75" s="1072">
        <v>0</v>
      </c>
      <c r="W75" s="1070"/>
      <c r="X75" s="1070"/>
      <c r="Y75" s="1070"/>
      <c r="Z75" s="1071"/>
      <c r="AA75" s="1072">
        <v>0</v>
      </c>
      <c r="AB75" s="1070"/>
      <c r="AC75" s="1070"/>
      <c r="AD75" s="1070"/>
      <c r="AE75" s="1071"/>
      <c r="AF75" s="1072">
        <v>0</v>
      </c>
      <c r="AG75" s="1070"/>
      <c r="AH75" s="1070"/>
      <c r="AI75" s="1070"/>
      <c r="AJ75" s="1071"/>
      <c r="AK75" s="1072" t="s">
        <v>581</v>
      </c>
      <c r="AL75" s="1070"/>
      <c r="AM75" s="1070"/>
      <c r="AN75" s="1070"/>
      <c r="AO75" s="1071"/>
      <c r="AP75" s="1062" t="s">
        <v>581</v>
      </c>
      <c r="AQ75" s="1062"/>
      <c r="AR75" s="1062"/>
      <c r="AS75" s="1062"/>
      <c r="AT75" s="1062"/>
      <c r="AU75" s="1062" t="s">
        <v>581</v>
      </c>
      <c r="AV75" s="1062"/>
      <c r="AW75" s="1062"/>
      <c r="AX75" s="1062"/>
      <c r="AY75" s="1062"/>
      <c r="AZ75" s="1063"/>
      <c r="BA75" s="1063"/>
      <c r="BB75" s="1063"/>
      <c r="BC75" s="1063"/>
      <c r="BD75" s="1064"/>
      <c r="BE75" s="265"/>
      <c r="BF75" s="265"/>
      <c r="BG75" s="265"/>
      <c r="BH75" s="265"/>
      <c r="BI75" s="265"/>
      <c r="BJ75" s="265"/>
      <c r="BK75" s="265"/>
      <c r="BL75" s="265"/>
      <c r="BM75" s="265"/>
      <c r="BN75" s="265"/>
      <c r="BO75" s="265"/>
      <c r="BP75" s="265"/>
      <c r="BQ75" s="262">
        <v>69</v>
      </c>
      <c r="BR75" s="267"/>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6"/>
    </row>
    <row r="76" spans="1:131" s="247" customFormat="1" ht="26.25" customHeight="1">
      <c r="A76" s="261">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5"/>
      <c r="BF76" s="265"/>
      <c r="BG76" s="265"/>
      <c r="BH76" s="265"/>
      <c r="BI76" s="265"/>
      <c r="BJ76" s="265"/>
      <c r="BK76" s="265"/>
      <c r="BL76" s="265"/>
      <c r="BM76" s="265"/>
      <c r="BN76" s="265"/>
      <c r="BO76" s="265"/>
      <c r="BP76" s="265"/>
      <c r="BQ76" s="262">
        <v>70</v>
      </c>
      <c r="BR76" s="267"/>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6"/>
    </row>
    <row r="77" spans="1:131" s="247" customFormat="1" ht="26.25" customHeight="1">
      <c r="A77" s="261">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5"/>
      <c r="BF77" s="265"/>
      <c r="BG77" s="265"/>
      <c r="BH77" s="265"/>
      <c r="BI77" s="265"/>
      <c r="BJ77" s="265"/>
      <c r="BK77" s="265"/>
      <c r="BL77" s="265"/>
      <c r="BM77" s="265"/>
      <c r="BN77" s="265"/>
      <c r="BO77" s="265"/>
      <c r="BP77" s="265"/>
      <c r="BQ77" s="262">
        <v>71</v>
      </c>
      <c r="BR77" s="267"/>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6"/>
    </row>
    <row r="78" spans="1:131" s="247" customFormat="1" ht="26.25" customHeight="1">
      <c r="A78" s="261">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5"/>
      <c r="BF78" s="265"/>
      <c r="BG78" s="265"/>
      <c r="BH78" s="265"/>
      <c r="BI78" s="265"/>
      <c r="BJ78" s="268"/>
      <c r="BK78" s="268"/>
      <c r="BL78" s="268"/>
      <c r="BM78" s="268"/>
      <c r="BN78" s="268"/>
      <c r="BO78" s="265"/>
      <c r="BP78" s="265"/>
      <c r="BQ78" s="262">
        <v>72</v>
      </c>
      <c r="BR78" s="267"/>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6"/>
    </row>
    <row r="79" spans="1:131" s="247" customFormat="1" ht="26.25" customHeight="1">
      <c r="A79" s="261">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5"/>
      <c r="BF79" s="265"/>
      <c r="BG79" s="265"/>
      <c r="BH79" s="265"/>
      <c r="BI79" s="265"/>
      <c r="BJ79" s="268"/>
      <c r="BK79" s="268"/>
      <c r="BL79" s="268"/>
      <c r="BM79" s="268"/>
      <c r="BN79" s="268"/>
      <c r="BO79" s="265"/>
      <c r="BP79" s="265"/>
      <c r="BQ79" s="262">
        <v>73</v>
      </c>
      <c r="BR79" s="267"/>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6"/>
    </row>
    <row r="80" spans="1:131" s="247" customFormat="1" ht="26.25" customHeight="1">
      <c r="A80" s="261">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5"/>
      <c r="BF80" s="265"/>
      <c r="BG80" s="265"/>
      <c r="BH80" s="265"/>
      <c r="BI80" s="265"/>
      <c r="BJ80" s="265"/>
      <c r="BK80" s="265"/>
      <c r="BL80" s="265"/>
      <c r="BM80" s="265"/>
      <c r="BN80" s="265"/>
      <c r="BO80" s="265"/>
      <c r="BP80" s="265"/>
      <c r="BQ80" s="262">
        <v>74</v>
      </c>
      <c r="BR80" s="267"/>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6"/>
    </row>
    <row r="81" spans="1:131" s="247" customFormat="1" ht="26.25" customHeight="1">
      <c r="A81" s="261">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5"/>
      <c r="BF81" s="265"/>
      <c r="BG81" s="265"/>
      <c r="BH81" s="265"/>
      <c r="BI81" s="265"/>
      <c r="BJ81" s="265"/>
      <c r="BK81" s="265"/>
      <c r="BL81" s="265"/>
      <c r="BM81" s="265"/>
      <c r="BN81" s="265"/>
      <c r="BO81" s="265"/>
      <c r="BP81" s="265"/>
      <c r="BQ81" s="262">
        <v>75</v>
      </c>
      <c r="BR81" s="267"/>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6"/>
    </row>
    <row r="82" spans="1:131" s="247" customFormat="1" ht="26.25" customHeight="1">
      <c r="A82" s="261">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5"/>
      <c r="BF82" s="265"/>
      <c r="BG82" s="265"/>
      <c r="BH82" s="265"/>
      <c r="BI82" s="265"/>
      <c r="BJ82" s="265"/>
      <c r="BK82" s="265"/>
      <c r="BL82" s="265"/>
      <c r="BM82" s="265"/>
      <c r="BN82" s="265"/>
      <c r="BO82" s="265"/>
      <c r="BP82" s="265"/>
      <c r="BQ82" s="262">
        <v>76</v>
      </c>
      <c r="BR82" s="267"/>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6"/>
    </row>
    <row r="83" spans="1:131" s="247" customFormat="1" ht="26.25" customHeight="1">
      <c r="A83" s="261">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5"/>
      <c r="BF83" s="265"/>
      <c r="BG83" s="265"/>
      <c r="BH83" s="265"/>
      <c r="BI83" s="265"/>
      <c r="BJ83" s="265"/>
      <c r="BK83" s="265"/>
      <c r="BL83" s="265"/>
      <c r="BM83" s="265"/>
      <c r="BN83" s="265"/>
      <c r="BO83" s="265"/>
      <c r="BP83" s="265"/>
      <c r="BQ83" s="262">
        <v>77</v>
      </c>
      <c r="BR83" s="267"/>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6"/>
    </row>
    <row r="84" spans="1:131" s="247" customFormat="1" ht="26.25" customHeight="1">
      <c r="A84" s="261">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5"/>
      <c r="BF84" s="265"/>
      <c r="BG84" s="265"/>
      <c r="BH84" s="265"/>
      <c r="BI84" s="265"/>
      <c r="BJ84" s="265"/>
      <c r="BK84" s="265"/>
      <c r="BL84" s="265"/>
      <c r="BM84" s="265"/>
      <c r="BN84" s="265"/>
      <c r="BO84" s="265"/>
      <c r="BP84" s="265"/>
      <c r="BQ84" s="262">
        <v>78</v>
      </c>
      <c r="BR84" s="267"/>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6"/>
    </row>
    <row r="85" spans="1:131" s="247" customFormat="1" ht="26.25" customHeight="1">
      <c r="A85" s="261">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5"/>
      <c r="BF85" s="265"/>
      <c r="BG85" s="265"/>
      <c r="BH85" s="265"/>
      <c r="BI85" s="265"/>
      <c r="BJ85" s="265"/>
      <c r="BK85" s="265"/>
      <c r="BL85" s="265"/>
      <c r="BM85" s="265"/>
      <c r="BN85" s="265"/>
      <c r="BO85" s="265"/>
      <c r="BP85" s="265"/>
      <c r="BQ85" s="262">
        <v>79</v>
      </c>
      <c r="BR85" s="267"/>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6"/>
    </row>
    <row r="86" spans="1:131" s="247" customFormat="1" ht="26.25" customHeight="1">
      <c r="A86" s="261">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5"/>
      <c r="BF86" s="265"/>
      <c r="BG86" s="265"/>
      <c r="BH86" s="265"/>
      <c r="BI86" s="265"/>
      <c r="BJ86" s="265"/>
      <c r="BK86" s="265"/>
      <c r="BL86" s="265"/>
      <c r="BM86" s="265"/>
      <c r="BN86" s="265"/>
      <c r="BO86" s="265"/>
      <c r="BP86" s="265"/>
      <c r="BQ86" s="262">
        <v>80</v>
      </c>
      <c r="BR86" s="267"/>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6"/>
    </row>
    <row r="87" spans="1:131" s="247" customFormat="1" ht="26.25" customHeight="1">
      <c r="A87" s="269">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5"/>
      <c r="BF87" s="265"/>
      <c r="BG87" s="265"/>
      <c r="BH87" s="265"/>
      <c r="BI87" s="265"/>
      <c r="BJ87" s="265"/>
      <c r="BK87" s="265"/>
      <c r="BL87" s="265"/>
      <c r="BM87" s="265"/>
      <c r="BN87" s="265"/>
      <c r="BO87" s="265"/>
      <c r="BP87" s="265"/>
      <c r="BQ87" s="262">
        <v>81</v>
      </c>
      <c r="BR87" s="267"/>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6"/>
    </row>
    <row r="88" spans="1:131" s="247" customFormat="1" ht="26.25" customHeight="1" thickBot="1">
      <c r="A88" s="264" t="s">
        <v>388</v>
      </c>
      <c r="B88" s="1035" t="s">
        <v>417</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v>4677</v>
      </c>
      <c r="AG88" s="1050"/>
      <c r="AH88" s="1050"/>
      <c r="AI88" s="1050"/>
      <c r="AJ88" s="1050"/>
      <c r="AK88" s="1054"/>
      <c r="AL88" s="1054"/>
      <c r="AM88" s="1054"/>
      <c r="AN88" s="1054"/>
      <c r="AO88" s="1054"/>
      <c r="AP88" s="1050">
        <v>2177</v>
      </c>
      <c r="AQ88" s="1050"/>
      <c r="AR88" s="1050"/>
      <c r="AS88" s="1050"/>
      <c r="AT88" s="1050"/>
      <c r="AU88" s="1050">
        <v>64</v>
      </c>
      <c r="AV88" s="1050"/>
      <c r="AW88" s="1050"/>
      <c r="AX88" s="1050"/>
      <c r="AY88" s="1050"/>
      <c r="AZ88" s="1051"/>
      <c r="BA88" s="1051"/>
      <c r="BB88" s="1051"/>
      <c r="BC88" s="1051"/>
      <c r="BD88" s="1052"/>
      <c r="BE88" s="265"/>
      <c r="BF88" s="265"/>
      <c r="BG88" s="265"/>
      <c r="BH88" s="265"/>
      <c r="BI88" s="265"/>
      <c r="BJ88" s="265"/>
      <c r="BK88" s="265"/>
      <c r="BL88" s="265"/>
      <c r="BM88" s="265"/>
      <c r="BN88" s="265"/>
      <c r="BO88" s="265"/>
      <c r="BP88" s="265"/>
      <c r="BQ88" s="262">
        <v>82</v>
      </c>
      <c r="BR88" s="267"/>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5" t="s">
        <v>418</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v>32</v>
      </c>
      <c r="CS102" s="1042"/>
      <c r="CT102" s="1042"/>
      <c r="CU102" s="1042"/>
      <c r="CV102" s="1043"/>
      <c r="CW102" s="1041" t="s">
        <v>589</v>
      </c>
      <c r="CX102" s="1042"/>
      <c r="CY102" s="1042"/>
      <c r="CZ102" s="1042"/>
      <c r="DA102" s="1043"/>
      <c r="DB102" s="1041" t="s">
        <v>589</v>
      </c>
      <c r="DC102" s="1042"/>
      <c r="DD102" s="1042"/>
      <c r="DE102" s="1042"/>
      <c r="DF102" s="1043"/>
      <c r="DG102" s="1041" t="s">
        <v>589</v>
      </c>
      <c r="DH102" s="1042"/>
      <c r="DI102" s="1042"/>
      <c r="DJ102" s="1042"/>
      <c r="DK102" s="1043"/>
      <c r="DL102" s="1041" t="s">
        <v>589</v>
      </c>
      <c r="DM102" s="1042"/>
      <c r="DN102" s="1042"/>
      <c r="DO102" s="1042"/>
      <c r="DP102" s="1043"/>
      <c r="DQ102" s="1041">
        <v>45</v>
      </c>
      <c r="DR102" s="1042"/>
      <c r="DS102" s="1042"/>
      <c r="DT102" s="1042"/>
      <c r="DU102" s="1043"/>
      <c r="DV102" s="1024"/>
      <c r="DW102" s="1025"/>
      <c r="DX102" s="1025"/>
      <c r="DY102" s="1025"/>
      <c r="DZ102" s="102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7" t="s">
        <v>419</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8" t="s">
        <v>420</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9" t="s">
        <v>423</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424</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6" customFormat="1" ht="26.25" customHeight="1">
      <c r="A109" s="984" t="s">
        <v>425</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426</v>
      </c>
      <c r="AB109" s="985"/>
      <c r="AC109" s="985"/>
      <c r="AD109" s="985"/>
      <c r="AE109" s="986"/>
      <c r="AF109" s="987" t="s">
        <v>307</v>
      </c>
      <c r="AG109" s="985"/>
      <c r="AH109" s="985"/>
      <c r="AI109" s="985"/>
      <c r="AJ109" s="986"/>
      <c r="AK109" s="987" t="s">
        <v>306</v>
      </c>
      <c r="AL109" s="985"/>
      <c r="AM109" s="985"/>
      <c r="AN109" s="985"/>
      <c r="AO109" s="986"/>
      <c r="AP109" s="987" t="s">
        <v>427</v>
      </c>
      <c r="AQ109" s="985"/>
      <c r="AR109" s="985"/>
      <c r="AS109" s="985"/>
      <c r="AT109" s="1016"/>
      <c r="AU109" s="984" t="s">
        <v>425</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426</v>
      </c>
      <c r="BR109" s="985"/>
      <c r="BS109" s="985"/>
      <c r="BT109" s="985"/>
      <c r="BU109" s="986"/>
      <c r="BV109" s="987" t="s">
        <v>307</v>
      </c>
      <c r="BW109" s="985"/>
      <c r="BX109" s="985"/>
      <c r="BY109" s="985"/>
      <c r="BZ109" s="986"/>
      <c r="CA109" s="987" t="s">
        <v>306</v>
      </c>
      <c r="CB109" s="985"/>
      <c r="CC109" s="985"/>
      <c r="CD109" s="985"/>
      <c r="CE109" s="986"/>
      <c r="CF109" s="1023" t="s">
        <v>427</v>
      </c>
      <c r="CG109" s="1023"/>
      <c r="CH109" s="1023"/>
      <c r="CI109" s="1023"/>
      <c r="CJ109" s="1023"/>
      <c r="CK109" s="987" t="s">
        <v>428</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426</v>
      </c>
      <c r="DH109" s="985"/>
      <c r="DI109" s="985"/>
      <c r="DJ109" s="985"/>
      <c r="DK109" s="986"/>
      <c r="DL109" s="987" t="s">
        <v>307</v>
      </c>
      <c r="DM109" s="985"/>
      <c r="DN109" s="985"/>
      <c r="DO109" s="985"/>
      <c r="DP109" s="986"/>
      <c r="DQ109" s="987" t="s">
        <v>306</v>
      </c>
      <c r="DR109" s="985"/>
      <c r="DS109" s="985"/>
      <c r="DT109" s="985"/>
      <c r="DU109" s="986"/>
      <c r="DV109" s="987" t="s">
        <v>427</v>
      </c>
      <c r="DW109" s="985"/>
      <c r="DX109" s="985"/>
      <c r="DY109" s="985"/>
      <c r="DZ109" s="1016"/>
    </row>
    <row r="110" spans="1:131" s="246" customFormat="1" ht="26.25" customHeight="1">
      <c r="A110" s="887" t="s">
        <v>429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561382</v>
      </c>
      <c r="AB110" s="978"/>
      <c r="AC110" s="978"/>
      <c r="AD110" s="978"/>
      <c r="AE110" s="979"/>
      <c r="AF110" s="980">
        <v>565632</v>
      </c>
      <c r="AG110" s="978"/>
      <c r="AH110" s="978"/>
      <c r="AI110" s="978"/>
      <c r="AJ110" s="979"/>
      <c r="AK110" s="980">
        <v>575678</v>
      </c>
      <c r="AL110" s="978"/>
      <c r="AM110" s="978"/>
      <c r="AN110" s="978"/>
      <c r="AO110" s="979"/>
      <c r="AP110" s="981">
        <v>39.799999999999997</v>
      </c>
      <c r="AQ110" s="982"/>
      <c r="AR110" s="982"/>
      <c r="AS110" s="982"/>
      <c r="AT110" s="983"/>
      <c r="AU110" s="1017" t="s">
        <v>73</v>
      </c>
      <c r="AV110" s="1018"/>
      <c r="AW110" s="1018"/>
      <c r="AX110" s="1018"/>
      <c r="AY110" s="1018"/>
      <c r="AZ110" s="943" t="s">
        <v>430</v>
      </c>
      <c r="BA110" s="888"/>
      <c r="BB110" s="888"/>
      <c r="BC110" s="888"/>
      <c r="BD110" s="888"/>
      <c r="BE110" s="888"/>
      <c r="BF110" s="888"/>
      <c r="BG110" s="888"/>
      <c r="BH110" s="888"/>
      <c r="BI110" s="888"/>
      <c r="BJ110" s="888"/>
      <c r="BK110" s="888"/>
      <c r="BL110" s="888"/>
      <c r="BM110" s="888"/>
      <c r="BN110" s="888"/>
      <c r="BO110" s="888"/>
      <c r="BP110" s="889"/>
      <c r="BQ110" s="944">
        <v>5745566</v>
      </c>
      <c r="BR110" s="925"/>
      <c r="BS110" s="925"/>
      <c r="BT110" s="925"/>
      <c r="BU110" s="925"/>
      <c r="BV110" s="925">
        <v>5592111</v>
      </c>
      <c r="BW110" s="925"/>
      <c r="BX110" s="925"/>
      <c r="BY110" s="925"/>
      <c r="BZ110" s="925"/>
      <c r="CA110" s="925">
        <v>5373587</v>
      </c>
      <c r="CB110" s="925"/>
      <c r="CC110" s="925"/>
      <c r="CD110" s="925"/>
      <c r="CE110" s="925"/>
      <c r="CF110" s="949">
        <v>371.8</v>
      </c>
      <c r="CG110" s="950"/>
      <c r="CH110" s="950"/>
      <c r="CI110" s="950"/>
      <c r="CJ110" s="950"/>
      <c r="CK110" s="1013" t="s">
        <v>431</v>
      </c>
      <c r="CL110" s="899"/>
      <c r="CM110" s="974" t="s">
        <v>432</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433</v>
      </c>
      <c r="DH110" s="925"/>
      <c r="DI110" s="925"/>
      <c r="DJ110" s="925"/>
      <c r="DK110" s="925"/>
      <c r="DL110" s="925" t="s">
        <v>434</v>
      </c>
      <c r="DM110" s="925"/>
      <c r="DN110" s="925"/>
      <c r="DO110" s="925"/>
      <c r="DP110" s="925"/>
      <c r="DQ110" s="925" t="s">
        <v>433</v>
      </c>
      <c r="DR110" s="925"/>
      <c r="DS110" s="925"/>
      <c r="DT110" s="925"/>
      <c r="DU110" s="925"/>
      <c r="DV110" s="926" t="s">
        <v>433</v>
      </c>
      <c r="DW110" s="926"/>
      <c r="DX110" s="926"/>
      <c r="DY110" s="926"/>
      <c r="DZ110" s="927"/>
    </row>
    <row r="111" spans="1:131" s="246" customFormat="1" ht="26.25" customHeight="1">
      <c r="A111" s="854" t="s">
        <v>435</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434</v>
      </c>
      <c r="AB111" s="1006"/>
      <c r="AC111" s="1006"/>
      <c r="AD111" s="1006"/>
      <c r="AE111" s="1007"/>
      <c r="AF111" s="1008" t="s">
        <v>433</v>
      </c>
      <c r="AG111" s="1006"/>
      <c r="AH111" s="1006"/>
      <c r="AI111" s="1006"/>
      <c r="AJ111" s="1007"/>
      <c r="AK111" s="1008" t="s">
        <v>129</v>
      </c>
      <c r="AL111" s="1006"/>
      <c r="AM111" s="1006"/>
      <c r="AN111" s="1006"/>
      <c r="AO111" s="1007"/>
      <c r="AP111" s="1009" t="s">
        <v>436</v>
      </c>
      <c r="AQ111" s="1010"/>
      <c r="AR111" s="1010"/>
      <c r="AS111" s="1010"/>
      <c r="AT111" s="1011"/>
      <c r="AU111" s="1019"/>
      <c r="AV111" s="1020"/>
      <c r="AW111" s="1020"/>
      <c r="AX111" s="1020"/>
      <c r="AY111" s="1020"/>
      <c r="AZ111" s="895" t="s">
        <v>437</v>
      </c>
      <c r="BA111" s="830"/>
      <c r="BB111" s="830"/>
      <c r="BC111" s="830"/>
      <c r="BD111" s="830"/>
      <c r="BE111" s="830"/>
      <c r="BF111" s="830"/>
      <c r="BG111" s="830"/>
      <c r="BH111" s="830"/>
      <c r="BI111" s="830"/>
      <c r="BJ111" s="830"/>
      <c r="BK111" s="830"/>
      <c r="BL111" s="830"/>
      <c r="BM111" s="830"/>
      <c r="BN111" s="830"/>
      <c r="BO111" s="830"/>
      <c r="BP111" s="831"/>
      <c r="BQ111" s="896" t="s">
        <v>434</v>
      </c>
      <c r="BR111" s="897"/>
      <c r="BS111" s="897"/>
      <c r="BT111" s="897"/>
      <c r="BU111" s="897"/>
      <c r="BV111" s="897" t="s">
        <v>129</v>
      </c>
      <c r="BW111" s="897"/>
      <c r="BX111" s="897"/>
      <c r="BY111" s="897"/>
      <c r="BZ111" s="897"/>
      <c r="CA111" s="897" t="s">
        <v>434</v>
      </c>
      <c r="CB111" s="897"/>
      <c r="CC111" s="897"/>
      <c r="CD111" s="897"/>
      <c r="CE111" s="897"/>
      <c r="CF111" s="958" t="s">
        <v>433</v>
      </c>
      <c r="CG111" s="959"/>
      <c r="CH111" s="959"/>
      <c r="CI111" s="959"/>
      <c r="CJ111" s="959"/>
      <c r="CK111" s="1014"/>
      <c r="CL111" s="901"/>
      <c r="CM111" s="904" t="s">
        <v>438</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129</v>
      </c>
      <c r="DH111" s="897"/>
      <c r="DI111" s="897"/>
      <c r="DJ111" s="897"/>
      <c r="DK111" s="897"/>
      <c r="DL111" s="897" t="s">
        <v>434</v>
      </c>
      <c r="DM111" s="897"/>
      <c r="DN111" s="897"/>
      <c r="DO111" s="897"/>
      <c r="DP111" s="897"/>
      <c r="DQ111" s="897" t="s">
        <v>434</v>
      </c>
      <c r="DR111" s="897"/>
      <c r="DS111" s="897"/>
      <c r="DT111" s="897"/>
      <c r="DU111" s="897"/>
      <c r="DV111" s="874" t="s">
        <v>129</v>
      </c>
      <c r="DW111" s="874"/>
      <c r="DX111" s="874"/>
      <c r="DY111" s="874"/>
      <c r="DZ111" s="875"/>
    </row>
    <row r="112" spans="1:131" s="246" customFormat="1" ht="26.25" customHeight="1">
      <c r="A112" s="999" t="s">
        <v>439</v>
      </c>
      <c r="B112" s="1000"/>
      <c r="C112" s="830" t="s">
        <v>440</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434</v>
      </c>
      <c r="AB112" s="860"/>
      <c r="AC112" s="860"/>
      <c r="AD112" s="860"/>
      <c r="AE112" s="861"/>
      <c r="AF112" s="862" t="s">
        <v>434</v>
      </c>
      <c r="AG112" s="860"/>
      <c r="AH112" s="860"/>
      <c r="AI112" s="860"/>
      <c r="AJ112" s="861"/>
      <c r="AK112" s="862" t="s">
        <v>129</v>
      </c>
      <c r="AL112" s="860"/>
      <c r="AM112" s="860"/>
      <c r="AN112" s="860"/>
      <c r="AO112" s="861"/>
      <c r="AP112" s="907" t="s">
        <v>433</v>
      </c>
      <c r="AQ112" s="908"/>
      <c r="AR112" s="908"/>
      <c r="AS112" s="908"/>
      <c r="AT112" s="909"/>
      <c r="AU112" s="1019"/>
      <c r="AV112" s="1020"/>
      <c r="AW112" s="1020"/>
      <c r="AX112" s="1020"/>
      <c r="AY112" s="1020"/>
      <c r="AZ112" s="895" t="s">
        <v>441</v>
      </c>
      <c r="BA112" s="830"/>
      <c r="BB112" s="830"/>
      <c r="BC112" s="830"/>
      <c r="BD112" s="830"/>
      <c r="BE112" s="830"/>
      <c r="BF112" s="830"/>
      <c r="BG112" s="830"/>
      <c r="BH112" s="830"/>
      <c r="BI112" s="830"/>
      <c r="BJ112" s="830"/>
      <c r="BK112" s="830"/>
      <c r="BL112" s="830"/>
      <c r="BM112" s="830"/>
      <c r="BN112" s="830"/>
      <c r="BO112" s="830"/>
      <c r="BP112" s="831"/>
      <c r="BQ112" s="896">
        <v>1418619</v>
      </c>
      <c r="BR112" s="897"/>
      <c r="BS112" s="897"/>
      <c r="BT112" s="897"/>
      <c r="BU112" s="897"/>
      <c r="BV112" s="897">
        <v>1520061</v>
      </c>
      <c r="BW112" s="897"/>
      <c r="BX112" s="897"/>
      <c r="BY112" s="897"/>
      <c r="BZ112" s="897"/>
      <c r="CA112" s="897">
        <v>1666963</v>
      </c>
      <c r="CB112" s="897"/>
      <c r="CC112" s="897"/>
      <c r="CD112" s="897"/>
      <c r="CE112" s="897"/>
      <c r="CF112" s="958">
        <v>115.3</v>
      </c>
      <c r="CG112" s="959"/>
      <c r="CH112" s="959"/>
      <c r="CI112" s="959"/>
      <c r="CJ112" s="959"/>
      <c r="CK112" s="1014"/>
      <c r="CL112" s="901"/>
      <c r="CM112" s="904" t="s">
        <v>442</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434</v>
      </c>
      <c r="DH112" s="897"/>
      <c r="DI112" s="897"/>
      <c r="DJ112" s="897"/>
      <c r="DK112" s="897"/>
      <c r="DL112" s="897" t="s">
        <v>129</v>
      </c>
      <c r="DM112" s="897"/>
      <c r="DN112" s="897"/>
      <c r="DO112" s="897"/>
      <c r="DP112" s="897"/>
      <c r="DQ112" s="897" t="s">
        <v>434</v>
      </c>
      <c r="DR112" s="897"/>
      <c r="DS112" s="897"/>
      <c r="DT112" s="897"/>
      <c r="DU112" s="897"/>
      <c r="DV112" s="874" t="s">
        <v>434</v>
      </c>
      <c r="DW112" s="874"/>
      <c r="DX112" s="874"/>
      <c r="DY112" s="874"/>
      <c r="DZ112" s="875"/>
    </row>
    <row r="113" spans="1:130" s="246" customFormat="1" ht="26.25" customHeight="1">
      <c r="A113" s="1001"/>
      <c r="B113" s="1002"/>
      <c r="C113" s="830" t="s">
        <v>443</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70919</v>
      </c>
      <c r="AB113" s="1006"/>
      <c r="AC113" s="1006"/>
      <c r="AD113" s="1006"/>
      <c r="AE113" s="1007"/>
      <c r="AF113" s="1008">
        <v>80117</v>
      </c>
      <c r="AG113" s="1006"/>
      <c r="AH113" s="1006"/>
      <c r="AI113" s="1006"/>
      <c r="AJ113" s="1007"/>
      <c r="AK113" s="1008">
        <v>105058</v>
      </c>
      <c r="AL113" s="1006"/>
      <c r="AM113" s="1006"/>
      <c r="AN113" s="1006"/>
      <c r="AO113" s="1007"/>
      <c r="AP113" s="1009">
        <v>7.3</v>
      </c>
      <c r="AQ113" s="1010"/>
      <c r="AR113" s="1010"/>
      <c r="AS113" s="1010"/>
      <c r="AT113" s="1011"/>
      <c r="AU113" s="1019"/>
      <c r="AV113" s="1020"/>
      <c r="AW113" s="1020"/>
      <c r="AX113" s="1020"/>
      <c r="AY113" s="1020"/>
      <c r="AZ113" s="895" t="s">
        <v>444</v>
      </c>
      <c r="BA113" s="830"/>
      <c r="BB113" s="830"/>
      <c r="BC113" s="830"/>
      <c r="BD113" s="830"/>
      <c r="BE113" s="830"/>
      <c r="BF113" s="830"/>
      <c r="BG113" s="830"/>
      <c r="BH113" s="830"/>
      <c r="BI113" s="830"/>
      <c r="BJ113" s="830"/>
      <c r="BK113" s="830"/>
      <c r="BL113" s="830"/>
      <c r="BM113" s="830"/>
      <c r="BN113" s="830"/>
      <c r="BO113" s="830"/>
      <c r="BP113" s="831"/>
      <c r="BQ113" s="896">
        <v>58797</v>
      </c>
      <c r="BR113" s="897"/>
      <c r="BS113" s="897"/>
      <c r="BT113" s="897"/>
      <c r="BU113" s="897"/>
      <c r="BV113" s="897">
        <v>52305</v>
      </c>
      <c r="BW113" s="897"/>
      <c r="BX113" s="897"/>
      <c r="BY113" s="897"/>
      <c r="BZ113" s="897"/>
      <c r="CA113" s="897">
        <v>64162</v>
      </c>
      <c r="CB113" s="897"/>
      <c r="CC113" s="897"/>
      <c r="CD113" s="897"/>
      <c r="CE113" s="897"/>
      <c r="CF113" s="958">
        <v>4.4000000000000004</v>
      </c>
      <c r="CG113" s="959"/>
      <c r="CH113" s="959"/>
      <c r="CI113" s="959"/>
      <c r="CJ113" s="959"/>
      <c r="CK113" s="1014"/>
      <c r="CL113" s="901"/>
      <c r="CM113" s="904" t="s">
        <v>445</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433</v>
      </c>
      <c r="DH113" s="860"/>
      <c r="DI113" s="860"/>
      <c r="DJ113" s="860"/>
      <c r="DK113" s="861"/>
      <c r="DL113" s="862" t="s">
        <v>434</v>
      </c>
      <c r="DM113" s="860"/>
      <c r="DN113" s="860"/>
      <c r="DO113" s="860"/>
      <c r="DP113" s="861"/>
      <c r="DQ113" s="862" t="s">
        <v>434</v>
      </c>
      <c r="DR113" s="860"/>
      <c r="DS113" s="860"/>
      <c r="DT113" s="860"/>
      <c r="DU113" s="861"/>
      <c r="DV113" s="907" t="s">
        <v>433</v>
      </c>
      <c r="DW113" s="908"/>
      <c r="DX113" s="908"/>
      <c r="DY113" s="908"/>
      <c r="DZ113" s="909"/>
    </row>
    <row r="114" spans="1:130" s="246" customFormat="1" ht="26.25" customHeight="1">
      <c r="A114" s="1001"/>
      <c r="B114" s="1002"/>
      <c r="C114" s="830" t="s">
        <v>446</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5553</v>
      </c>
      <c r="AB114" s="860"/>
      <c r="AC114" s="860"/>
      <c r="AD114" s="860"/>
      <c r="AE114" s="861"/>
      <c r="AF114" s="862">
        <v>7056</v>
      </c>
      <c r="AG114" s="860"/>
      <c r="AH114" s="860"/>
      <c r="AI114" s="860"/>
      <c r="AJ114" s="861"/>
      <c r="AK114" s="862">
        <v>7097</v>
      </c>
      <c r="AL114" s="860"/>
      <c r="AM114" s="860"/>
      <c r="AN114" s="860"/>
      <c r="AO114" s="861"/>
      <c r="AP114" s="907">
        <v>0.5</v>
      </c>
      <c r="AQ114" s="908"/>
      <c r="AR114" s="908"/>
      <c r="AS114" s="908"/>
      <c r="AT114" s="909"/>
      <c r="AU114" s="1019"/>
      <c r="AV114" s="1020"/>
      <c r="AW114" s="1020"/>
      <c r="AX114" s="1020"/>
      <c r="AY114" s="1020"/>
      <c r="AZ114" s="895" t="s">
        <v>447</v>
      </c>
      <c r="BA114" s="830"/>
      <c r="BB114" s="830"/>
      <c r="BC114" s="830"/>
      <c r="BD114" s="830"/>
      <c r="BE114" s="830"/>
      <c r="BF114" s="830"/>
      <c r="BG114" s="830"/>
      <c r="BH114" s="830"/>
      <c r="BI114" s="830"/>
      <c r="BJ114" s="830"/>
      <c r="BK114" s="830"/>
      <c r="BL114" s="830"/>
      <c r="BM114" s="830"/>
      <c r="BN114" s="830"/>
      <c r="BO114" s="830"/>
      <c r="BP114" s="831"/>
      <c r="BQ114" s="896">
        <v>237818</v>
      </c>
      <c r="BR114" s="897"/>
      <c r="BS114" s="897"/>
      <c r="BT114" s="897"/>
      <c r="BU114" s="897"/>
      <c r="BV114" s="897">
        <v>275145</v>
      </c>
      <c r="BW114" s="897"/>
      <c r="BX114" s="897"/>
      <c r="BY114" s="897"/>
      <c r="BZ114" s="897"/>
      <c r="CA114" s="897">
        <v>304747</v>
      </c>
      <c r="CB114" s="897"/>
      <c r="CC114" s="897"/>
      <c r="CD114" s="897"/>
      <c r="CE114" s="897"/>
      <c r="CF114" s="958">
        <v>21.1</v>
      </c>
      <c r="CG114" s="959"/>
      <c r="CH114" s="959"/>
      <c r="CI114" s="959"/>
      <c r="CJ114" s="959"/>
      <c r="CK114" s="1014"/>
      <c r="CL114" s="901"/>
      <c r="CM114" s="904" t="s">
        <v>448</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434</v>
      </c>
      <c r="DH114" s="860"/>
      <c r="DI114" s="860"/>
      <c r="DJ114" s="860"/>
      <c r="DK114" s="861"/>
      <c r="DL114" s="862" t="s">
        <v>129</v>
      </c>
      <c r="DM114" s="860"/>
      <c r="DN114" s="860"/>
      <c r="DO114" s="860"/>
      <c r="DP114" s="861"/>
      <c r="DQ114" s="862" t="s">
        <v>434</v>
      </c>
      <c r="DR114" s="860"/>
      <c r="DS114" s="860"/>
      <c r="DT114" s="860"/>
      <c r="DU114" s="861"/>
      <c r="DV114" s="907" t="s">
        <v>434</v>
      </c>
      <c r="DW114" s="908"/>
      <c r="DX114" s="908"/>
      <c r="DY114" s="908"/>
      <c r="DZ114" s="909"/>
    </row>
    <row r="115" spans="1:130" s="246" customFormat="1" ht="26.25" customHeight="1">
      <c r="A115" s="1001"/>
      <c r="B115" s="1002"/>
      <c r="C115" s="830" t="s">
        <v>449</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3001</v>
      </c>
      <c r="AB115" s="1006"/>
      <c r="AC115" s="1006"/>
      <c r="AD115" s="1006"/>
      <c r="AE115" s="1007"/>
      <c r="AF115" s="1008">
        <v>2579</v>
      </c>
      <c r="AG115" s="1006"/>
      <c r="AH115" s="1006"/>
      <c r="AI115" s="1006"/>
      <c r="AJ115" s="1007"/>
      <c r="AK115" s="1008">
        <v>2225</v>
      </c>
      <c r="AL115" s="1006"/>
      <c r="AM115" s="1006"/>
      <c r="AN115" s="1006"/>
      <c r="AO115" s="1007"/>
      <c r="AP115" s="1009">
        <v>0.2</v>
      </c>
      <c r="AQ115" s="1010"/>
      <c r="AR115" s="1010"/>
      <c r="AS115" s="1010"/>
      <c r="AT115" s="1011"/>
      <c r="AU115" s="1019"/>
      <c r="AV115" s="1020"/>
      <c r="AW115" s="1020"/>
      <c r="AX115" s="1020"/>
      <c r="AY115" s="1020"/>
      <c r="AZ115" s="895" t="s">
        <v>450</v>
      </c>
      <c r="BA115" s="830"/>
      <c r="BB115" s="830"/>
      <c r="BC115" s="830"/>
      <c r="BD115" s="830"/>
      <c r="BE115" s="830"/>
      <c r="BF115" s="830"/>
      <c r="BG115" s="830"/>
      <c r="BH115" s="830"/>
      <c r="BI115" s="830"/>
      <c r="BJ115" s="830"/>
      <c r="BK115" s="830"/>
      <c r="BL115" s="830"/>
      <c r="BM115" s="830"/>
      <c r="BN115" s="830"/>
      <c r="BO115" s="830"/>
      <c r="BP115" s="831"/>
      <c r="BQ115" s="896">
        <v>16500</v>
      </c>
      <c r="BR115" s="897"/>
      <c r="BS115" s="897"/>
      <c r="BT115" s="897"/>
      <c r="BU115" s="897"/>
      <c r="BV115" s="897">
        <v>27500</v>
      </c>
      <c r="BW115" s="897"/>
      <c r="BX115" s="897"/>
      <c r="BY115" s="897"/>
      <c r="BZ115" s="897"/>
      <c r="CA115" s="897">
        <v>45000</v>
      </c>
      <c r="CB115" s="897"/>
      <c r="CC115" s="897"/>
      <c r="CD115" s="897"/>
      <c r="CE115" s="897"/>
      <c r="CF115" s="958">
        <v>3.1</v>
      </c>
      <c r="CG115" s="959"/>
      <c r="CH115" s="959"/>
      <c r="CI115" s="959"/>
      <c r="CJ115" s="959"/>
      <c r="CK115" s="1014"/>
      <c r="CL115" s="901"/>
      <c r="CM115" s="895" t="s">
        <v>451</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434</v>
      </c>
      <c r="DH115" s="860"/>
      <c r="DI115" s="860"/>
      <c r="DJ115" s="860"/>
      <c r="DK115" s="861"/>
      <c r="DL115" s="862" t="s">
        <v>129</v>
      </c>
      <c r="DM115" s="860"/>
      <c r="DN115" s="860"/>
      <c r="DO115" s="860"/>
      <c r="DP115" s="861"/>
      <c r="DQ115" s="862" t="s">
        <v>433</v>
      </c>
      <c r="DR115" s="860"/>
      <c r="DS115" s="860"/>
      <c r="DT115" s="860"/>
      <c r="DU115" s="861"/>
      <c r="DV115" s="907" t="s">
        <v>433</v>
      </c>
      <c r="DW115" s="908"/>
      <c r="DX115" s="908"/>
      <c r="DY115" s="908"/>
      <c r="DZ115" s="909"/>
    </row>
    <row r="116" spans="1:130" s="246" customFormat="1" ht="26.25" customHeight="1">
      <c r="A116" s="1003"/>
      <c r="B116" s="1004"/>
      <c r="C116" s="963" t="s">
        <v>452</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v>537</v>
      </c>
      <c r="AB116" s="860"/>
      <c r="AC116" s="860"/>
      <c r="AD116" s="860"/>
      <c r="AE116" s="861"/>
      <c r="AF116" s="862">
        <v>171</v>
      </c>
      <c r="AG116" s="860"/>
      <c r="AH116" s="860"/>
      <c r="AI116" s="860"/>
      <c r="AJ116" s="861"/>
      <c r="AK116" s="862">
        <v>225</v>
      </c>
      <c r="AL116" s="860"/>
      <c r="AM116" s="860"/>
      <c r="AN116" s="860"/>
      <c r="AO116" s="861"/>
      <c r="AP116" s="907">
        <v>0</v>
      </c>
      <c r="AQ116" s="908"/>
      <c r="AR116" s="908"/>
      <c r="AS116" s="908"/>
      <c r="AT116" s="909"/>
      <c r="AU116" s="1019"/>
      <c r="AV116" s="1020"/>
      <c r="AW116" s="1020"/>
      <c r="AX116" s="1020"/>
      <c r="AY116" s="1020"/>
      <c r="AZ116" s="946" t="s">
        <v>453</v>
      </c>
      <c r="BA116" s="947"/>
      <c r="BB116" s="947"/>
      <c r="BC116" s="947"/>
      <c r="BD116" s="947"/>
      <c r="BE116" s="947"/>
      <c r="BF116" s="947"/>
      <c r="BG116" s="947"/>
      <c r="BH116" s="947"/>
      <c r="BI116" s="947"/>
      <c r="BJ116" s="947"/>
      <c r="BK116" s="947"/>
      <c r="BL116" s="947"/>
      <c r="BM116" s="947"/>
      <c r="BN116" s="947"/>
      <c r="BO116" s="947"/>
      <c r="BP116" s="948"/>
      <c r="BQ116" s="896" t="s">
        <v>434</v>
      </c>
      <c r="BR116" s="897"/>
      <c r="BS116" s="897"/>
      <c r="BT116" s="897"/>
      <c r="BU116" s="897"/>
      <c r="BV116" s="897" t="s">
        <v>129</v>
      </c>
      <c r="BW116" s="897"/>
      <c r="BX116" s="897"/>
      <c r="BY116" s="897"/>
      <c r="BZ116" s="897"/>
      <c r="CA116" s="897" t="s">
        <v>434</v>
      </c>
      <c r="CB116" s="897"/>
      <c r="CC116" s="897"/>
      <c r="CD116" s="897"/>
      <c r="CE116" s="897"/>
      <c r="CF116" s="958" t="s">
        <v>433</v>
      </c>
      <c r="CG116" s="959"/>
      <c r="CH116" s="959"/>
      <c r="CI116" s="959"/>
      <c r="CJ116" s="959"/>
      <c r="CK116" s="1014"/>
      <c r="CL116" s="901"/>
      <c r="CM116" s="904" t="s">
        <v>454</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129</v>
      </c>
      <c r="DH116" s="860"/>
      <c r="DI116" s="860"/>
      <c r="DJ116" s="860"/>
      <c r="DK116" s="861"/>
      <c r="DL116" s="862" t="s">
        <v>129</v>
      </c>
      <c r="DM116" s="860"/>
      <c r="DN116" s="860"/>
      <c r="DO116" s="860"/>
      <c r="DP116" s="861"/>
      <c r="DQ116" s="862" t="s">
        <v>129</v>
      </c>
      <c r="DR116" s="860"/>
      <c r="DS116" s="860"/>
      <c r="DT116" s="860"/>
      <c r="DU116" s="861"/>
      <c r="DV116" s="907" t="s">
        <v>433</v>
      </c>
      <c r="DW116" s="908"/>
      <c r="DX116" s="908"/>
      <c r="DY116" s="908"/>
      <c r="DZ116" s="909"/>
    </row>
    <row r="117" spans="1:130" s="246" customFormat="1" ht="26.25" customHeight="1">
      <c r="A117" s="984" t="s">
        <v>188</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455</v>
      </c>
      <c r="Z117" s="986"/>
      <c r="AA117" s="991">
        <v>641392</v>
      </c>
      <c r="AB117" s="992"/>
      <c r="AC117" s="992"/>
      <c r="AD117" s="992"/>
      <c r="AE117" s="993"/>
      <c r="AF117" s="994">
        <v>655555</v>
      </c>
      <c r="AG117" s="992"/>
      <c r="AH117" s="992"/>
      <c r="AI117" s="992"/>
      <c r="AJ117" s="993"/>
      <c r="AK117" s="994">
        <v>690283</v>
      </c>
      <c r="AL117" s="992"/>
      <c r="AM117" s="992"/>
      <c r="AN117" s="992"/>
      <c r="AO117" s="993"/>
      <c r="AP117" s="995"/>
      <c r="AQ117" s="996"/>
      <c r="AR117" s="996"/>
      <c r="AS117" s="996"/>
      <c r="AT117" s="997"/>
      <c r="AU117" s="1019"/>
      <c r="AV117" s="1020"/>
      <c r="AW117" s="1020"/>
      <c r="AX117" s="1020"/>
      <c r="AY117" s="1020"/>
      <c r="AZ117" s="946" t="s">
        <v>456</v>
      </c>
      <c r="BA117" s="947"/>
      <c r="BB117" s="947"/>
      <c r="BC117" s="947"/>
      <c r="BD117" s="947"/>
      <c r="BE117" s="947"/>
      <c r="BF117" s="947"/>
      <c r="BG117" s="947"/>
      <c r="BH117" s="947"/>
      <c r="BI117" s="947"/>
      <c r="BJ117" s="947"/>
      <c r="BK117" s="947"/>
      <c r="BL117" s="947"/>
      <c r="BM117" s="947"/>
      <c r="BN117" s="947"/>
      <c r="BO117" s="947"/>
      <c r="BP117" s="948"/>
      <c r="BQ117" s="896" t="s">
        <v>436</v>
      </c>
      <c r="BR117" s="897"/>
      <c r="BS117" s="897"/>
      <c r="BT117" s="897"/>
      <c r="BU117" s="897"/>
      <c r="BV117" s="897" t="s">
        <v>436</v>
      </c>
      <c r="BW117" s="897"/>
      <c r="BX117" s="897"/>
      <c r="BY117" s="897"/>
      <c r="BZ117" s="897"/>
      <c r="CA117" s="897" t="s">
        <v>433</v>
      </c>
      <c r="CB117" s="897"/>
      <c r="CC117" s="897"/>
      <c r="CD117" s="897"/>
      <c r="CE117" s="897"/>
      <c r="CF117" s="958" t="s">
        <v>433</v>
      </c>
      <c r="CG117" s="959"/>
      <c r="CH117" s="959"/>
      <c r="CI117" s="959"/>
      <c r="CJ117" s="959"/>
      <c r="CK117" s="1014"/>
      <c r="CL117" s="901"/>
      <c r="CM117" s="904" t="s">
        <v>457</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436</v>
      </c>
      <c r="DH117" s="860"/>
      <c r="DI117" s="860"/>
      <c r="DJ117" s="860"/>
      <c r="DK117" s="861"/>
      <c r="DL117" s="862" t="s">
        <v>436</v>
      </c>
      <c r="DM117" s="860"/>
      <c r="DN117" s="860"/>
      <c r="DO117" s="860"/>
      <c r="DP117" s="861"/>
      <c r="DQ117" s="862" t="s">
        <v>436</v>
      </c>
      <c r="DR117" s="860"/>
      <c r="DS117" s="860"/>
      <c r="DT117" s="860"/>
      <c r="DU117" s="861"/>
      <c r="DV117" s="907" t="s">
        <v>436</v>
      </c>
      <c r="DW117" s="908"/>
      <c r="DX117" s="908"/>
      <c r="DY117" s="908"/>
      <c r="DZ117" s="909"/>
    </row>
    <row r="118" spans="1:130" s="246" customFormat="1" ht="26.25" customHeight="1">
      <c r="A118" s="984" t="s">
        <v>428</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426</v>
      </c>
      <c r="AB118" s="985"/>
      <c r="AC118" s="985"/>
      <c r="AD118" s="985"/>
      <c r="AE118" s="986"/>
      <c r="AF118" s="987" t="s">
        <v>307</v>
      </c>
      <c r="AG118" s="985"/>
      <c r="AH118" s="985"/>
      <c r="AI118" s="985"/>
      <c r="AJ118" s="986"/>
      <c r="AK118" s="987" t="s">
        <v>306</v>
      </c>
      <c r="AL118" s="985"/>
      <c r="AM118" s="985"/>
      <c r="AN118" s="985"/>
      <c r="AO118" s="986"/>
      <c r="AP118" s="988" t="s">
        <v>427</v>
      </c>
      <c r="AQ118" s="989"/>
      <c r="AR118" s="989"/>
      <c r="AS118" s="989"/>
      <c r="AT118" s="990"/>
      <c r="AU118" s="1019"/>
      <c r="AV118" s="1020"/>
      <c r="AW118" s="1020"/>
      <c r="AX118" s="1020"/>
      <c r="AY118" s="1020"/>
      <c r="AZ118" s="962" t="s">
        <v>458</v>
      </c>
      <c r="BA118" s="963"/>
      <c r="BB118" s="963"/>
      <c r="BC118" s="963"/>
      <c r="BD118" s="963"/>
      <c r="BE118" s="963"/>
      <c r="BF118" s="963"/>
      <c r="BG118" s="963"/>
      <c r="BH118" s="963"/>
      <c r="BI118" s="963"/>
      <c r="BJ118" s="963"/>
      <c r="BK118" s="963"/>
      <c r="BL118" s="963"/>
      <c r="BM118" s="963"/>
      <c r="BN118" s="963"/>
      <c r="BO118" s="963"/>
      <c r="BP118" s="964"/>
      <c r="BQ118" s="965" t="s">
        <v>433</v>
      </c>
      <c r="BR118" s="928"/>
      <c r="BS118" s="928"/>
      <c r="BT118" s="928"/>
      <c r="BU118" s="928"/>
      <c r="BV118" s="928" t="s">
        <v>436</v>
      </c>
      <c r="BW118" s="928"/>
      <c r="BX118" s="928"/>
      <c r="BY118" s="928"/>
      <c r="BZ118" s="928"/>
      <c r="CA118" s="928" t="s">
        <v>433</v>
      </c>
      <c r="CB118" s="928"/>
      <c r="CC118" s="928"/>
      <c r="CD118" s="928"/>
      <c r="CE118" s="928"/>
      <c r="CF118" s="958" t="s">
        <v>433</v>
      </c>
      <c r="CG118" s="959"/>
      <c r="CH118" s="959"/>
      <c r="CI118" s="959"/>
      <c r="CJ118" s="959"/>
      <c r="CK118" s="1014"/>
      <c r="CL118" s="901"/>
      <c r="CM118" s="904" t="s">
        <v>459</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436</v>
      </c>
      <c r="DH118" s="860"/>
      <c r="DI118" s="860"/>
      <c r="DJ118" s="860"/>
      <c r="DK118" s="861"/>
      <c r="DL118" s="862" t="s">
        <v>433</v>
      </c>
      <c r="DM118" s="860"/>
      <c r="DN118" s="860"/>
      <c r="DO118" s="860"/>
      <c r="DP118" s="861"/>
      <c r="DQ118" s="862" t="s">
        <v>436</v>
      </c>
      <c r="DR118" s="860"/>
      <c r="DS118" s="860"/>
      <c r="DT118" s="860"/>
      <c r="DU118" s="861"/>
      <c r="DV118" s="907" t="s">
        <v>433</v>
      </c>
      <c r="DW118" s="908"/>
      <c r="DX118" s="908"/>
      <c r="DY118" s="908"/>
      <c r="DZ118" s="909"/>
    </row>
    <row r="119" spans="1:130" s="246" customFormat="1" ht="26.25" customHeight="1">
      <c r="A119" s="898" t="s">
        <v>431</v>
      </c>
      <c r="B119" s="899"/>
      <c r="C119" s="974" t="s">
        <v>432</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436</v>
      </c>
      <c r="AB119" s="978"/>
      <c r="AC119" s="978"/>
      <c r="AD119" s="978"/>
      <c r="AE119" s="979"/>
      <c r="AF119" s="980" t="s">
        <v>433</v>
      </c>
      <c r="AG119" s="978"/>
      <c r="AH119" s="978"/>
      <c r="AI119" s="978"/>
      <c r="AJ119" s="979"/>
      <c r="AK119" s="980" t="s">
        <v>433</v>
      </c>
      <c r="AL119" s="978"/>
      <c r="AM119" s="978"/>
      <c r="AN119" s="978"/>
      <c r="AO119" s="979"/>
      <c r="AP119" s="981" t="s">
        <v>433</v>
      </c>
      <c r="AQ119" s="982"/>
      <c r="AR119" s="982"/>
      <c r="AS119" s="982"/>
      <c r="AT119" s="983"/>
      <c r="AU119" s="1021"/>
      <c r="AV119" s="1022"/>
      <c r="AW119" s="1022"/>
      <c r="AX119" s="1022"/>
      <c r="AY119" s="1022"/>
      <c r="AZ119" s="277" t="s">
        <v>188</v>
      </c>
      <c r="BA119" s="277"/>
      <c r="BB119" s="277"/>
      <c r="BC119" s="277"/>
      <c r="BD119" s="277"/>
      <c r="BE119" s="277"/>
      <c r="BF119" s="277"/>
      <c r="BG119" s="277"/>
      <c r="BH119" s="277"/>
      <c r="BI119" s="277"/>
      <c r="BJ119" s="277"/>
      <c r="BK119" s="277"/>
      <c r="BL119" s="277"/>
      <c r="BM119" s="277"/>
      <c r="BN119" s="277"/>
      <c r="BO119" s="960" t="s">
        <v>460</v>
      </c>
      <c r="BP119" s="961"/>
      <c r="BQ119" s="965">
        <v>7477300</v>
      </c>
      <c r="BR119" s="928"/>
      <c r="BS119" s="928"/>
      <c r="BT119" s="928"/>
      <c r="BU119" s="928"/>
      <c r="BV119" s="928">
        <v>7467122</v>
      </c>
      <c r="BW119" s="928"/>
      <c r="BX119" s="928"/>
      <c r="BY119" s="928"/>
      <c r="BZ119" s="928"/>
      <c r="CA119" s="928">
        <v>7454459</v>
      </c>
      <c r="CB119" s="928"/>
      <c r="CC119" s="928"/>
      <c r="CD119" s="928"/>
      <c r="CE119" s="928"/>
      <c r="CF119" s="826"/>
      <c r="CG119" s="827"/>
      <c r="CH119" s="827"/>
      <c r="CI119" s="827"/>
      <c r="CJ119" s="917"/>
      <c r="CK119" s="1015"/>
      <c r="CL119" s="903"/>
      <c r="CM119" s="921" t="s">
        <v>461</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t="s">
        <v>434</v>
      </c>
      <c r="DH119" s="843"/>
      <c r="DI119" s="843"/>
      <c r="DJ119" s="843"/>
      <c r="DK119" s="844"/>
      <c r="DL119" s="845" t="s">
        <v>434</v>
      </c>
      <c r="DM119" s="843"/>
      <c r="DN119" s="843"/>
      <c r="DO119" s="843"/>
      <c r="DP119" s="844"/>
      <c r="DQ119" s="845" t="s">
        <v>434</v>
      </c>
      <c r="DR119" s="843"/>
      <c r="DS119" s="843"/>
      <c r="DT119" s="843"/>
      <c r="DU119" s="844"/>
      <c r="DV119" s="931" t="s">
        <v>433</v>
      </c>
      <c r="DW119" s="932"/>
      <c r="DX119" s="932"/>
      <c r="DY119" s="932"/>
      <c r="DZ119" s="933"/>
    </row>
    <row r="120" spans="1:130" s="246" customFormat="1" ht="26.25" customHeight="1">
      <c r="A120" s="900"/>
      <c r="B120" s="901"/>
      <c r="C120" s="904" t="s">
        <v>438</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433</v>
      </c>
      <c r="AB120" s="860"/>
      <c r="AC120" s="860"/>
      <c r="AD120" s="860"/>
      <c r="AE120" s="861"/>
      <c r="AF120" s="862" t="s">
        <v>434</v>
      </c>
      <c r="AG120" s="860"/>
      <c r="AH120" s="860"/>
      <c r="AI120" s="860"/>
      <c r="AJ120" s="861"/>
      <c r="AK120" s="862" t="s">
        <v>434</v>
      </c>
      <c r="AL120" s="860"/>
      <c r="AM120" s="860"/>
      <c r="AN120" s="860"/>
      <c r="AO120" s="861"/>
      <c r="AP120" s="907" t="s">
        <v>433</v>
      </c>
      <c r="AQ120" s="908"/>
      <c r="AR120" s="908"/>
      <c r="AS120" s="908"/>
      <c r="AT120" s="909"/>
      <c r="AU120" s="966" t="s">
        <v>462</v>
      </c>
      <c r="AV120" s="967"/>
      <c r="AW120" s="967"/>
      <c r="AX120" s="967"/>
      <c r="AY120" s="968"/>
      <c r="AZ120" s="943" t="s">
        <v>463</v>
      </c>
      <c r="BA120" s="888"/>
      <c r="BB120" s="888"/>
      <c r="BC120" s="888"/>
      <c r="BD120" s="888"/>
      <c r="BE120" s="888"/>
      <c r="BF120" s="888"/>
      <c r="BG120" s="888"/>
      <c r="BH120" s="888"/>
      <c r="BI120" s="888"/>
      <c r="BJ120" s="888"/>
      <c r="BK120" s="888"/>
      <c r="BL120" s="888"/>
      <c r="BM120" s="888"/>
      <c r="BN120" s="888"/>
      <c r="BO120" s="888"/>
      <c r="BP120" s="889"/>
      <c r="BQ120" s="944">
        <v>1965981</v>
      </c>
      <c r="BR120" s="925"/>
      <c r="BS120" s="925"/>
      <c r="BT120" s="925"/>
      <c r="BU120" s="925"/>
      <c r="BV120" s="925">
        <v>1870502</v>
      </c>
      <c r="BW120" s="925"/>
      <c r="BX120" s="925"/>
      <c r="BY120" s="925"/>
      <c r="BZ120" s="925"/>
      <c r="CA120" s="925">
        <v>1762212</v>
      </c>
      <c r="CB120" s="925"/>
      <c r="CC120" s="925"/>
      <c r="CD120" s="925"/>
      <c r="CE120" s="925"/>
      <c r="CF120" s="949">
        <v>121.9</v>
      </c>
      <c r="CG120" s="950"/>
      <c r="CH120" s="950"/>
      <c r="CI120" s="950"/>
      <c r="CJ120" s="950"/>
      <c r="CK120" s="951" t="s">
        <v>464</v>
      </c>
      <c r="CL120" s="935"/>
      <c r="CM120" s="935"/>
      <c r="CN120" s="935"/>
      <c r="CO120" s="936"/>
      <c r="CP120" s="955" t="s">
        <v>405</v>
      </c>
      <c r="CQ120" s="956"/>
      <c r="CR120" s="956"/>
      <c r="CS120" s="956"/>
      <c r="CT120" s="956"/>
      <c r="CU120" s="956"/>
      <c r="CV120" s="956"/>
      <c r="CW120" s="956"/>
      <c r="CX120" s="956"/>
      <c r="CY120" s="956"/>
      <c r="CZ120" s="956"/>
      <c r="DA120" s="956"/>
      <c r="DB120" s="956"/>
      <c r="DC120" s="956"/>
      <c r="DD120" s="956"/>
      <c r="DE120" s="956"/>
      <c r="DF120" s="957"/>
      <c r="DG120" s="944">
        <v>1060157</v>
      </c>
      <c r="DH120" s="925"/>
      <c r="DI120" s="925"/>
      <c r="DJ120" s="925"/>
      <c r="DK120" s="925"/>
      <c r="DL120" s="925">
        <v>1174363</v>
      </c>
      <c r="DM120" s="925"/>
      <c r="DN120" s="925"/>
      <c r="DO120" s="925"/>
      <c r="DP120" s="925"/>
      <c r="DQ120" s="925">
        <v>1293186</v>
      </c>
      <c r="DR120" s="925"/>
      <c r="DS120" s="925"/>
      <c r="DT120" s="925"/>
      <c r="DU120" s="925"/>
      <c r="DV120" s="926">
        <v>89.5</v>
      </c>
      <c r="DW120" s="926"/>
      <c r="DX120" s="926"/>
      <c r="DY120" s="926"/>
      <c r="DZ120" s="927"/>
    </row>
    <row r="121" spans="1:130" s="246" customFormat="1" ht="26.25" customHeight="1">
      <c r="A121" s="900"/>
      <c r="B121" s="901"/>
      <c r="C121" s="946" t="s">
        <v>465</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434</v>
      </c>
      <c r="AB121" s="860"/>
      <c r="AC121" s="860"/>
      <c r="AD121" s="860"/>
      <c r="AE121" s="861"/>
      <c r="AF121" s="862" t="s">
        <v>433</v>
      </c>
      <c r="AG121" s="860"/>
      <c r="AH121" s="860"/>
      <c r="AI121" s="860"/>
      <c r="AJ121" s="861"/>
      <c r="AK121" s="862" t="s">
        <v>433</v>
      </c>
      <c r="AL121" s="860"/>
      <c r="AM121" s="860"/>
      <c r="AN121" s="860"/>
      <c r="AO121" s="861"/>
      <c r="AP121" s="907" t="s">
        <v>436</v>
      </c>
      <c r="AQ121" s="908"/>
      <c r="AR121" s="908"/>
      <c r="AS121" s="908"/>
      <c r="AT121" s="909"/>
      <c r="AU121" s="969"/>
      <c r="AV121" s="970"/>
      <c r="AW121" s="970"/>
      <c r="AX121" s="970"/>
      <c r="AY121" s="971"/>
      <c r="AZ121" s="895" t="s">
        <v>466</v>
      </c>
      <c r="BA121" s="830"/>
      <c r="BB121" s="830"/>
      <c r="BC121" s="830"/>
      <c r="BD121" s="830"/>
      <c r="BE121" s="830"/>
      <c r="BF121" s="830"/>
      <c r="BG121" s="830"/>
      <c r="BH121" s="830"/>
      <c r="BI121" s="830"/>
      <c r="BJ121" s="830"/>
      <c r="BK121" s="830"/>
      <c r="BL121" s="830"/>
      <c r="BM121" s="830"/>
      <c r="BN121" s="830"/>
      <c r="BO121" s="830"/>
      <c r="BP121" s="831"/>
      <c r="BQ121" s="896" t="s">
        <v>434</v>
      </c>
      <c r="BR121" s="897"/>
      <c r="BS121" s="897"/>
      <c r="BT121" s="897"/>
      <c r="BU121" s="897"/>
      <c r="BV121" s="897" t="s">
        <v>434</v>
      </c>
      <c r="BW121" s="897"/>
      <c r="BX121" s="897"/>
      <c r="BY121" s="897"/>
      <c r="BZ121" s="897"/>
      <c r="CA121" s="897" t="s">
        <v>434</v>
      </c>
      <c r="CB121" s="897"/>
      <c r="CC121" s="897"/>
      <c r="CD121" s="897"/>
      <c r="CE121" s="897"/>
      <c r="CF121" s="958" t="s">
        <v>433</v>
      </c>
      <c r="CG121" s="959"/>
      <c r="CH121" s="959"/>
      <c r="CI121" s="959"/>
      <c r="CJ121" s="959"/>
      <c r="CK121" s="952"/>
      <c r="CL121" s="938"/>
      <c r="CM121" s="938"/>
      <c r="CN121" s="938"/>
      <c r="CO121" s="939"/>
      <c r="CP121" s="918" t="s">
        <v>467</v>
      </c>
      <c r="CQ121" s="919"/>
      <c r="CR121" s="919"/>
      <c r="CS121" s="919"/>
      <c r="CT121" s="919"/>
      <c r="CU121" s="919"/>
      <c r="CV121" s="919"/>
      <c r="CW121" s="919"/>
      <c r="CX121" s="919"/>
      <c r="CY121" s="919"/>
      <c r="CZ121" s="919"/>
      <c r="DA121" s="919"/>
      <c r="DB121" s="919"/>
      <c r="DC121" s="919"/>
      <c r="DD121" s="919"/>
      <c r="DE121" s="919"/>
      <c r="DF121" s="920"/>
      <c r="DG121" s="896">
        <v>288617</v>
      </c>
      <c r="DH121" s="897"/>
      <c r="DI121" s="897"/>
      <c r="DJ121" s="897"/>
      <c r="DK121" s="897"/>
      <c r="DL121" s="897">
        <v>260826</v>
      </c>
      <c r="DM121" s="897"/>
      <c r="DN121" s="897"/>
      <c r="DO121" s="897"/>
      <c r="DP121" s="897"/>
      <c r="DQ121" s="897">
        <v>279663</v>
      </c>
      <c r="DR121" s="897"/>
      <c r="DS121" s="897"/>
      <c r="DT121" s="897"/>
      <c r="DU121" s="897"/>
      <c r="DV121" s="874">
        <v>19.3</v>
      </c>
      <c r="DW121" s="874"/>
      <c r="DX121" s="874"/>
      <c r="DY121" s="874"/>
      <c r="DZ121" s="875"/>
    </row>
    <row r="122" spans="1:130" s="246" customFormat="1" ht="26.25" customHeight="1">
      <c r="A122" s="900"/>
      <c r="B122" s="901"/>
      <c r="C122" s="904" t="s">
        <v>448</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433</v>
      </c>
      <c r="AB122" s="860"/>
      <c r="AC122" s="860"/>
      <c r="AD122" s="860"/>
      <c r="AE122" s="861"/>
      <c r="AF122" s="862" t="s">
        <v>433</v>
      </c>
      <c r="AG122" s="860"/>
      <c r="AH122" s="860"/>
      <c r="AI122" s="860"/>
      <c r="AJ122" s="861"/>
      <c r="AK122" s="862" t="s">
        <v>434</v>
      </c>
      <c r="AL122" s="860"/>
      <c r="AM122" s="860"/>
      <c r="AN122" s="860"/>
      <c r="AO122" s="861"/>
      <c r="AP122" s="907" t="s">
        <v>433</v>
      </c>
      <c r="AQ122" s="908"/>
      <c r="AR122" s="908"/>
      <c r="AS122" s="908"/>
      <c r="AT122" s="909"/>
      <c r="AU122" s="969"/>
      <c r="AV122" s="970"/>
      <c r="AW122" s="970"/>
      <c r="AX122" s="970"/>
      <c r="AY122" s="971"/>
      <c r="AZ122" s="962" t="s">
        <v>468</v>
      </c>
      <c r="BA122" s="963"/>
      <c r="BB122" s="963"/>
      <c r="BC122" s="963"/>
      <c r="BD122" s="963"/>
      <c r="BE122" s="963"/>
      <c r="BF122" s="963"/>
      <c r="BG122" s="963"/>
      <c r="BH122" s="963"/>
      <c r="BI122" s="963"/>
      <c r="BJ122" s="963"/>
      <c r="BK122" s="963"/>
      <c r="BL122" s="963"/>
      <c r="BM122" s="963"/>
      <c r="BN122" s="963"/>
      <c r="BO122" s="963"/>
      <c r="BP122" s="964"/>
      <c r="BQ122" s="965">
        <v>5527752</v>
      </c>
      <c r="BR122" s="928"/>
      <c r="BS122" s="928"/>
      <c r="BT122" s="928"/>
      <c r="BU122" s="928"/>
      <c r="BV122" s="928">
        <v>5536460</v>
      </c>
      <c r="BW122" s="928"/>
      <c r="BX122" s="928"/>
      <c r="BY122" s="928"/>
      <c r="BZ122" s="928"/>
      <c r="CA122" s="928">
        <v>5294227</v>
      </c>
      <c r="CB122" s="928"/>
      <c r="CC122" s="928"/>
      <c r="CD122" s="928"/>
      <c r="CE122" s="928"/>
      <c r="CF122" s="929">
        <v>366.3</v>
      </c>
      <c r="CG122" s="930"/>
      <c r="CH122" s="930"/>
      <c r="CI122" s="930"/>
      <c r="CJ122" s="930"/>
      <c r="CK122" s="952"/>
      <c r="CL122" s="938"/>
      <c r="CM122" s="938"/>
      <c r="CN122" s="938"/>
      <c r="CO122" s="939"/>
      <c r="CP122" s="918" t="s">
        <v>404</v>
      </c>
      <c r="CQ122" s="919"/>
      <c r="CR122" s="919"/>
      <c r="CS122" s="919"/>
      <c r="CT122" s="919"/>
      <c r="CU122" s="919"/>
      <c r="CV122" s="919"/>
      <c r="CW122" s="919"/>
      <c r="CX122" s="919"/>
      <c r="CY122" s="919"/>
      <c r="CZ122" s="919"/>
      <c r="DA122" s="919"/>
      <c r="DB122" s="919"/>
      <c r="DC122" s="919"/>
      <c r="DD122" s="919"/>
      <c r="DE122" s="919"/>
      <c r="DF122" s="920"/>
      <c r="DG122" s="896">
        <v>63428</v>
      </c>
      <c r="DH122" s="897"/>
      <c r="DI122" s="897"/>
      <c r="DJ122" s="897"/>
      <c r="DK122" s="897"/>
      <c r="DL122" s="897">
        <v>78694</v>
      </c>
      <c r="DM122" s="897"/>
      <c r="DN122" s="897"/>
      <c r="DO122" s="897"/>
      <c r="DP122" s="897"/>
      <c r="DQ122" s="897">
        <v>87585</v>
      </c>
      <c r="DR122" s="897"/>
      <c r="DS122" s="897"/>
      <c r="DT122" s="897"/>
      <c r="DU122" s="897"/>
      <c r="DV122" s="874">
        <v>6.1</v>
      </c>
      <c r="DW122" s="874"/>
      <c r="DX122" s="874"/>
      <c r="DY122" s="874"/>
      <c r="DZ122" s="875"/>
    </row>
    <row r="123" spans="1:130" s="246" customFormat="1" ht="26.25" customHeight="1">
      <c r="A123" s="900"/>
      <c r="B123" s="901"/>
      <c r="C123" s="904" t="s">
        <v>454</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434</v>
      </c>
      <c r="AB123" s="860"/>
      <c r="AC123" s="860"/>
      <c r="AD123" s="860"/>
      <c r="AE123" s="861"/>
      <c r="AF123" s="862" t="s">
        <v>434</v>
      </c>
      <c r="AG123" s="860"/>
      <c r="AH123" s="860"/>
      <c r="AI123" s="860"/>
      <c r="AJ123" s="861"/>
      <c r="AK123" s="862" t="s">
        <v>433</v>
      </c>
      <c r="AL123" s="860"/>
      <c r="AM123" s="860"/>
      <c r="AN123" s="860"/>
      <c r="AO123" s="861"/>
      <c r="AP123" s="907" t="s">
        <v>434</v>
      </c>
      <c r="AQ123" s="908"/>
      <c r="AR123" s="908"/>
      <c r="AS123" s="908"/>
      <c r="AT123" s="909"/>
      <c r="AU123" s="972"/>
      <c r="AV123" s="973"/>
      <c r="AW123" s="973"/>
      <c r="AX123" s="973"/>
      <c r="AY123" s="973"/>
      <c r="AZ123" s="277" t="s">
        <v>188</v>
      </c>
      <c r="BA123" s="277"/>
      <c r="BB123" s="277"/>
      <c r="BC123" s="277"/>
      <c r="BD123" s="277"/>
      <c r="BE123" s="277"/>
      <c r="BF123" s="277"/>
      <c r="BG123" s="277"/>
      <c r="BH123" s="277"/>
      <c r="BI123" s="277"/>
      <c r="BJ123" s="277"/>
      <c r="BK123" s="277"/>
      <c r="BL123" s="277"/>
      <c r="BM123" s="277"/>
      <c r="BN123" s="277"/>
      <c r="BO123" s="960" t="s">
        <v>469</v>
      </c>
      <c r="BP123" s="961"/>
      <c r="BQ123" s="915">
        <v>7493733</v>
      </c>
      <c r="BR123" s="916"/>
      <c r="BS123" s="916"/>
      <c r="BT123" s="916"/>
      <c r="BU123" s="916"/>
      <c r="BV123" s="916">
        <v>7406962</v>
      </c>
      <c r="BW123" s="916"/>
      <c r="BX123" s="916"/>
      <c r="BY123" s="916"/>
      <c r="BZ123" s="916"/>
      <c r="CA123" s="916">
        <v>7056439</v>
      </c>
      <c r="CB123" s="916"/>
      <c r="CC123" s="916"/>
      <c r="CD123" s="916"/>
      <c r="CE123" s="916"/>
      <c r="CF123" s="826"/>
      <c r="CG123" s="827"/>
      <c r="CH123" s="827"/>
      <c r="CI123" s="827"/>
      <c r="CJ123" s="917"/>
      <c r="CK123" s="952"/>
      <c r="CL123" s="938"/>
      <c r="CM123" s="938"/>
      <c r="CN123" s="938"/>
      <c r="CO123" s="939"/>
      <c r="CP123" s="918" t="s">
        <v>401</v>
      </c>
      <c r="CQ123" s="919"/>
      <c r="CR123" s="919"/>
      <c r="CS123" s="919"/>
      <c r="CT123" s="919"/>
      <c r="CU123" s="919"/>
      <c r="CV123" s="919"/>
      <c r="CW123" s="919"/>
      <c r="CX123" s="919"/>
      <c r="CY123" s="919"/>
      <c r="CZ123" s="919"/>
      <c r="DA123" s="919"/>
      <c r="DB123" s="919"/>
      <c r="DC123" s="919"/>
      <c r="DD123" s="919"/>
      <c r="DE123" s="919"/>
      <c r="DF123" s="920"/>
      <c r="DG123" s="859" t="s">
        <v>129</v>
      </c>
      <c r="DH123" s="860"/>
      <c r="DI123" s="860"/>
      <c r="DJ123" s="860"/>
      <c r="DK123" s="861"/>
      <c r="DL123" s="862" t="s">
        <v>433</v>
      </c>
      <c r="DM123" s="860"/>
      <c r="DN123" s="860"/>
      <c r="DO123" s="860"/>
      <c r="DP123" s="861"/>
      <c r="DQ123" s="862">
        <v>6529</v>
      </c>
      <c r="DR123" s="860"/>
      <c r="DS123" s="860"/>
      <c r="DT123" s="860"/>
      <c r="DU123" s="861"/>
      <c r="DV123" s="907">
        <v>0.5</v>
      </c>
      <c r="DW123" s="908"/>
      <c r="DX123" s="908"/>
      <c r="DY123" s="908"/>
      <c r="DZ123" s="909"/>
    </row>
    <row r="124" spans="1:130" s="246" customFormat="1" ht="26.25" customHeight="1" thickBot="1">
      <c r="A124" s="900"/>
      <c r="B124" s="901"/>
      <c r="C124" s="904" t="s">
        <v>457</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129</v>
      </c>
      <c r="AB124" s="860"/>
      <c r="AC124" s="860"/>
      <c r="AD124" s="860"/>
      <c r="AE124" s="861"/>
      <c r="AF124" s="862" t="s">
        <v>129</v>
      </c>
      <c r="AG124" s="860"/>
      <c r="AH124" s="860"/>
      <c r="AI124" s="860"/>
      <c r="AJ124" s="861"/>
      <c r="AK124" s="862" t="s">
        <v>129</v>
      </c>
      <c r="AL124" s="860"/>
      <c r="AM124" s="860"/>
      <c r="AN124" s="860"/>
      <c r="AO124" s="861"/>
      <c r="AP124" s="907" t="s">
        <v>129</v>
      </c>
      <c r="AQ124" s="908"/>
      <c r="AR124" s="908"/>
      <c r="AS124" s="908"/>
      <c r="AT124" s="909"/>
      <c r="AU124" s="910" t="s">
        <v>470</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t="s">
        <v>436</v>
      </c>
      <c r="BR124" s="914"/>
      <c r="BS124" s="914"/>
      <c r="BT124" s="914"/>
      <c r="BU124" s="914"/>
      <c r="BV124" s="914">
        <v>4</v>
      </c>
      <c r="BW124" s="914"/>
      <c r="BX124" s="914"/>
      <c r="BY124" s="914"/>
      <c r="BZ124" s="914"/>
      <c r="CA124" s="914">
        <v>27.5</v>
      </c>
      <c r="CB124" s="914"/>
      <c r="CC124" s="914"/>
      <c r="CD124" s="914"/>
      <c r="CE124" s="914"/>
      <c r="CF124" s="804"/>
      <c r="CG124" s="805"/>
      <c r="CH124" s="805"/>
      <c r="CI124" s="805"/>
      <c r="CJ124" s="945"/>
      <c r="CK124" s="953"/>
      <c r="CL124" s="953"/>
      <c r="CM124" s="953"/>
      <c r="CN124" s="953"/>
      <c r="CO124" s="954"/>
      <c r="CP124" s="918" t="s">
        <v>471</v>
      </c>
      <c r="CQ124" s="919"/>
      <c r="CR124" s="919"/>
      <c r="CS124" s="919"/>
      <c r="CT124" s="919"/>
      <c r="CU124" s="919"/>
      <c r="CV124" s="919"/>
      <c r="CW124" s="919"/>
      <c r="CX124" s="919"/>
      <c r="CY124" s="919"/>
      <c r="CZ124" s="919"/>
      <c r="DA124" s="919"/>
      <c r="DB124" s="919"/>
      <c r="DC124" s="919"/>
      <c r="DD124" s="919"/>
      <c r="DE124" s="919"/>
      <c r="DF124" s="920"/>
      <c r="DG124" s="842">
        <v>6417</v>
      </c>
      <c r="DH124" s="843"/>
      <c r="DI124" s="843"/>
      <c r="DJ124" s="843"/>
      <c r="DK124" s="844"/>
      <c r="DL124" s="845">
        <v>6178</v>
      </c>
      <c r="DM124" s="843"/>
      <c r="DN124" s="843"/>
      <c r="DO124" s="843"/>
      <c r="DP124" s="844"/>
      <c r="DQ124" s="845" t="s">
        <v>129</v>
      </c>
      <c r="DR124" s="843"/>
      <c r="DS124" s="843"/>
      <c r="DT124" s="843"/>
      <c r="DU124" s="844"/>
      <c r="DV124" s="931" t="s">
        <v>129</v>
      </c>
      <c r="DW124" s="932"/>
      <c r="DX124" s="932"/>
      <c r="DY124" s="932"/>
      <c r="DZ124" s="933"/>
    </row>
    <row r="125" spans="1:130" s="246" customFormat="1" ht="26.25" customHeight="1">
      <c r="A125" s="900"/>
      <c r="B125" s="901"/>
      <c r="C125" s="904" t="s">
        <v>459</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129</v>
      </c>
      <c r="AB125" s="860"/>
      <c r="AC125" s="860"/>
      <c r="AD125" s="860"/>
      <c r="AE125" s="861"/>
      <c r="AF125" s="862" t="s">
        <v>129</v>
      </c>
      <c r="AG125" s="860"/>
      <c r="AH125" s="860"/>
      <c r="AI125" s="860"/>
      <c r="AJ125" s="861"/>
      <c r="AK125" s="862" t="s">
        <v>129</v>
      </c>
      <c r="AL125" s="860"/>
      <c r="AM125" s="860"/>
      <c r="AN125" s="860"/>
      <c r="AO125" s="861"/>
      <c r="AP125" s="907" t="s">
        <v>434</v>
      </c>
      <c r="AQ125" s="908"/>
      <c r="AR125" s="908"/>
      <c r="AS125" s="908"/>
      <c r="AT125" s="90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4" t="s">
        <v>472</v>
      </c>
      <c r="CL125" s="935"/>
      <c r="CM125" s="935"/>
      <c r="CN125" s="935"/>
      <c r="CO125" s="936"/>
      <c r="CP125" s="943" t="s">
        <v>473</v>
      </c>
      <c r="CQ125" s="888"/>
      <c r="CR125" s="888"/>
      <c r="CS125" s="888"/>
      <c r="CT125" s="888"/>
      <c r="CU125" s="888"/>
      <c r="CV125" s="888"/>
      <c r="CW125" s="888"/>
      <c r="CX125" s="888"/>
      <c r="CY125" s="888"/>
      <c r="CZ125" s="888"/>
      <c r="DA125" s="888"/>
      <c r="DB125" s="888"/>
      <c r="DC125" s="888"/>
      <c r="DD125" s="888"/>
      <c r="DE125" s="888"/>
      <c r="DF125" s="889"/>
      <c r="DG125" s="944" t="s">
        <v>129</v>
      </c>
      <c r="DH125" s="925"/>
      <c r="DI125" s="925"/>
      <c r="DJ125" s="925"/>
      <c r="DK125" s="925"/>
      <c r="DL125" s="925" t="s">
        <v>129</v>
      </c>
      <c r="DM125" s="925"/>
      <c r="DN125" s="925"/>
      <c r="DO125" s="925"/>
      <c r="DP125" s="925"/>
      <c r="DQ125" s="925" t="s">
        <v>129</v>
      </c>
      <c r="DR125" s="925"/>
      <c r="DS125" s="925"/>
      <c r="DT125" s="925"/>
      <c r="DU125" s="925"/>
      <c r="DV125" s="926" t="s">
        <v>129</v>
      </c>
      <c r="DW125" s="926"/>
      <c r="DX125" s="926"/>
      <c r="DY125" s="926"/>
      <c r="DZ125" s="927"/>
    </row>
    <row r="126" spans="1:130" s="246" customFormat="1" ht="26.25" customHeight="1" thickBot="1">
      <c r="A126" s="900"/>
      <c r="B126" s="901"/>
      <c r="C126" s="904" t="s">
        <v>461</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t="s">
        <v>129</v>
      </c>
      <c r="AB126" s="860"/>
      <c r="AC126" s="860"/>
      <c r="AD126" s="860"/>
      <c r="AE126" s="861"/>
      <c r="AF126" s="862" t="s">
        <v>434</v>
      </c>
      <c r="AG126" s="860"/>
      <c r="AH126" s="860"/>
      <c r="AI126" s="860"/>
      <c r="AJ126" s="861"/>
      <c r="AK126" s="862" t="s">
        <v>129</v>
      </c>
      <c r="AL126" s="860"/>
      <c r="AM126" s="860"/>
      <c r="AN126" s="860"/>
      <c r="AO126" s="861"/>
      <c r="AP126" s="907" t="s">
        <v>129</v>
      </c>
      <c r="AQ126" s="908"/>
      <c r="AR126" s="908"/>
      <c r="AS126" s="908"/>
      <c r="AT126" s="90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7"/>
      <c r="CL126" s="938"/>
      <c r="CM126" s="938"/>
      <c r="CN126" s="938"/>
      <c r="CO126" s="939"/>
      <c r="CP126" s="895" t="s">
        <v>474</v>
      </c>
      <c r="CQ126" s="830"/>
      <c r="CR126" s="830"/>
      <c r="CS126" s="830"/>
      <c r="CT126" s="830"/>
      <c r="CU126" s="830"/>
      <c r="CV126" s="830"/>
      <c r="CW126" s="830"/>
      <c r="CX126" s="830"/>
      <c r="CY126" s="830"/>
      <c r="CZ126" s="830"/>
      <c r="DA126" s="830"/>
      <c r="DB126" s="830"/>
      <c r="DC126" s="830"/>
      <c r="DD126" s="830"/>
      <c r="DE126" s="830"/>
      <c r="DF126" s="831"/>
      <c r="DG126" s="896" t="s">
        <v>129</v>
      </c>
      <c r="DH126" s="897"/>
      <c r="DI126" s="897"/>
      <c r="DJ126" s="897"/>
      <c r="DK126" s="897"/>
      <c r="DL126" s="897" t="s">
        <v>129</v>
      </c>
      <c r="DM126" s="897"/>
      <c r="DN126" s="897"/>
      <c r="DO126" s="897"/>
      <c r="DP126" s="897"/>
      <c r="DQ126" s="897" t="s">
        <v>129</v>
      </c>
      <c r="DR126" s="897"/>
      <c r="DS126" s="897"/>
      <c r="DT126" s="897"/>
      <c r="DU126" s="897"/>
      <c r="DV126" s="874" t="s">
        <v>434</v>
      </c>
      <c r="DW126" s="874"/>
      <c r="DX126" s="874"/>
      <c r="DY126" s="874"/>
      <c r="DZ126" s="875"/>
    </row>
    <row r="127" spans="1:130" s="246" customFormat="1" ht="26.25" customHeight="1">
      <c r="A127" s="902"/>
      <c r="B127" s="903"/>
      <c r="C127" s="921" t="s">
        <v>475</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v>3001</v>
      </c>
      <c r="AB127" s="860"/>
      <c r="AC127" s="860"/>
      <c r="AD127" s="860"/>
      <c r="AE127" s="861"/>
      <c r="AF127" s="862">
        <v>2579</v>
      </c>
      <c r="AG127" s="860"/>
      <c r="AH127" s="860"/>
      <c r="AI127" s="860"/>
      <c r="AJ127" s="861"/>
      <c r="AK127" s="862">
        <v>2225</v>
      </c>
      <c r="AL127" s="860"/>
      <c r="AM127" s="860"/>
      <c r="AN127" s="860"/>
      <c r="AO127" s="861"/>
      <c r="AP127" s="907">
        <v>0.2</v>
      </c>
      <c r="AQ127" s="908"/>
      <c r="AR127" s="908"/>
      <c r="AS127" s="908"/>
      <c r="AT127" s="909"/>
      <c r="AU127" s="282"/>
      <c r="AV127" s="282"/>
      <c r="AW127" s="282"/>
      <c r="AX127" s="924" t="s">
        <v>476</v>
      </c>
      <c r="AY127" s="892"/>
      <c r="AZ127" s="892"/>
      <c r="BA127" s="892"/>
      <c r="BB127" s="892"/>
      <c r="BC127" s="892"/>
      <c r="BD127" s="892"/>
      <c r="BE127" s="893"/>
      <c r="BF127" s="891" t="s">
        <v>477</v>
      </c>
      <c r="BG127" s="892"/>
      <c r="BH127" s="892"/>
      <c r="BI127" s="892"/>
      <c r="BJ127" s="892"/>
      <c r="BK127" s="892"/>
      <c r="BL127" s="893"/>
      <c r="BM127" s="891" t="s">
        <v>478</v>
      </c>
      <c r="BN127" s="892"/>
      <c r="BO127" s="892"/>
      <c r="BP127" s="892"/>
      <c r="BQ127" s="892"/>
      <c r="BR127" s="892"/>
      <c r="BS127" s="893"/>
      <c r="BT127" s="891" t="s">
        <v>479</v>
      </c>
      <c r="BU127" s="892"/>
      <c r="BV127" s="892"/>
      <c r="BW127" s="892"/>
      <c r="BX127" s="892"/>
      <c r="BY127" s="892"/>
      <c r="BZ127" s="894"/>
      <c r="CA127" s="282"/>
      <c r="CB127" s="282"/>
      <c r="CC127" s="282"/>
      <c r="CD127" s="283"/>
      <c r="CE127" s="283"/>
      <c r="CF127" s="283"/>
      <c r="CG127" s="280"/>
      <c r="CH127" s="280"/>
      <c r="CI127" s="280"/>
      <c r="CJ127" s="281"/>
      <c r="CK127" s="937"/>
      <c r="CL127" s="938"/>
      <c r="CM127" s="938"/>
      <c r="CN127" s="938"/>
      <c r="CO127" s="939"/>
      <c r="CP127" s="895" t="s">
        <v>480</v>
      </c>
      <c r="CQ127" s="830"/>
      <c r="CR127" s="830"/>
      <c r="CS127" s="830"/>
      <c r="CT127" s="830"/>
      <c r="CU127" s="830"/>
      <c r="CV127" s="830"/>
      <c r="CW127" s="830"/>
      <c r="CX127" s="830"/>
      <c r="CY127" s="830"/>
      <c r="CZ127" s="830"/>
      <c r="DA127" s="830"/>
      <c r="DB127" s="830"/>
      <c r="DC127" s="830"/>
      <c r="DD127" s="830"/>
      <c r="DE127" s="830"/>
      <c r="DF127" s="831"/>
      <c r="DG127" s="896" t="s">
        <v>129</v>
      </c>
      <c r="DH127" s="897"/>
      <c r="DI127" s="897"/>
      <c r="DJ127" s="897"/>
      <c r="DK127" s="897"/>
      <c r="DL127" s="897" t="s">
        <v>129</v>
      </c>
      <c r="DM127" s="897"/>
      <c r="DN127" s="897"/>
      <c r="DO127" s="897"/>
      <c r="DP127" s="897"/>
      <c r="DQ127" s="897" t="s">
        <v>129</v>
      </c>
      <c r="DR127" s="897"/>
      <c r="DS127" s="897"/>
      <c r="DT127" s="897"/>
      <c r="DU127" s="897"/>
      <c r="DV127" s="874" t="s">
        <v>129</v>
      </c>
      <c r="DW127" s="874"/>
      <c r="DX127" s="874"/>
      <c r="DY127" s="874"/>
      <c r="DZ127" s="875"/>
    </row>
    <row r="128" spans="1:130" s="246" customFormat="1" ht="26.25" customHeight="1" thickBot="1">
      <c r="A128" s="876" t="s">
        <v>481</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482</v>
      </c>
      <c r="X128" s="878"/>
      <c r="Y128" s="878"/>
      <c r="Z128" s="879"/>
      <c r="AA128" s="880">
        <v>175</v>
      </c>
      <c r="AB128" s="881"/>
      <c r="AC128" s="881"/>
      <c r="AD128" s="881"/>
      <c r="AE128" s="882"/>
      <c r="AF128" s="883" t="s">
        <v>129</v>
      </c>
      <c r="AG128" s="881"/>
      <c r="AH128" s="881"/>
      <c r="AI128" s="881"/>
      <c r="AJ128" s="882"/>
      <c r="AK128" s="883" t="s">
        <v>129</v>
      </c>
      <c r="AL128" s="881"/>
      <c r="AM128" s="881"/>
      <c r="AN128" s="881"/>
      <c r="AO128" s="882"/>
      <c r="AP128" s="884"/>
      <c r="AQ128" s="885"/>
      <c r="AR128" s="885"/>
      <c r="AS128" s="885"/>
      <c r="AT128" s="886"/>
      <c r="AU128" s="282"/>
      <c r="AV128" s="282"/>
      <c r="AW128" s="282"/>
      <c r="AX128" s="887" t="s">
        <v>483</v>
      </c>
      <c r="AY128" s="888"/>
      <c r="AZ128" s="888"/>
      <c r="BA128" s="888"/>
      <c r="BB128" s="888"/>
      <c r="BC128" s="888"/>
      <c r="BD128" s="888"/>
      <c r="BE128" s="889"/>
      <c r="BF128" s="866" t="s">
        <v>129</v>
      </c>
      <c r="BG128" s="867"/>
      <c r="BH128" s="867"/>
      <c r="BI128" s="867"/>
      <c r="BJ128" s="867"/>
      <c r="BK128" s="867"/>
      <c r="BL128" s="890"/>
      <c r="BM128" s="866">
        <v>15</v>
      </c>
      <c r="BN128" s="867"/>
      <c r="BO128" s="867"/>
      <c r="BP128" s="867"/>
      <c r="BQ128" s="867"/>
      <c r="BR128" s="867"/>
      <c r="BS128" s="890"/>
      <c r="BT128" s="866">
        <v>20</v>
      </c>
      <c r="BU128" s="867"/>
      <c r="BV128" s="867"/>
      <c r="BW128" s="867"/>
      <c r="BX128" s="867"/>
      <c r="BY128" s="867"/>
      <c r="BZ128" s="868"/>
      <c r="CA128" s="283"/>
      <c r="CB128" s="283"/>
      <c r="CC128" s="283"/>
      <c r="CD128" s="283"/>
      <c r="CE128" s="283"/>
      <c r="CF128" s="283"/>
      <c r="CG128" s="280"/>
      <c r="CH128" s="280"/>
      <c r="CI128" s="280"/>
      <c r="CJ128" s="281"/>
      <c r="CK128" s="940"/>
      <c r="CL128" s="941"/>
      <c r="CM128" s="941"/>
      <c r="CN128" s="941"/>
      <c r="CO128" s="942"/>
      <c r="CP128" s="869" t="s">
        <v>484</v>
      </c>
      <c r="CQ128" s="808"/>
      <c r="CR128" s="808"/>
      <c r="CS128" s="808"/>
      <c r="CT128" s="808"/>
      <c r="CU128" s="808"/>
      <c r="CV128" s="808"/>
      <c r="CW128" s="808"/>
      <c r="CX128" s="808"/>
      <c r="CY128" s="808"/>
      <c r="CZ128" s="808"/>
      <c r="DA128" s="808"/>
      <c r="DB128" s="808"/>
      <c r="DC128" s="808"/>
      <c r="DD128" s="808"/>
      <c r="DE128" s="808"/>
      <c r="DF128" s="809"/>
      <c r="DG128" s="870">
        <v>16500</v>
      </c>
      <c r="DH128" s="871"/>
      <c r="DI128" s="871"/>
      <c r="DJ128" s="871"/>
      <c r="DK128" s="871"/>
      <c r="DL128" s="871">
        <v>27500</v>
      </c>
      <c r="DM128" s="871"/>
      <c r="DN128" s="871"/>
      <c r="DO128" s="871"/>
      <c r="DP128" s="871"/>
      <c r="DQ128" s="871">
        <v>45000</v>
      </c>
      <c r="DR128" s="871"/>
      <c r="DS128" s="871"/>
      <c r="DT128" s="871"/>
      <c r="DU128" s="871"/>
      <c r="DV128" s="872">
        <v>3.1</v>
      </c>
      <c r="DW128" s="872"/>
      <c r="DX128" s="872"/>
      <c r="DY128" s="872"/>
      <c r="DZ128" s="873"/>
    </row>
    <row r="129" spans="1:131" s="246" customFormat="1" ht="26.25" customHeight="1">
      <c r="A129" s="854" t="s">
        <v>106</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485</v>
      </c>
      <c r="X129" s="857"/>
      <c r="Y129" s="857"/>
      <c r="Z129" s="858"/>
      <c r="AA129" s="859">
        <v>2004143</v>
      </c>
      <c r="AB129" s="860"/>
      <c r="AC129" s="860"/>
      <c r="AD129" s="860"/>
      <c r="AE129" s="861"/>
      <c r="AF129" s="862">
        <v>1948946</v>
      </c>
      <c r="AG129" s="860"/>
      <c r="AH129" s="860"/>
      <c r="AI129" s="860"/>
      <c r="AJ129" s="861"/>
      <c r="AK129" s="862">
        <v>1936181</v>
      </c>
      <c r="AL129" s="860"/>
      <c r="AM129" s="860"/>
      <c r="AN129" s="860"/>
      <c r="AO129" s="861"/>
      <c r="AP129" s="863"/>
      <c r="AQ129" s="864"/>
      <c r="AR129" s="864"/>
      <c r="AS129" s="864"/>
      <c r="AT129" s="865"/>
      <c r="AU129" s="284"/>
      <c r="AV129" s="284"/>
      <c r="AW129" s="284"/>
      <c r="AX129" s="829" t="s">
        <v>486</v>
      </c>
      <c r="AY129" s="830"/>
      <c r="AZ129" s="830"/>
      <c r="BA129" s="830"/>
      <c r="BB129" s="830"/>
      <c r="BC129" s="830"/>
      <c r="BD129" s="830"/>
      <c r="BE129" s="831"/>
      <c r="BF129" s="849" t="s">
        <v>129</v>
      </c>
      <c r="BG129" s="850"/>
      <c r="BH129" s="850"/>
      <c r="BI129" s="850"/>
      <c r="BJ129" s="850"/>
      <c r="BK129" s="850"/>
      <c r="BL129" s="851"/>
      <c r="BM129" s="849">
        <v>20</v>
      </c>
      <c r="BN129" s="850"/>
      <c r="BO129" s="850"/>
      <c r="BP129" s="850"/>
      <c r="BQ129" s="850"/>
      <c r="BR129" s="850"/>
      <c r="BS129" s="851"/>
      <c r="BT129" s="849">
        <v>30</v>
      </c>
      <c r="BU129" s="852"/>
      <c r="BV129" s="852"/>
      <c r="BW129" s="852"/>
      <c r="BX129" s="852"/>
      <c r="BY129" s="852"/>
      <c r="BZ129" s="85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4" t="s">
        <v>487</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488</v>
      </c>
      <c r="X130" s="857"/>
      <c r="Y130" s="857"/>
      <c r="Z130" s="858"/>
      <c r="AA130" s="859">
        <v>488596</v>
      </c>
      <c r="AB130" s="860"/>
      <c r="AC130" s="860"/>
      <c r="AD130" s="860"/>
      <c r="AE130" s="861"/>
      <c r="AF130" s="862">
        <v>472628</v>
      </c>
      <c r="AG130" s="860"/>
      <c r="AH130" s="860"/>
      <c r="AI130" s="860"/>
      <c r="AJ130" s="861"/>
      <c r="AK130" s="862">
        <v>490857</v>
      </c>
      <c r="AL130" s="860"/>
      <c r="AM130" s="860"/>
      <c r="AN130" s="860"/>
      <c r="AO130" s="861"/>
      <c r="AP130" s="863"/>
      <c r="AQ130" s="864"/>
      <c r="AR130" s="864"/>
      <c r="AS130" s="864"/>
      <c r="AT130" s="865"/>
      <c r="AU130" s="284"/>
      <c r="AV130" s="284"/>
      <c r="AW130" s="284"/>
      <c r="AX130" s="829" t="s">
        <v>489</v>
      </c>
      <c r="AY130" s="830"/>
      <c r="AZ130" s="830"/>
      <c r="BA130" s="830"/>
      <c r="BB130" s="830"/>
      <c r="BC130" s="830"/>
      <c r="BD130" s="830"/>
      <c r="BE130" s="831"/>
      <c r="BF130" s="832">
        <v>12</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490</v>
      </c>
      <c r="X131" s="840"/>
      <c r="Y131" s="840"/>
      <c r="Z131" s="841"/>
      <c r="AA131" s="842">
        <v>1515547</v>
      </c>
      <c r="AB131" s="843"/>
      <c r="AC131" s="843"/>
      <c r="AD131" s="843"/>
      <c r="AE131" s="844"/>
      <c r="AF131" s="845">
        <v>1476318</v>
      </c>
      <c r="AG131" s="843"/>
      <c r="AH131" s="843"/>
      <c r="AI131" s="843"/>
      <c r="AJ131" s="844"/>
      <c r="AK131" s="845">
        <v>1445324</v>
      </c>
      <c r="AL131" s="843"/>
      <c r="AM131" s="843"/>
      <c r="AN131" s="843"/>
      <c r="AO131" s="844"/>
      <c r="AP131" s="846"/>
      <c r="AQ131" s="847"/>
      <c r="AR131" s="847"/>
      <c r="AS131" s="847"/>
      <c r="AT131" s="848"/>
      <c r="AU131" s="284"/>
      <c r="AV131" s="284"/>
      <c r="AW131" s="284"/>
      <c r="AX131" s="807" t="s">
        <v>491</v>
      </c>
      <c r="AY131" s="808"/>
      <c r="AZ131" s="808"/>
      <c r="BA131" s="808"/>
      <c r="BB131" s="808"/>
      <c r="BC131" s="808"/>
      <c r="BD131" s="808"/>
      <c r="BE131" s="809"/>
      <c r="BF131" s="810">
        <v>27.5</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6" t="s">
        <v>492</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493</v>
      </c>
      <c r="W132" s="820"/>
      <c r="X132" s="820"/>
      <c r="Y132" s="820"/>
      <c r="Z132" s="821"/>
      <c r="AA132" s="822">
        <v>10.07035744</v>
      </c>
      <c r="AB132" s="823"/>
      <c r="AC132" s="823"/>
      <c r="AD132" s="823"/>
      <c r="AE132" s="824"/>
      <c r="AF132" s="825">
        <v>12.390758630000001</v>
      </c>
      <c r="AG132" s="823"/>
      <c r="AH132" s="823"/>
      <c r="AI132" s="823"/>
      <c r="AJ132" s="824"/>
      <c r="AK132" s="825">
        <v>13.79801346</v>
      </c>
      <c r="AL132" s="823"/>
      <c r="AM132" s="823"/>
      <c r="AN132" s="823"/>
      <c r="AO132" s="824"/>
      <c r="AP132" s="826"/>
      <c r="AQ132" s="827"/>
      <c r="AR132" s="827"/>
      <c r="AS132" s="827"/>
      <c r="AT132" s="82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494</v>
      </c>
      <c r="W133" s="799"/>
      <c r="X133" s="799"/>
      <c r="Y133" s="799"/>
      <c r="Z133" s="800"/>
      <c r="AA133" s="801">
        <v>9.8000000000000007</v>
      </c>
      <c r="AB133" s="802"/>
      <c r="AC133" s="802"/>
      <c r="AD133" s="802"/>
      <c r="AE133" s="803"/>
      <c r="AF133" s="801">
        <v>10.7</v>
      </c>
      <c r="AG133" s="802"/>
      <c r="AH133" s="802"/>
      <c r="AI133" s="802"/>
      <c r="AJ133" s="803"/>
      <c r="AK133" s="801">
        <v>12</v>
      </c>
      <c r="AL133" s="802"/>
      <c r="AM133" s="802"/>
      <c r="AN133" s="802"/>
      <c r="AO133" s="803"/>
      <c r="AP133" s="804"/>
      <c r="AQ133" s="805"/>
      <c r="AR133" s="805"/>
      <c r="AS133" s="805"/>
      <c r="AT133" s="80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CSyezf/HPECitboHc0kpF58EsUTd5FtPg2V/rcE0P+eVvcC+SszUdmhBrYV90zubuQd8t5RRDNVM7oRgdME/Hw==" saltValue="/Vj0RiVzSUg8nCZD1P8Q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dltcKfZMAuiVVKoP1hPheBrXQYLgB8c54B22bnHeFy8hphlJDQSVTDpAYaHZzhvUQ9ACRJUsX72qE6u5O3gMQ==" saltValue="myFEL2uO5DwFo78WEvAe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x4TkwfWLXXLEep4Gtg6JItsOzyzLH5XLspOI32/MQem6sVlh3OyfbB2pD+8g8sikKteSUVrR2RnqXs78aZ5yA==" saltValue="S8KpVkBpYIxaTyrvS/Cw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503</v>
      </c>
      <c r="AL9" s="1229"/>
      <c r="AM9" s="1229"/>
      <c r="AN9" s="1230"/>
      <c r="AO9" s="312">
        <v>418039</v>
      </c>
      <c r="AP9" s="312">
        <v>163360</v>
      </c>
      <c r="AQ9" s="313">
        <v>168530</v>
      </c>
      <c r="AR9" s="314">
        <v>-3.1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504</v>
      </c>
      <c r="AL10" s="1229"/>
      <c r="AM10" s="1229"/>
      <c r="AN10" s="1230"/>
      <c r="AO10" s="315">
        <v>34604</v>
      </c>
      <c r="AP10" s="315">
        <v>13522</v>
      </c>
      <c r="AQ10" s="316">
        <v>21048</v>
      </c>
      <c r="AR10" s="317">
        <v>-35.799999999999997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505</v>
      </c>
      <c r="AL11" s="1229"/>
      <c r="AM11" s="1229"/>
      <c r="AN11" s="1230"/>
      <c r="AO11" s="315">
        <v>83963</v>
      </c>
      <c r="AP11" s="315">
        <v>32811</v>
      </c>
      <c r="AQ11" s="316">
        <v>26640</v>
      </c>
      <c r="AR11" s="317">
        <v>23.2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506</v>
      </c>
      <c r="AL12" s="1229"/>
      <c r="AM12" s="1229"/>
      <c r="AN12" s="1230"/>
      <c r="AO12" s="315" t="s">
        <v>507</v>
      </c>
      <c r="AP12" s="315" t="s">
        <v>507</v>
      </c>
      <c r="AQ12" s="316">
        <v>1878</v>
      </c>
      <c r="AR12" s="317" t="s">
        <v>507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508</v>
      </c>
      <c r="AL13" s="1229"/>
      <c r="AM13" s="1229"/>
      <c r="AN13" s="1230"/>
      <c r="AO13" s="315" t="s">
        <v>507</v>
      </c>
      <c r="AP13" s="315" t="s">
        <v>507</v>
      </c>
      <c r="AQ13" s="316" t="s">
        <v>507</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509</v>
      </c>
      <c r="AL14" s="1229"/>
      <c r="AM14" s="1229"/>
      <c r="AN14" s="1230"/>
      <c r="AO14" s="315">
        <v>49349</v>
      </c>
      <c r="AP14" s="315">
        <v>19284</v>
      </c>
      <c r="AQ14" s="316">
        <v>7469</v>
      </c>
      <c r="AR14" s="317">
        <v>158.19999999999999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510</v>
      </c>
      <c r="AL15" s="1229"/>
      <c r="AM15" s="1229"/>
      <c r="AN15" s="1230"/>
      <c r="AO15" s="315">
        <v>12946</v>
      </c>
      <c r="AP15" s="315">
        <v>5059</v>
      </c>
      <c r="AQ15" s="316">
        <v>4705</v>
      </c>
      <c r="AR15" s="317">
        <v>7.5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511</v>
      </c>
      <c r="AL16" s="1232"/>
      <c r="AM16" s="1232"/>
      <c r="AN16" s="1233"/>
      <c r="AO16" s="315">
        <v>-33234</v>
      </c>
      <c r="AP16" s="315">
        <v>-12987</v>
      </c>
      <c r="AQ16" s="316">
        <v>-16375</v>
      </c>
      <c r="AR16" s="317">
        <v>-20.7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188</v>
      </c>
      <c r="AL17" s="1232"/>
      <c r="AM17" s="1232"/>
      <c r="AN17" s="1233"/>
      <c r="AO17" s="315">
        <v>565667</v>
      </c>
      <c r="AP17" s="315">
        <v>221050</v>
      </c>
      <c r="AQ17" s="316">
        <v>213894</v>
      </c>
      <c r="AR17" s="317">
        <v>3.3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516</v>
      </c>
      <c r="AL21" s="1226"/>
      <c r="AM21" s="1226"/>
      <c r="AN21" s="1227"/>
      <c r="AO21" s="327">
        <v>17.579999999999998</v>
      </c>
      <c r="AP21" s="328">
        <v>19.28</v>
      </c>
      <c r="AQ21" s="329">
        <v>-1.7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517</v>
      </c>
      <c r="AL22" s="1226"/>
      <c r="AM22" s="1226"/>
      <c r="AN22" s="1227"/>
      <c r="AO22" s="332">
        <v>95.9</v>
      </c>
      <c r="AP22" s="333">
        <v>95</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521</v>
      </c>
      <c r="AL32" s="1217"/>
      <c r="AM32" s="1217"/>
      <c r="AN32" s="1218"/>
      <c r="AO32" s="342">
        <v>575678</v>
      </c>
      <c r="AP32" s="342">
        <v>224962</v>
      </c>
      <c r="AQ32" s="343">
        <v>102582</v>
      </c>
      <c r="AR32" s="344">
        <v>119.3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522</v>
      </c>
      <c r="AL33" s="1217"/>
      <c r="AM33" s="1217"/>
      <c r="AN33" s="1218"/>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523</v>
      </c>
      <c r="AL34" s="1217"/>
      <c r="AM34" s="1217"/>
      <c r="AN34" s="1218"/>
      <c r="AO34" s="342" t="s">
        <v>507</v>
      </c>
      <c r="AP34" s="342" t="s">
        <v>507</v>
      </c>
      <c r="AQ34" s="343" t="s">
        <v>507</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524</v>
      </c>
      <c r="AL35" s="1217"/>
      <c r="AM35" s="1217"/>
      <c r="AN35" s="1218"/>
      <c r="AO35" s="342">
        <v>105058</v>
      </c>
      <c r="AP35" s="342">
        <v>41054</v>
      </c>
      <c r="AQ35" s="343">
        <v>28843</v>
      </c>
      <c r="AR35" s="344">
        <v>42.3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525</v>
      </c>
      <c r="AL36" s="1217"/>
      <c r="AM36" s="1217"/>
      <c r="AN36" s="1218"/>
      <c r="AO36" s="342">
        <v>7097</v>
      </c>
      <c r="AP36" s="342">
        <v>2773</v>
      </c>
      <c r="AQ36" s="343">
        <v>2374</v>
      </c>
      <c r="AR36" s="344">
        <v>16.8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526</v>
      </c>
      <c r="AL37" s="1217"/>
      <c r="AM37" s="1217"/>
      <c r="AN37" s="1218"/>
      <c r="AO37" s="342">
        <v>2225</v>
      </c>
      <c r="AP37" s="342">
        <v>869</v>
      </c>
      <c r="AQ37" s="343">
        <v>1030</v>
      </c>
      <c r="AR37" s="344">
        <v>-15.6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527</v>
      </c>
      <c r="AL38" s="1220"/>
      <c r="AM38" s="1220"/>
      <c r="AN38" s="1221"/>
      <c r="AO38" s="345">
        <v>225</v>
      </c>
      <c r="AP38" s="345">
        <v>88</v>
      </c>
      <c r="AQ38" s="346">
        <v>19</v>
      </c>
      <c r="AR38" s="334">
        <v>363.2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528</v>
      </c>
      <c r="AL39" s="1220"/>
      <c r="AM39" s="1220"/>
      <c r="AN39" s="1221"/>
      <c r="AO39" s="342" t="s">
        <v>507</v>
      </c>
      <c r="AP39" s="342" t="s">
        <v>507</v>
      </c>
      <c r="AQ39" s="343">
        <v>-3618</v>
      </c>
      <c r="AR39" s="344" t="s">
        <v>507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529</v>
      </c>
      <c r="AL40" s="1217"/>
      <c r="AM40" s="1217"/>
      <c r="AN40" s="1218"/>
      <c r="AO40" s="342">
        <v>-490857</v>
      </c>
      <c r="AP40" s="342">
        <v>-191816</v>
      </c>
      <c r="AQ40" s="343">
        <v>-102150</v>
      </c>
      <c r="AR40" s="344">
        <v>87.8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301</v>
      </c>
      <c r="AL41" s="1223"/>
      <c r="AM41" s="1223"/>
      <c r="AN41" s="1224"/>
      <c r="AO41" s="342">
        <v>199426</v>
      </c>
      <c r="AP41" s="342">
        <v>77931</v>
      </c>
      <c r="AQ41" s="343">
        <v>29081</v>
      </c>
      <c r="AR41" s="344">
        <v>168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498</v>
      </c>
      <c r="AN49" s="1211" t="s">
        <v>533</v>
      </c>
      <c r="AO49" s="1212"/>
      <c r="AP49" s="1212"/>
      <c r="AQ49" s="1212"/>
      <c r="AR49" s="121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1228964</v>
      </c>
      <c r="AN51" s="364">
        <v>453660</v>
      </c>
      <c r="AO51" s="365">
        <v>-10.3</v>
      </c>
      <c r="AP51" s="366">
        <v>272886</v>
      </c>
      <c r="AQ51" s="367">
        <v>3.7</v>
      </c>
      <c r="AR51" s="368">
        <v>-14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1106346</v>
      </c>
      <c r="AN52" s="372">
        <v>408396</v>
      </c>
      <c r="AO52" s="373">
        <v>6.4</v>
      </c>
      <c r="AP52" s="374">
        <v>125724</v>
      </c>
      <c r="AQ52" s="375">
        <v>21.9</v>
      </c>
      <c r="AR52" s="376">
        <v>-15.5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1430311</v>
      </c>
      <c r="AN53" s="364">
        <v>536702</v>
      </c>
      <c r="AO53" s="365">
        <v>18.3</v>
      </c>
      <c r="AP53" s="366">
        <v>245039</v>
      </c>
      <c r="AQ53" s="367">
        <v>-10.199999999999999</v>
      </c>
      <c r="AR53" s="368">
        <v>28.5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1348533</v>
      </c>
      <c r="AN54" s="372">
        <v>506016</v>
      </c>
      <c r="AO54" s="373">
        <v>23.9</v>
      </c>
      <c r="AP54" s="374">
        <v>108922</v>
      </c>
      <c r="AQ54" s="375">
        <v>-13.4</v>
      </c>
      <c r="AR54" s="376">
        <v>37.299999999999997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781196</v>
      </c>
      <c r="AN55" s="364">
        <v>296582</v>
      </c>
      <c r="AO55" s="365">
        <v>-44.7</v>
      </c>
      <c r="AP55" s="366">
        <v>237994</v>
      </c>
      <c r="AQ55" s="367">
        <v>-2.9</v>
      </c>
      <c r="AR55" s="368">
        <v>-41.8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714258</v>
      </c>
      <c r="AN56" s="372">
        <v>271169</v>
      </c>
      <c r="AO56" s="373">
        <v>-46.4</v>
      </c>
      <c r="AP56" s="374">
        <v>110361</v>
      </c>
      <c r="AQ56" s="375">
        <v>1.3</v>
      </c>
      <c r="AR56" s="376">
        <v>-47.7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706340</v>
      </c>
      <c r="AN57" s="364">
        <v>271356</v>
      </c>
      <c r="AO57" s="365">
        <v>-8.5</v>
      </c>
      <c r="AP57" s="366">
        <v>267911</v>
      </c>
      <c r="AQ57" s="367">
        <v>12.6</v>
      </c>
      <c r="AR57" s="368">
        <v>-21.1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533015</v>
      </c>
      <c r="AN58" s="372">
        <v>204769</v>
      </c>
      <c r="AO58" s="373">
        <v>-24.5</v>
      </c>
      <c r="AP58" s="374">
        <v>106425</v>
      </c>
      <c r="AQ58" s="375">
        <v>-3.6</v>
      </c>
      <c r="AR58" s="376">
        <v>-20.9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522306</v>
      </c>
      <c r="AN59" s="364">
        <v>204106</v>
      </c>
      <c r="AO59" s="365">
        <v>-24.8</v>
      </c>
      <c r="AP59" s="366">
        <v>228215</v>
      </c>
      <c r="AQ59" s="367">
        <v>-14.8</v>
      </c>
      <c r="AR59" s="368">
        <v>-10</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364866</v>
      </c>
      <c r="AN60" s="372">
        <v>142581</v>
      </c>
      <c r="AO60" s="373">
        <v>-30.4</v>
      </c>
      <c r="AP60" s="374">
        <v>117571</v>
      </c>
      <c r="AQ60" s="375">
        <v>10.5</v>
      </c>
      <c r="AR60" s="376">
        <v>-40.9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933823</v>
      </c>
      <c r="AN61" s="379">
        <v>352481</v>
      </c>
      <c r="AO61" s="380">
        <v>-14</v>
      </c>
      <c r="AP61" s="381">
        <v>250409</v>
      </c>
      <c r="AQ61" s="382">
        <v>-2.2999999999999998</v>
      </c>
      <c r="AR61" s="368">
        <v>-11.7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813404</v>
      </c>
      <c r="AN62" s="372">
        <v>306586</v>
      </c>
      <c r="AO62" s="373">
        <v>-14.2</v>
      </c>
      <c r="AP62" s="374">
        <v>113801</v>
      </c>
      <c r="AQ62" s="375">
        <v>3.3</v>
      </c>
      <c r="AR62" s="376">
        <v>-17.5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w426cmmJq8pyldIvROVrUEpYiNMhQnyghuMp24ziORkvkI13+HALwwVwVAYzJCxy2EzZVfcAEm5bP62kIESmPA==" saltValue="oc6LVmUHDftrU/ilv+vG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cN8b26IBQuKcsRhHWVE8Kofuw5dxGq+auxAcNxytX0xQZqieoLSePAYnb7Z96GpFYhC1rf7QGxMoA3i9ZubKg==" saltValue="MKTrJ8EihMlcjHFnGElA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C7rq6aiPx/SJ086Lq+JuvytWD9PRFEkWFgpyF+nkoiZmfs5bigdA8gMACJTBcMzryafnBzA2MVWdwFZngr9RQ==" saltValue="K4nafKhSQnLi6mdRgFfb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5"/>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4" t="s">
        <v>3</v>
      </c>
      <c r="D47" s="1234"/>
      <c r="E47" s="1235"/>
      <c r="F47" s="11">
        <v>82.04</v>
      </c>
      <c r="G47" s="12">
        <v>79.39</v>
      </c>
      <c r="H47" s="12">
        <v>83.73</v>
      </c>
      <c r="I47" s="12">
        <v>76.14</v>
      </c>
      <c r="J47" s="13">
        <v>71.069999999999993</v>
      </c>
    </row>
    <row r="48" spans="2:10" ht="57.75" customHeight="1">
      <c r="B48" s="14"/>
      <c r="C48" s="1236" t="s">
        <v>4</v>
      </c>
      <c r="D48" s="1236"/>
      <c r="E48" s="1237"/>
      <c r="F48" s="15">
        <v>6.56</v>
      </c>
      <c r="G48" s="16">
        <v>7.05</v>
      </c>
      <c r="H48" s="16">
        <v>5.38</v>
      </c>
      <c r="I48" s="16">
        <v>1.57</v>
      </c>
      <c r="J48" s="17">
        <v>1.37</v>
      </c>
    </row>
    <row r="49" spans="2:10" ht="57.75" customHeight="1" thickBot="1">
      <c r="B49" s="18"/>
      <c r="C49" s="1238" t="s">
        <v>5</v>
      </c>
      <c r="D49" s="1238"/>
      <c r="E49" s="1239"/>
      <c r="F49" s="19" t="s">
        <v>554</v>
      </c>
      <c r="G49" s="20">
        <v>0.87</v>
      </c>
      <c r="H49" s="20">
        <v>2.02</v>
      </c>
      <c r="I49" s="20" t="s">
        <v>555</v>
      </c>
      <c r="J49" s="21" t="s">
        <v>556</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row r="60" spans="2:10" ht="13.5" hidden="1" customHeight="1"/>
    <row r="61" spans="2:10" ht="13.5" hidden="1" customHeight="1"/>
    <row r="62" spans="2:10" ht="13.5" hidden="1" customHeight="1"/>
    <row r="63" spans="2:10" ht="13.5" hidden="1" customHeight="1"/>
    <row r="64" spans="2:10" ht="13.5" hidden="1" customHeight="1"/>
    <row r="65" ht="13.5" hidden="1" customHeight="1"/>
  </sheetData>
  <sheetProtection algorithmName="SHA-512" hashValue="KA7GFirG1CC2f1/jwFS1CCCTaUQkWmZE4PUj1Jyy0BvcXpNv+OXSdTpEanhRO5O+I/8k+y+xDHC9oz4VTbdJCQ==" saltValue="8L+MpgDisxwrBoa//+ai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6" t="s">
        <v>557</v>
      </c>
      <c r="D34" s="1246"/>
      <c r="E34" s="1247"/>
      <c r="F34" s="32">
        <v>6.56</v>
      </c>
      <c r="G34" s="33">
        <v>7.05</v>
      </c>
      <c r="H34" s="33">
        <v>5.38</v>
      </c>
      <c r="I34" s="33">
        <v>1.57</v>
      </c>
      <c r="J34" s="34">
        <v>1.27</v>
      </c>
      <c r="K34" s="22"/>
      <c r="L34" s="22"/>
      <c r="M34" s="22"/>
      <c r="N34" s="22"/>
      <c r="O34" s="22"/>
      <c r="P34" s="22"/>
    </row>
    <row r="35" spans="1:16" ht="39" customHeight="1">
      <c r="A35" s="22"/>
      <c r="B35" s="35"/>
      <c r="C35" s="1240" t="s">
        <v>558</v>
      </c>
      <c r="D35" s="1241"/>
      <c r="E35" s="1242"/>
      <c r="F35" s="36" t="s">
        <v>507</v>
      </c>
      <c r="G35" s="37" t="s">
        <v>507</v>
      </c>
      <c r="H35" s="37" t="s">
        <v>507</v>
      </c>
      <c r="I35" s="37" t="s">
        <v>507</v>
      </c>
      <c r="J35" s="38">
        <v>0.2</v>
      </c>
      <c r="K35" s="22"/>
      <c r="L35" s="22"/>
      <c r="M35" s="22"/>
      <c r="N35" s="22"/>
      <c r="O35" s="22"/>
      <c r="P35" s="22"/>
    </row>
    <row r="36" spans="1:16" ht="39" customHeight="1">
      <c r="A36" s="22"/>
      <c r="B36" s="35"/>
      <c r="C36" s="1240" t="s">
        <v>559</v>
      </c>
      <c r="D36" s="1241"/>
      <c r="E36" s="1242"/>
      <c r="F36" s="36" t="s">
        <v>507</v>
      </c>
      <c r="G36" s="37" t="s">
        <v>507</v>
      </c>
      <c r="H36" s="37" t="s">
        <v>507</v>
      </c>
      <c r="I36" s="37" t="s">
        <v>507</v>
      </c>
      <c r="J36" s="38">
        <v>0.08</v>
      </c>
      <c r="K36" s="22"/>
      <c r="L36" s="22"/>
      <c r="M36" s="22"/>
      <c r="N36" s="22"/>
      <c r="O36" s="22"/>
      <c r="P36" s="22"/>
    </row>
    <row r="37" spans="1:16" ht="39" customHeight="1">
      <c r="A37" s="22"/>
      <c r="B37" s="35"/>
      <c r="C37" s="1240" t="s">
        <v>560</v>
      </c>
      <c r="D37" s="1241"/>
      <c r="E37" s="1242"/>
      <c r="F37" s="36">
        <v>0.02</v>
      </c>
      <c r="G37" s="37">
        <v>0.01</v>
      </c>
      <c r="H37" s="37">
        <v>0.03</v>
      </c>
      <c r="I37" s="37">
        <v>0.06</v>
      </c>
      <c r="J37" s="38">
        <v>0.06</v>
      </c>
      <c r="K37" s="22"/>
      <c r="L37" s="22"/>
      <c r="M37" s="22"/>
      <c r="N37" s="22"/>
      <c r="O37" s="22"/>
      <c r="P37" s="22"/>
    </row>
    <row r="38" spans="1:16" ht="39" customHeight="1">
      <c r="A38" s="22"/>
      <c r="B38" s="35"/>
      <c r="C38" s="1240" t="s">
        <v>561</v>
      </c>
      <c r="D38" s="1241"/>
      <c r="E38" s="1242"/>
      <c r="F38" s="36">
        <v>0.06</v>
      </c>
      <c r="G38" s="37">
        <v>0.05</v>
      </c>
      <c r="H38" s="37">
        <v>0.05</v>
      </c>
      <c r="I38" s="37">
        <v>0.08</v>
      </c>
      <c r="J38" s="38">
        <v>0.05</v>
      </c>
      <c r="K38" s="22"/>
      <c r="L38" s="22"/>
      <c r="M38" s="22"/>
      <c r="N38" s="22"/>
      <c r="O38" s="22"/>
      <c r="P38" s="22"/>
    </row>
    <row r="39" spans="1:16" ht="39" customHeight="1">
      <c r="A39" s="22"/>
      <c r="B39" s="35"/>
      <c r="C39" s="1240" t="s">
        <v>562</v>
      </c>
      <c r="D39" s="1241"/>
      <c r="E39" s="1242"/>
      <c r="F39" s="36">
        <v>0.28999999999999998</v>
      </c>
      <c r="G39" s="37">
        <v>0.86</v>
      </c>
      <c r="H39" s="37">
        <v>1.04</v>
      </c>
      <c r="I39" s="37">
        <v>0.13</v>
      </c>
      <c r="J39" s="38">
        <v>0.03</v>
      </c>
      <c r="K39" s="22"/>
      <c r="L39" s="22"/>
      <c r="M39" s="22"/>
      <c r="N39" s="22"/>
      <c r="O39" s="22"/>
      <c r="P39" s="22"/>
    </row>
    <row r="40" spans="1:16" ht="39" customHeight="1">
      <c r="A40" s="22"/>
      <c r="B40" s="35"/>
      <c r="C40" s="1240" t="s">
        <v>563</v>
      </c>
      <c r="D40" s="1241"/>
      <c r="E40" s="1242"/>
      <c r="F40" s="36">
        <v>7.0000000000000007E-2</v>
      </c>
      <c r="G40" s="37">
        <v>0.05</v>
      </c>
      <c r="H40" s="37">
        <v>0.03</v>
      </c>
      <c r="I40" s="37">
        <v>0.02</v>
      </c>
      <c r="J40" s="38">
        <v>0</v>
      </c>
      <c r="K40" s="22"/>
      <c r="L40" s="22"/>
      <c r="M40" s="22"/>
      <c r="N40" s="22"/>
      <c r="O40" s="22"/>
      <c r="P40" s="22"/>
    </row>
    <row r="41" spans="1:16" ht="39" customHeight="1">
      <c r="A41" s="22"/>
      <c r="B41" s="35"/>
      <c r="C41" s="1240" t="s">
        <v>564</v>
      </c>
      <c r="D41" s="1241"/>
      <c r="E41" s="1242"/>
      <c r="F41" s="36">
        <v>0.57999999999999996</v>
      </c>
      <c r="G41" s="37">
        <v>0</v>
      </c>
      <c r="H41" s="37">
        <v>0</v>
      </c>
      <c r="I41" s="37">
        <v>0</v>
      </c>
      <c r="J41" s="38">
        <v>0</v>
      </c>
      <c r="K41" s="22"/>
      <c r="L41" s="22"/>
      <c r="M41" s="22"/>
      <c r="N41" s="22"/>
      <c r="O41" s="22"/>
      <c r="P41" s="22"/>
    </row>
    <row r="42" spans="1:16" ht="39" customHeight="1">
      <c r="A42" s="22"/>
      <c r="B42" s="39"/>
      <c r="C42" s="1240" t="s">
        <v>565</v>
      </c>
      <c r="D42" s="1241"/>
      <c r="E42" s="1242"/>
      <c r="F42" s="36" t="s">
        <v>507</v>
      </c>
      <c r="G42" s="37" t="s">
        <v>507</v>
      </c>
      <c r="H42" s="37" t="s">
        <v>507</v>
      </c>
      <c r="I42" s="37" t="s">
        <v>507</v>
      </c>
      <c r="J42" s="38" t="s">
        <v>507</v>
      </c>
      <c r="K42" s="22"/>
      <c r="L42" s="22"/>
      <c r="M42" s="22"/>
      <c r="N42" s="22"/>
      <c r="O42" s="22"/>
      <c r="P42" s="22"/>
    </row>
    <row r="43" spans="1:16" ht="39" customHeight="1" thickBot="1">
      <c r="A43" s="22"/>
      <c r="B43" s="40"/>
      <c r="C43" s="1243" t="s">
        <v>566</v>
      </c>
      <c r="D43" s="1244"/>
      <c r="E43" s="1245"/>
      <c r="F43" s="41">
        <v>0.4</v>
      </c>
      <c r="G43" s="42">
        <v>0.36</v>
      </c>
      <c r="H43" s="42">
        <v>0.27</v>
      </c>
      <c r="I43" s="42">
        <v>0.28000000000000003</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iwyni1OfLlAerUw8rEr83nFin6j7PPEplVLCCVZmOteyk6hRq913BSyp62/zs1g7NlXfqOSPrt7BLP8JMCuzw==" saltValue="cu2FopE4z3YU3yYtfqI8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66" t="s">
        <v>11</v>
      </c>
      <c r="C45" s="1267"/>
      <c r="D45" s="58"/>
      <c r="E45" s="1272" t="s">
        <v>12</v>
      </c>
      <c r="F45" s="1272"/>
      <c r="G45" s="1272"/>
      <c r="H45" s="1272"/>
      <c r="I45" s="1272"/>
      <c r="J45" s="1273"/>
      <c r="K45" s="59">
        <v>527</v>
      </c>
      <c r="L45" s="60">
        <v>540</v>
      </c>
      <c r="M45" s="60">
        <v>561</v>
      </c>
      <c r="N45" s="60">
        <v>566</v>
      </c>
      <c r="O45" s="61">
        <v>576</v>
      </c>
      <c r="P45" s="48"/>
      <c r="Q45" s="48"/>
      <c r="R45" s="48"/>
      <c r="S45" s="48"/>
      <c r="T45" s="48"/>
      <c r="U45" s="48"/>
    </row>
    <row r="46" spans="1:21" ht="30.75" customHeight="1">
      <c r="A46" s="48"/>
      <c r="B46" s="1268"/>
      <c r="C46" s="1269"/>
      <c r="D46" s="62"/>
      <c r="E46" s="1250" t="s">
        <v>13</v>
      </c>
      <c r="F46" s="1250"/>
      <c r="G46" s="1250"/>
      <c r="H46" s="1250"/>
      <c r="I46" s="1250"/>
      <c r="J46" s="1251"/>
      <c r="K46" s="63" t="s">
        <v>507</v>
      </c>
      <c r="L46" s="64" t="s">
        <v>507</v>
      </c>
      <c r="M46" s="64" t="s">
        <v>507</v>
      </c>
      <c r="N46" s="64" t="s">
        <v>507</v>
      </c>
      <c r="O46" s="65" t="s">
        <v>507</v>
      </c>
      <c r="P46" s="48"/>
      <c r="Q46" s="48"/>
      <c r="R46" s="48"/>
      <c r="S46" s="48"/>
      <c r="T46" s="48"/>
      <c r="U46" s="48"/>
    </row>
    <row r="47" spans="1:21" ht="30.75" customHeight="1">
      <c r="A47" s="48"/>
      <c r="B47" s="1268"/>
      <c r="C47" s="1269"/>
      <c r="D47" s="62"/>
      <c r="E47" s="1250" t="s">
        <v>14</v>
      </c>
      <c r="F47" s="1250"/>
      <c r="G47" s="1250"/>
      <c r="H47" s="1250"/>
      <c r="I47" s="1250"/>
      <c r="J47" s="1251"/>
      <c r="K47" s="63" t="s">
        <v>507</v>
      </c>
      <c r="L47" s="64" t="s">
        <v>507</v>
      </c>
      <c r="M47" s="64" t="s">
        <v>507</v>
      </c>
      <c r="N47" s="64" t="s">
        <v>507</v>
      </c>
      <c r="O47" s="65" t="s">
        <v>507</v>
      </c>
      <c r="P47" s="48"/>
      <c r="Q47" s="48"/>
      <c r="R47" s="48"/>
      <c r="S47" s="48"/>
      <c r="T47" s="48"/>
      <c r="U47" s="48"/>
    </row>
    <row r="48" spans="1:21" ht="30.75" customHeight="1">
      <c r="A48" s="48"/>
      <c r="B48" s="1268"/>
      <c r="C48" s="1269"/>
      <c r="D48" s="62"/>
      <c r="E48" s="1250" t="s">
        <v>15</v>
      </c>
      <c r="F48" s="1250"/>
      <c r="G48" s="1250"/>
      <c r="H48" s="1250"/>
      <c r="I48" s="1250"/>
      <c r="J48" s="1251"/>
      <c r="K48" s="63">
        <v>60</v>
      </c>
      <c r="L48" s="64">
        <v>67</v>
      </c>
      <c r="M48" s="64">
        <v>71</v>
      </c>
      <c r="N48" s="64">
        <v>80</v>
      </c>
      <c r="O48" s="65">
        <v>105</v>
      </c>
      <c r="P48" s="48"/>
      <c r="Q48" s="48"/>
      <c r="R48" s="48"/>
      <c r="S48" s="48"/>
      <c r="T48" s="48"/>
      <c r="U48" s="48"/>
    </row>
    <row r="49" spans="1:21" ht="30.75" customHeight="1">
      <c r="A49" s="48"/>
      <c r="B49" s="1268"/>
      <c r="C49" s="1269"/>
      <c r="D49" s="62"/>
      <c r="E49" s="1250" t="s">
        <v>16</v>
      </c>
      <c r="F49" s="1250"/>
      <c r="G49" s="1250"/>
      <c r="H49" s="1250"/>
      <c r="I49" s="1250"/>
      <c r="J49" s="1251"/>
      <c r="K49" s="63">
        <v>6</v>
      </c>
      <c r="L49" s="64">
        <v>6</v>
      </c>
      <c r="M49" s="64">
        <v>6</v>
      </c>
      <c r="N49" s="64">
        <v>7</v>
      </c>
      <c r="O49" s="65">
        <v>7</v>
      </c>
      <c r="P49" s="48"/>
      <c r="Q49" s="48"/>
      <c r="R49" s="48"/>
      <c r="S49" s="48"/>
      <c r="T49" s="48"/>
      <c r="U49" s="48"/>
    </row>
    <row r="50" spans="1:21" ht="30.75" customHeight="1">
      <c r="A50" s="48"/>
      <c r="B50" s="1268"/>
      <c r="C50" s="1269"/>
      <c r="D50" s="62"/>
      <c r="E50" s="1250" t="s">
        <v>17</v>
      </c>
      <c r="F50" s="1250"/>
      <c r="G50" s="1250"/>
      <c r="H50" s="1250"/>
      <c r="I50" s="1250"/>
      <c r="J50" s="1251"/>
      <c r="K50" s="63">
        <v>2</v>
      </c>
      <c r="L50" s="64">
        <v>3</v>
      </c>
      <c r="M50" s="64">
        <v>3</v>
      </c>
      <c r="N50" s="64">
        <v>3</v>
      </c>
      <c r="O50" s="65">
        <v>2</v>
      </c>
      <c r="P50" s="48"/>
      <c r="Q50" s="48"/>
      <c r="R50" s="48"/>
      <c r="S50" s="48"/>
      <c r="T50" s="48"/>
      <c r="U50" s="48"/>
    </row>
    <row r="51" spans="1:21" ht="30.75" customHeight="1">
      <c r="A51" s="48"/>
      <c r="B51" s="1270"/>
      <c r="C51" s="1271"/>
      <c r="D51" s="66"/>
      <c r="E51" s="1250" t="s">
        <v>18</v>
      </c>
      <c r="F51" s="1250"/>
      <c r="G51" s="1250"/>
      <c r="H51" s="1250"/>
      <c r="I51" s="1250"/>
      <c r="J51" s="1251"/>
      <c r="K51" s="63">
        <v>0</v>
      </c>
      <c r="L51" s="64">
        <v>0</v>
      </c>
      <c r="M51" s="64">
        <v>1</v>
      </c>
      <c r="N51" s="64">
        <v>0</v>
      </c>
      <c r="O51" s="65">
        <v>0</v>
      </c>
      <c r="P51" s="48"/>
      <c r="Q51" s="48"/>
      <c r="R51" s="48"/>
      <c r="S51" s="48"/>
      <c r="T51" s="48"/>
      <c r="U51" s="48"/>
    </row>
    <row r="52" spans="1:21" ht="30.75" customHeight="1">
      <c r="A52" s="48"/>
      <c r="B52" s="1248" t="s">
        <v>19</v>
      </c>
      <c r="C52" s="1249"/>
      <c r="D52" s="66"/>
      <c r="E52" s="1250" t="s">
        <v>20</v>
      </c>
      <c r="F52" s="1250"/>
      <c r="G52" s="1250"/>
      <c r="H52" s="1250"/>
      <c r="I52" s="1250"/>
      <c r="J52" s="1251"/>
      <c r="K52" s="63">
        <v>450</v>
      </c>
      <c r="L52" s="64">
        <v>464</v>
      </c>
      <c r="M52" s="64">
        <v>489</v>
      </c>
      <c r="N52" s="64">
        <v>472</v>
      </c>
      <c r="O52" s="65">
        <v>491</v>
      </c>
      <c r="P52" s="48"/>
      <c r="Q52" s="48"/>
      <c r="R52" s="48"/>
      <c r="S52" s="48"/>
      <c r="T52" s="48"/>
      <c r="U52" s="48"/>
    </row>
    <row r="53" spans="1:21" ht="30.75" customHeight="1" thickBot="1">
      <c r="A53" s="48"/>
      <c r="B53" s="1252" t="s">
        <v>21</v>
      </c>
      <c r="C53" s="1253"/>
      <c r="D53" s="67"/>
      <c r="E53" s="1254" t="s">
        <v>22</v>
      </c>
      <c r="F53" s="1254"/>
      <c r="G53" s="1254"/>
      <c r="H53" s="1254"/>
      <c r="I53" s="1254"/>
      <c r="J53" s="1255"/>
      <c r="K53" s="68">
        <v>145</v>
      </c>
      <c r="L53" s="69">
        <v>152</v>
      </c>
      <c r="M53" s="69">
        <v>153</v>
      </c>
      <c r="N53" s="69">
        <v>184</v>
      </c>
      <c r="O53" s="70">
        <v>199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56" t="s">
        <v>25</v>
      </c>
      <c r="C57" s="1257"/>
      <c r="D57" s="1260" t="s">
        <v>26</v>
      </c>
      <c r="E57" s="1261"/>
      <c r="F57" s="1261"/>
      <c r="G57" s="1261"/>
      <c r="H57" s="1261"/>
      <c r="I57" s="1261"/>
      <c r="J57" s="1262"/>
      <c r="K57" s="82" t="s">
        <v>590</v>
      </c>
      <c r="L57" s="83" t="s">
        <v>590</v>
      </c>
      <c r="M57" s="83" t="s">
        <v>590</v>
      </c>
      <c r="N57" s="83" t="s">
        <v>590</v>
      </c>
      <c r="O57" s="84" t="s">
        <v>590</v>
      </c>
    </row>
    <row r="58" spans="1:21" ht="31.5" customHeight="1" thickBot="1">
      <c r="B58" s="1258"/>
      <c r="C58" s="1259"/>
      <c r="D58" s="1263" t="s">
        <v>27</v>
      </c>
      <c r="E58" s="1264"/>
      <c r="F58" s="1264"/>
      <c r="G58" s="1264"/>
      <c r="H58" s="1264"/>
      <c r="I58" s="1264"/>
      <c r="J58" s="1265"/>
      <c r="K58" s="85" t="s">
        <v>590</v>
      </c>
      <c r="L58" s="86" t="s">
        <v>590</v>
      </c>
      <c r="M58" s="86" t="s">
        <v>590</v>
      </c>
      <c r="N58" s="86" t="s">
        <v>590</v>
      </c>
      <c r="O58" s="87" t="s">
        <v>590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M2ZSUr3m0xVhEkbdeJC16qG3YX9xogJ6f9WTuwlwnmquNkBLSV/3UyYD1tVnS715aHkwefWZg1YE25AgY2gg==" saltValue="kzYv1vecUG0B8GX4fsk0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86" t="s">
        <v>30</v>
      </c>
      <c r="C41" s="1287"/>
      <c r="D41" s="101"/>
      <c r="E41" s="1288" t="s">
        <v>31</v>
      </c>
      <c r="F41" s="1288"/>
      <c r="G41" s="1288"/>
      <c r="H41" s="1289"/>
      <c r="I41" s="102">
        <v>4950</v>
      </c>
      <c r="J41" s="103">
        <v>5648</v>
      </c>
      <c r="K41" s="103">
        <v>5746</v>
      </c>
      <c r="L41" s="103">
        <v>5592</v>
      </c>
      <c r="M41" s="104">
        <v>5374</v>
      </c>
    </row>
    <row r="42" spans="2:13" ht="27.75" customHeight="1">
      <c r="B42" s="1276"/>
      <c r="C42" s="1277"/>
      <c r="D42" s="105"/>
      <c r="E42" s="1280" t="s">
        <v>32</v>
      </c>
      <c r="F42" s="1280"/>
      <c r="G42" s="1280"/>
      <c r="H42" s="1281"/>
      <c r="I42" s="106" t="s">
        <v>507</v>
      </c>
      <c r="J42" s="107" t="s">
        <v>507</v>
      </c>
      <c r="K42" s="107" t="s">
        <v>507</v>
      </c>
      <c r="L42" s="107" t="s">
        <v>507</v>
      </c>
      <c r="M42" s="108" t="s">
        <v>507</v>
      </c>
    </row>
    <row r="43" spans="2:13" ht="27.75" customHeight="1">
      <c r="B43" s="1276"/>
      <c r="C43" s="1277"/>
      <c r="D43" s="105"/>
      <c r="E43" s="1280" t="s">
        <v>33</v>
      </c>
      <c r="F43" s="1280"/>
      <c r="G43" s="1280"/>
      <c r="H43" s="1281"/>
      <c r="I43" s="106">
        <v>1132</v>
      </c>
      <c r="J43" s="107">
        <v>1079</v>
      </c>
      <c r="K43" s="107">
        <v>1419</v>
      </c>
      <c r="L43" s="107">
        <v>1520</v>
      </c>
      <c r="M43" s="108">
        <v>1667</v>
      </c>
    </row>
    <row r="44" spans="2:13" ht="27.75" customHeight="1">
      <c r="B44" s="1276"/>
      <c r="C44" s="1277"/>
      <c r="D44" s="105"/>
      <c r="E44" s="1280" t="s">
        <v>34</v>
      </c>
      <c r="F44" s="1280"/>
      <c r="G44" s="1280"/>
      <c r="H44" s="1281"/>
      <c r="I44" s="106">
        <v>66</v>
      </c>
      <c r="J44" s="107">
        <v>60</v>
      </c>
      <c r="K44" s="107">
        <v>59</v>
      </c>
      <c r="L44" s="107">
        <v>52</v>
      </c>
      <c r="M44" s="108">
        <v>64</v>
      </c>
    </row>
    <row r="45" spans="2:13" ht="27.75" customHeight="1">
      <c r="B45" s="1276"/>
      <c r="C45" s="1277"/>
      <c r="D45" s="105"/>
      <c r="E45" s="1280" t="s">
        <v>35</v>
      </c>
      <c r="F45" s="1280"/>
      <c r="G45" s="1280"/>
      <c r="H45" s="1281"/>
      <c r="I45" s="106">
        <v>282</v>
      </c>
      <c r="J45" s="107">
        <v>241</v>
      </c>
      <c r="K45" s="107">
        <v>238</v>
      </c>
      <c r="L45" s="107">
        <v>275</v>
      </c>
      <c r="M45" s="108">
        <v>305</v>
      </c>
    </row>
    <row r="46" spans="2:13" ht="27.75" customHeight="1">
      <c r="B46" s="1276"/>
      <c r="C46" s="1277"/>
      <c r="D46" s="109"/>
      <c r="E46" s="1280" t="s">
        <v>36</v>
      </c>
      <c r="F46" s="1280"/>
      <c r="G46" s="1280"/>
      <c r="H46" s="1281"/>
      <c r="I46" s="106" t="s">
        <v>507</v>
      </c>
      <c r="J46" s="107" t="s">
        <v>507</v>
      </c>
      <c r="K46" s="107">
        <v>17</v>
      </c>
      <c r="L46" s="107">
        <v>28</v>
      </c>
      <c r="M46" s="108">
        <v>45</v>
      </c>
    </row>
    <row r="47" spans="2:13" ht="27.75" customHeight="1">
      <c r="B47" s="1276"/>
      <c r="C47" s="1277"/>
      <c r="D47" s="110"/>
      <c r="E47" s="1290" t="s">
        <v>37</v>
      </c>
      <c r="F47" s="1291"/>
      <c r="G47" s="1291"/>
      <c r="H47" s="1292"/>
      <c r="I47" s="106" t="s">
        <v>507</v>
      </c>
      <c r="J47" s="107" t="s">
        <v>507</v>
      </c>
      <c r="K47" s="107" t="s">
        <v>507</v>
      </c>
      <c r="L47" s="107" t="s">
        <v>507</v>
      </c>
      <c r="M47" s="108" t="s">
        <v>507</v>
      </c>
    </row>
    <row r="48" spans="2:13" ht="27.75" customHeight="1">
      <c r="B48" s="1276"/>
      <c r="C48" s="1277"/>
      <c r="D48" s="105"/>
      <c r="E48" s="1280" t="s">
        <v>38</v>
      </c>
      <c r="F48" s="1280"/>
      <c r="G48" s="1280"/>
      <c r="H48" s="1281"/>
      <c r="I48" s="106" t="s">
        <v>507</v>
      </c>
      <c r="J48" s="107" t="s">
        <v>507</v>
      </c>
      <c r="K48" s="107" t="s">
        <v>507</v>
      </c>
      <c r="L48" s="107" t="s">
        <v>507</v>
      </c>
      <c r="M48" s="108" t="s">
        <v>507</v>
      </c>
    </row>
    <row r="49" spans="2:13" ht="27.75" customHeight="1">
      <c r="B49" s="1278"/>
      <c r="C49" s="1279"/>
      <c r="D49" s="105"/>
      <c r="E49" s="1280" t="s">
        <v>39</v>
      </c>
      <c r="F49" s="1280"/>
      <c r="G49" s="1280"/>
      <c r="H49" s="1281"/>
      <c r="I49" s="106" t="s">
        <v>507</v>
      </c>
      <c r="J49" s="107" t="s">
        <v>507</v>
      </c>
      <c r="K49" s="107" t="s">
        <v>507</v>
      </c>
      <c r="L49" s="107" t="s">
        <v>507</v>
      </c>
      <c r="M49" s="108" t="s">
        <v>507</v>
      </c>
    </row>
    <row r="50" spans="2:13" ht="27.75" customHeight="1">
      <c r="B50" s="1274" t="s">
        <v>40</v>
      </c>
      <c r="C50" s="1275"/>
      <c r="D50" s="111"/>
      <c r="E50" s="1280" t="s">
        <v>41</v>
      </c>
      <c r="F50" s="1280"/>
      <c r="G50" s="1280"/>
      <c r="H50" s="1281"/>
      <c r="I50" s="106">
        <v>1981</v>
      </c>
      <c r="J50" s="107">
        <v>1987</v>
      </c>
      <c r="K50" s="107">
        <v>1966</v>
      </c>
      <c r="L50" s="107">
        <v>1871</v>
      </c>
      <c r="M50" s="108">
        <v>1762</v>
      </c>
    </row>
    <row r="51" spans="2:13" ht="27.75" customHeight="1">
      <c r="B51" s="1276"/>
      <c r="C51" s="1277"/>
      <c r="D51" s="105"/>
      <c r="E51" s="1280" t="s">
        <v>42</v>
      </c>
      <c r="F51" s="1280"/>
      <c r="G51" s="1280"/>
      <c r="H51" s="1281"/>
      <c r="I51" s="106">
        <v>0</v>
      </c>
      <c r="J51" s="107">
        <v>0</v>
      </c>
      <c r="K51" s="107" t="s">
        <v>507</v>
      </c>
      <c r="L51" s="107" t="s">
        <v>507</v>
      </c>
      <c r="M51" s="108" t="s">
        <v>507</v>
      </c>
    </row>
    <row r="52" spans="2:13" ht="27.75" customHeight="1">
      <c r="B52" s="1278"/>
      <c r="C52" s="1279"/>
      <c r="D52" s="105"/>
      <c r="E52" s="1280" t="s">
        <v>43</v>
      </c>
      <c r="F52" s="1280"/>
      <c r="G52" s="1280"/>
      <c r="H52" s="1281"/>
      <c r="I52" s="106">
        <v>4782</v>
      </c>
      <c r="J52" s="107">
        <v>5289</v>
      </c>
      <c r="K52" s="107">
        <v>5528</v>
      </c>
      <c r="L52" s="107">
        <v>5536</v>
      </c>
      <c r="M52" s="108">
        <v>5294</v>
      </c>
    </row>
    <row r="53" spans="2:13" ht="27.75" customHeight="1" thickBot="1">
      <c r="B53" s="1282" t="s">
        <v>44</v>
      </c>
      <c r="C53" s="1283"/>
      <c r="D53" s="112"/>
      <c r="E53" s="1284" t="s">
        <v>45</v>
      </c>
      <c r="F53" s="1284"/>
      <c r="G53" s="1284"/>
      <c r="H53" s="1285"/>
      <c r="I53" s="113">
        <v>-334</v>
      </c>
      <c r="J53" s="114">
        <v>-248</v>
      </c>
      <c r="K53" s="114">
        <v>-16</v>
      </c>
      <c r="L53" s="114">
        <v>60</v>
      </c>
      <c r="M53" s="115">
        <v>398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EhL7p+HvwwAJ6yw2WChMNFj8m0mxKgy0RtT5SbQhdRif0nufddzHBj7C23TTeCYM6z8rqxmns9+wpZtn15Q3Q==" saltValue="iZi26pKpWBKHXxPCdxSr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551</v>
      </c>
      <c r="G54" s="124" t="s">
        <v>552</v>
      </c>
      <c r="H54" s="125" t="s">
        <v>553</v>
      </c>
    </row>
    <row r="55" spans="2:8" ht="52.5" customHeight="1">
      <c r="B55" s="126"/>
      <c r="C55" s="1301" t="s">
        <v>48</v>
      </c>
      <c r="D55" s="1301"/>
      <c r="E55" s="1302"/>
      <c r="F55" s="127">
        <v>1678</v>
      </c>
      <c r="G55" s="127">
        <v>1484</v>
      </c>
      <c r="H55" s="128">
        <v>1376</v>
      </c>
    </row>
    <row r="56" spans="2:8" ht="52.5" customHeight="1">
      <c r="B56" s="129"/>
      <c r="C56" s="1303" t="s">
        <v>49</v>
      </c>
      <c r="D56" s="1303"/>
      <c r="E56" s="1304"/>
      <c r="F56" s="130">
        <v>162</v>
      </c>
      <c r="G56" s="130">
        <v>163</v>
      </c>
      <c r="H56" s="131">
        <v>164</v>
      </c>
    </row>
    <row r="57" spans="2:8" ht="53.25" customHeight="1">
      <c r="B57" s="129"/>
      <c r="C57" s="1305" t="s">
        <v>50</v>
      </c>
      <c r="D57" s="1305"/>
      <c r="E57" s="1306"/>
      <c r="F57" s="132">
        <v>94</v>
      </c>
      <c r="G57" s="132">
        <v>99</v>
      </c>
      <c r="H57" s="133">
        <v>106</v>
      </c>
    </row>
    <row r="58" spans="2:8" ht="45.75" customHeight="1">
      <c r="B58" s="134"/>
      <c r="C58" s="1307" t="s">
        <v>586</v>
      </c>
      <c r="D58" s="1308"/>
      <c r="E58" s="1309"/>
      <c r="F58" s="385">
        <v>76</v>
      </c>
      <c r="G58" s="386">
        <v>77</v>
      </c>
      <c r="H58" s="136">
        <v>78</v>
      </c>
    </row>
    <row r="59" spans="2:8" ht="45.75" customHeight="1">
      <c r="B59" s="134"/>
      <c r="C59" s="1307" t="s">
        <v>587</v>
      </c>
      <c r="D59" s="1308"/>
      <c r="E59" s="1309"/>
      <c r="F59" s="385">
        <v>8</v>
      </c>
      <c r="G59" s="386">
        <v>12</v>
      </c>
      <c r="H59" s="136">
        <v>18</v>
      </c>
    </row>
    <row r="60" spans="2:8" ht="45.75" customHeight="1">
      <c r="B60" s="134"/>
      <c r="C60" s="1307" t="s">
        <v>588</v>
      </c>
      <c r="D60" s="1308"/>
      <c r="E60" s="1309"/>
      <c r="F60" s="385">
        <v>10</v>
      </c>
      <c r="G60" s="386">
        <v>10</v>
      </c>
      <c r="H60" s="136">
        <v>10</v>
      </c>
    </row>
    <row r="61" spans="2:8" ht="45.75" customHeight="1">
      <c r="B61" s="134"/>
      <c r="C61" s="1293"/>
      <c r="D61" s="1294"/>
      <c r="E61" s="1295"/>
      <c r="F61" s="135"/>
      <c r="G61" s="135"/>
      <c r="H61" s="136"/>
    </row>
    <row r="62" spans="2:8" ht="45.75" customHeight="1" thickBot="1">
      <c r="B62" s="137"/>
      <c r="C62" s="1296"/>
      <c r="D62" s="1297"/>
      <c r="E62" s="1298"/>
      <c r="F62" s="138"/>
      <c r="G62" s="138"/>
      <c r="H62" s="139"/>
    </row>
    <row r="63" spans="2:8" ht="52.5" customHeight="1" thickBot="1">
      <c r="B63" s="140"/>
      <c r="C63" s="1299" t="s">
        <v>51</v>
      </c>
      <c r="D63" s="1299"/>
      <c r="E63" s="1300"/>
      <c r="F63" s="141">
        <v>1934</v>
      </c>
      <c r="G63" s="141">
        <v>1746</v>
      </c>
      <c r="H63" s="142">
        <v>1646</v>
      </c>
    </row>
    <row r="64" spans="2:8" ht="15" customHeight="1"/>
    <row r="65" ht="0" hidden="1" customHeight="1"/>
    <row r="66" ht="0" hidden="1" customHeight="1"/>
  </sheetData>
  <sheetProtection algorithmName="SHA-512" hashValue="xdkt25LTsJbCrAyP7tTFVcva9egKUIu3vp4dsX86cED5e0socVzhmzMQ65/aXH15W0ZZJv6V4ahq2TRddd+jJQ==" saltValue="qFIujglMb+bkcEDVKtre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7" customWidth="1"/>
    <col min="2" max="107" width="2.5" style="387" customWidth="1"/>
    <col min="108" max="108" width="6.125" style="389" customWidth="1"/>
    <col min="109" max="109" width="5.875" style="388"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424"/>
      <c r="B1" s="423"/>
      <c r="DD1" s="387"/>
      <c r="DE1" s="387"/>
    </row>
    <row r="2" spans="1:143" ht="25.5" customHeight="1">
      <c r="A2" s="422"/>
      <c r="C2" s="422"/>
      <c r="O2" s="422"/>
      <c r="P2" s="422"/>
      <c r="Q2" s="422"/>
      <c r="R2" s="422"/>
      <c r="S2" s="422"/>
      <c r="T2" s="422"/>
      <c r="U2" s="422"/>
      <c r="V2" s="422"/>
      <c r="W2" s="422"/>
      <c r="X2" s="422"/>
      <c r="Y2" s="422"/>
      <c r="Z2" s="422"/>
      <c r="AA2" s="422"/>
      <c r="AB2" s="422"/>
      <c r="AC2" s="422"/>
      <c r="AD2" s="422"/>
      <c r="AE2" s="422"/>
      <c r="AF2" s="422"/>
      <c r="AG2" s="422"/>
      <c r="AH2" s="422"/>
      <c r="AI2" s="422"/>
      <c r="AU2" s="422"/>
      <c r="BG2" s="422"/>
      <c r="BS2" s="422"/>
      <c r="CE2" s="422"/>
      <c r="CQ2" s="422"/>
      <c r="DD2" s="387"/>
      <c r="DE2" s="387"/>
    </row>
    <row r="3" spans="1:143" ht="25.5" customHeight="1">
      <c r="A3" s="422"/>
      <c r="C3" s="422"/>
      <c r="O3" s="422"/>
      <c r="P3" s="422"/>
      <c r="Q3" s="422"/>
      <c r="R3" s="422"/>
      <c r="S3" s="422"/>
      <c r="T3" s="422"/>
      <c r="U3" s="422"/>
      <c r="V3" s="422"/>
      <c r="W3" s="422"/>
      <c r="X3" s="422"/>
      <c r="Y3" s="422"/>
      <c r="Z3" s="422"/>
      <c r="AA3" s="422"/>
      <c r="AB3" s="422"/>
      <c r="AC3" s="422"/>
      <c r="AD3" s="422"/>
      <c r="AE3" s="422"/>
      <c r="AF3" s="422"/>
      <c r="AG3" s="422"/>
      <c r="AH3" s="422"/>
      <c r="AI3" s="422"/>
      <c r="AU3" s="422"/>
      <c r="BG3" s="422"/>
      <c r="BS3" s="422"/>
      <c r="CE3" s="422"/>
      <c r="CQ3" s="422"/>
      <c r="DD3" s="387"/>
      <c r="DE3" s="387"/>
    </row>
    <row r="4" spans="1:143" s="290" customFormat="1" ht="13.5">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291"/>
      <c r="DG4" s="291"/>
      <c r="DH4" s="291"/>
      <c r="DI4" s="291"/>
      <c r="DJ4" s="291"/>
      <c r="DK4" s="291"/>
      <c r="DL4" s="291"/>
      <c r="DM4" s="291"/>
      <c r="DN4" s="291"/>
      <c r="DO4" s="291"/>
      <c r="DP4" s="291"/>
      <c r="DQ4" s="291"/>
      <c r="DR4" s="291"/>
      <c r="DS4" s="291"/>
      <c r="DT4" s="291"/>
      <c r="DU4" s="291"/>
      <c r="DV4" s="291"/>
      <c r="DW4" s="291"/>
    </row>
    <row r="5" spans="1:143" s="290" customFormat="1" ht="13.5">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291"/>
      <c r="DG5" s="291"/>
      <c r="DH5" s="291"/>
      <c r="DI5" s="291"/>
      <c r="DJ5" s="291"/>
      <c r="DK5" s="291"/>
      <c r="DL5" s="291"/>
      <c r="DM5" s="291"/>
      <c r="DN5" s="291"/>
      <c r="DO5" s="291"/>
      <c r="DP5" s="291"/>
      <c r="DQ5" s="291"/>
      <c r="DR5" s="291"/>
      <c r="DS5" s="291"/>
      <c r="DT5" s="291"/>
      <c r="DU5" s="291"/>
      <c r="DV5" s="291"/>
      <c r="DW5" s="291"/>
    </row>
    <row r="6" spans="1:143" s="290" customFormat="1" ht="13.5">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291"/>
      <c r="DG6" s="291"/>
      <c r="DH6" s="291"/>
      <c r="DI6" s="291"/>
      <c r="DJ6" s="291"/>
      <c r="DK6" s="291"/>
      <c r="DL6" s="291"/>
      <c r="DM6" s="291"/>
      <c r="DN6" s="291"/>
      <c r="DO6" s="291"/>
      <c r="DP6" s="291"/>
      <c r="DQ6" s="291"/>
      <c r="DR6" s="291"/>
      <c r="DS6" s="291"/>
      <c r="DT6" s="291"/>
      <c r="DU6" s="291"/>
      <c r="DV6" s="291"/>
      <c r="DW6" s="291"/>
    </row>
    <row r="7" spans="1:143" s="290" customFormat="1" ht="13.5">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291"/>
      <c r="DG7" s="291"/>
      <c r="DH7" s="291"/>
      <c r="DI7" s="291"/>
      <c r="DJ7" s="291"/>
      <c r="DK7" s="291"/>
      <c r="DL7" s="291"/>
      <c r="DM7" s="291"/>
      <c r="DN7" s="291"/>
      <c r="DO7" s="291"/>
      <c r="DP7" s="291"/>
      <c r="DQ7" s="291"/>
      <c r="DR7" s="291"/>
      <c r="DS7" s="291"/>
      <c r="DT7" s="291"/>
      <c r="DU7" s="291"/>
      <c r="DV7" s="291"/>
      <c r="DW7" s="291"/>
    </row>
    <row r="8" spans="1:143" s="290" customFormat="1" ht="13.5">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291"/>
      <c r="DG8" s="291"/>
      <c r="DH8" s="291"/>
      <c r="DI8" s="291"/>
      <c r="DJ8" s="291"/>
      <c r="DK8" s="291"/>
      <c r="DL8" s="291"/>
      <c r="DM8" s="291"/>
      <c r="DN8" s="291"/>
      <c r="DO8" s="291"/>
      <c r="DP8" s="291"/>
      <c r="DQ8" s="291"/>
      <c r="DR8" s="291"/>
      <c r="DS8" s="291"/>
      <c r="DT8" s="291"/>
      <c r="DU8" s="291"/>
      <c r="DV8" s="291"/>
      <c r="DW8" s="291"/>
    </row>
    <row r="9" spans="1:143" s="290" customFormat="1" ht="13.5">
      <c r="A9" s="42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291"/>
      <c r="DG9" s="291"/>
      <c r="DH9" s="291"/>
      <c r="DI9" s="291"/>
      <c r="DJ9" s="291"/>
      <c r="DK9" s="291"/>
      <c r="DL9" s="291"/>
      <c r="DM9" s="291"/>
      <c r="DN9" s="291"/>
      <c r="DO9" s="291"/>
      <c r="DP9" s="291"/>
      <c r="DQ9" s="291"/>
      <c r="DR9" s="291"/>
      <c r="DS9" s="291"/>
      <c r="DT9" s="291"/>
      <c r="DU9" s="291"/>
      <c r="DV9" s="291"/>
      <c r="DW9" s="291"/>
    </row>
    <row r="10" spans="1:143" s="290" customFormat="1" ht="13.5">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5">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5">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7"/>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7"/>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7"/>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291"/>
      <c r="DG18" s="291"/>
      <c r="DH18" s="291"/>
      <c r="DI18" s="291"/>
      <c r="DJ18" s="291"/>
      <c r="DK18" s="291"/>
      <c r="DL18" s="291"/>
      <c r="DM18" s="291"/>
      <c r="DN18" s="291"/>
      <c r="DO18" s="291"/>
      <c r="DP18" s="291"/>
      <c r="DQ18" s="291"/>
      <c r="DR18" s="291"/>
      <c r="DS18" s="291"/>
      <c r="DT18" s="291"/>
      <c r="DU18" s="291"/>
      <c r="DV18" s="291"/>
      <c r="DW18" s="291"/>
    </row>
    <row r="19" spans="1:351" ht="13.5">
      <c r="DD19" s="387"/>
      <c r="DE19" s="387"/>
    </row>
    <row r="20" spans="1:351" ht="13.5">
      <c r="DD20" s="387"/>
      <c r="DE20" s="387"/>
    </row>
    <row r="21" spans="1:351" ht="17.25">
      <c r="B21" s="421"/>
      <c r="C21" s="417"/>
      <c r="D21" s="417"/>
      <c r="E21" s="417"/>
      <c r="F21" s="417"/>
      <c r="G21" s="417"/>
      <c r="H21" s="417"/>
      <c r="I21" s="417"/>
      <c r="J21" s="417"/>
      <c r="K21" s="417"/>
      <c r="L21" s="417"/>
      <c r="M21" s="417"/>
      <c r="N21" s="420"/>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20"/>
      <c r="AU21" s="417"/>
      <c r="AV21" s="417"/>
      <c r="AW21" s="417"/>
      <c r="AX21" s="417"/>
      <c r="AY21" s="417"/>
      <c r="AZ21" s="417"/>
      <c r="BA21" s="417"/>
      <c r="BB21" s="417"/>
      <c r="BC21" s="417"/>
      <c r="BD21" s="417"/>
      <c r="BE21" s="417"/>
      <c r="BF21" s="420"/>
      <c r="BG21" s="417"/>
      <c r="BH21" s="417"/>
      <c r="BI21" s="417"/>
      <c r="BJ21" s="417"/>
      <c r="BK21" s="417"/>
      <c r="BL21" s="417"/>
      <c r="BM21" s="417"/>
      <c r="BN21" s="417"/>
      <c r="BO21" s="417"/>
      <c r="BP21" s="417"/>
      <c r="BQ21" s="417"/>
      <c r="BR21" s="420"/>
      <c r="BS21" s="417"/>
      <c r="BT21" s="417"/>
      <c r="BU21" s="417"/>
      <c r="BV21" s="417"/>
      <c r="BW21" s="417"/>
      <c r="BX21" s="417"/>
      <c r="BY21" s="417"/>
      <c r="BZ21" s="417"/>
      <c r="CA21" s="417"/>
      <c r="CB21" s="417"/>
      <c r="CC21" s="417"/>
      <c r="CD21" s="420"/>
      <c r="CE21" s="417"/>
      <c r="CF21" s="417"/>
      <c r="CG21" s="417"/>
      <c r="CH21" s="417"/>
      <c r="CI21" s="417"/>
      <c r="CJ21" s="417"/>
      <c r="CK21" s="417"/>
      <c r="CL21" s="417"/>
      <c r="CM21" s="417"/>
      <c r="CN21" s="417"/>
      <c r="CO21" s="417"/>
      <c r="CP21" s="420"/>
      <c r="CQ21" s="417"/>
      <c r="CR21" s="417"/>
      <c r="CS21" s="417"/>
      <c r="CT21" s="417"/>
      <c r="CU21" s="417"/>
      <c r="CV21" s="417"/>
      <c r="CW21" s="417"/>
      <c r="CX21" s="417"/>
      <c r="CY21" s="417"/>
      <c r="CZ21" s="417"/>
      <c r="DA21" s="417"/>
      <c r="DB21" s="420"/>
      <c r="DC21" s="417"/>
      <c r="DD21" s="416"/>
      <c r="DE21" s="387"/>
      <c r="MM21" s="419"/>
    </row>
    <row r="22" spans="1:351" ht="17.25">
      <c r="B22" s="388"/>
      <c r="MM22" s="419"/>
    </row>
    <row r="23" spans="1:351" ht="13.5">
      <c r="B23" s="388"/>
    </row>
    <row r="24" spans="1:351" ht="13.5">
      <c r="B24" s="388"/>
    </row>
    <row r="25" spans="1:351" ht="13.5">
      <c r="B25" s="388"/>
    </row>
    <row r="26" spans="1:351" ht="13.5">
      <c r="B26" s="388"/>
    </row>
    <row r="27" spans="1:351" ht="13.5">
      <c r="B27" s="388"/>
    </row>
    <row r="28" spans="1:351" ht="13.5">
      <c r="B28" s="388"/>
    </row>
    <row r="29" spans="1:351" ht="13.5">
      <c r="B29" s="388"/>
    </row>
    <row r="30" spans="1:351" ht="13.5">
      <c r="B30" s="388"/>
    </row>
    <row r="31" spans="1:351" ht="13.5">
      <c r="B31" s="388"/>
    </row>
    <row r="32" spans="1:351" ht="13.5">
      <c r="B32" s="388"/>
    </row>
    <row r="33" spans="2:109" ht="13.5">
      <c r="B33" s="388"/>
    </row>
    <row r="34" spans="2:109" ht="13.5">
      <c r="B34" s="388"/>
    </row>
    <row r="35" spans="2:109" ht="13.5">
      <c r="B35" s="388"/>
    </row>
    <row r="36" spans="2:109" ht="13.5">
      <c r="B36" s="388"/>
    </row>
    <row r="37" spans="2:109" ht="13.5">
      <c r="B37" s="388"/>
    </row>
    <row r="38" spans="2:109" ht="13.5">
      <c r="B38" s="388"/>
    </row>
    <row r="39" spans="2:109" ht="13.5">
      <c r="B39" s="393"/>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1"/>
    </row>
    <row r="40" spans="2:109" ht="13.5">
      <c r="B40" s="408"/>
      <c r="DD40" s="408"/>
      <c r="DE40" s="387"/>
    </row>
    <row r="41" spans="2:109" ht="17.25">
      <c r="B41" s="418" t="s">
        <v>599</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6"/>
    </row>
    <row r="42" spans="2:109" ht="13.5">
      <c r="B42" s="388"/>
      <c r="G42" s="404"/>
      <c r="I42" s="403"/>
      <c r="J42" s="403"/>
      <c r="K42" s="403"/>
      <c r="AM42" s="404"/>
      <c r="AN42" s="404" t="s">
        <v>596</v>
      </c>
      <c r="AP42" s="403"/>
      <c r="AQ42" s="403"/>
      <c r="AR42" s="403"/>
      <c r="AY42" s="404"/>
      <c r="BA42" s="403"/>
      <c r="BB42" s="403"/>
      <c r="BC42" s="403"/>
      <c r="BK42" s="404"/>
      <c r="BM42" s="403"/>
      <c r="BN42" s="403"/>
      <c r="BO42" s="403"/>
      <c r="BW42" s="404"/>
      <c r="BY42" s="403"/>
      <c r="BZ42" s="403"/>
      <c r="CA42" s="403"/>
      <c r="CI42" s="404"/>
      <c r="CK42" s="403"/>
      <c r="CL42" s="403"/>
      <c r="CM42" s="403"/>
      <c r="CU42" s="404"/>
      <c r="CW42" s="403"/>
      <c r="CX42" s="403"/>
      <c r="CY42" s="403"/>
    </row>
    <row r="43" spans="2:109" ht="13.5" customHeight="1">
      <c r="B43" s="388"/>
      <c r="AN43" s="1323" t="s">
        <v>601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c r="B44" s="388"/>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c r="B45" s="388"/>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c r="B46" s="388"/>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c r="B47" s="388"/>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c r="B48" s="388"/>
      <c r="H48" s="395"/>
      <c r="I48" s="395"/>
      <c r="J48" s="395"/>
      <c r="AN48" s="395"/>
      <c r="AO48" s="395"/>
      <c r="AP48" s="395"/>
      <c r="AZ48" s="395"/>
      <c r="BA48" s="395"/>
      <c r="BB48" s="395"/>
      <c r="BL48" s="395"/>
      <c r="BM48" s="395"/>
      <c r="BN48" s="395"/>
      <c r="BX48" s="395"/>
      <c r="BY48" s="395"/>
      <c r="BZ48" s="395"/>
      <c r="CJ48" s="395"/>
      <c r="CK48" s="395"/>
      <c r="CL48" s="395"/>
      <c r="CV48" s="395"/>
      <c r="CW48" s="395"/>
      <c r="CX48" s="395"/>
    </row>
    <row r="49" spans="1:109" ht="13.5">
      <c r="B49" s="388"/>
      <c r="AN49" s="387" t="s">
        <v>595</v>
      </c>
    </row>
    <row r="50" spans="1:109" ht="13.5">
      <c r="B50" s="388"/>
      <c r="G50" s="1317"/>
      <c r="H50" s="1317"/>
      <c r="I50" s="1317"/>
      <c r="J50" s="1317"/>
      <c r="K50" s="397"/>
      <c r="L50" s="397"/>
      <c r="M50" s="396"/>
      <c r="N50" s="39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549</v>
      </c>
      <c r="BQ50" s="1315"/>
      <c r="BR50" s="1315"/>
      <c r="BS50" s="1315"/>
      <c r="BT50" s="1315"/>
      <c r="BU50" s="1315"/>
      <c r="BV50" s="1315"/>
      <c r="BW50" s="1315"/>
      <c r="BX50" s="1315" t="s">
        <v>550</v>
      </c>
      <c r="BY50" s="1315"/>
      <c r="BZ50" s="1315"/>
      <c r="CA50" s="1315"/>
      <c r="CB50" s="1315"/>
      <c r="CC50" s="1315"/>
      <c r="CD50" s="1315"/>
      <c r="CE50" s="1315"/>
      <c r="CF50" s="1315" t="s">
        <v>551</v>
      </c>
      <c r="CG50" s="1315"/>
      <c r="CH50" s="1315"/>
      <c r="CI50" s="1315"/>
      <c r="CJ50" s="1315"/>
      <c r="CK50" s="1315"/>
      <c r="CL50" s="1315"/>
      <c r="CM50" s="1315"/>
      <c r="CN50" s="1315" t="s">
        <v>552</v>
      </c>
      <c r="CO50" s="1315"/>
      <c r="CP50" s="1315"/>
      <c r="CQ50" s="1315"/>
      <c r="CR50" s="1315"/>
      <c r="CS50" s="1315"/>
      <c r="CT50" s="1315"/>
      <c r="CU50" s="1315"/>
      <c r="CV50" s="1315" t="s">
        <v>553</v>
      </c>
      <c r="CW50" s="1315"/>
      <c r="CX50" s="1315"/>
      <c r="CY50" s="1315"/>
      <c r="CZ50" s="1315"/>
      <c r="DA50" s="1315"/>
      <c r="DB50" s="1315"/>
      <c r="DC50" s="1315"/>
    </row>
    <row r="51" spans="1:109" ht="13.5" customHeight="1">
      <c r="B51" s="388"/>
      <c r="G51" s="1318"/>
      <c r="H51" s="1318"/>
      <c r="I51" s="1322"/>
      <c r="J51" s="1322"/>
      <c r="K51" s="1316"/>
      <c r="L51" s="1316"/>
      <c r="M51" s="1316"/>
      <c r="N51" s="1316"/>
      <c r="AM51" s="395"/>
      <c r="AN51" s="1313" t="s">
        <v>594</v>
      </c>
      <c r="AO51" s="1313"/>
      <c r="AP51" s="1313"/>
      <c r="AQ51" s="1313"/>
      <c r="AR51" s="1313"/>
      <c r="AS51" s="1313"/>
      <c r="AT51" s="1313"/>
      <c r="AU51" s="1313"/>
      <c r="AV51" s="1313"/>
      <c r="AW51" s="1313"/>
      <c r="AX51" s="1313"/>
      <c r="AY51" s="1313"/>
      <c r="AZ51" s="1313"/>
      <c r="BA51" s="1313"/>
      <c r="BB51" s="1313" t="s">
        <v>592</v>
      </c>
      <c r="BC51" s="1313"/>
      <c r="BD51" s="1313"/>
      <c r="BE51" s="1313"/>
      <c r="BF51" s="1313"/>
      <c r="BG51" s="1313"/>
      <c r="BH51" s="1313"/>
      <c r="BI51" s="1313"/>
      <c r="BJ51" s="1313"/>
      <c r="BK51" s="1313"/>
      <c r="BL51" s="1313"/>
      <c r="BM51" s="1313"/>
      <c r="BN51" s="1313"/>
      <c r="BO51" s="1313"/>
      <c r="BP51" s="1332"/>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v>4</v>
      </c>
      <c r="CO51" s="1310"/>
      <c r="CP51" s="1310"/>
      <c r="CQ51" s="1310"/>
      <c r="CR51" s="1310"/>
      <c r="CS51" s="1310"/>
      <c r="CT51" s="1310"/>
      <c r="CU51" s="1310"/>
      <c r="CV51" s="1310">
        <v>27.5</v>
      </c>
      <c r="CW51" s="1310"/>
      <c r="CX51" s="1310"/>
      <c r="CY51" s="1310"/>
      <c r="CZ51" s="1310"/>
      <c r="DA51" s="1310"/>
      <c r="DB51" s="1310"/>
      <c r="DC51" s="1310"/>
    </row>
    <row r="52" spans="1:109" ht="13.5">
      <c r="B52" s="388"/>
      <c r="G52" s="1318"/>
      <c r="H52" s="1318"/>
      <c r="I52" s="1322"/>
      <c r="J52" s="1322"/>
      <c r="K52" s="1316"/>
      <c r="L52" s="1316"/>
      <c r="M52" s="1316"/>
      <c r="N52" s="1316"/>
      <c r="AM52" s="395"/>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c r="A53" s="403"/>
      <c r="B53" s="388"/>
      <c r="G53" s="1318"/>
      <c r="H53" s="1318"/>
      <c r="I53" s="1317"/>
      <c r="J53" s="1317"/>
      <c r="K53" s="1316"/>
      <c r="L53" s="1316"/>
      <c r="M53" s="1316"/>
      <c r="N53" s="1316"/>
      <c r="AM53" s="395"/>
      <c r="AN53" s="1313"/>
      <c r="AO53" s="1313"/>
      <c r="AP53" s="1313"/>
      <c r="AQ53" s="1313"/>
      <c r="AR53" s="1313"/>
      <c r="AS53" s="1313"/>
      <c r="AT53" s="1313"/>
      <c r="AU53" s="1313"/>
      <c r="AV53" s="1313"/>
      <c r="AW53" s="1313"/>
      <c r="AX53" s="1313"/>
      <c r="AY53" s="1313"/>
      <c r="AZ53" s="1313"/>
      <c r="BA53" s="1313"/>
      <c r="BB53" s="1313" t="s">
        <v>598</v>
      </c>
      <c r="BC53" s="1313"/>
      <c r="BD53" s="1313"/>
      <c r="BE53" s="1313"/>
      <c r="BF53" s="1313"/>
      <c r="BG53" s="1313"/>
      <c r="BH53" s="1313"/>
      <c r="BI53" s="1313"/>
      <c r="BJ53" s="1313"/>
      <c r="BK53" s="1313"/>
      <c r="BL53" s="1313"/>
      <c r="BM53" s="1313"/>
      <c r="BN53" s="1313"/>
      <c r="BO53" s="1313"/>
      <c r="BP53" s="1332"/>
      <c r="BQ53" s="1310"/>
      <c r="BR53" s="1310"/>
      <c r="BS53" s="1310"/>
      <c r="BT53" s="1310"/>
      <c r="BU53" s="1310"/>
      <c r="BV53" s="1310"/>
      <c r="BW53" s="1310"/>
      <c r="BX53" s="1310">
        <v>55.4</v>
      </c>
      <c r="BY53" s="1310"/>
      <c r="BZ53" s="1310"/>
      <c r="CA53" s="1310"/>
      <c r="CB53" s="1310"/>
      <c r="CC53" s="1310"/>
      <c r="CD53" s="1310"/>
      <c r="CE53" s="1310"/>
      <c r="CF53" s="1310">
        <v>64</v>
      </c>
      <c r="CG53" s="1310"/>
      <c r="CH53" s="1310"/>
      <c r="CI53" s="1310"/>
      <c r="CJ53" s="1310"/>
      <c r="CK53" s="1310"/>
      <c r="CL53" s="1310"/>
      <c r="CM53" s="1310"/>
      <c r="CN53" s="1310">
        <v>65.400000000000006</v>
      </c>
      <c r="CO53" s="1310"/>
      <c r="CP53" s="1310"/>
      <c r="CQ53" s="1310"/>
      <c r="CR53" s="1310"/>
      <c r="CS53" s="1310"/>
      <c r="CT53" s="1310"/>
      <c r="CU53" s="1310"/>
      <c r="CV53" s="1310">
        <v>67.099999999999994</v>
      </c>
      <c r="CW53" s="1310"/>
      <c r="CX53" s="1310"/>
      <c r="CY53" s="1310"/>
      <c r="CZ53" s="1310"/>
      <c r="DA53" s="1310"/>
      <c r="DB53" s="1310"/>
      <c r="DC53" s="1310"/>
    </row>
    <row r="54" spans="1:109" ht="13.5">
      <c r="A54" s="403"/>
      <c r="B54" s="388"/>
      <c r="G54" s="1318"/>
      <c r="H54" s="1318"/>
      <c r="I54" s="1317"/>
      <c r="J54" s="1317"/>
      <c r="K54" s="1316"/>
      <c r="L54" s="1316"/>
      <c r="M54" s="1316"/>
      <c r="N54" s="1316"/>
      <c r="AM54" s="395"/>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c r="A55" s="403"/>
      <c r="B55" s="388"/>
      <c r="G55" s="1317"/>
      <c r="H55" s="1317"/>
      <c r="I55" s="1317"/>
      <c r="J55" s="1317"/>
      <c r="K55" s="1316"/>
      <c r="L55" s="1316"/>
      <c r="M55" s="1316"/>
      <c r="N55" s="1316"/>
      <c r="AN55" s="1315" t="s">
        <v>593</v>
      </c>
      <c r="AO55" s="1315"/>
      <c r="AP55" s="1315"/>
      <c r="AQ55" s="1315"/>
      <c r="AR55" s="1315"/>
      <c r="AS55" s="1315"/>
      <c r="AT55" s="1315"/>
      <c r="AU55" s="1315"/>
      <c r="AV55" s="1315"/>
      <c r="AW55" s="1315"/>
      <c r="AX55" s="1315"/>
      <c r="AY55" s="1315"/>
      <c r="AZ55" s="1315"/>
      <c r="BA55" s="1315"/>
      <c r="BB55" s="1313" t="s">
        <v>592</v>
      </c>
      <c r="BC55" s="1313"/>
      <c r="BD55" s="1313"/>
      <c r="BE55" s="1313"/>
      <c r="BF55" s="1313"/>
      <c r="BG55" s="1313"/>
      <c r="BH55" s="1313"/>
      <c r="BI55" s="1313"/>
      <c r="BJ55" s="1313"/>
      <c r="BK55" s="1313"/>
      <c r="BL55" s="1313"/>
      <c r="BM55" s="1313"/>
      <c r="BN55" s="1313"/>
      <c r="BO55" s="1313"/>
      <c r="BP55" s="1332"/>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5">
      <c r="A56" s="403"/>
      <c r="B56" s="388"/>
      <c r="G56" s="1317"/>
      <c r="H56" s="1317"/>
      <c r="I56" s="1317"/>
      <c r="J56" s="1317"/>
      <c r="K56" s="1316"/>
      <c r="L56" s="1316"/>
      <c r="M56" s="1316"/>
      <c r="N56" s="1316"/>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ht="13.5">
      <c r="B57" s="409"/>
      <c r="G57" s="1317"/>
      <c r="H57" s="1317"/>
      <c r="I57" s="1311"/>
      <c r="J57" s="1311"/>
      <c r="K57" s="1316"/>
      <c r="L57" s="1316"/>
      <c r="M57" s="1316"/>
      <c r="N57" s="1316"/>
      <c r="AM57" s="387"/>
      <c r="AN57" s="1315"/>
      <c r="AO57" s="1315"/>
      <c r="AP57" s="1315"/>
      <c r="AQ57" s="1315"/>
      <c r="AR57" s="1315"/>
      <c r="AS57" s="1315"/>
      <c r="AT57" s="1315"/>
      <c r="AU57" s="1315"/>
      <c r="AV57" s="1315"/>
      <c r="AW57" s="1315"/>
      <c r="AX57" s="1315"/>
      <c r="AY57" s="1315"/>
      <c r="AZ57" s="1315"/>
      <c r="BA57" s="1315"/>
      <c r="BB57" s="1313" t="s">
        <v>598</v>
      </c>
      <c r="BC57" s="1313"/>
      <c r="BD57" s="1313"/>
      <c r="BE57" s="1313"/>
      <c r="BF57" s="1313"/>
      <c r="BG57" s="1313"/>
      <c r="BH57" s="1313"/>
      <c r="BI57" s="1313"/>
      <c r="BJ57" s="1313"/>
      <c r="BK57" s="1313"/>
      <c r="BL57" s="1313"/>
      <c r="BM57" s="1313"/>
      <c r="BN57" s="1313"/>
      <c r="BO57" s="1313"/>
      <c r="BP57" s="1332"/>
      <c r="BQ57" s="1310"/>
      <c r="BR57" s="1310"/>
      <c r="BS57" s="1310"/>
      <c r="BT57" s="1310"/>
      <c r="BU57" s="1310"/>
      <c r="BV57" s="1310"/>
      <c r="BW57" s="1310"/>
      <c r="BX57" s="1310">
        <v>55.8</v>
      </c>
      <c r="BY57" s="1310"/>
      <c r="BZ57" s="1310"/>
      <c r="CA57" s="1310"/>
      <c r="CB57" s="1310"/>
      <c r="CC57" s="1310"/>
      <c r="CD57" s="1310"/>
      <c r="CE57" s="1310"/>
      <c r="CF57" s="1310">
        <v>57.5</v>
      </c>
      <c r="CG57" s="1310"/>
      <c r="CH57" s="1310"/>
      <c r="CI57" s="1310"/>
      <c r="CJ57" s="1310"/>
      <c r="CK57" s="1310"/>
      <c r="CL57" s="1310"/>
      <c r="CM57" s="1310"/>
      <c r="CN57" s="1310">
        <v>58.4</v>
      </c>
      <c r="CO57" s="1310"/>
      <c r="CP57" s="1310"/>
      <c r="CQ57" s="1310"/>
      <c r="CR57" s="1310"/>
      <c r="CS57" s="1310"/>
      <c r="CT57" s="1310"/>
      <c r="CU57" s="1310"/>
      <c r="CV57" s="1310">
        <v>60.8</v>
      </c>
      <c r="CW57" s="1310"/>
      <c r="CX57" s="1310"/>
      <c r="CY57" s="1310"/>
      <c r="CZ57" s="1310"/>
      <c r="DA57" s="1310"/>
      <c r="DB57" s="1310"/>
      <c r="DC57" s="1310"/>
      <c r="DD57" s="414"/>
      <c r="DE57" s="409"/>
    </row>
    <row r="58" spans="1:109" s="403" customFormat="1" ht="13.5">
      <c r="A58" s="387"/>
      <c r="B58" s="409"/>
      <c r="G58" s="1317"/>
      <c r="H58" s="1317"/>
      <c r="I58" s="1311"/>
      <c r="J58" s="1311"/>
      <c r="K58" s="1316"/>
      <c r="L58" s="1316"/>
      <c r="M58" s="1316"/>
      <c r="N58" s="1316"/>
      <c r="AM58" s="387"/>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4"/>
      <c r="DE58" s="409"/>
    </row>
    <row r="59" spans="1:109" s="403" customFormat="1" ht="13.5">
      <c r="A59" s="387"/>
      <c r="B59" s="409"/>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09"/>
    </row>
    <row r="60" spans="1:109" s="403" customFormat="1" ht="13.5">
      <c r="A60" s="387"/>
      <c r="B60" s="409"/>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09"/>
    </row>
    <row r="61" spans="1:109" s="403" customFormat="1" ht="13.5">
      <c r="A61" s="387"/>
      <c r="B61" s="413"/>
      <c r="C61" s="412"/>
      <c r="D61" s="412"/>
      <c r="E61" s="412"/>
      <c r="F61" s="412"/>
      <c r="G61" s="412"/>
      <c r="H61" s="412"/>
      <c r="I61" s="412"/>
      <c r="J61" s="412"/>
      <c r="K61" s="412"/>
      <c r="L61" s="412"/>
      <c r="M61" s="411"/>
      <c r="N61" s="411"/>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1"/>
      <c r="AT61" s="411"/>
      <c r="AU61" s="412"/>
      <c r="AV61" s="412"/>
      <c r="AW61" s="412"/>
      <c r="AX61" s="412"/>
      <c r="AY61" s="412"/>
      <c r="AZ61" s="412"/>
      <c r="BA61" s="412"/>
      <c r="BB61" s="412"/>
      <c r="BC61" s="412"/>
      <c r="BD61" s="412"/>
      <c r="BE61" s="411"/>
      <c r="BF61" s="411"/>
      <c r="BG61" s="412"/>
      <c r="BH61" s="412"/>
      <c r="BI61" s="412"/>
      <c r="BJ61" s="412"/>
      <c r="BK61" s="412"/>
      <c r="BL61" s="412"/>
      <c r="BM61" s="412"/>
      <c r="BN61" s="412"/>
      <c r="BO61" s="412"/>
      <c r="BP61" s="412"/>
      <c r="BQ61" s="411"/>
      <c r="BR61" s="411"/>
      <c r="BS61" s="412"/>
      <c r="BT61" s="412"/>
      <c r="BU61" s="412"/>
      <c r="BV61" s="412"/>
      <c r="BW61" s="412"/>
      <c r="BX61" s="412"/>
      <c r="BY61" s="412"/>
      <c r="BZ61" s="412"/>
      <c r="CA61" s="412"/>
      <c r="CB61" s="412"/>
      <c r="CC61" s="411"/>
      <c r="CD61" s="411"/>
      <c r="CE61" s="412"/>
      <c r="CF61" s="412"/>
      <c r="CG61" s="412"/>
      <c r="CH61" s="412"/>
      <c r="CI61" s="412"/>
      <c r="CJ61" s="412"/>
      <c r="CK61" s="412"/>
      <c r="CL61" s="412"/>
      <c r="CM61" s="412"/>
      <c r="CN61" s="412"/>
      <c r="CO61" s="411"/>
      <c r="CP61" s="411"/>
      <c r="CQ61" s="412"/>
      <c r="CR61" s="412"/>
      <c r="CS61" s="412"/>
      <c r="CT61" s="412"/>
      <c r="CU61" s="412"/>
      <c r="CV61" s="412"/>
      <c r="CW61" s="412"/>
      <c r="CX61" s="412"/>
      <c r="CY61" s="412"/>
      <c r="CZ61" s="412"/>
      <c r="DA61" s="411"/>
      <c r="DB61" s="411"/>
      <c r="DC61" s="411"/>
      <c r="DD61" s="410"/>
      <c r="DE61" s="409"/>
    </row>
    <row r="62" spans="1:109" ht="13.5">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387"/>
    </row>
    <row r="63" spans="1:109" ht="17.25">
      <c r="B63" s="407" t="s">
        <v>597</v>
      </c>
    </row>
    <row r="64" spans="1:109" ht="13.5">
      <c r="B64" s="388"/>
      <c r="G64" s="404"/>
      <c r="I64" s="406"/>
      <c r="J64" s="406"/>
      <c r="K64" s="406"/>
      <c r="L64" s="406"/>
      <c r="M64" s="406"/>
      <c r="N64" s="405"/>
      <c r="AM64" s="404"/>
      <c r="AN64" s="404" t="s">
        <v>596</v>
      </c>
      <c r="AP64" s="403"/>
      <c r="AQ64" s="403"/>
      <c r="AR64" s="403"/>
      <c r="AY64" s="404"/>
      <c r="BA64" s="403"/>
      <c r="BB64" s="403"/>
      <c r="BC64" s="403"/>
      <c r="BK64" s="404"/>
      <c r="BM64" s="403"/>
      <c r="BN64" s="403"/>
      <c r="BO64" s="403"/>
      <c r="BW64" s="404"/>
      <c r="BY64" s="403"/>
      <c r="BZ64" s="403"/>
      <c r="CA64" s="403"/>
      <c r="CI64" s="404"/>
      <c r="CK64" s="403"/>
      <c r="CL64" s="403"/>
      <c r="CM64" s="403"/>
      <c r="CU64" s="404"/>
      <c r="CW64" s="403"/>
      <c r="CX64" s="403"/>
      <c r="CY64" s="403"/>
    </row>
    <row r="65" spans="2:107" ht="13.5">
      <c r="B65" s="388"/>
      <c r="AN65" s="1323" t="s">
        <v>602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c r="B66" s="388"/>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c r="B67" s="388"/>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c r="B68" s="388"/>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c r="B69" s="388"/>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c r="B70" s="388"/>
      <c r="H70" s="402"/>
      <c r="I70" s="402"/>
      <c r="J70" s="400"/>
      <c r="K70" s="400"/>
      <c r="L70" s="399"/>
      <c r="M70" s="400"/>
      <c r="N70" s="399"/>
      <c r="AN70" s="395"/>
      <c r="AO70" s="395"/>
      <c r="AP70" s="395"/>
      <c r="AZ70" s="395"/>
      <c r="BA70" s="395"/>
      <c r="BB70" s="395"/>
      <c r="BL70" s="395"/>
      <c r="BM70" s="395"/>
      <c r="BN70" s="395"/>
      <c r="BX70" s="395"/>
      <c r="BY70" s="395"/>
      <c r="BZ70" s="395"/>
      <c r="CJ70" s="395"/>
      <c r="CK70" s="395"/>
      <c r="CL70" s="395"/>
      <c r="CV70" s="395"/>
      <c r="CW70" s="395"/>
      <c r="CX70" s="395"/>
    </row>
    <row r="71" spans="2:107" ht="13.5">
      <c r="B71" s="388"/>
      <c r="G71" s="398"/>
      <c r="I71" s="401"/>
      <c r="J71" s="400"/>
      <c r="K71" s="400"/>
      <c r="L71" s="399"/>
      <c r="M71" s="400"/>
      <c r="N71" s="399"/>
      <c r="AM71" s="398"/>
      <c r="AN71" s="387" t="s">
        <v>595</v>
      </c>
    </row>
    <row r="72" spans="2:107" ht="13.5">
      <c r="B72" s="388"/>
      <c r="G72" s="1317"/>
      <c r="H72" s="1317"/>
      <c r="I72" s="1317"/>
      <c r="J72" s="1317"/>
      <c r="K72" s="397"/>
      <c r="L72" s="397"/>
      <c r="M72" s="396"/>
      <c r="N72" s="39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549</v>
      </c>
      <c r="BQ72" s="1315"/>
      <c r="BR72" s="1315"/>
      <c r="BS72" s="1315"/>
      <c r="BT72" s="1315"/>
      <c r="BU72" s="1315"/>
      <c r="BV72" s="1315"/>
      <c r="BW72" s="1315"/>
      <c r="BX72" s="1315" t="s">
        <v>550</v>
      </c>
      <c r="BY72" s="1315"/>
      <c r="BZ72" s="1315"/>
      <c r="CA72" s="1315"/>
      <c r="CB72" s="1315"/>
      <c r="CC72" s="1315"/>
      <c r="CD72" s="1315"/>
      <c r="CE72" s="1315"/>
      <c r="CF72" s="1315" t="s">
        <v>551</v>
      </c>
      <c r="CG72" s="1315"/>
      <c r="CH72" s="1315"/>
      <c r="CI72" s="1315"/>
      <c r="CJ72" s="1315"/>
      <c r="CK72" s="1315"/>
      <c r="CL72" s="1315"/>
      <c r="CM72" s="1315"/>
      <c r="CN72" s="1315" t="s">
        <v>552</v>
      </c>
      <c r="CO72" s="1315"/>
      <c r="CP72" s="1315"/>
      <c r="CQ72" s="1315"/>
      <c r="CR72" s="1315"/>
      <c r="CS72" s="1315"/>
      <c r="CT72" s="1315"/>
      <c r="CU72" s="1315"/>
      <c r="CV72" s="1315" t="s">
        <v>553</v>
      </c>
      <c r="CW72" s="1315"/>
      <c r="CX72" s="1315"/>
      <c r="CY72" s="1315"/>
      <c r="CZ72" s="1315"/>
      <c r="DA72" s="1315"/>
      <c r="DB72" s="1315"/>
      <c r="DC72" s="1315"/>
    </row>
    <row r="73" spans="2:107" ht="13.5">
      <c r="B73" s="388"/>
      <c r="G73" s="1318"/>
      <c r="H73" s="1318"/>
      <c r="I73" s="1318"/>
      <c r="J73" s="1318"/>
      <c r="K73" s="1314"/>
      <c r="L73" s="1314"/>
      <c r="M73" s="1314"/>
      <c r="N73" s="1314"/>
      <c r="AM73" s="395"/>
      <c r="AN73" s="1313" t="s">
        <v>594</v>
      </c>
      <c r="AO73" s="1313"/>
      <c r="AP73" s="1313"/>
      <c r="AQ73" s="1313"/>
      <c r="AR73" s="1313"/>
      <c r="AS73" s="1313"/>
      <c r="AT73" s="1313"/>
      <c r="AU73" s="1313"/>
      <c r="AV73" s="1313"/>
      <c r="AW73" s="1313"/>
      <c r="AX73" s="1313"/>
      <c r="AY73" s="1313"/>
      <c r="AZ73" s="1313"/>
      <c r="BA73" s="1313"/>
      <c r="BB73" s="1313" t="s">
        <v>592</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v>4</v>
      </c>
      <c r="CO73" s="1310"/>
      <c r="CP73" s="1310"/>
      <c r="CQ73" s="1310"/>
      <c r="CR73" s="1310"/>
      <c r="CS73" s="1310"/>
      <c r="CT73" s="1310"/>
      <c r="CU73" s="1310"/>
      <c r="CV73" s="1310">
        <v>27.5</v>
      </c>
      <c r="CW73" s="1310"/>
      <c r="CX73" s="1310"/>
      <c r="CY73" s="1310"/>
      <c r="CZ73" s="1310"/>
      <c r="DA73" s="1310"/>
      <c r="DB73" s="1310"/>
      <c r="DC73" s="1310"/>
    </row>
    <row r="74" spans="2:107" ht="13.5">
      <c r="B74" s="388"/>
      <c r="G74" s="1318"/>
      <c r="H74" s="1318"/>
      <c r="I74" s="1318"/>
      <c r="J74" s="1318"/>
      <c r="K74" s="1314"/>
      <c r="L74" s="1314"/>
      <c r="M74" s="1314"/>
      <c r="N74" s="1314"/>
      <c r="AM74" s="395"/>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c r="B75" s="388"/>
      <c r="G75" s="1318"/>
      <c r="H75" s="1318"/>
      <c r="I75" s="1317"/>
      <c r="J75" s="1317"/>
      <c r="K75" s="1316"/>
      <c r="L75" s="1316"/>
      <c r="M75" s="1316"/>
      <c r="N75" s="1316"/>
      <c r="AM75" s="395"/>
      <c r="AN75" s="1313"/>
      <c r="AO75" s="1313"/>
      <c r="AP75" s="1313"/>
      <c r="AQ75" s="1313"/>
      <c r="AR75" s="1313"/>
      <c r="AS75" s="1313"/>
      <c r="AT75" s="1313"/>
      <c r="AU75" s="1313"/>
      <c r="AV75" s="1313"/>
      <c r="AW75" s="1313"/>
      <c r="AX75" s="1313"/>
      <c r="AY75" s="1313"/>
      <c r="AZ75" s="1313"/>
      <c r="BA75" s="1313"/>
      <c r="BB75" s="1313" t="s">
        <v>591</v>
      </c>
      <c r="BC75" s="1313"/>
      <c r="BD75" s="1313"/>
      <c r="BE75" s="1313"/>
      <c r="BF75" s="1313"/>
      <c r="BG75" s="1313"/>
      <c r="BH75" s="1313"/>
      <c r="BI75" s="1313"/>
      <c r="BJ75" s="1313"/>
      <c r="BK75" s="1313"/>
      <c r="BL75" s="1313"/>
      <c r="BM75" s="1313"/>
      <c r="BN75" s="1313"/>
      <c r="BO75" s="1313"/>
      <c r="BP75" s="1310">
        <v>8.6</v>
      </c>
      <c r="BQ75" s="1310"/>
      <c r="BR75" s="1310"/>
      <c r="BS75" s="1310"/>
      <c r="BT75" s="1310"/>
      <c r="BU75" s="1310"/>
      <c r="BV75" s="1310"/>
      <c r="BW75" s="1310"/>
      <c r="BX75" s="1310">
        <v>9.3000000000000007</v>
      </c>
      <c r="BY75" s="1310"/>
      <c r="BZ75" s="1310"/>
      <c r="CA75" s="1310"/>
      <c r="CB75" s="1310"/>
      <c r="CC75" s="1310"/>
      <c r="CD75" s="1310"/>
      <c r="CE75" s="1310"/>
      <c r="CF75" s="1310">
        <v>9.8000000000000007</v>
      </c>
      <c r="CG75" s="1310"/>
      <c r="CH75" s="1310"/>
      <c r="CI75" s="1310"/>
      <c r="CJ75" s="1310"/>
      <c r="CK75" s="1310"/>
      <c r="CL75" s="1310"/>
      <c r="CM75" s="1310"/>
      <c r="CN75" s="1310">
        <v>10.7</v>
      </c>
      <c r="CO75" s="1310"/>
      <c r="CP75" s="1310"/>
      <c r="CQ75" s="1310"/>
      <c r="CR75" s="1310"/>
      <c r="CS75" s="1310"/>
      <c r="CT75" s="1310"/>
      <c r="CU75" s="1310"/>
      <c r="CV75" s="1310">
        <v>12</v>
      </c>
      <c r="CW75" s="1310"/>
      <c r="CX75" s="1310"/>
      <c r="CY75" s="1310"/>
      <c r="CZ75" s="1310"/>
      <c r="DA75" s="1310"/>
      <c r="DB75" s="1310"/>
      <c r="DC75" s="1310"/>
    </row>
    <row r="76" spans="2:107" ht="13.5">
      <c r="B76" s="388"/>
      <c r="G76" s="1318"/>
      <c r="H76" s="1318"/>
      <c r="I76" s="1317"/>
      <c r="J76" s="1317"/>
      <c r="K76" s="1316"/>
      <c r="L76" s="1316"/>
      <c r="M76" s="1316"/>
      <c r="N76" s="1316"/>
      <c r="AM76" s="395"/>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c r="B77" s="388"/>
      <c r="G77" s="1317"/>
      <c r="H77" s="1317"/>
      <c r="I77" s="1317"/>
      <c r="J77" s="1317"/>
      <c r="K77" s="1314"/>
      <c r="L77" s="1314"/>
      <c r="M77" s="1314"/>
      <c r="N77" s="1314"/>
      <c r="AN77" s="1315" t="s">
        <v>593</v>
      </c>
      <c r="AO77" s="1315"/>
      <c r="AP77" s="1315"/>
      <c r="AQ77" s="1315"/>
      <c r="AR77" s="1315"/>
      <c r="AS77" s="1315"/>
      <c r="AT77" s="1315"/>
      <c r="AU77" s="1315"/>
      <c r="AV77" s="1315"/>
      <c r="AW77" s="1315"/>
      <c r="AX77" s="1315"/>
      <c r="AY77" s="1315"/>
      <c r="AZ77" s="1315"/>
      <c r="BA77" s="1315"/>
      <c r="BB77" s="1313" t="s">
        <v>592</v>
      </c>
      <c r="BC77" s="1313"/>
      <c r="BD77" s="1313"/>
      <c r="BE77" s="1313"/>
      <c r="BF77" s="1313"/>
      <c r="BG77" s="1313"/>
      <c r="BH77" s="1313"/>
      <c r="BI77" s="1313"/>
      <c r="BJ77" s="1313"/>
      <c r="BK77" s="1313"/>
      <c r="BL77" s="1313"/>
      <c r="BM77" s="1313"/>
      <c r="BN77" s="1313"/>
      <c r="BO77" s="1313"/>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5">
      <c r="B78" s="388"/>
      <c r="G78" s="1317"/>
      <c r="H78" s="1317"/>
      <c r="I78" s="1317"/>
      <c r="J78" s="1317"/>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c r="B79" s="388"/>
      <c r="G79" s="1317"/>
      <c r="H79" s="1317"/>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591</v>
      </c>
      <c r="BC79" s="1313"/>
      <c r="BD79" s="1313"/>
      <c r="BE79" s="1313"/>
      <c r="BF79" s="1313"/>
      <c r="BG79" s="1313"/>
      <c r="BH79" s="1313"/>
      <c r="BI79" s="1313"/>
      <c r="BJ79" s="1313"/>
      <c r="BK79" s="1313"/>
      <c r="BL79" s="1313"/>
      <c r="BM79" s="1313"/>
      <c r="BN79" s="1313"/>
      <c r="BO79" s="1313"/>
      <c r="BP79" s="1310">
        <v>6.9</v>
      </c>
      <c r="BQ79" s="1310"/>
      <c r="BR79" s="1310"/>
      <c r="BS79" s="1310"/>
      <c r="BT79" s="1310"/>
      <c r="BU79" s="1310"/>
      <c r="BV79" s="1310"/>
      <c r="BW79" s="1310"/>
      <c r="BX79" s="1310">
        <v>7.2</v>
      </c>
      <c r="BY79" s="1310"/>
      <c r="BZ79" s="1310"/>
      <c r="CA79" s="1310"/>
      <c r="CB79" s="1310"/>
      <c r="CC79" s="1310"/>
      <c r="CD79" s="1310"/>
      <c r="CE79" s="1310"/>
      <c r="CF79" s="1310">
        <v>6</v>
      </c>
      <c r="CG79" s="1310"/>
      <c r="CH79" s="1310"/>
      <c r="CI79" s="1310"/>
      <c r="CJ79" s="1310"/>
      <c r="CK79" s="1310"/>
      <c r="CL79" s="1310"/>
      <c r="CM79" s="1310"/>
      <c r="CN79" s="1310">
        <v>5.6</v>
      </c>
      <c r="CO79" s="1310"/>
      <c r="CP79" s="1310"/>
      <c r="CQ79" s="1310"/>
      <c r="CR79" s="1310"/>
      <c r="CS79" s="1310"/>
      <c r="CT79" s="1310"/>
      <c r="CU79" s="1310"/>
      <c r="CV79" s="1310">
        <v>5.3</v>
      </c>
      <c r="CW79" s="1310"/>
      <c r="CX79" s="1310"/>
      <c r="CY79" s="1310"/>
      <c r="CZ79" s="1310"/>
      <c r="DA79" s="1310"/>
      <c r="DB79" s="1310"/>
      <c r="DC79" s="1310"/>
    </row>
    <row r="80" spans="2:107" ht="13.5">
      <c r="B80" s="388"/>
      <c r="G80" s="1317"/>
      <c r="H80" s="1317"/>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c r="B81" s="388"/>
    </row>
    <row r="82" spans="2:109" ht="17.25">
      <c r="B82" s="388"/>
      <c r="K82" s="394"/>
      <c r="L82" s="394"/>
      <c r="M82" s="394"/>
      <c r="N82" s="394"/>
      <c r="AQ82" s="394"/>
      <c r="AR82" s="394"/>
      <c r="AS82" s="394"/>
      <c r="AT82" s="394"/>
      <c r="BC82" s="394"/>
      <c r="BD82" s="394"/>
      <c r="BE82" s="394"/>
      <c r="BF82" s="394"/>
      <c r="BO82" s="394"/>
      <c r="BP82" s="394"/>
      <c r="BQ82" s="394"/>
      <c r="BR82" s="394"/>
      <c r="CA82" s="394"/>
      <c r="CB82" s="394"/>
      <c r="CC82" s="394"/>
      <c r="CD82" s="394"/>
      <c r="CM82" s="394"/>
      <c r="CN82" s="394"/>
      <c r="CO82" s="394"/>
      <c r="CP82" s="394"/>
      <c r="CY82" s="394"/>
      <c r="CZ82" s="394"/>
      <c r="DA82" s="394"/>
      <c r="DB82" s="394"/>
      <c r="DC82" s="394"/>
    </row>
    <row r="83" spans="2:109" ht="13.5">
      <c r="B83" s="393"/>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1"/>
    </row>
    <row r="84" spans="2:109" ht="13.5">
      <c r="DD84" s="387"/>
      <c r="DE84" s="387"/>
    </row>
    <row r="85" spans="2:109" ht="13.5">
      <c r="DD85" s="387"/>
      <c r="DE85" s="387"/>
    </row>
    <row r="86" spans="2:109" ht="13.5" hidden="1">
      <c r="DD86" s="387"/>
      <c r="DE86" s="387"/>
    </row>
    <row r="87" spans="2:109" ht="13.5" hidden="1">
      <c r="K87" s="390"/>
      <c r="AQ87" s="390"/>
      <c r="BC87" s="390"/>
      <c r="BO87" s="390"/>
      <c r="CA87" s="390"/>
      <c r="CM87" s="390"/>
      <c r="CY87" s="390"/>
      <c r="DD87" s="387"/>
      <c r="DE87" s="387"/>
    </row>
    <row r="88" spans="2:109" ht="13.5" hidden="1">
      <c r="DD88" s="387"/>
      <c r="DE88" s="387"/>
    </row>
    <row r="89" spans="2:109" ht="13.5" hidden="1">
      <c r="DD89" s="387"/>
      <c r="DE89" s="387"/>
    </row>
    <row r="90" spans="2:109" ht="13.5" hidden="1">
      <c r="DD90" s="387"/>
      <c r="DE90" s="387"/>
    </row>
    <row r="91" spans="2:109" ht="13.5"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kkpLvAWByaKkjqGI1xiG/1/mcmfd/k6swpGkv4On7DEwvKgyH4jfYNRCAr2hCXjstbV2f1rW+YasiPunqDalg==" saltValue="k4RfBIm5DHAE3z6SNN7S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nm50VAxS4vEeVZYMzzzLie1HG7wgigtR674kraByp8JKPHqwn9zpzO18f6MtFDwARO10y3473h4StXF9vdJiA==" saltValue="n+bdW4JPWTkejVzADASZq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sheetData>
  <sheetProtection algorithmName="SHA-512" hashValue="94PxXmXeEX3xkGkxXhwFOq/lttzVWyjUbXrVnALxTqYbiBHIanZdhwjZTy8QBU3CqLD0Jb6/i16P0afi3JA72w==" saltValue="/RBRn25J4CwdEbvEMBRl9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546</v>
      </c>
      <c r="G2" s="156"/>
      <c r="H2" s="157"/>
    </row>
    <row r="3" spans="1:8">
      <c r="A3" s="153" t="s">
        <v>539</v>
      </c>
      <c r="B3" s="158"/>
      <c r="C3" s="159"/>
      <c r="D3" s="160">
        <v>453660</v>
      </c>
      <c r="E3" s="161"/>
      <c r="F3" s="162">
        <v>272886</v>
      </c>
      <c r="G3" s="163"/>
      <c r="H3" s="164"/>
    </row>
    <row r="4" spans="1:8">
      <c r="A4" s="165"/>
      <c r="B4" s="166"/>
      <c r="C4" s="167"/>
      <c r="D4" s="168">
        <v>408396</v>
      </c>
      <c r="E4" s="169"/>
      <c r="F4" s="170">
        <v>125724</v>
      </c>
      <c r="G4" s="171"/>
      <c r="H4" s="172"/>
    </row>
    <row r="5" spans="1:8">
      <c r="A5" s="153" t="s">
        <v>541</v>
      </c>
      <c r="B5" s="158"/>
      <c r="C5" s="159"/>
      <c r="D5" s="160">
        <v>536702</v>
      </c>
      <c r="E5" s="161"/>
      <c r="F5" s="162">
        <v>245039</v>
      </c>
      <c r="G5" s="163"/>
      <c r="H5" s="164"/>
    </row>
    <row r="6" spans="1:8">
      <c r="A6" s="165"/>
      <c r="B6" s="166"/>
      <c r="C6" s="167"/>
      <c r="D6" s="168">
        <v>506016</v>
      </c>
      <c r="E6" s="169"/>
      <c r="F6" s="170">
        <v>108922</v>
      </c>
      <c r="G6" s="171"/>
      <c r="H6" s="172"/>
    </row>
    <row r="7" spans="1:8">
      <c r="A7" s="153" t="s">
        <v>542</v>
      </c>
      <c r="B7" s="158"/>
      <c r="C7" s="159"/>
      <c r="D7" s="160">
        <v>296582</v>
      </c>
      <c r="E7" s="161"/>
      <c r="F7" s="162">
        <v>237994</v>
      </c>
      <c r="G7" s="163"/>
      <c r="H7" s="164"/>
    </row>
    <row r="8" spans="1:8">
      <c r="A8" s="165"/>
      <c r="B8" s="166"/>
      <c r="C8" s="167"/>
      <c r="D8" s="168">
        <v>271169</v>
      </c>
      <c r="E8" s="169"/>
      <c r="F8" s="170">
        <v>110361</v>
      </c>
      <c r="G8" s="171"/>
      <c r="H8" s="172"/>
    </row>
    <row r="9" spans="1:8">
      <c r="A9" s="153" t="s">
        <v>543</v>
      </c>
      <c r="B9" s="158"/>
      <c r="C9" s="159"/>
      <c r="D9" s="160">
        <v>271356</v>
      </c>
      <c r="E9" s="161"/>
      <c r="F9" s="162">
        <v>267911</v>
      </c>
      <c r="G9" s="163"/>
      <c r="H9" s="164"/>
    </row>
    <row r="10" spans="1:8">
      <c r="A10" s="165"/>
      <c r="B10" s="166"/>
      <c r="C10" s="167"/>
      <c r="D10" s="168">
        <v>204769</v>
      </c>
      <c r="E10" s="169"/>
      <c r="F10" s="170">
        <v>106425</v>
      </c>
      <c r="G10" s="171"/>
      <c r="H10" s="172"/>
    </row>
    <row r="11" spans="1:8">
      <c r="A11" s="153" t="s">
        <v>544</v>
      </c>
      <c r="B11" s="158"/>
      <c r="C11" s="159"/>
      <c r="D11" s="160">
        <v>204106</v>
      </c>
      <c r="E11" s="161"/>
      <c r="F11" s="162">
        <v>228215</v>
      </c>
      <c r="G11" s="163"/>
      <c r="H11" s="164"/>
    </row>
    <row r="12" spans="1:8">
      <c r="A12" s="165"/>
      <c r="B12" s="166"/>
      <c r="C12" s="173"/>
      <c r="D12" s="168">
        <v>142581</v>
      </c>
      <c r="E12" s="169"/>
      <c r="F12" s="170">
        <v>117571</v>
      </c>
      <c r="G12" s="171"/>
      <c r="H12" s="172"/>
    </row>
    <row r="13" spans="1:8">
      <c r="A13" s="153"/>
      <c r="B13" s="158"/>
      <c r="C13" s="174"/>
      <c r="D13" s="175">
        <v>352481</v>
      </c>
      <c r="E13" s="176"/>
      <c r="F13" s="177">
        <v>250409</v>
      </c>
      <c r="G13" s="178"/>
      <c r="H13" s="164"/>
    </row>
    <row r="14" spans="1:8">
      <c r="A14" s="165"/>
      <c r="B14" s="166"/>
      <c r="C14" s="167"/>
      <c r="D14" s="168">
        <v>306586</v>
      </c>
      <c r="E14" s="169"/>
      <c r="F14" s="170">
        <v>113801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6.56</v>
      </c>
      <c r="C19" s="179">
        <f>ROUND(VALUE(SUBSTITUTE(実質収支比率等に係る経年分析!G$48,"▲","-")),2)</f>
        <v>7.05</v>
      </c>
      <c r="D19" s="179">
        <f>ROUND(VALUE(SUBSTITUTE(実質収支比率等に係る経年分析!H$48,"▲","-")),2)</f>
        <v>5.38</v>
      </c>
      <c r="E19" s="179">
        <f>ROUND(VALUE(SUBSTITUTE(実質収支比率等に係る経年分析!I$48,"▲","-")),2)</f>
        <v>1.57</v>
      </c>
      <c r="F19" s="179">
        <f>ROUND(VALUE(SUBSTITUTE(実質収支比率等に係る経年分析!J$48,"▲","-")),2)</f>
        <v>1.37</v>
      </c>
    </row>
    <row r="20" spans="1:11">
      <c r="A20" s="179" t="s">
        <v>55</v>
      </c>
      <c r="B20" s="179">
        <f>ROUND(VALUE(SUBSTITUTE(実質収支比率等に係る経年分析!F$47,"▲","-")),2)</f>
        <v>82.04</v>
      </c>
      <c r="C20" s="179">
        <f>ROUND(VALUE(SUBSTITUTE(実質収支比率等に係る経年分析!G$47,"▲","-")),2)</f>
        <v>79.39</v>
      </c>
      <c r="D20" s="179">
        <f>ROUND(VALUE(SUBSTITUTE(実質収支比率等に係る経年分析!H$47,"▲","-")),2)</f>
        <v>83.73</v>
      </c>
      <c r="E20" s="179">
        <f>ROUND(VALUE(SUBSTITUTE(実質収支比率等に係る経年分析!I$47,"▲","-")),2)</f>
        <v>76.14</v>
      </c>
      <c r="F20" s="179">
        <f>ROUND(VALUE(SUBSTITUTE(実質収支比率等に係る経年分析!J$47,"▲","-")),2)</f>
        <v>71.069999999999993</v>
      </c>
    </row>
    <row r="21" spans="1:11">
      <c r="A21" s="179" t="s">
        <v>56</v>
      </c>
      <c r="B21" s="179">
        <f>IF(ISNUMBER(VALUE(SUBSTITUTE(実質収支比率等に係る経年分析!F$49,"▲","-"))),ROUND(VALUE(SUBSTITUTE(実質収支比率等に係る経年分析!F$49,"▲","-")),2),NA())</f>
        <v>-5.12</v>
      </c>
      <c r="C21" s="179">
        <f>IF(ISNUMBER(VALUE(SUBSTITUTE(実質収支比率等に係る経年分析!G$49,"▲","-"))),ROUND(VALUE(SUBSTITUTE(実質収支比率等に係る経年分析!G$49,"▲","-")),2),NA())</f>
        <v>0.87</v>
      </c>
      <c r="D21" s="179">
        <f>IF(ISNUMBER(VALUE(SUBSTITUTE(実質収支比率等に係る経年分析!H$49,"▲","-"))),ROUND(VALUE(SUBSTITUTE(実質収支比率等に係る経年分析!H$49,"▲","-")),2),NA())</f>
        <v>2.02</v>
      </c>
      <c r="E21" s="179">
        <f>IF(ISNUMBER(VALUE(SUBSTITUTE(実質収支比率等に係る経年分析!I$49,"▲","-"))),ROUND(VALUE(SUBSTITUTE(実質収支比率等に係る経年分析!I$49,"▲","-")),2),NA())</f>
        <v>-13.92</v>
      </c>
      <c r="F21" s="179">
        <f>IF(ISNUMBER(VALUE(SUBSTITUTE(実質収支比率等に係る経年分析!J$49,"▲","-"))),ROUND(VALUE(SUBSTITUTE(実質収支比率等に係る経年分析!J$49,"▲","-")),2),NA())</f>
        <v>-5.79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0.28000000000000003</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介護保険特別会計（介護サービス事業勘定）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0.57999999999999996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介護保険特別会計（保険事業勘定）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国民健康保険特別会計（事業勘定）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0.28999999999999998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0.86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0.06</v>
      </c>
    </row>
    <row r="34" spans="1:16">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0.08</v>
      </c>
    </row>
    <row r="35" spans="1:16">
      <c r="A35" s="180" t="str">
        <f>IF(連結実質赤字比率に係る赤字・黒字の構成分析!C$35="",NA(),連結実質赤字比率に係る赤字・黒字の構成分析!C$35)</f>
        <v>国民健康保険特別会計（直営診療施設勘定）</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#VALUE!</v>
      </c>
      <c r="I35" s="180" t="e">
        <f>IF(ROUND(VALUE(SUBSTITUTE(連結実質赤字比率に係る赤字・黒字の構成分析!I$35,"▲", "-")), 2) &gt;= 0, ABS(ROUND(VALUE(SUBSTITUTE(連結実質赤字比率に係る赤字・黒字の構成分析!I$35,"▲", "-")), 2)), NA())</f>
        <v>#VALUE!</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6.56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7.05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450</v>
      </c>
      <c r="E42" s="181"/>
      <c r="F42" s="181"/>
      <c r="G42" s="181">
        <f>'実質公債費比率（分子）の構造'!L$52</f>
        <v>464</v>
      </c>
      <c r="H42" s="181"/>
      <c r="I42" s="181"/>
      <c r="J42" s="181">
        <f>'実質公債費比率（分子）の構造'!M$52</f>
        <v>489</v>
      </c>
      <c r="K42" s="181"/>
      <c r="L42" s="181"/>
      <c r="M42" s="181">
        <f>'実質公債費比率（分子）の構造'!N$52</f>
        <v>472</v>
      </c>
      <c r="N42" s="181"/>
      <c r="O42" s="181"/>
      <c r="P42" s="181">
        <f>'実質公債費比率（分子）の構造'!O$52</f>
        <v>491</v>
      </c>
    </row>
    <row r="43" spans="1:16">
      <c r="A43" s="181" t="s">
        <v>64</v>
      </c>
      <c r="B43" s="181">
        <f>'実質公債費比率（分子）の構造'!K$51</f>
        <v>0</v>
      </c>
      <c r="C43" s="181"/>
      <c r="D43" s="181"/>
      <c r="E43" s="181">
        <f>'実質公債費比率（分子）の構造'!L$51</f>
        <v>0</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2</v>
      </c>
      <c r="C44" s="181"/>
      <c r="D44" s="181"/>
      <c r="E44" s="181">
        <f>'実質公債費比率（分子）の構造'!L$50</f>
        <v>3</v>
      </c>
      <c r="F44" s="181"/>
      <c r="G44" s="181"/>
      <c r="H44" s="181">
        <f>'実質公債費比率（分子）の構造'!M$50</f>
        <v>3</v>
      </c>
      <c r="I44" s="181"/>
      <c r="J44" s="181"/>
      <c r="K44" s="181">
        <f>'実質公債費比率（分子）の構造'!N$50</f>
        <v>3</v>
      </c>
      <c r="L44" s="181"/>
      <c r="M44" s="181"/>
      <c r="N44" s="181">
        <f>'実質公債費比率（分子）の構造'!O$50</f>
        <v>2</v>
      </c>
      <c r="O44" s="181"/>
      <c r="P44" s="181"/>
    </row>
    <row r="45" spans="1:16">
      <c r="A45" s="181" t="s">
        <v>66</v>
      </c>
      <c r="B45" s="181">
        <f>'実質公債費比率（分子）の構造'!K$49</f>
        <v>6</v>
      </c>
      <c r="C45" s="181"/>
      <c r="D45" s="181"/>
      <c r="E45" s="181">
        <f>'実質公債費比率（分子）の構造'!L$49</f>
        <v>6</v>
      </c>
      <c r="F45" s="181"/>
      <c r="G45" s="181"/>
      <c r="H45" s="181">
        <f>'実質公債費比率（分子）の構造'!M$49</f>
        <v>6</v>
      </c>
      <c r="I45" s="181"/>
      <c r="J45" s="181"/>
      <c r="K45" s="181">
        <f>'実質公債費比率（分子）の構造'!N$49</f>
        <v>7</v>
      </c>
      <c r="L45" s="181"/>
      <c r="M45" s="181"/>
      <c r="N45" s="181">
        <f>'実質公債費比率（分子）の構造'!O$49</f>
        <v>7</v>
      </c>
      <c r="O45" s="181"/>
      <c r="P45" s="181"/>
    </row>
    <row r="46" spans="1:16">
      <c r="A46" s="181" t="s">
        <v>67</v>
      </c>
      <c r="B46" s="181">
        <f>'実質公債費比率（分子）の構造'!K$48</f>
        <v>60</v>
      </c>
      <c r="C46" s="181"/>
      <c r="D46" s="181"/>
      <c r="E46" s="181">
        <f>'実質公債費比率（分子）の構造'!L$48</f>
        <v>67</v>
      </c>
      <c r="F46" s="181"/>
      <c r="G46" s="181"/>
      <c r="H46" s="181">
        <f>'実質公債費比率（分子）の構造'!M$48</f>
        <v>71</v>
      </c>
      <c r="I46" s="181"/>
      <c r="J46" s="181"/>
      <c r="K46" s="181">
        <f>'実質公債費比率（分子）の構造'!N$48</f>
        <v>80</v>
      </c>
      <c r="L46" s="181"/>
      <c r="M46" s="181"/>
      <c r="N46" s="181">
        <f>'実質公債費比率（分子）の構造'!O$48</f>
        <v>105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527</v>
      </c>
      <c r="C49" s="181"/>
      <c r="D49" s="181"/>
      <c r="E49" s="181">
        <f>'実質公債費比率（分子）の構造'!L$45</f>
        <v>540</v>
      </c>
      <c r="F49" s="181"/>
      <c r="G49" s="181"/>
      <c r="H49" s="181">
        <f>'実質公債費比率（分子）の構造'!M$45</f>
        <v>561</v>
      </c>
      <c r="I49" s="181"/>
      <c r="J49" s="181"/>
      <c r="K49" s="181">
        <f>'実質公債費比率（分子）の構造'!N$45</f>
        <v>566</v>
      </c>
      <c r="L49" s="181"/>
      <c r="M49" s="181"/>
      <c r="N49" s="181">
        <f>'実質公債費比率（分子）の構造'!O$45</f>
        <v>576</v>
      </c>
      <c r="O49" s="181"/>
      <c r="P49" s="181"/>
    </row>
    <row r="50" spans="1:16">
      <c r="A50" s="181" t="s">
        <v>71</v>
      </c>
      <c r="B50" s="181" t="e">
        <f>NA()</f>
        <v>#N/A</v>
      </c>
      <c r="C50" s="181">
        <f>IF(ISNUMBER('実質公債費比率（分子）の構造'!K$53),'実質公債費比率（分子）の構造'!K$53,NA())</f>
        <v>145</v>
      </c>
      <c r="D50" s="181" t="e">
        <f>NA()</f>
        <v>#N/A</v>
      </c>
      <c r="E50" s="181" t="e">
        <f>NA()</f>
        <v>#N/A</v>
      </c>
      <c r="F50" s="181">
        <f>IF(ISNUMBER('実質公債費比率（分子）の構造'!L$53),'実質公債費比率（分子）の構造'!L$53,NA())</f>
        <v>152</v>
      </c>
      <c r="G50" s="181" t="e">
        <f>NA()</f>
        <v>#N/A</v>
      </c>
      <c r="H50" s="181" t="e">
        <f>NA()</f>
        <v>#N/A</v>
      </c>
      <c r="I50" s="181">
        <f>IF(ISNUMBER('実質公債費比率（分子）の構造'!M$53),'実質公債費比率（分子）の構造'!M$53,NA())</f>
        <v>153</v>
      </c>
      <c r="J50" s="181" t="e">
        <f>NA()</f>
        <v>#N/A</v>
      </c>
      <c r="K50" s="181" t="e">
        <f>NA()</f>
        <v>#N/A</v>
      </c>
      <c r="L50" s="181">
        <f>IF(ISNUMBER('実質公債費比率（分子）の構造'!N$53),'実質公債費比率（分子）の構造'!N$53,NA())</f>
        <v>184</v>
      </c>
      <c r="M50" s="181" t="e">
        <f>NA()</f>
        <v>#N/A</v>
      </c>
      <c r="N50" s="181" t="e">
        <f>NA()</f>
        <v>#N/A</v>
      </c>
      <c r="O50" s="181">
        <f>IF(ISNUMBER('実質公債費比率（分子）の構造'!O$53),'実質公債費比率（分子）の構造'!O$53,NA())</f>
        <v>199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4782</v>
      </c>
      <c r="E56" s="180"/>
      <c r="F56" s="180"/>
      <c r="G56" s="180">
        <f>'将来負担比率（分子）の構造'!J$52</f>
        <v>5289</v>
      </c>
      <c r="H56" s="180"/>
      <c r="I56" s="180"/>
      <c r="J56" s="180">
        <f>'将来負担比率（分子）の構造'!K$52</f>
        <v>5528</v>
      </c>
      <c r="K56" s="180"/>
      <c r="L56" s="180"/>
      <c r="M56" s="180">
        <f>'将来負担比率（分子）の構造'!L$52</f>
        <v>5536</v>
      </c>
      <c r="N56" s="180"/>
      <c r="O56" s="180"/>
      <c r="P56" s="180">
        <f>'将来負担比率（分子）の構造'!M$52</f>
        <v>5294</v>
      </c>
    </row>
    <row r="57" spans="1:16">
      <c r="A57" s="180" t="s">
        <v>42</v>
      </c>
      <c r="B57" s="180"/>
      <c r="C57" s="180"/>
      <c r="D57" s="180">
        <f>'将来負担比率（分子）の構造'!I$51</f>
        <v>0</v>
      </c>
      <c r="E57" s="180"/>
      <c r="F57" s="180"/>
      <c r="G57" s="180">
        <f>'将来負担比率（分子）の構造'!J$51</f>
        <v>0</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1981</v>
      </c>
      <c r="E58" s="180"/>
      <c r="F58" s="180"/>
      <c r="G58" s="180">
        <f>'将来負担比率（分子）の構造'!J$50</f>
        <v>1987</v>
      </c>
      <c r="H58" s="180"/>
      <c r="I58" s="180"/>
      <c r="J58" s="180">
        <f>'将来負担比率（分子）の構造'!K$50</f>
        <v>1966</v>
      </c>
      <c r="K58" s="180"/>
      <c r="L58" s="180"/>
      <c r="M58" s="180">
        <f>'将来負担比率（分子）の構造'!L$50</f>
        <v>1871</v>
      </c>
      <c r="N58" s="180"/>
      <c r="O58" s="180"/>
      <c r="P58" s="180">
        <f>'将来負担比率（分子）の構造'!M$50</f>
        <v>1762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f>'将来負担比率（分子）の構造'!K$46</f>
        <v>17</v>
      </c>
      <c r="I61" s="180"/>
      <c r="J61" s="180"/>
      <c r="K61" s="180">
        <f>'将来負担比率（分子）の構造'!L$46</f>
        <v>28</v>
      </c>
      <c r="L61" s="180"/>
      <c r="M61" s="180"/>
      <c r="N61" s="180">
        <f>'将来負担比率（分子）の構造'!M$46</f>
        <v>45</v>
      </c>
      <c r="O61" s="180"/>
      <c r="P61" s="180"/>
    </row>
    <row r="62" spans="1:16">
      <c r="A62" s="180" t="s">
        <v>35</v>
      </c>
      <c r="B62" s="180">
        <f>'将来負担比率（分子）の構造'!I$45</f>
        <v>282</v>
      </c>
      <c r="C62" s="180"/>
      <c r="D62" s="180"/>
      <c r="E62" s="180">
        <f>'将来負担比率（分子）の構造'!J$45</f>
        <v>241</v>
      </c>
      <c r="F62" s="180"/>
      <c r="G62" s="180"/>
      <c r="H62" s="180">
        <f>'将来負担比率（分子）の構造'!K$45</f>
        <v>238</v>
      </c>
      <c r="I62" s="180"/>
      <c r="J62" s="180"/>
      <c r="K62" s="180">
        <f>'将来負担比率（分子）の構造'!L$45</f>
        <v>275</v>
      </c>
      <c r="L62" s="180"/>
      <c r="M62" s="180"/>
      <c r="N62" s="180">
        <f>'将来負担比率（分子）の構造'!M$45</f>
        <v>305</v>
      </c>
      <c r="O62" s="180"/>
      <c r="P62" s="180"/>
    </row>
    <row r="63" spans="1:16">
      <c r="A63" s="180" t="s">
        <v>34</v>
      </c>
      <c r="B63" s="180">
        <f>'将来負担比率（分子）の構造'!I$44</f>
        <v>66</v>
      </c>
      <c r="C63" s="180"/>
      <c r="D63" s="180"/>
      <c r="E63" s="180">
        <f>'将来負担比率（分子）の構造'!J$44</f>
        <v>60</v>
      </c>
      <c r="F63" s="180"/>
      <c r="G63" s="180"/>
      <c r="H63" s="180">
        <f>'将来負担比率（分子）の構造'!K$44</f>
        <v>59</v>
      </c>
      <c r="I63" s="180"/>
      <c r="J63" s="180"/>
      <c r="K63" s="180">
        <f>'将来負担比率（分子）の構造'!L$44</f>
        <v>52</v>
      </c>
      <c r="L63" s="180"/>
      <c r="M63" s="180"/>
      <c r="N63" s="180">
        <f>'将来負担比率（分子）の構造'!M$44</f>
        <v>64</v>
      </c>
      <c r="O63" s="180"/>
      <c r="P63" s="180"/>
    </row>
    <row r="64" spans="1:16">
      <c r="A64" s="180" t="s">
        <v>33</v>
      </c>
      <c r="B64" s="180">
        <f>'将来負担比率（分子）の構造'!I$43</f>
        <v>1132</v>
      </c>
      <c r="C64" s="180"/>
      <c r="D64" s="180"/>
      <c r="E64" s="180">
        <f>'将来負担比率（分子）の構造'!J$43</f>
        <v>1079</v>
      </c>
      <c r="F64" s="180"/>
      <c r="G64" s="180"/>
      <c r="H64" s="180">
        <f>'将来負担比率（分子）の構造'!K$43</f>
        <v>1419</v>
      </c>
      <c r="I64" s="180"/>
      <c r="J64" s="180"/>
      <c r="K64" s="180">
        <f>'将来負担比率（分子）の構造'!L$43</f>
        <v>1520</v>
      </c>
      <c r="L64" s="180"/>
      <c r="M64" s="180"/>
      <c r="N64" s="180">
        <f>'将来負担比率（分子）の構造'!M$43</f>
        <v>1667</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4950</v>
      </c>
      <c r="C66" s="180"/>
      <c r="D66" s="180"/>
      <c r="E66" s="180">
        <f>'将来負担比率（分子）の構造'!J$41</f>
        <v>5648</v>
      </c>
      <c r="F66" s="180"/>
      <c r="G66" s="180"/>
      <c r="H66" s="180">
        <f>'将来負担比率（分子）の構造'!K$41</f>
        <v>5746</v>
      </c>
      <c r="I66" s="180"/>
      <c r="J66" s="180"/>
      <c r="K66" s="180">
        <f>'将来負担比率（分子）の構造'!L$41</f>
        <v>5592</v>
      </c>
      <c r="L66" s="180"/>
      <c r="M66" s="180"/>
      <c r="N66" s="180">
        <f>'将来負担比率（分子）の構造'!M$41</f>
        <v>5374</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60</v>
      </c>
      <c r="M67" s="180" t="e">
        <f>NA()</f>
        <v>#N/A</v>
      </c>
      <c r="N67" s="180" t="e">
        <f>NA()</f>
        <v>#N/A</v>
      </c>
      <c r="O67" s="180">
        <f>IF(ISNUMBER('将来負担比率（分子）の構造'!M$53), IF('将来負担比率（分子）の構造'!M$53 &lt; 0, 0, '将来負担比率（分子）の構造'!M$53), NA())</f>
        <v>398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1678</v>
      </c>
      <c r="C72" s="184">
        <f>基金残高に係る経年分析!G55</f>
        <v>1484</v>
      </c>
      <c r="D72" s="184">
        <f>基金残高に係る経年分析!H55</f>
        <v>1376</v>
      </c>
    </row>
    <row r="73" spans="1:16">
      <c r="A73" s="183" t="s">
        <v>78</v>
      </c>
      <c r="B73" s="184">
        <f>基金残高に係る経年分析!F56</f>
        <v>162</v>
      </c>
      <c r="C73" s="184">
        <f>基金残高に係る経年分析!G56</f>
        <v>163</v>
      </c>
      <c r="D73" s="184">
        <f>基金残高に係る経年分析!H56</f>
        <v>164</v>
      </c>
    </row>
    <row r="74" spans="1:16">
      <c r="A74" s="183" t="s">
        <v>79</v>
      </c>
      <c r="B74" s="184">
        <f>基金残高に係る経年分析!F57</f>
        <v>94</v>
      </c>
      <c r="C74" s="184">
        <f>基金残高に係る経年分析!G57</f>
        <v>99</v>
      </c>
      <c r="D74" s="184">
        <f>基金残高に係る経年分析!H57</f>
        <v>106</v>
      </c>
    </row>
  </sheetData>
  <sheetProtection algorithmName="SHA-512" hashValue="eJbpOJLPvKf6E/hR/TVMOpCiNZ/NtCV2NKEIy/a6UEuIHUmvIII4pu16aep2VnB+HgBxOY7LPbc53hWa1Nt/CA==" saltValue="UG/KydmGqF2dErgEXCxJ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2020-09-09T01:54:42Z</cp:lastPrinted>
  <dcterms:created xsi:type="dcterms:W3CDTF">2020-02-10T02:31:38Z</dcterms:created>
  <dcterms:modified xsi:type="dcterms:W3CDTF">2020-09-18T01:04:59Z</dcterms:modified>
  <cp:category/>
</cp:coreProperties>
</file>